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改造方案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<sst xmlns="http://schemas.openxmlformats.org/spreadsheetml/2006/main" count="139" uniqueCount="91">
  <si>
    <t>比目鱼创业园烟气型溴化锂吸收式冷水机组安装方案</t>
  </si>
  <si>
    <t>项目名称</t>
  </si>
  <si>
    <t>比目鱼创业园</t>
  </si>
  <si>
    <t>服务方</t>
  </si>
  <si>
    <t>北京三汇能环科技发展有限公司</t>
  </si>
  <si>
    <t>项目地址</t>
  </si>
  <si>
    <t>北京市朝阳区马泉营存722</t>
  </si>
  <si>
    <t>客服电话</t>
  </si>
  <si>
    <t>18001317823  18001317827</t>
  </si>
  <si>
    <t>联系人</t>
  </si>
  <si>
    <t>唐总</t>
  </si>
  <si>
    <t>方案编号</t>
  </si>
  <si>
    <t>NHGC-20250418-Q-01-001</t>
  </si>
  <si>
    <t>联系电话</t>
  </si>
  <si>
    <t>销售代表</t>
  </si>
  <si>
    <t>徐利斌      18911280030</t>
  </si>
  <si>
    <t>邮箱</t>
  </si>
  <si>
    <t>技术支持</t>
  </si>
  <si>
    <t>张立昆      13366920565</t>
  </si>
  <si>
    <t>现状</t>
  </si>
  <si>
    <t xml:space="preserve">1、项目现场有一台烟气型溴化锂吸收式冷温水机组，制冷量2000kw，制热量1647kw；
2、溴化锂机组2017年投入使用，使用过程中换热管破裂，经多次维修，现已无维修价值。
                                                                                                                                                                                      </t>
  </si>
  <si>
    <t>改造方案</t>
  </si>
  <si>
    <r>
      <t>1、更换溴化锂吸收式冷温水机组，新机组为烟气型溴化锂吸收式冷温水机组（不含旧设备拆除）；
2、机组散装到货，经一层通道分块运至机房，在安装位置搭设龙门架作为吊装支撑，配合厂家机组现场进行组装（报价人工定量120个以内，超出部分另计）；
3</t>
    </r>
    <r>
      <rPr>
        <sz val="10"/>
        <color rgb="FF000000"/>
        <rFont val="SimSun"/>
        <charset val="134"/>
      </rPr>
      <t>、</t>
    </r>
    <r>
      <rPr>
        <sz val="10"/>
        <color rgb="FF000000"/>
        <rFont val="宋体"/>
        <charset val="134"/>
      </rPr>
      <t xml:space="preserve">原有冷却水和冷冻水主管道利旧，分支管路及阀门更换并与新机组对接；
4、原有烟囱局部拆除后，与新机组对接位置新做不锈钢双层烟囱；
5、原有燃气管道拆除后封堵，原有设备电源利旧使用，局部移位接至新机组控制箱；
                                                                                                                                                                             </t>
    </r>
  </si>
  <si>
    <r>
      <rPr>
        <b/>
        <sz val="10"/>
        <rFont val="宋体"/>
        <charset val="134"/>
      </rPr>
      <t xml:space="preserve">                        安装报价  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</si>
  <si>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序号</t>
  </si>
  <si>
    <t>部品/作业名称</t>
  </si>
  <si>
    <t>型号</t>
  </si>
  <si>
    <t>单位</t>
  </si>
  <si>
    <t>数量</t>
  </si>
  <si>
    <t>单价</t>
  </si>
  <si>
    <t>金额/￥</t>
  </si>
  <si>
    <t>备注</t>
  </si>
  <si>
    <t>设备/材料销售</t>
  </si>
  <si>
    <t>无缝钢管</t>
  </si>
  <si>
    <t>DN250</t>
  </si>
  <si>
    <t>米</t>
  </si>
  <si>
    <t>DN200</t>
  </si>
  <si>
    <t>焊接弯头</t>
  </si>
  <si>
    <t>个</t>
  </si>
  <si>
    <t>焊接变径</t>
  </si>
  <si>
    <t>DN250*DN200</t>
  </si>
  <si>
    <t>DN200*DN150</t>
  </si>
  <si>
    <t>涡轮对夹蝶阀</t>
  </si>
  <si>
    <t>Y型过滤器</t>
  </si>
  <si>
    <t>橡胶软接头</t>
  </si>
  <si>
    <t>DN150</t>
  </si>
  <si>
    <t>焊接法兰</t>
  </si>
  <si>
    <t>片</t>
  </si>
  <si>
    <t>法兰堵</t>
  </si>
  <si>
    <t>DN80</t>
  </si>
  <si>
    <t>泄水阀</t>
  </si>
  <si>
    <t>DN25</t>
  </si>
  <si>
    <t>压力表</t>
  </si>
  <si>
    <t>0~1.0Mpa</t>
  </si>
  <si>
    <t>套</t>
  </si>
  <si>
    <t>温度计</t>
  </si>
  <si>
    <t>0~100℃</t>
  </si>
  <si>
    <t>保温材料</t>
  </si>
  <si>
    <t>橡塑B1级，厚度30mm</t>
  </si>
  <si>
    <t>㎡</t>
  </si>
  <si>
    <t>双层不锈钢烟囱</t>
  </si>
  <si>
    <t>内层D800*2.0mm，外层0.8mm，硅酸铝保温厚度100mm</t>
  </si>
  <si>
    <t>电源布线</t>
  </si>
  <si>
    <t>GDJ25，YJV5*4</t>
  </si>
  <si>
    <t>其它辅材</t>
  </si>
  <si>
    <t>防护板材，焊材，螺栓，油漆等</t>
  </si>
  <si>
    <t>项</t>
  </si>
  <si>
    <t>材料运费</t>
  </si>
  <si>
    <t>/</t>
  </si>
  <si>
    <t>安装</t>
  </si>
  <si>
    <t>防火门拆除与恢复</t>
  </si>
  <si>
    <t>膛</t>
  </si>
  <si>
    <t>地面防护板敷设</t>
  </si>
  <si>
    <t>龙门架搭设</t>
  </si>
  <si>
    <t>配合设备厂家现场组装</t>
  </si>
  <si>
    <t>4人30天</t>
  </si>
  <si>
    <t>人工</t>
  </si>
  <si>
    <t>多出工部分另计</t>
  </si>
  <si>
    <t>管道阀门安装</t>
  </si>
  <si>
    <t>烟囱安装</t>
  </si>
  <si>
    <t>保温安装</t>
  </si>
  <si>
    <t>电气安装</t>
  </si>
  <si>
    <t>大型机械租赁</t>
  </si>
  <si>
    <t>吊车叉车</t>
  </si>
  <si>
    <t>交通费</t>
  </si>
  <si>
    <t>趟/天</t>
  </si>
  <si>
    <t>不含税小计</t>
  </si>
  <si>
    <t>税金</t>
  </si>
  <si>
    <t>工程合计</t>
  </si>
  <si>
    <t>肆拾肆万玖仟元整</t>
  </si>
  <si>
    <t>注：清单以外另计。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</si>
</sst>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-804]General"/>
    <numFmt numFmtId="178" formatCode="0.00_ "/>
    <numFmt numFmtId="179" formatCode="#,##0.00_ "/>
  </numFmts>
  <fonts count="2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10"/>
      <name val="ＭＳ ゴシック"/>
      <charset val="134"/>
    </font>
    <font>
      <sz val="10"/>
      <color rgb="FF000000"/>
      <name val="SimSun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6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179" fontId="3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179" fontId="3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標準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nhuin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7"/>
  <sheetViews>
    <sheetView tabSelected="1" workbookViewId="0">
      <selection activeCell="F51" sqref="F51"/>
    </sheetView>
  </sheetViews>
  <sheetFormatPr defaultColWidth="9" defaultRowHeight="14"/>
  <cols>
    <col min="1" max="1" width="8.55833333333333" customWidth="1"/>
    <col min="2" max="2" width="4.33333333333333" customWidth="1"/>
    <col min="3" max="3" width="20.1083333333333" customWidth="1"/>
    <col min="4" max="4" width="18.3333333333333" customWidth="1"/>
    <col min="5" max="5" width="8.88333333333333" customWidth="1"/>
    <col min="6" max="6" width="8.33333333333333" customWidth="1"/>
    <col min="7" max="7" width="11.6666666666667" customWidth="1"/>
    <col min="8" max="8" width="12.4416666666667" customWidth="1"/>
    <col min="9" max="9" width="14.8833333333333" customWidth="1"/>
    <col min="11" max="11" width="10.375"/>
    <col min="13" max="13" width="12.625"/>
  </cols>
  <sheetData>
    <row r="1" ht="1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3" t="s">
        <v>1</v>
      </c>
      <c r="B2" s="4" t="s">
        <v>2</v>
      </c>
      <c r="C2" s="4"/>
      <c r="D2" s="4"/>
      <c r="E2" s="4" t="s">
        <v>3</v>
      </c>
      <c r="F2" s="3" t="s">
        <v>4</v>
      </c>
      <c r="G2" s="3"/>
      <c r="H2" s="3"/>
      <c r="I2" s="3"/>
    </row>
    <row r="3" ht="18" customHeight="1" spans="1:9">
      <c r="A3" s="3" t="s">
        <v>5</v>
      </c>
      <c r="B3" s="5" t="s">
        <v>6</v>
      </c>
      <c r="C3" s="5"/>
      <c r="D3" s="5"/>
      <c r="E3" s="3" t="s">
        <v>7</v>
      </c>
      <c r="F3" s="3" t="s">
        <v>8</v>
      </c>
      <c r="G3" s="3"/>
      <c r="H3" s="3"/>
      <c r="I3" s="3"/>
    </row>
    <row r="4" ht="18" customHeight="1" spans="1:9">
      <c r="A4" s="3" t="s">
        <v>9</v>
      </c>
      <c r="B4" s="3" t="s">
        <v>10</v>
      </c>
      <c r="C4" s="3"/>
      <c r="D4" s="3"/>
      <c r="E4" s="3" t="s">
        <v>11</v>
      </c>
      <c r="F4" s="6" t="s">
        <v>12</v>
      </c>
      <c r="G4" s="6"/>
      <c r="H4" s="6"/>
      <c r="I4" s="6"/>
    </row>
    <row r="5" ht="18" customHeight="1" spans="1:9">
      <c r="A5" s="3" t="s">
        <v>13</v>
      </c>
      <c r="B5" s="3">
        <v>13910572527</v>
      </c>
      <c r="C5" s="3"/>
      <c r="D5" s="3"/>
      <c r="E5" s="7" t="s">
        <v>14</v>
      </c>
      <c r="F5" s="8" t="s">
        <v>15</v>
      </c>
      <c r="G5" s="8"/>
      <c r="H5" s="8"/>
      <c r="I5" s="8"/>
    </row>
    <row r="6" ht="18" customHeight="1" spans="1:9">
      <c r="A6" s="3" t="s">
        <v>16</v>
      </c>
      <c r="B6" s="3"/>
      <c r="C6" s="3"/>
      <c r="D6" s="3"/>
      <c r="E6" s="3" t="s">
        <v>17</v>
      </c>
      <c r="F6" s="8" t="s">
        <v>18</v>
      </c>
      <c r="G6" s="8"/>
      <c r="H6" s="8"/>
      <c r="I6" s="8"/>
    </row>
    <row r="7" s="1" customFormat="1" ht="30.6" customHeight="1" spans="1:10">
      <c r="A7" s="9" t="s">
        <v>19</v>
      </c>
      <c r="B7" s="10" t="s">
        <v>20</v>
      </c>
      <c r="C7" s="11"/>
      <c r="D7" s="11"/>
      <c r="E7" s="11"/>
      <c r="F7" s="11"/>
      <c r="G7" s="11"/>
      <c r="H7" s="11"/>
      <c r="I7" s="35"/>
      <c r="J7" s="36"/>
    </row>
    <row r="8" s="1" customFormat="1" ht="81" customHeight="1" spans="1:10">
      <c r="A8" s="9" t="s">
        <v>21</v>
      </c>
      <c r="B8" s="12" t="s">
        <v>22</v>
      </c>
      <c r="C8" s="13"/>
      <c r="D8" s="13"/>
      <c r="E8" s="13"/>
      <c r="F8" s="13"/>
      <c r="G8" s="13"/>
      <c r="H8" s="13"/>
      <c r="I8" s="37"/>
      <c r="J8" s="36"/>
    </row>
    <row r="9" ht="18" customHeight="1" spans="1:9">
      <c r="A9" s="14" t="s">
        <v>23</v>
      </c>
      <c r="B9" s="14"/>
      <c r="C9" s="14"/>
      <c r="D9" s="14"/>
      <c r="E9" s="14"/>
      <c r="F9" s="14"/>
      <c r="G9" s="14"/>
      <c r="H9" s="14"/>
      <c r="I9" s="14"/>
    </row>
    <row r="10" ht="18" customHeight="1" spans="1:9">
      <c r="A10" s="9" t="s">
        <v>24</v>
      </c>
      <c r="B10" s="9" t="s">
        <v>25</v>
      </c>
      <c r="C10" s="9"/>
      <c r="D10" s="9" t="s">
        <v>26</v>
      </c>
      <c r="E10" s="9" t="s">
        <v>27</v>
      </c>
      <c r="F10" s="9" t="s">
        <v>28</v>
      </c>
      <c r="G10" s="9" t="s">
        <v>29</v>
      </c>
      <c r="H10" s="9" t="s">
        <v>30</v>
      </c>
      <c r="I10" s="26" t="s">
        <v>31</v>
      </c>
    </row>
    <row r="11" ht="18" customHeight="1" spans="1:9">
      <c r="A11" s="15">
        <v>1</v>
      </c>
      <c r="B11" s="15" t="s">
        <v>32</v>
      </c>
      <c r="C11" s="16" t="s">
        <v>33</v>
      </c>
      <c r="D11" s="17" t="s">
        <v>34</v>
      </c>
      <c r="E11" s="18" t="s">
        <v>35</v>
      </c>
      <c r="F11" s="18">
        <v>6</v>
      </c>
      <c r="G11" s="19">
        <v>450</v>
      </c>
      <c r="H11" s="20">
        <f>F11*G11</f>
        <v>2700</v>
      </c>
      <c r="I11" s="26"/>
    </row>
    <row r="12" ht="18" customHeight="1" spans="1:9">
      <c r="A12" s="21"/>
      <c r="B12" s="21"/>
      <c r="C12" s="16" t="s">
        <v>33</v>
      </c>
      <c r="D12" s="17" t="s">
        <v>36</v>
      </c>
      <c r="E12" s="18" t="s">
        <v>35</v>
      </c>
      <c r="F12" s="18">
        <v>6</v>
      </c>
      <c r="G12" s="19">
        <v>359</v>
      </c>
      <c r="H12" s="20">
        <f t="shared" ref="H12:H35" si="0">F12*G12</f>
        <v>2154</v>
      </c>
      <c r="I12" s="26"/>
    </row>
    <row r="13" ht="18" customHeight="1" spans="1:9">
      <c r="A13" s="21"/>
      <c r="B13" s="21"/>
      <c r="C13" s="16" t="s">
        <v>37</v>
      </c>
      <c r="D13" s="17" t="s">
        <v>34</v>
      </c>
      <c r="E13" s="18" t="s">
        <v>38</v>
      </c>
      <c r="F13" s="18">
        <v>6</v>
      </c>
      <c r="G13" s="19">
        <v>341</v>
      </c>
      <c r="H13" s="20">
        <f t="shared" si="0"/>
        <v>2046</v>
      </c>
      <c r="I13" s="26"/>
    </row>
    <row r="14" ht="18" customHeight="1" spans="1:9">
      <c r="A14" s="21"/>
      <c r="B14" s="21"/>
      <c r="C14" s="16" t="s">
        <v>37</v>
      </c>
      <c r="D14" s="17" t="s">
        <v>36</v>
      </c>
      <c r="E14" s="18" t="s">
        <v>38</v>
      </c>
      <c r="F14" s="18">
        <v>6</v>
      </c>
      <c r="G14" s="19">
        <v>224</v>
      </c>
      <c r="H14" s="20">
        <f t="shared" si="0"/>
        <v>1344</v>
      </c>
      <c r="I14" s="26"/>
    </row>
    <row r="15" ht="18" customHeight="1" spans="1:9">
      <c r="A15" s="21"/>
      <c r="B15" s="21"/>
      <c r="C15" s="16" t="s">
        <v>39</v>
      </c>
      <c r="D15" s="17" t="s">
        <v>40</v>
      </c>
      <c r="E15" s="18" t="s">
        <v>38</v>
      </c>
      <c r="F15" s="18">
        <v>2</v>
      </c>
      <c r="G15" s="19">
        <v>160</v>
      </c>
      <c r="H15" s="20">
        <f t="shared" si="0"/>
        <v>320</v>
      </c>
      <c r="I15" s="26"/>
    </row>
    <row r="16" ht="18" customHeight="1" spans="1:9">
      <c r="A16" s="21"/>
      <c r="B16" s="21"/>
      <c r="C16" s="16" t="s">
        <v>39</v>
      </c>
      <c r="D16" s="17" t="s">
        <v>41</v>
      </c>
      <c r="E16" s="18" t="s">
        <v>38</v>
      </c>
      <c r="F16" s="18">
        <v>2</v>
      </c>
      <c r="G16" s="19">
        <v>99</v>
      </c>
      <c r="H16" s="20">
        <f t="shared" si="0"/>
        <v>198</v>
      </c>
      <c r="I16" s="26"/>
    </row>
    <row r="17" ht="18" customHeight="1" spans="1:9">
      <c r="A17" s="21"/>
      <c r="B17" s="21"/>
      <c r="C17" s="16" t="s">
        <v>42</v>
      </c>
      <c r="D17" s="17" t="s">
        <v>34</v>
      </c>
      <c r="E17" s="18" t="s">
        <v>38</v>
      </c>
      <c r="F17" s="18">
        <v>2</v>
      </c>
      <c r="G17" s="19">
        <v>1142</v>
      </c>
      <c r="H17" s="20">
        <f t="shared" si="0"/>
        <v>2284</v>
      </c>
      <c r="I17" s="26"/>
    </row>
    <row r="18" ht="18" customHeight="1" spans="1:9">
      <c r="A18" s="21"/>
      <c r="B18" s="21"/>
      <c r="C18" s="16" t="s">
        <v>42</v>
      </c>
      <c r="D18" s="17" t="s">
        <v>36</v>
      </c>
      <c r="E18" s="18" t="s">
        <v>38</v>
      </c>
      <c r="F18" s="18">
        <v>2</v>
      </c>
      <c r="G18" s="19">
        <v>809</v>
      </c>
      <c r="H18" s="20">
        <f t="shared" si="0"/>
        <v>1618</v>
      </c>
      <c r="I18" s="26"/>
    </row>
    <row r="19" ht="18" customHeight="1" spans="1:9">
      <c r="A19" s="21"/>
      <c r="B19" s="21"/>
      <c r="C19" s="16" t="s">
        <v>43</v>
      </c>
      <c r="D19" s="17" t="s">
        <v>34</v>
      </c>
      <c r="E19" s="18" t="s">
        <v>38</v>
      </c>
      <c r="F19" s="18">
        <v>1</v>
      </c>
      <c r="G19" s="19">
        <v>2075</v>
      </c>
      <c r="H19" s="20">
        <f t="shared" si="0"/>
        <v>2075</v>
      </c>
      <c r="I19" s="26"/>
    </row>
    <row r="20" ht="18" customHeight="1" spans="1:9">
      <c r="A20" s="21"/>
      <c r="B20" s="21"/>
      <c r="C20" s="16" t="s">
        <v>43</v>
      </c>
      <c r="D20" s="17" t="s">
        <v>36</v>
      </c>
      <c r="E20" s="18" t="s">
        <v>38</v>
      </c>
      <c r="F20" s="18">
        <v>1</v>
      </c>
      <c r="G20" s="19">
        <v>2500</v>
      </c>
      <c r="H20" s="20">
        <f t="shared" si="0"/>
        <v>2500</v>
      </c>
      <c r="I20" s="26"/>
    </row>
    <row r="21" ht="18" customHeight="1" spans="1:9">
      <c r="A21" s="21"/>
      <c r="B21" s="21"/>
      <c r="C21" s="16" t="s">
        <v>44</v>
      </c>
      <c r="D21" s="17" t="s">
        <v>36</v>
      </c>
      <c r="E21" s="18" t="s">
        <v>38</v>
      </c>
      <c r="F21" s="18">
        <v>2</v>
      </c>
      <c r="G21" s="19">
        <v>312</v>
      </c>
      <c r="H21" s="20">
        <f t="shared" si="0"/>
        <v>624</v>
      </c>
      <c r="I21" s="26"/>
    </row>
    <row r="22" ht="18" customHeight="1" spans="1:9">
      <c r="A22" s="21"/>
      <c r="B22" s="21"/>
      <c r="C22" s="16" t="s">
        <v>44</v>
      </c>
      <c r="D22" s="17" t="s">
        <v>45</v>
      </c>
      <c r="E22" s="18" t="s">
        <v>38</v>
      </c>
      <c r="F22" s="18">
        <v>2</v>
      </c>
      <c r="G22" s="19">
        <v>200</v>
      </c>
      <c r="H22" s="20">
        <f t="shared" si="0"/>
        <v>400</v>
      </c>
      <c r="I22" s="26"/>
    </row>
    <row r="23" ht="18" customHeight="1" spans="1:9">
      <c r="A23" s="21"/>
      <c r="B23" s="21"/>
      <c r="C23" s="16" t="s">
        <v>46</v>
      </c>
      <c r="D23" s="17" t="s">
        <v>34</v>
      </c>
      <c r="E23" s="18" t="s">
        <v>47</v>
      </c>
      <c r="F23" s="18">
        <v>10</v>
      </c>
      <c r="G23" s="19">
        <v>160</v>
      </c>
      <c r="H23" s="20">
        <f t="shared" si="0"/>
        <v>1600</v>
      </c>
      <c r="I23" s="26"/>
    </row>
    <row r="24" ht="18" customHeight="1" spans="1:9">
      <c r="A24" s="21"/>
      <c r="B24" s="21"/>
      <c r="C24" s="16" t="s">
        <v>46</v>
      </c>
      <c r="D24" s="17" t="s">
        <v>36</v>
      </c>
      <c r="E24" s="18" t="s">
        <v>47</v>
      </c>
      <c r="F24" s="18">
        <v>10</v>
      </c>
      <c r="G24" s="19">
        <v>125</v>
      </c>
      <c r="H24" s="20">
        <f t="shared" si="0"/>
        <v>1250</v>
      </c>
      <c r="I24" s="26"/>
    </row>
    <row r="25" ht="18" customHeight="1" spans="1:9">
      <c r="A25" s="21"/>
      <c r="B25" s="21"/>
      <c r="C25" s="16" t="s">
        <v>48</v>
      </c>
      <c r="D25" s="17" t="s">
        <v>49</v>
      </c>
      <c r="E25" s="18" t="s">
        <v>47</v>
      </c>
      <c r="F25" s="18">
        <v>1</v>
      </c>
      <c r="G25" s="19">
        <v>82.13</v>
      </c>
      <c r="H25" s="20">
        <f t="shared" si="0"/>
        <v>82.13</v>
      </c>
      <c r="I25" s="26"/>
    </row>
    <row r="26" ht="18" customHeight="1" spans="1:9">
      <c r="A26" s="21"/>
      <c r="B26" s="21"/>
      <c r="C26" s="16" t="s">
        <v>50</v>
      </c>
      <c r="D26" s="17" t="s">
        <v>51</v>
      </c>
      <c r="E26" s="18" t="s">
        <v>38</v>
      </c>
      <c r="F26" s="18">
        <v>2</v>
      </c>
      <c r="G26" s="19">
        <v>75</v>
      </c>
      <c r="H26" s="20">
        <f t="shared" si="0"/>
        <v>150</v>
      </c>
      <c r="I26" s="26"/>
    </row>
    <row r="27" ht="18" customHeight="1" spans="1:9">
      <c r="A27" s="21"/>
      <c r="B27" s="21"/>
      <c r="C27" s="16" t="s">
        <v>52</v>
      </c>
      <c r="D27" s="17" t="s">
        <v>53</v>
      </c>
      <c r="E27" s="18" t="s">
        <v>54</v>
      </c>
      <c r="F27" s="18">
        <v>4</v>
      </c>
      <c r="G27" s="19">
        <v>122</v>
      </c>
      <c r="H27" s="20">
        <f t="shared" si="0"/>
        <v>488</v>
      </c>
      <c r="I27" s="26"/>
    </row>
    <row r="28" ht="18" customHeight="1" spans="1:9">
      <c r="A28" s="21"/>
      <c r="B28" s="21"/>
      <c r="C28" s="16" t="s">
        <v>55</v>
      </c>
      <c r="D28" s="17" t="s">
        <v>56</v>
      </c>
      <c r="E28" s="18" t="s">
        <v>54</v>
      </c>
      <c r="F28" s="18">
        <v>4</v>
      </c>
      <c r="G28" s="19">
        <v>94</v>
      </c>
      <c r="H28" s="20">
        <f t="shared" si="0"/>
        <v>376</v>
      </c>
      <c r="I28" s="26"/>
    </row>
    <row r="29" ht="18" customHeight="1" spans="1:9">
      <c r="A29" s="21"/>
      <c r="B29" s="21"/>
      <c r="C29" s="16" t="s">
        <v>57</v>
      </c>
      <c r="D29" s="17" t="s">
        <v>58</v>
      </c>
      <c r="E29" s="18" t="s">
        <v>59</v>
      </c>
      <c r="F29" s="18">
        <v>12</v>
      </c>
      <c r="G29" s="19">
        <v>107</v>
      </c>
      <c r="H29" s="20">
        <f t="shared" si="0"/>
        <v>1284</v>
      </c>
      <c r="I29" s="26"/>
    </row>
    <row r="30" ht="39" customHeight="1" spans="1:9">
      <c r="A30" s="21"/>
      <c r="B30" s="21"/>
      <c r="C30" s="16" t="s">
        <v>60</v>
      </c>
      <c r="D30" s="17" t="s">
        <v>61</v>
      </c>
      <c r="E30" s="18" t="s">
        <v>35</v>
      </c>
      <c r="F30" s="18">
        <v>2</v>
      </c>
      <c r="G30" s="19">
        <v>3861</v>
      </c>
      <c r="H30" s="20">
        <f t="shared" si="0"/>
        <v>7722</v>
      </c>
      <c r="I30" s="26"/>
    </row>
    <row r="31" ht="18" customHeight="1" spans="1:9">
      <c r="A31" s="21"/>
      <c r="B31" s="21"/>
      <c r="C31" s="16" t="s">
        <v>62</v>
      </c>
      <c r="D31" s="17" t="s">
        <v>63</v>
      </c>
      <c r="E31" s="18" t="s">
        <v>35</v>
      </c>
      <c r="F31" s="18">
        <v>5</v>
      </c>
      <c r="G31" s="19">
        <v>60</v>
      </c>
      <c r="H31" s="20">
        <f t="shared" si="0"/>
        <v>300</v>
      </c>
      <c r="I31" s="26"/>
    </row>
    <row r="32" ht="30" customHeight="1" spans="1:9">
      <c r="A32" s="21"/>
      <c r="B32" s="21"/>
      <c r="C32" s="22" t="s">
        <v>64</v>
      </c>
      <c r="D32" s="23" t="s">
        <v>65</v>
      </c>
      <c r="E32" s="24" t="s">
        <v>66</v>
      </c>
      <c r="F32" s="24">
        <v>1</v>
      </c>
      <c r="G32" s="19">
        <v>6650</v>
      </c>
      <c r="H32" s="20">
        <f t="shared" si="0"/>
        <v>6650</v>
      </c>
      <c r="I32" s="26"/>
    </row>
    <row r="33" ht="18" customHeight="1" spans="1:9">
      <c r="A33" s="21"/>
      <c r="B33" s="21"/>
      <c r="C33" s="25" t="s">
        <v>67</v>
      </c>
      <c r="D33" s="25" t="s">
        <v>68</v>
      </c>
      <c r="E33" s="9" t="s">
        <v>66</v>
      </c>
      <c r="F33" s="9">
        <v>1</v>
      </c>
      <c r="G33" s="19">
        <v>2340</v>
      </c>
      <c r="H33" s="20">
        <f t="shared" si="0"/>
        <v>2340</v>
      </c>
      <c r="I33" s="26"/>
    </row>
    <row r="34" ht="18" customHeight="1" spans="1:9">
      <c r="A34" s="15">
        <v>2</v>
      </c>
      <c r="B34" s="15" t="s">
        <v>69</v>
      </c>
      <c r="C34" s="5" t="s">
        <v>70</v>
      </c>
      <c r="D34" s="9" t="s">
        <v>68</v>
      </c>
      <c r="E34" s="26" t="s">
        <v>71</v>
      </c>
      <c r="F34" s="9">
        <v>3</v>
      </c>
      <c r="G34" s="19">
        <v>9360</v>
      </c>
      <c r="H34" s="20">
        <f t="shared" si="0"/>
        <v>28080</v>
      </c>
      <c r="I34" s="26"/>
    </row>
    <row r="35" ht="18" customHeight="1" spans="1:9">
      <c r="A35" s="21"/>
      <c r="B35" s="21"/>
      <c r="C35" s="5" t="s">
        <v>72</v>
      </c>
      <c r="D35" s="9" t="s">
        <v>68</v>
      </c>
      <c r="E35" s="26" t="s">
        <v>66</v>
      </c>
      <c r="F35" s="9">
        <v>1</v>
      </c>
      <c r="G35" s="19">
        <v>9360</v>
      </c>
      <c r="H35" s="20">
        <f t="shared" si="0"/>
        <v>9360</v>
      </c>
      <c r="I35" s="26"/>
    </row>
    <row r="36" ht="18" customHeight="1" spans="1:9">
      <c r="A36" s="21"/>
      <c r="B36" s="21"/>
      <c r="C36" s="5" t="s">
        <v>73</v>
      </c>
      <c r="D36" s="9" t="s">
        <v>68</v>
      </c>
      <c r="E36" s="26" t="s">
        <v>66</v>
      </c>
      <c r="F36" s="9">
        <v>1</v>
      </c>
      <c r="G36" s="19">
        <v>63000</v>
      </c>
      <c r="H36" s="20">
        <f t="shared" ref="H36:H43" si="1">F36*G36</f>
        <v>63000</v>
      </c>
      <c r="I36" s="26"/>
    </row>
    <row r="37" ht="18" customHeight="1" spans="1:9">
      <c r="A37" s="21"/>
      <c r="B37" s="21"/>
      <c r="C37" s="5" t="s">
        <v>74</v>
      </c>
      <c r="D37" s="9" t="s">
        <v>75</v>
      </c>
      <c r="E37" s="26" t="s">
        <v>76</v>
      </c>
      <c r="F37" s="9">
        <v>120</v>
      </c>
      <c r="G37" s="19">
        <v>900</v>
      </c>
      <c r="H37" s="20">
        <f t="shared" si="1"/>
        <v>108000</v>
      </c>
      <c r="I37" s="38" t="s">
        <v>77</v>
      </c>
    </row>
    <row r="38" ht="18" customHeight="1" spans="1:9">
      <c r="A38" s="21"/>
      <c r="B38" s="21"/>
      <c r="C38" s="5" t="s">
        <v>78</v>
      </c>
      <c r="D38" s="9" t="s">
        <v>68</v>
      </c>
      <c r="E38" s="26" t="s">
        <v>66</v>
      </c>
      <c r="F38" s="9">
        <v>1</v>
      </c>
      <c r="G38" s="19">
        <v>78000</v>
      </c>
      <c r="H38" s="20">
        <f t="shared" si="1"/>
        <v>78000</v>
      </c>
      <c r="I38" s="26"/>
    </row>
    <row r="39" ht="18" customHeight="1" spans="1:9">
      <c r="A39" s="21"/>
      <c r="B39" s="21"/>
      <c r="C39" s="5" t="s">
        <v>79</v>
      </c>
      <c r="D39" s="9" t="s">
        <v>68</v>
      </c>
      <c r="E39" s="26" t="s">
        <v>66</v>
      </c>
      <c r="F39" s="9">
        <v>1</v>
      </c>
      <c r="G39" s="19">
        <v>29000</v>
      </c>
      <c r="H39" s="20">
        <f t="shared" si="1"/>
        <v>29000</v>
      </c>
      <c r="I39" s="26"/>
    </row>
    <row r="40" ht="18" customHeight="1" spans="1:9">
      <c r="A40" s="21"/>
      <c r="B40" s="21"/>
      <c r="C40" s="5" t="s">
        <v>80</v>
      </c>
      <c r="D40" s="9" t="s">
        <v>68</v>
      </c>
      <c r="E40" s="26" t="s">
        <v>66</v>
      </c>
      <c r="F40" s="9">
        <v>1</v>
      </c>
      <c r="G40" s="19">
        <v>5000</v>
      </c>
      <c r="H40" s="20">
        <f t="shared" si="1"/>
        <v>5000</v>
      </c>
      <c r="I40" s="26"/>
    </row>
    <row r="41" ht="18" customHeight="1" spans="1:9">
      <c r="A41" s="21"/>
      <c r="B41" s="21"/>
      <c r="C41" s="5" t="s">
        <v>81</v>
      </c>
      <c r="D41" s="9" t="s">
        <v>68</v>
      </c>
      <c r="E41" s="26" t="s">
        <v>66</v>
      </c>
      <c r="F41" s="9">
        <v>1</v>
      </c>
      <c r="G41" s="19">
        <v>3500</v>
      </c>
      <c r="H41" s="20">
        <f t="shared" si="1"/>
        <v>3500</v>
      </c>
      <c r="I41" s="26"/>
    </row>
    <row r="42" ht="18" customHeight="1" spans="1:9">
      <c r="A42" s="21"/>
      <c r="B42" s="21"/>
      <c r="C42" s="5" t="s">
        <v>82</v>
      </c>
      <c r="D42" s="9" t="s">
        <v>83</v>
      </c>
      <c r="E42" s="26" t="s">
        <v>66</v>
      </c>
      <c r="F42" s="9">
        <v>1</v>
      </c>
      <c r="G42" s="19">
        <v>18500</v>
      </c>
      <c r="H42" s="20">
        <f t="shared" si="1"/>
        <v>18500</v>
      </c>
      <c r="I42" s="26"/>
    </row>
    <row r="43" ht="18" customHeight="1" spans="1:11">
      <c r="A43" s="27"/>
      <c r="B43" s="27"/>
      <c r="C43" s="5" t="s">
        <v>84</v>
      </c>
      <c r="D43" s="9" t="s">
        <v>68</v>
      </c>
      <c r="E43" s="26" t="s">
        <v>85</v>
      </c>
      <c r="F43" s="9">
        <v>30</v>
      </c>
      <c r="G43" s="19">
        <v>480</v>
      </c>
      <c r="H43" s="20">
        <f t="shared" si="1"/>
        <v>14400</v>
      </c>
      <c r="I43" s="26"/>
      <c r="K43">
        <f>K44-H44</f>
        <v>0</v>
      </c>
    </row>
    <row r="44" ht="18" customHeight="1" spans="1:11">
      <c r="A44" s="9">
        <v>3</v>
      </c>
      <c r="B44" s="28" t="s">
        <v>86</v>
      </c>
      <c r="C44" s="29"/>
      <c r="D44" s="30"/>
      <c r="E44" s="9"/>
      <c r="F44" s="9"/>
      <c r="G44" s="9"/>
      <c r="H44" s="20">
        <f>SUM(H11:H43)</f>
        <v>397345.13</v>
      </c>
      <c r="I44" s="26"/>
      <c r="K44">
        <v>397345.13</v>
      </c>
    </row>
    <row r="45" ht="18" customHeight="1" spans="1:9">
      <c r="A45" s="9">
        <v>4</v>
      </c>
      <c r="B45" s="28" t="s">
        <v>87</v>
      </c>
      <c r="C45" s="29"/>
      <c r="D45" s="30"/>
      <c r="E45" s="9"/>
      <c r="F45" s="31">
        <v>0.13</v>
      </c>
      <c r="G45" s="9"/>
      <c r="H45" s="20">
        <f>H44*F45</f>
        <v>51654.8669</v>
      </c>
      <c r="I45" s="26"/>
    </row>
    <row r="46" ht="18" customHeight="1" spans="1:13">
      <c r="A46" s="9">
        <v>5</v>
      </c>
      <c r="B46" s="5" t="s">
        <v>88</v>
      </c>
      <c r="C46" s="5"/>
      <c r="D46" s="32" t="s">
        <v>89</v>
      </c>
      <c r="E46" s="32"/>
      <c r="F46" s="32"/>
      <c r="G46" s="32"/>
      <c r="H46" s="33">
        <f>H44+H45</f>
        <v>448999.9969</v>
      </c>
      <c r="I46" s="26"/>
      <c r="M46">
        <v>449000</v>
      </c>
    </row>
    <row r="47" ht="18" customHeight="1" spans="1:13">
      <c r="A47" s="34" t="s">
        <v>90</v>
      </c>
      <c r="B47" s="34"/>
      <c r="C47" s="34"/>
      <c r="D47" s="34"/>
      <c r="E47" s="34"/>
      <c r="F47" s="34"/>
      <c r="G47" s="34"/>
      <c r="H47" s="34"/>
      <c r="I47" s="34"/>
      <c r="M47">
        <f>M46/H46</f>
        <v>1.00000000690423</v>
      </c>
    </row>
  </sheetData>
  <mergeCells count="24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B7:I7"/>
    <mergeCell ref="B8:I8"/>
    <mergeCell ref="A9:I9"/>
    <mergeCell ref="B10:C10"/>
    <mergeCell ref="B44:D44"/>
    <mergeCell ref="B45:D45"/>
    <mergeCell ref="B46:C46"/>
    <mergeCell ref="D46:G46"/>
    <mergeCell ref="A47:I47"/>
    <mergeCell ref="A11:A33"/>
    <mergeCell ref="A34:A43"/>
    <mergeCell ref="B11:B33"/>
    <mergeCell ref="B34:B43"/>
  </mergeCells>
  <hyperlinks>
    <hyperlink ref="F4" r:id="rId1" display="NHGC-20250418-Q-01-001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2025-04-23T01:42:11Z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39B5E1F88A974D7E9A4EB591250A64A3</vt:lpwstr>
  </property>
</Properties>
</file>