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  <sheet name="Sheet2" sheetId="2" r:id="rId2"/>
  </sheets>
  <definedNames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<sst xmlns="http://schemas.openxmlformats.org/spreadsheetml/2006/main" count="90" uniqueCount="60">
  <si>
    <t>合生商业望京项目空调冷站机房空调水系统阀门更换合同报价清单</t>
  </si>
  <si>
    <t>单位名称：</t>
  </si>
  <si>
    <t>北京三汇能环科技发展有限公司</t>
  </si>
  <si>
    <t>联系人：</t>
  </si>
  <si>
    <t>赵辉</t>
  </si>
  <si>
    <t>联系电话：</t>
  </si>
  <si>
    <t>15321668816</t>
  </si>
  <si>
    <t>邮箱：</t>
  </si>
  <si>
    <t>sanhuiwlb@163.com</t>
  </si>
  <si>
    <t>清单填报要求：</t>
  </si>
  <si>
    <r>
      <rPr>
        <sz val="10"/>
        <color theme="1"/>
        <rFont val="微软雅黑"/>
        <charset val="134"/>
      </rPr>
      <t>1.数量、含税综合单价(元)请填写</t>
    </r>
    <r>
      <rPr>
        <sz val="10"/>
        <color rgb="FFFF0000"/>
        <rFont val="微软雅黑"/>
        <charset val="134"/>
      </rPr>
      <t>数字(无的需要填写0，不能空的)</t>
    </r>
    <r>
      <rPr>
        <sz val="10"/>
        <color theme="1"/>
        <rFont val="微软雅黑"/>
        <charset val="134"/>
      </rPr>
      <t xml:space="preserve">，不要有千分符以及特殊符号；
2.税率请填写数字，默认系统中是百分之几；
</t>
    </r>
    <r>
      <rPr>
        <sz val="10"/>
        <color rgb="FFFF0000"/>
        <rFont val="微软雅黑"/>
        <charset val="134"/>
      </rPr>
      <t>3.灰底不可填写，白底为必填项；</t>
    </r>
  </si>
  <si>
    <t>系统编号</t>
  </si>
  <si>
    <t>序号</t>
  </si>
  <si>
    <t>标段</t>
  </si>
  <si>
    <t>报价类型</t>
  </si>
  <si>
    <t>招标事项</t>
  </si>
  <si>
    <t>招标需求内容描述/材质工艺等要求/品牌规格型号</t>
  </si>
  <si>
    <t>数量</t>
  </si>
  <si>
    <t>单位</t>
  </si>
  <si>
    <t>不含税单价（元）</t>
  </si>
  <si>
    <t>税率（%）</t>
  </si>
  <si>
    <t>含税单价（元）</t>
  </si>
  <si>
    <t>不含税合价（元）</t>
  </si>
  <si>
    <t>含税合价（元）</t>
  </si>
  <si>
    <t>备注</t>
  </si>
  <si>
    <t>HRS20240910094856578B42VP</t>
  </si>
  <si>
    <t>计入合价</t>
  </si>
  <si>
    <t>D373H铸钢涡轮法兰蝶阀（硬密封三偏心）</t>
  </si>
  <si>
    <t>DN200   品牌：北京北高、河北远大、埃美柯</t>
  </si>
  <si>
    <t>台</t>
  </si>
  <si>
    <t>13</t>
  </si>
  <si>
    <t>河北远大</t>
  </si>
  <si>
    <t>HRS202409100948565827NRC4</t>
  </si>
  <si>
    <t>DN250   品牌：北京北高、河北远大、埃美柯</t>
  </si>
  <si>
    <t>HRS20240910094856586EAN81</t>
  </si>
  <si>
    <t>DN150   品牌：北京北高、河北远大、埃美柯</t>
  </si>
  <si>
    <t>HRS20240910094856599YBZEK</t>
  </si>
  <si>
    <t>螺栓</t>
  </si>
  <si>
    <t>M22*200   螺杆、螺母、平垫、弹簧垫</t>
  </si>
  <si>
    <t>套</t>
  </si>
  <si>
    <t>国标优质</t>
  </si>
  <si>
    <t>HRS202409100948566035FIDL</t>
  </si>
  <si>
    <t>M22*180   螺杆、螺母、平垫、弹簧垫</t>
  </si>
  <si>
    <t>HRS20240910094856607F7MFL</t>
  </si>
  <si>
    <t>M22*160    螺杆、螺母、平垫、弹簧垫</t>
  </si>
  <si>
    <t>HRS20240910094856611TD3UJ</t>
  </si>
  <si>
    <t>阀门拆除</t>
  </si>
  <si>
    <t>不保留拆除</t>
  </si>
  <si>
    <t>9</t>
  </si>
  <si>
    <t>HRS20240910094856615QMUXQ</t>
  </si>
  <si>
    <t>阀门安装</t>
  </si>
  <si>
    <t>含金属缠绕垫片</t>
  </si>
  <si>
    <t>HRS20240910094856619DK9DR</t>
  </si>
  <si>
    <t>保温恢复</t>
  </si>
  <si>
    <t>厚：30mm     B1级防火等级</t>
  </si>
  <si>
    <t>合计：</t>
  </si>
  <si>
    <t>清单报价说明：</t>
  </si>
  <si>
    <t>以上报价包含且不限于人工费、运输费、措施费、管理费、规费、利润等为完成该项目所需全部费用；合同期间均不因任何市场变化、价格波动、汇率变化等因素变动而作任何调整。</t>
  </si>
  <si>
    <t>清单编制说明：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</si>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</sst>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_);[Red]\(0\)"/>
  </numFmts>
  <fonts count="28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微软雅黑"/>
      <charset val="134"/>
    </font>
    <font>
      <b/>
      <sz val="10"/>
      <name val="微软雅黑"/>
      <charset val="134"/>
    </font>
    <font>
      <b/>
      <sz val="14"/>
      <name val="微软雅黑"/>
      <charset val="134"/>
    </font>
    <font>
      <b/>
      <sz val="10"/>
      <color theme="1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177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 applyProtection="1">
      <alignment vertical="center" wrapText="1"/>
      <protection locked="0"/>
    </xf>
    <xf numFmtId="177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8" fontId="5" fillId="0" borderId="3" xfId="49" applyNumberFormat="1" applyFont="1" applyBorder="1" applyAlignment="1">
      <alignment horizontal="center" vertical="top" wrapText="1"/>
    </xf>
    <xf numFmtId="178" fontId="5" fillId="0" borderId="4" xfId="49" applyNumberFormat="1" applyFont="1" applyBorder="1" applyAlignment="1">
      <alignment horizontal="center" vertical="top" wrapText="1"/>
    </xf>
    <xf numFmtId="178" fontId="5" fillId="0" borderId="1" xfId="49" applyNumberFormat="1" applyFont="1" applyBorder="1" applyAlignment="1">
      <alignment horizontal="right" vertical="top" wrapText="1"/>
    </xf>
    <xf numFmtId="49" fontId="5" fillId="0" borderId="1" xfId="49" applyNumberFormat="1" applyFont="1" applyBorder="1" applyAlignment="1">
      <alignment horizontal="right" vertical="center" wrapText="1"/>
    </xf>
    <xf numFmtId="178" fontId="5" fillId="0" borderId="5" xfId="49" applyNumberFormat="1" applyFont="1" applyBorder="1" applyAlignment="1">
      <alignment horizontal="center" vertical="top" wrapText="1"/>
    </xf>
    <xf numFmtId="178" fontId="5" fillId="0" borderId="3" xfId="49" applyNumberFormat="1" applyFont="1" applyBorder="1" applyAlignment="1">
      <alignment horizontal="center" vertical="center" wrapText="1"/>
    </xf>
    <xf numFmtId="178" fontId="5" fillId="0" borderId="4" xfId="49" applyNumberFormat="1" applyFont="1" applyBorder="1" applyAlignment="1">
      <alignment horizontal="center" vertical="center" wrapText="1"/>
    </xf>
    <xf numFmtId="178" fontId="1" fillId="0" borderId="1" xfId="49" applyNumberFormat="1" applyFont="1" applyBorder="1" applyAlignment="1">
      <alignment horizontal="left" vertical="center" wrapText="1"/>
    </xf>
    <xf numFmtId="176" fontId="1" fillId="0" borderId="1" xfId="49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top" wrapText="1"/>
    </xf>
    <xf numFmtId="176" fontId="1" fillId="0" borderId="1" xfId="0" applyNumberFormat="1" applyFont="1" applyBorder="1" applyAlignment="1">
      <alignment vertical="center" wrapText="1"/>
    </xf>
    <xf numFmtId="0" fontId="6" fillId="0" borderId="6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 wrapText="1"/>
    </xf>
    <xf numFmtId="177" fontId="5" fillId="0" borderId="1" xfId="49" applyNumberFormat="1" applyFont="1" applyBorder="1" applyAlignment="1">
      <alignment horizontal="right" vertical="top" wrapText="1"/>
    </xf>
    <xf numFmtId="49" fontId="5" fillId="0" borderId="1" xfId="49" applyNumberFormat="1" applyFont="1" applyBorder="1" applyAlignment="1">
      <alignment horizontal="center" vertical="top" wrapText="1"/>
    </xf>
    <xf numFmtId="177" fontId="5" fillId="0" borderId="1" xfId="49" applyNumberFormat="1" applyFont="1" applyBorder="1" applyAlignment="1">
      <alignment horizontal="center" vertical="top" wrapText="1"/>
    </xf>
    <xf numFmtId="177" fontId="1" fillId="0" borderId="1" xfId="49" applyNumberFormat="1" applyFont="1" applyBorder="1" applyAlignment="1">
      <alignment horizontal="left" vertical="center" wrapText="1"/>
    </xf>
    <xf numFmtId="49" fontId="1" fillId="0" borderId="1" xfId="49" applyNumberFormat="1" applyFont="1" applyBorder="1" applyAlignment="1">
      <alignment horizontal="left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177" fontId="6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theme="0" tint="-0.1499679555650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topLeftCell="D6" workbookViewId="0">
      <selection activeCell="R16" sqref="R16"/>
    </sheetView>
  </sheetViews>
  <sheetFormatPr defaultColWidth="9" defaultRowHeight="16.5"/>
  <cols>
    <col min="1" max="1" width="40.4454545454545" style="1" hidden="1" customWidth="1"/>
    <col min="2" max="2" width="5.10909090909091" style="1" customWidth="1"/>
    <col min="3" max="3" width="2.66363636363636" style="1" customWidth="1"/>
    <col min="4" max="4" width="12.8909090909091" style="2" customWidth="1"/>
    <col min="5" max="5" width="15.6636363636364" style="1" customWidth="1"/>
    <col min="6" max="6" width="39.1090909090909" style="1" customWidth="1"/>
    <col min="7" max="7" width="12.6636363636364" style="3" customWidth="1"/>
    <col min="8" max="8" width="7.66363636363636" style="1" customWidth="1"/>
    <col min="9" max="9" width="10.8909090909091" style="4" customWidth="1"/>
    <col min="10" max="10" width="6.10909090909091" style="5" customWidth="1"/>
    <col min="11" max="11" width="10.8909090909091" style="6" customWidth="1"/>
    <col min="12" max="13" width="12.8909090909091" style="4" customWidth="1"/>
    <col min="14" max="14" width="11.3363636363636" style="7" customWidth="1"/>
    <col min="15" max="16384" width="9" style="1"/>
  </cols>
  <sheetData>
    <row r="1" ht="20" spans="1:14">
      <c r="A1" s="8"/>
      <c r="B1" s="9" t="s">
        <v>0</v>
      </c>
      <c r="C1" s="9"/>
      <c r="D1" s="10"/>
      <c r="E1" s="9"/>
      <c r="F1" s="9"/>
      <c r="G1" s="9"/>
      <c r="H1" s="9"/>
      <c r="I1" s="9"/>
      <c r="J1" s="28"/>
      <c r="K1" s="9"/>
      <c r="L1" s="9"/>
      <c r="M1" s="9"/>
      <c r="N1" s="9"/>
    </row>
    <row r="2" ht="14.5" spans="1:14">
      <c r="A2" s="11" t="s">
        <v>1</v>
      </c>
      <c r="B2" s="12"/>
      <c r="C2" s="13"/>
      <c r="D2" s="14"/>
      <c r="E2" s="12" t="s">
        <v>2</v>
      </c>
      <c r="F2" s="12"/>
      <c r="G2" s="12"/>
      <c r="H2" s="15"/>
      <c r="I2" s="29" t="s">
        <v>3</v>
      </c>
      <c r="J2" s="30" t="s">
        <v>4</v>
      </c>
      <c r="K2" s="31"/>
      <c r="L2" s="31"/>
      <c r="M2" s="31"/>
      <c r="N2" s="31"/>
    </row>
    <row r="3" ht="14.5" spans="1:14">
      <c r="A3" s="11" t="s">
        <v>5</v>
      </c>
      <c r="B3" s="12"/>
      <c r="C3" s="13"/>
      <c r="D3" s="14"/>
      <c r="E3" s="12" t="s">
        <v>6</v>
      </c>
      <c r="F3" s="12"/>
      <c r="G3" s="12"/>
      <c r="H3" s="15"/>
      <c r="I3" s="29" t="s">
        <v>7</v>
      </c>
      <c r="J3" s="30" t="s">
        <v>8</v>
      </c>
      <c r="K3" s="31"/>
      <c r="L3" s="31"/>
      <c r="M3" s="31"/>
      <c r="N3" s="31"/>
    </row>
    <row r="4" ht="49.95" customHeight="1" spans="1:14">
      <c r="A4" s="16" t="s">
        <v>9</v>
      </c>
      <c r="B4" s="17"/>
      <c r="C4" s="18"/>
      <c r="D4" s="14"/>
      <c r="E4" s="18" t="s">
        <v>10</v>
      </c>
      <c r="F4" s="18"/>
      <c r="G4" s="19"/>
      <c r="H4" s="18"/>
      <c r="I4" s="32"/>
      <c r="J4" s="33"/>
      <c r="K4" s="32"/>
      <c r="L4" s="32"/>
      <c r="M4" s="32"/>
      <c r="N4" s="18"/>
    </row>
    <row r="5" ht="29" spans="1:14">
      <c r="A5" s="20" t="s">
        <v>11</v>
      </c>
      <c r="B5" s="20" t="s">
        <v>12</v>
      </c>
      <c r="C5" s="20" t="s">
        <v>13</v>
      </c>
      <c r="D5" s="21" t="s">
        <v>14</v>
      </c>
      <c r="E5" s="20" t="s">
        <v>15</v>
      </c>
      <c r="F5" s="20" t="s">
        <v>16</v>
      </c>
      <c r="G5" s="22" t="s">
        <v>17</v>
      </c>
      <c r="H5" s="20" t="s">
        <v>18</v>
      </c>
      <c r="I5" s="34" t="s">
        <v>19</v>
      </c>
      <c r="J5" s="21" t="s">
        <v>20</v>
      </c>
      <c r="K5" s="34" t="s">
        <v>21</v>
      </c>
      <c r="L5" s="34" t="s">
        <v>22</v>
      </c>
      <c r="M5" s="34" t="s">
        <v>23</v>
      </c>
      <c r="N5" s="20" t="s">
        <v>24</v>
      </c>
    </row>
    <row r="6" ht="43.5" spans="1:14">
      <c r="A6" s="23" t="s">
        <v>25</v>
      </c>
      <c r="B6" s="23">
        <v>3</v>
      </c>
      <c r="C6" s="24">
        <v>1</v>
      </c>
      <c r="D6" s="25" t="s">
        <v>26</v>
      </c>
      <c r="E6" s="24" t="s">
        <v>27</v>
      </c>
      <c r="F6" s="24" t="s">
        <v>28</v>
      </c>
      <c r="G6" s="26">
        <v>6</v>
      </c>
      <c r="H6" s="24" t="s">
        <v>29</v>
      </c>
      <c r="I6" s="35">
        <f t="shared" ref="I6:I14" si="0">K6/(1+J6/100)</f>
        <v>1623.00884955752</v>
      </c>
      <c r="J6" s="36" t="s">
        <v>30</v>
      </c>
      <c r="K6" s="37">
        <v>1834</v>
      </c>
      <c r="L6" s="35">
        <f t="shared" ref="L6:L14" si="1">M6/(1+J6/100)</f>
        <v>9738.05309734513</v>
      </c>
      <c r="M6" s="35">
        <f t="shared" ref="M6:M14" si="2">K6*G6</f>
        <v>11004</v>
      </c>
      <c r="N6" s="38" t="s">
        <v>31</v>
      </c>
    </row>
    <row r="7" ht="43.5" spans="1:14">
      <c r="A7" s="23" t="s">
        <v>32</v>
      </c>
      <c r="B7" s="23">
        <v>4</v>
      </c>
      <c r="C7" s="24">
        <v>1</v>
      </c>
      <c r="D7" s="25" t="s">
        <v>26</v>
      </c>
      <c r="E7" s="24" t="s">
        <v>27</v>
      </c>
      <c r="F7" s="24" t="s">
        <v>33</v>
      </c>
      <c r="G7" s="26">
        <v>24</v>
      </c>
      <c r="H7" s="24" t="s">
        <v>29</v>
      </c>
      <c r="I7" s="35">
        <f t="shared" si="0"/>
        <v>2022.12389380531</v>
      </c>
      <c r="J7" s="36" t="s">
        <v>30</v>
      </c>
      <c r="K7" s="37">
        <v>2285</v>
      </c>
      <c r="L7" s="35">
        <f t="shared" si="1"/>
        <v>48530.9734513274</v>
      </c>
      <c r="M7" s="35">
        <f t="shared" si="2"/>
        <v>54840</v>
      </c>
      <c r="N7" s="38" t="s">
        <v>31</v>
      </c>
    </row>
    <row r="8" ht="43.5" spans="1:14">
      <c r="A8" s="23" t="s">
        <v>34</v>
      </c>
      <c r="B8" s="23">
        <v>5</v>
      </c>
      <c r="C8" s="24">
        <v>1</v>
      </c>
      <c r="D8" s="25" t="s">
        <v>26</v>
      </c>
      <c r="E8" s="24" t="s">
        <v>27</v>
      </c>
      <c r="F8" s="24" t="s">
        <v>35</v>
      </c>
      <c r="G8" s="26">
        <v>6</v>
      </c>
      <c r="H8" s="24" t="s">
        <v>29</v>
      </c>
      <c r="I8" s="35">
        <f t="shared" si="0"/>
        <v>1096.46017699115</v>
      </c>
      <c r="J8" s="36" t="s">
        <v>30</v>
      </c>
      <c r="K8" s="37">
        <v>1239</v>
      </c>
      <c r="L8" s="35">
        <f t="shared" si="1"/>
        <v>6578.7610619469</v>
      </c>
      <c r="M8" s="35">
        <f t="shared" si="2"/>
        <v>7434</v>
      </c>
      <c r="N8" s="38" t="s">
        <v>31</v>
      </c>
    </row>
    <row r="9" ht="14.5" spans="1:14">
      <c r="A9" s="23" t="s">
        <v>36</v>
      </c>
      <c r="B9" s="23">
        <v>8</v>
      </c>
      <c r="C9" s="24">
        <v>1</v>
      </c>
      <c r="D9" s="25" t="s">
        <v>26</v>
      </c>
      <c r="E9" s="24" t="s">
        <v>37</v>
      </c>
      <c r="F9" s="24" t="s">
        <v>38</v>
      </c>
      <c r="G9" s="26">
        <v>120</v>
      </c>
      <c r="H9" s="24" t="s">
        <v>39</v>
      </c>
      <c r="I9" s="35">
        <f t="shared" si="0"/>
        <v>8.4070796460177</v>
      </c>
      <c r="J9" s="36" t="s">
        <v>30</v>
      </c>
      <c r="K9" s="37">
        <v>9.5</v>
      </c>
      <c r="L9" s="35">
        <f t="shared" si="1"/>
        <v>1008.84955752212</v>
      </c>
      <c r="M9" s="35">
        <f t="shared" si="2"/>
        <v>1140</v>
      </c>
      <c r="N9" s="38" t="s">
        <v>40</v>
      </c>
    </row>
    <row r="10" ht="14.5" spans="1:14">
      <c r="A10" s="23" t="s">
        <v>41</v>
      </c>
      <c r="B10" s="23">
        <v>9</v>
      </c>
      <c r="C10" s="24">
        <v>1</v>
      </c>
      <c r="D10" s="25" t="s">
        <v>26</v>
      </c>
      <c r="E10" s="24" t="s">
        <v>37</v>
      </c>
      <c r="F10" s="24" t="s">
        <v>42</v>
      </c>
      <c r="G10" s="26">
        <v>58</v>
      </c>
      <c r="H10" s="24" t="s">
        <v>39</v>
      </c>
      <c r="I10" s="35">
        <f t="shared" si="0"/>
        <v>7.87610619469027</v>
      </c>
      <c r="J10" s="36" t="s">
        <v>30</v>
      </c>
      <c r="K10" s="37">
        <v>8.9</v>
      </c>
      <c r="L10" s="35">
        <f t="shared" si="1"/>
        <v>456.814159292035</v>
      </c>
      <c r="M10" s="35">
        <f t="shared" si="2"/>
        <v>516.2</v>
      </c>
      <c r="N10" s="38" t="s">
        <v>40</v>
      </c>
    </row>
    <row r="11" ht="14.5" spans="1:14">
      <c r="A11" s="23" t="s">
        <v>43</v>
      </c>
      <c r="B11" s="23">
        <v>10</v>
      </c>
      <c r="C11" s="24">
        <v>1</v>
      </c>
      <c r="D11" s="25" t="s">
        <v>26</v>
      </c>
      <c r="E11" s="24" t="s">
        <v>37</v>
      </c>
      <c r="F11" s="24" t="s">
        <v>44</v>
      </c>
      <c r="G11" s="26">
        <v>30</v>
      </c>
      <c r="H11" s="24" t="s">
        <v>39</v>
      </c>
      <c r="I11" s="35">
        <f t="shared" si="0"/>
        <v>7.25663716814159</v>
      </c>
      <c r="J11" s="36" t="s">
        <v>30</v>
      </c>
      <c r="K11" s="37">
        <v>8.2</v>
      </c>
      <c r="L11" s="35">
        <f t="shared" si="1"/>
        <v>217.699115044248</v>
      </c>
      <c r="M11" s="35">
        <f t="shared" si="2"/>
        <v>246</v>
      </c>
      <c r="N11" s="38" t="s">
        <v>40</v>
      </c>
    </row>
    <row r="12" ht="14.5" spans="1:14">
      <c r="A12" s="23" t="s">
        <v>45</v>
      </c>
      <c r="B12" s="23">
        <v>11</v>
      </c>
      <c r="C12" s="24">
        <v>1</v>
      </c>
      <c r="D12" s="25" t="s">
        <v>26</v>
      </c>
      <c r="E12" s="24" t="s">
        <v>46</v>
      </c>
      <c r="F12" s="24" t="s">
        <v>47</v>
      </c>
      <c r="G12" s="26">
        <v>36</v>
      </c>
      <c r="H12" s="24" t="s">
        <v>29</v>
      </c>
      <c r="I12" s="35">
        <f t="shared" si="0"/>
        <v>146.788990825688</v>
      </c>
      <c r="J12" s="36" t="s">
        <v>48</v>
      </c>
      <c r="K12" s="37">
        <v>160</v>
      </c>
      <c r="L12" s="35">
        <f t="shared" si="1"/>
        <v>5284.40366972477</v>
      </c>
      <c r="M12" s="35">
        <f t="shared" si="2"/>
        <v>5760</v>
      </c>
      <c r="N12" s="38"/>
    </row>
    <row r="13" ht="14.5" spans="1:14">
      <c r="A13" s="23" t="s">
        <v>49</v>
      </c>
      <c r="B13" s="23">
        <v>12</v>
      </c>
      <c r="C13" s="24">
        <v>1</v>
      </c>
      <c r="D13" s="25" t="s">
        <v>26</v>
      </c>
      <c r="E13" s="24" t="s">
        <v>50</v>
      </c>
      <c r="F13" s="24" t="s">
        <v>51</v>
      </c>
      <c r="G13" s="26">
        <v>36</v>
      </c>
      <c r="H13" s="24" t="s">
        <v>29</v>
      </c>
      <c r="I13" s="35">
        <f t="shared" si="0"/>
        <v>348.623853211009</v>
      </c>
      <c r="J13" s="36" t="s">
        <v>48</v>
      </c>
      <c r="K13" s="37">
        <v>380</v>
      </c>
      <c r="L13" s="35">
        <f t="shared" si="1"/>
        <v>12550.4587155963</v>
      </c>
      <c r="M13" s="35">
        <f t="shared" si="2"/>
        <v>13680</v>
      </c>
      <c r="N13" s="38"/>
    </row>
    <row r="14" ht="14.5" spans="1:14">
      <c r="A14" s="23" t="s">
        <v>52</v>
      </c>
      <c r="B14" s="23">
        <v>13</v>
      </c>
      <c r="C14" s="24">
        <v>1</v>
      </c>
      <c r="D14" s="25" t="s">
        <v>26</v>
      </c>
      <c r="E14" s="24" t="s">
        <v>53</v>
      </c>
      <c r="F14" s="24" t="s">
        <v>54</v>
      </c>
      <c r="G14" s="26">
        <v>36</v>
      </c>
      <c r="H14" s="24" t="s">
        <v>29</v>
      </c>
      <c r="I14" s="35">
        <f t="shared" si="0"/>
        <v>256.880733944954</v>
      </c>
      <c r="J14" s="36" t="s">
        <v>48</v>
      </c>
      <c r="K14" s="37">
        <v>280</v>
      </c>
      <c r="L14" s="35">
        <f t="shared" si="1"/>
        <v>9247.70642201835</v>
      </c>
      <c r="M14" s="35">
        <f t="shared" si="2"/>
        <v>10080</v>
      </c>
      <c r="N14" s="38"/>
    </row>
    <row r="15" ht="14.5" spans="1:14">
      <c r="A15" s="23" t="s">
        <v>55</v>
      </c>
      <c r="B15" s="23"/>
      <c r="C15" s="24"/>
      <c r="D15" s="25"/>
      <c r="E15" s="24"/>
      <c r="F15" s="24"/>
      <c r="G15" s="26">
        <f>SUM(G6:G14)</f>
        <v>352</v>
      </c>
      <c r="H15" s="24"/>
      <c r="I15" s="35">
        <f>SUM(I6:I14)</f>
        <v>5517.42632134448</v>
      </c>
      <c r="J15" s="36"/>
      <c r="K15" s="37">
        <f>SUM(K6:K14)</f>
        <v>6204.6</v>
      </c>
      <c r="L15" s="35">
        <v>93609.4</v>
      </c>
      <c r="M15" s="35">
        <v>104695.49</v>
      </c>
      <c r="N15" s="38"/>
    </row>
    <row r="16" ht="37.95" customHeight="1" spans="1:14">
      <c r="A16" s="23" t="s">
        <v>56</v>
      </c>
      <c r="B16" s="23"/>
      <c r="C16" s="24"/>
      <c r="D16" s="25"/>
      <c r="E16" s="27" t="s">
        <v>57</v>
      </c>
      <c r="F16" s="24"/>
      <c r="G16" s="26">
        <f>SUM(G6:G14)</f>
        <v>352</v>
      </c>
      <c r="H16" s="24"/>
      <c r="I16" s="35">
        <f>SUM(I6:I14)</f>
        <v>5517.42632134448</v>
      </c>
      <c r="J16" s="36"/>
      <c r="K16" s="37">
        <f>SUM(K6:K14)</f>
        <v>6204.6</v>
      </c>
      <c r="L16" s="35">
        <f>SUM(L6:L14)</f>
        <v>93613.7192498173</v>
      </c>
      <c r="M16" s="35">
        <f>SUM(M6:M14)</f>
        <v>104700.2</v>
      </c>
      <c r="N16" s="38"/>
    </row>
    <row r="17" ht="14.5" spans="1:14">
      <c r="A17" s="23" t="s">
        <v>58</v>
      </c>
      <c r="B17" s="23"/>
      <c r="C17" s="24"/>
      <c r="D17" s="25"/>
      <c r="E17" s="27" t="s">
        <v>59</v>
      </c>
      <c r="F17" s="24"/>
      <c r="G17" s="26">
        <f>SUM(G6:G14)</f>
        <v>352</v>
      </c>
      <c r="H17" s="24"/>
      <c r="I17" s="35">
        <f>SUM(I6:I14)</f>
        <v>5517.42632134448</v>
      </c>
      <c r="J17" s="36"/>
      <c r="K17" s="37">
        <f>SUM(K6:K14)</f>
        <v>6204.6</v>
      </c>
      <c r="L17" s="35">
        <f>SUM(L6:L14)</f>
        <v>93613.7192498173</v>
      </c>
      <c r="M17" s="35">
        <f>SUM(M6:M14)</f>
        <v>104700.2</v>
      </c>
      <c r="N17" s="38"/>
    </row>
  </sheetData>
  <sheetProtection selectLockedCells="1"/>
  <mergeCells count="14">
    <mergeCell ref="B1:N1"/>
    <mergeCell ref="A2:D2"/>
    <mergeCell ref="E2:H2"/>
    <mergeCell ref="J2:N2"/>
    <mergeCell ref="A3:D3"/>
    <mergeCell ref="E3:H3"/>
    <mergeCell ref="J3:N3"/>
    <mergeCell ref="A4:D4"/>
    <mergeCell ref="E4:N4"/>
    <mergeCell ref="A15:D15"/>
    <mergeCell ref="A16:D16"/>
    <mergeCell ref="E16:N16"/>
    <mergeCell ref="A17:D17"/>
    <mergeCell ref="E17:N17"/>
  </mergeCells>
  <conditionalFormatting sqref="A6:I2996 L6:M2996">
    <cfRule type="expression" dxfId="0" priority="3">
      <formula>IF($B6&lt;&gt;"",1,0)</formula>
    </cfRule>
    <cfRule type="notContainsBlanks" dxfId="0" priority="5">
      <formula>LEN(TRIM(A6))&gt;0</formula>
    </cfRule>
  </conditionalFormatting>
  <conditionalFormatting sqref="A6:N2996">
    <cfRule type="expression" dxfId="1" priority="4">
      <formula>IF($B6&lt;&gt;"",1,0)</formula>
    </cfRule>
  </conditionalFormatting>
  <dataValidations count="3">
    <dataValidation type="list" allowBlank="1" showInputMessage="1" showErrorMessage="1" sqref="D1:D4 D6:D1048576">
      <formula1>"计入合价,不计入合价"</formula1>
    </dataValidation>
    <dataValidation type="custom" allowBlank="1" showInputMessage="1" showErrorMessage="1" sqref="G6:G1048576">
      <formula1>G6*10^3&lt;=INT(G6*10^3)</formula1>
    </dataValidation>
    <dataValidation type="custom" allowBlank="1" showInputMessage="1" showErrorMessage="1" sqref="J6:K1048576">
      <formula1>J6*10^2&lt;=INT(J6*10^2)</formula1>
    </dataValidation>
  </dataValidations>
  <pageMargins left="0.751388888888889" right="0.751388888888889" top="1" bottom="1" header="0.5" footer="0.5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2"/>
    </sheetView>
  </sheetViews>
  <sheetFormatPr defaultColWidth="9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三汇能环科技WPS</cp:lastModifiedBy>
  <dcterms:created xsi:type="dcterms:W3CDTF">2021-06-30T03:42:00Z</dcterms:created>
  <dcterms:modified xsi:type="dcterms:W3CDTF">2024-09-12T07:15:50Z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CE18374F22E94BB9B3BC68D4C9899020_13</vt:lpwstr>
  </property>
  <property fmtid="{D5CDD505-2E9C-101B-9397-08002B2CF9AE}" pid="3" name="KSOProductBuildVer">
    <vt:lpwstr>2052-12.1.0.18276</vt:lpwstr>
  </property>
</Properties>
</file>