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<sst xmlns="http://schemas.openxmlformats.org/spreadsheetml/2006/main" count="301" uniqueCount="130">
  <si>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</si>
  <si>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</si>
  <si>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</si>
  <si>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</si>
  <si>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</si>
  <si>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</si>
  <si>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</si>
  <si>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</si>
  <si>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支付项目设备材料货款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</si>
  <si>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</si>
  <si>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</si>
  <si>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</si>
  <si>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</si>
  <si>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</si>
  <si>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</si>
  <si>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</si>
  <si>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</si>
  <si>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</si>
  <si>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</si>
  <si>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</si>
  <si>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</si>
  <si>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</si>
  <si>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</si>
  <si>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</si>
  <si>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</si>
  <si>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德兴市冬隆供应链中心</t>
  </si>
  <si>
    <t>开户行：</t>
  </si>
  <si>
    <t>中国建设银行股份有限公司德兴支行</t>
  </si>
  <si>
    <t>账号：</t>
  </si>
  <si>
    <t>36050183025000001647</t>
  </si>
  <si>
    <t>领款人签字及日期</t>
  </si>
  <si>
    <t>备注</t>
  </si>
  <si>
    <t>类别</t>
  </si>
  <si>
    <t>商品名称</t>
  </si>
  <si>
    <t>型号/规格</t>
  </si>
  <si>
    <t>品牌</t>
  </si>
  <si>
    <t>单位</t>
  </si>
  <si>
    <t>数量</t>
  </si>
  <si>
    <r>
      <rPr>
        <b/>
        <sz val="10"/>
        <color rgb="FF000000"/>
        <rFont val="宋体"/>
        <charset val="134"/>
        <scheme val="minor"/>
      </rPr>
      <t>单价</t>
    </r>
    <r>
      <rPr>
        <b/>
        <sz val="10"/>
        <color indexed="8"/>
        <rFont val="宋体"/>
        <charset val="0"/>
        <scheme val="minor"/>
      </rPr>
      <t>¥</t>
    </r>
  </si>
  <si>
    <t>金额/￥</t>
  </si>
  <si>
    <t>制冷空调设备</t>
  </si>
  <si>
    <t>空调管</t>
  </si>
  <si>
    <t>20*200mm</t>
  </si>
  <si>
    <t>北泽</t>
  </si>
  <si>
    <t>根</t>
  </si>
  <si>
    <t>密封垫</t>
  </si>
  <si>
    <t>生料带</t>
  </si>
  <si>
    <t>个</t>
  </si>
  <si>
    <t>阀门龙头</t>
  </si>
  <si>
    <t>铜闸阀</t>
  </si>
  <si>
    <t>DN 40</t>
  </si>
  <si>
    <t>DN 32</t>
  </si>
  <si>
    <t>铜过滤器</t>
  </si>
  <si>
    <t>金属制品</t>
  </si>
  <si>
    <t>镀锌单头螺栓</t>
  </si>
  <si>
    <t>M16*60</t>
  </si>
  <si>
    <t>套</t>
  </si>
  <si>
    <t>木托卡</t>
  </si>
  <si>
    <t>金属铸件</t>
  </si>
  <si>
    <t>对丝</t>
  </si>
  <si>
    <t>DN 15</t>
  </si>
  <si>
    <t>弯头</t>
  </si>
  <si>
    <t>管箍</t>
  </si>
  <si>
    <t>工业仪表</t>
  </si>
  <si>
    <t>双金属温度表</t>
  </si>
  <si>
    <t>L100*150°</t>
  </si>
  <si>
    <t>风机盘管</t>
  </si>
  <si>
    <t>YBFC05CC3S-J</t>
  </si>
  <si>
    <t>中科动力</t>
  </si>
  <si>
    <t>台</t>
  </si>
  <si>
    <t>YBFC08CC3S-J</t>
  </si>
  <si>
    <t>YBFC07CC3S-J</t>
  </si>
  <si>
    <t>YBFC08CC3S</t>
  </si>
  <si>
    <t>温控器</t>
  </si>
  <si>
    <t>AC8100</t>
  </si>
  <si>
    <t>黑色金属冶炼压延品</t>
  </si>
  <si>
    <t>镀锌方管</t>
  </si>
  <si>
    <t>60-80</t>
  </si>
  <si>
    <t>吨</t>
  </si>
  <si>
    <t>泵</t>
  </si>
  <si>
    <t>水泵</t>
  </si>
  <si>
    <t>金泽龙</t>
  </si>
  <si>
    <t>塑料制品</t>
  </si>
  <si>
    <t>冷却塔填料</t>
  </si>
  <si>
    <t>2300*730</t>
  </si>
  <si>
    <t>鑫源杭盛</t>
  </si>
  <si>
    <t>片</t>
  </si>
  <si>
    <t>2000*730</t>
  </si>
  <si>
    <t>非金属矿物质品</t>
  </si>
  <si>
    <t>橡塑保温板</t>
  </si>
  <si>
    <t>禹胜</t>
  </si>
  <si>
    <t>立方米</t>
  </si>
  <si>
    <t>爆破片</t>
  </si>
  <si>
    <t>YEA50-0.16-170</t>
  </si>
  <si>
    <t>苏州安鼎</t>
  </si>
  <si>
    <t>夹持器</t>
  </si>
  <si>
    <t>YJA50-100</t>
  </si>
  <si>
    <t>电线电缆</t>
  </si>
  <si>
    <t>电线</t>
  </si>
  <si>
    <t>RVVP2*1</t>
  </si>
  <si>
    <t>嘉胜</t>
  </si>
  <si>
    <t>米</t>
  </si>
  <si>
    <t>YJV 4*6</t>
  </si>
  <si>
    <t>YJV 3*70+1</t>
  </si>
  <si>
    <t>涡轮蝶阀</t>
  </si>
  <si>
    <t>DN 350</t>
  </si>
  <si>
    <t>浮球阀</t>
  </si>
  <si>
    <t>球阀</t>
  </si>
  <si>
    <t>法兰盲板</t>
  </si>
  <si>
    <t>DN 200</t>
  </si>
  <si>
    <t>法兰垫片</t>
  </si>
  <si>
    <t>DN 300</t>
  </si>
  <si>
    <t>GE</t>
  </si>
  <si>
    <t>铜球阀</t>
  </si>
  <si>
    <t>DN 25</t>
  </si>
  <si>
    <t>过滤器</t>
  </si>
  <si>
    <t>法兰橡胶软接头</t>
  </si>
  <si>
    <t>20*250</t>
  </si>
  <si>
    <t>20*300</t>
  </si>
  <si>
    <t>物位、液位测量仪表</t>
  </si>
  <si>
    <t>5米</t>
  </si>
  <si>
    <t>金属软接头</t>
  </si>
  <si>
    <t>DN 80*740</t>
  </si>
  <si>
    <t>吗6*70</t>
  </si>
  <si>
    <t>橡胶制品</t>
  </si>
  <si>
    <t>金属法兰垫</t>
  </si>
  <si>
    <t>DN 80</t>
  </si>
  <si>
    <t>制冷空调配件</t>
  </si>
  <si>
    <t>溴化锂溶液</t>
  </si>
  <si>
    <t>价税（13%）合计：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</si>
</sst>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9" fontId="6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9" fillId="5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6" borderId="1" xfId="0" applyFont="1" applyFill="1" applyBorder="1">
      <alignment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7" borderId="1" xfId="0" applyNumberFormat="1" applyFont="1" applyFill="1" applyBorder="1" applyAlignment="1">
      <alignment horizontal="right" vertical="center"/>
    </xf>
    <xf numFmtId="0" fontId="1" fillId="3" borderId="0" xfId="0" applyFont="1" applyFill="1">
      <alignment vertical="center"/>
    </xf>
    <xf numFmtId="0" fontId="1" fillId="0" borderId="7" xfId="0" applyFont="1" applyBorder="1" applyAlignment="1">
      <alignment vertical="center" wrapText="1"/>
    </xf>
    <xf numFmtId="176" fontId="1" fillId="7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0" borderId="7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9" sqref="G19"/>
    </sheetView>
  </sheetViews>
  <sheetFormatPr defaultColWidth="15.0916666666667" defaultRowHeight="23" customHeight="1" outlineLevelCol="7"/>
  <cols>
    <col min="1" max="1" width="14.0916666666667" style="45" customWidth="1"/>
    <col min="2" max="2" width="14.3666666666667" style="45" customWidth="1"/>
    <col min="3" max="3" width="14.275" style="45" customWidth="1"/>
    <col min="4" max="4" width="14.0916666666667" style="45" customWidth="1"/>
    <col min="5" max="5" width="13.6333333333333" style="45" customWidth="1"/>
    <col min="6" max="16384" width="15.0916666666667" style="45" customWidth="1"/>
  </cols>
  <sheetData>
    <row r="1" s="45" customFormat="1" customHeight="1" spans="1:6">
      <c r="A1" s="46" t="s">
        <v>0</v>
      </c>
      <c r="B1" s="46"/>
      <c r="C1" s="46"/>
      <c r="D1" s="46"/>
      <c r="E1" s="46"/>
      <c r="F1" s="46"/>
    </row>
    <row r="2" s="45" customFormat="1" customHeight="1" spans="1:6">
      <c r="A2" s="47" t="s">
        <v>1</v>
      </c>
      <c r="B2" s="48" t="s">
        <v>2</v>
      </c>
      <c r="C2" s="47" t="s">
        <v>3</v>
      </c>
      <c r="D2" s="48" t="s">
        <v>4</v>
      </c>
      <c r="E2" s="47" t="s">
        <v>5</v>
      </c>
      <c r="F2" s="48" t="s">
        <v>6</v>
      </c>
    </row>
    <row r="3" s="45" customFormat="1" customHeight="1" spans="1:6">
      <c r="A3" s="47" t="s">
        <v>7</v>
      </c>
      <c r="B3" s="14" t="s">
        <v>8</v>
      </c>
      <c r="C3" s="14"/>
      <c r="D3" s="14"/>
      <c r="E3" s="14"/>
      <c r="F3" s="14"/>
    </row>
    <row r="4" s="45" customFormat="1" customHeight="1" spans="1:6">
      <c r="A4" s="47" t="s">
        <v>9</v>
      </c>
      <c r="B4" s="14"/>
      <c r="C4" s="14"/>
      <c r="D4" s="14"/>
      <c r="E4" s="14"/>
      <c r="F4" s="14"/>
    </row>
    <row r="5" s="45" customFormat="1" customHeight="1" spans="1:6">
      <c r="A5" s="47" t="s">
        <v>10</v>
      </c>
      <c r="B5" s="14"/>
      <c r="C5" s="14"/>
      <c r="D5" s="14"/>
      <c r="E5" s="14"/>
      <c r="F5" s="14"/>
    </row>
    <row r="6" s="45" customFormat="1" customHeight="1" spans="1:6">
      <c r="A6" s="49" t="s">
        <v>11</v>
      </c>
      <c r="B6" s="50"/>
      <c r="C6" s="50"/>
      <c r="D6" s="50"/>
      <c r="E6" s="50"/>
      <c r="F6" s="51"/>
    </row>
    <row r="7" s="45" customFormat="1" customHeight="1" spans="1:6">
      <c r="A7" s="47" t="s">
        <v>12</v>
      </c>
      <c r="B7" s="52">
        <v>1045109.4</v>
      </c>
      <c r="C7" s="47" t="s">
        <v>13</v>
      </c>
      <c r="D7" s="53">
        <v>1</v>
      </c>
      <c r="E7" s="47" t="s">
        <v>14</v>
      </c>
      <c r="F7" s="54" t="s">
        <v>15</v>
      </c>
    </row>
    <row r="8" s="45" customFormat="1" customHeight="1" spans="1:6">
      <c r="A8" s="47" t="s">
        <v>16</v>
      </c>
      <c r="B8" s="52">
        <v>1045109.4</v>
      </c>
      <c r="C8" s="47" t="s">
        <v>17</v>
      </c>
      <c r="D8" s="55"/>
      <c r="E8" s="47" t="s">
        <v>18</v>
      </c>
      <c r="F8" s="56">
        <f>D8+B7</f>
        <v>1045109.4</v>
      </c>
    </row>
    <row r="9" s="45" customFormat="1" customHeight="1" spans="1:8">
      <c r="A9" s="47" t="s">
        <v>19</v>
      </c>
      <c r="B9" s="52">
        <v>1045109.4</v>
      </c>
      <c r="C9" s="47" t="s">
        <v>20</v>
      </c>
      <c r="D9" s="56">
        <f>B9-F8</f>
        <v>0</v>
      </c>
      <c r="E9" s="47"/>
      <c r="F9" s="52"/>
      <c r="H9" s="57"/>
    </row>
    <row r="10" s="45" customFormat="1" customHeight="1" spans="1:8">
      <c r="A10" s="47" t="s">
        <v>21</v>
      </c>
      <c r="B10" s="52">
        <v>1045109.4</v>
      </c>
      <c r="C10" s="58" t="s">
        <v>22</v>
      </c>
      <c r="D10" s="55">
        <v>1045109.4</v>
      </c>
      <c r="E10" s="47" t="s">
        <v>23</v>
      </c>
      <c r="F10" s="59">
        <f>B8-D10</f>
        <v>0</v>
      </c>
      <c r="H10" s="57"/>
    </row>
    <row r="11" s="45" customFormat="1" customHeight="1" spans="1:6">
      <c r="A11" s="47" t="s">
        <v>24</v>
      </c>
      <c r="B11" s="60" t="s">
        <v>25</v>
      </c>
      <c r="C11" s="60"/>
      <c r="D11" s="60"/>
      <c r="E11" s="60"/>
      <c r="F11" s="61"/>
    </row>
    <row r="12" s="45" customFormat="1" customHeight="1" spans="1:6">
      <c r="A12" s="47" t="s">
        <v>26</v>
      </c>
      <c r="B12" s="62" t="s">
        <v>27</v>
      </c>
      <c r="C12" s="60"/>
      <c r="D12" s="60"/>
      <c r="E12" s="60"/>
      <c r="F12" s="61"/>
    </row>
    <row r="13" s="45" customFormat="1" customHeight="1" spans="1:6">
      <c r="A13" s="47" t="s">
        <v>28</v>
      </c>
      <c r="B13" s="64" t="s">
        <v>29</v>
      </c>
      <c r="C13" s="60"/>
      <c r="D13" s="60"/>
      <c r="E13" s="60"/>
      <c r="F13" s="61"/>
    </row>
    <row r="14" s="45" customFormat="1" customHeight="1" spans="1:6">
      <c r="A14" s="49" t="s">
        <v>30</v>
      </c>
      <c r="B14" s="50"/>
      <c r="C14" s="50"/>
      <c r="D14" s="50"/>
      <c r="E14" s="50"/>
      <c r="F14" s="51"/>
    </row>
    <row r="15" s="45" customFormat="1" customHeight="1" spans="1:6">
      <c r="A15" s="1"/>
      <c r="B15" s="1"/>
      <c r="C15" s="1"/>
      <c r="D15" s="1"/>
      <c r="E15" s="1"/>
      <c r="F15" s="1"/>
    </row>
    <row r="16" s="45" customFormat="1" customHeight="1" spans="1:6">
      <c r="A16" s="63" t="s">
        <v>31</v>
      </c>
      <c r="B16" s="63"/>
      <c r="C16" s="63"/>
      <c r="D16" s="63"/>
      <c r="E16" s="63"/>
      <c r="F16" s="63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31" workbookViewId="0">
      <selection activeCell="K52" sqref="K52"/>
    </sheetView>
  </sheetViews>
  <sheetFormatPr defaultColWidth="8.725" defaultRowHeight="21" customHeight="1" outlineLevelCol="7"/>
  <cols>
    <col min="1" max="1" width="20" style="2" customWidth="1"/>
    <col min="2" max="2" width="23.275" style="2" customWidth="1"/>
    <col min="3" max="3" width="16.725" style="3" customWidth="1"/>
    <col min="4" max="4" width="8.45833333333333" style="3" customWidth="1"/>
    <col min="5" max="5" width="6.09166666666667" style="3" customWidth="1"/>
    <col min="6" max="6" width="7.09166666666667" style="4" customWidth="1"/>
    <col min="7" max="7" width="11.9083333333333" style="5" customWidth="1"/>
    <col min="8" max="8" width="12.8166666666667" style="6" customWidth="1"/>
    <col min="9" max="16384" width="8.725" style="2"/>
  </cols>
  <sheetData>
    <row r="1" s="1" customFormat="1" customHeight="1" spans="1:8">
      <c r="A1" s="7" t="s">
        <v>32</v>
      </c>
      <c r="B1" s="8" t="s">
        <v>33</v>
      </c>
      <c r="C1" s="9" t="s">
        <v>34</v>
      </c>
      <c r="D1" s="8" t="s">
        <v>35</v>
      </c>
      <c r="E1" s="8" t="s">
        <v>36</v>
      </c>
      <c r="F1" s="8" t="s">
        <v>37</v>
      </c>
      <c r="G1" s="10" t="s">
        <v>38</v>
      </c>
      <c r="H1" s="11" t="s">
        <v>39</v>
      </c>
    </row>
    <row r="2" s="2" customFormat="1" customHeight="1" spans="1:8">
      <c r="A2" s="12" t="s">
        <v>40</v>
      </c>
      <c r="B2" s="13" t="s">
        <v>41</v>
      </c>
      <c r="C2" s="13" t="s">
        <v>42</v>
      </c>
      <c r="D2" s="14" t="s">
        <v>43</v>
      </c>
      <c r="E2" s="13" t="s">
        <v>44</v>
      </c>
      <c r="F2" s="15">
        <v>20</v>
      </c>
      <c r="G2" s="16">
        <f t="shared" ref="G2:G54" si="0">H2/F2</f>
        <v>12</v>
      </c>
      <c r="H2" s="17">
        <v>240</v>
      </c>
    </row>
    <row r="3" s="2" customFormat="1" customHeight="1" spans="1:8">
      <c r="A3" s="12" t="s">
        <v>40</v>
      </c>
      <c r="B3" s="18" t="s">
        <v>41</v>
      </c>
      <c r="C3" s="19">
        <v>40</v>
      </c>
      <c r="D3" s="14" t="s">
        <v>43</v>
      </c>
      <c r="E3" s="13" t="s">
        <v>44</v>
      </c>
      <c r="F3" s="20">
        <v>2</v>
      </c>
      <c r="G3" s="16">
        <f t="shared" si="0"/>
        <v>40.5</v>
      </c>
      <c r="H3" s="17">
        <v>81</v>
      </c>
    </row>
    <row r="4" s="2" customFormat="1" customHeight="1" spans="1:8">
      <c r="A4" s="12" t="s">
        <v>40</v>
      </c>
      <c r="B4" s="18" t="s">
        <v>41</v>
      </c>
      <c r="C4" s="19">
        <v>32</v>
      </c>
      <c r="D4" s="14" t="s">
        <v>43</v>
      </c>
      <c r="E4" s="13" t="s">
        <v>44</v>
      </c>
      <c r="F4" s="20">
        <v>4</v>
      </c>
      <c r="G4" s="16">
        <f t="shared" si="0"/>
        <v>31.5</v>
      </c>
      <c r="H4" s="17">
        <v>126</v>
      </c>
    </row>
    <row r="5" s="2" customFormat="1" customHeight="1" spans="1:8">
      <c r="A5" s="12" t="s">
        <v>45</v>
      </c>
      <c r="B5" s="13" t="s">
        <v>46</v>
      </c>
      <c r="C5" s="13"/>
      <c r="D5" s="14" t="s">
        <v>43</v>
      </c>
      <c r="E5" s="13" t="s">
        <v>47</v>
      </c>
      <c r="F5" s="15">
        <v>50</v>
      </c>
      <c r="G5" s="16">
        <f t="shared" si="0"/>
        <v>2.25</v>
      </c>
      <c r="H5" s="17">
        <v>112.5</v>
      </c>
    </row>
    <row r="6" s="2" customFormat="1" customHeight="1" spans="1:8">
      <c r="A6" s="12" t="s">
        <v>48</v>
      </c>
      <c r="B6" s="13" t="s">
        <v>49</v>
      </c>
      <c r="C6" s="13" t="s">
        <v>50</v>
      </c>
      <c r="D6" s="14" t="s">
        <v>43</v>
      </c>
      <c r="E6" s="13" t="s">
        <v>47</v>
      </c>
      <c r="F6" s="15">
        <v>12</v>
      </c>
      <c r="G6" s="16">
        <f t="shared" si="0"/>
        <v>96</v>
      </c>
      <c r="H6" s="17">
        <v>1152</v>
      </c>
    </row>
    <row r="7" s="2" customFormat="1" customHeight="1" spans="1:8">
      <c r="A7" s="12" t="s">
        <v>48</v>
      </c>
      <c r="B7" s="13" t="s">
        <v>49</v>
      </c>
      <c r="C7" s="13" t="s">
        <v>51</v>
      </c>
      <c r="D7" s="14" t="s">
        <v>43</v>
      </c>
      <c r="E7" s="13" t="s">
        <v>47</v>
      </c>
      <c r="F7" s="15">
        <v>8</v>
      </c>
      <c r="G7" s="16">
        <f t="shared" si="0"/>
        <v>64.125</v>
      </c>
      <c r="H7" s="17">
        <v>513</v>
      </c>
    </row>
    <row r="8" s="2" customFormat="1" customHeight="1" spans="1:8">
      <c r="A8" s="12" t="s">
        <v>48</v>
      </c>
      <c r="B8" s="13" t="s">
        <v>52</v>
      </c>
      <c r="C8" s="13" t="s">
        <v>51</v>
      </c>
      <c r="D8" s="14" t="s">
        <v>43</v>
      </c>
      <c r="E8" s="13" t="s">
        <v>47</v>
      </c>
      <c r="F8" s="15">
        <v>4</v>
      </c>
      <c r="G8" s="16">
        <f t="shared" si="0"/>
        <v>58.5</v>
      </c>
      <c r="H8" s="17">
        <v>234</v>
      </c>
    </row>
    <row r="9" s="2" customFormat="1" customHeight="1" spans="1:8">
      <c r="A9" s="12" t="s">
        <v>53</v>
      </c>
      <c r="B9" s="18" t="s">
        <v>54</v>
      </c>
      <c r="C9" s="21" t="s">
        <v>55</v>
      </c>
      <c r="D9" s="14" t="s">
        <v>43</v>
      </c>
      <c r="E9" s="22" t="s">
        <v>56</v>
      </c>
      <c r="F9" s="23">
        <v>500</v>
      </c>
      <c r="G9" s="16">
        <f t="shared" si="0"/>
        <v>1.5</v>
      </c>
      <c r="H9" s="17">
        <v>750</v>
      </c>
    </row>
    <row r="10" s="2" customFormat="1" customHeight="1" spans="1:8">
      <c r="A10" s="12" t="s">
        <v>53</v>
      </c>
      <c r="B10" s="22" t="s">
        <v>57</v>
      </c>
      <c r="C10" s="24">
        <v>133</v>
      </c>
      <c r="D10" s="14" t="s">
        <v>43</v>
      </c>
      <c r="E10" s="22" t="s">
        <v>56</v>
      </c>
      <c r="F10" s="23">
        <v>30</v>
      </c>
      <c r="G10" s="16">
        <f t="shared" si="0"/>
        <v>9</v>
      </c>
      <c r="H10" s="17">
        <v>270</v>
      </c>
    </row>
    <row r="11" s="2" customFormat="1" customHeight="1" spans="1:8">
      <c r="A11" s="12" t="s">
        <v>53</v>
      </c>
      <c r="B11" s="22" t="s">
        <v>57</v>
      </c>
      <c r="C11" s="24">
        <v>159</v>
      </c>
      <c r="D11" s="14" t="s">
        <v>43</v>
      </c>
      <c r="E11" s="22" t="s">
        <v>56</v>
      </c>
      <c r="F11" s="23">
        <v>30</v>
      </c>
      <c r="G11" s="16">
        <f t="shared" si="0"/>
        <v>10.5</v>
      </c>
      <c r="H11" s="17">
        <v>315</v>
      </c>
    </row>
    <row r="12" s="2" customFormat="1" customHeight="1" spans="1:8">
      <c r="A12" s="12" t="s">
        <v>58</v>
      </c>
      <c r="B12" s="22" t="s">
        <v>59</v>
      </c>
      <c r="C12" s="24" t="s">
        <v>60</v>
      </c>
      <c r="D12" s="14" t="s">
        <v>43</v>
      </c>
      <c r="E12" s="22" t="s">
        <v>47</v>
      </c>
      <c r="F12" s="4">
        <v>35</v>
      </c>
      <c r="G12" s="16">
        <f t="shared" si="0"/>
        <v>1.8</v>
      </c>
      <c r="H12" s="17">
        <v>63</v>
      </c>
    </row>
    <row r="13" s="2" customFormat="1" customHeight="1" spans="1:8">
      <c r="A13" s="12" t="s">
        <v>58</v>
      </c>
      <c r="B13" s="22" t="s">
        <v>61</v>
      </c>
      <c r="C13" s="24" t="s">
        <v>60</v>
      </c>
      <c r="D13" s="14" t="s">
        <v>43</v>
      </c>
      <c r="E13" s="22" t="s">
        <v>47</v>
      </c>
      <c r="F13" s="23">
        <v>20</v>
      </c>
      <c r="G13" s="16">
        <f t="shared" si="0"/>
        <v>2.1</v>
      </c>
      <c r="H13" s="17">
        <v>42</v>
      </c>
    </row>
    <row r="14" s="2" customFormat="1" customHeight="1" spans="1:8">
      <c r="A14" s="12" t="s">
        <v>58</v>
      </c>
      <c r="B14" s="22" t="s">
        <v>62</v>
      </c>
      <c r="C14" s="24" t="s">
        <v>60</v>
      </c>
      <c r="D14" s="14" t="s">
        <v>43</v>
      </c>
      <c r="E14" s="22" t="s">
        <v>47</v>
      </c>
      <c r="F14" s="23">
        <v>15</v>
      </c>
      <c r="G14" s="16">
        <f t="shared" si="0"/>
        <v>1.5</v>
      </c>
      <c r="H14" s="17">
        <v>22.5</v>
      </c>
    </row>
    <row r="15" s="2" customFormat="1" customHeight="1" spans="1:8">
      <c r="A15" s="12" t="s">
        <v>63</v>
      </c>
      <c r="B15" s="25" t="s">
        <v>64</v>
      </c>
      <c r="C15" s="24" t="s">
        <v>65</v>
      </c>
      <c r="D15" s="14" t="s">
        <v>43</v>
      </c>
      <c r="E15" s="22" t="s">
        <v>56</v>
      </c>
      <c r="F15" s="23">
        <v>20</v>
      </c>
      <c r="G15" s="16">
        <f t="shared" si="0"/>
        <v>27</v>
      </c>
      <c r="H15" s="17">
        <v>540</v>
      </c>
    </row>
    <row r="16" s="2" customFormat="1" customHeight="1" spans="1:8">
      <c r="A16" s="12" t="s">
        <v>40</v>
      </c>
      <c r="B16" s="12" t="s">
        <v>66</v>
      </c>
      <c r="C16" s="26" t="s">
        <v>67</v>
      </c>
      <c r="D16" s="14" t="s">
        <v>68</v>
      </c>
      <c r="E16" s="22" t="s">
        <v>69</v>
      </c>
      <c r="F16" s="23">
        <v>1</v>
      </c>
      <c r="G16" s="16">
        <f t="shared" si="0"/>
        <v>1140</v>
      </c>
      <c r="H16" s="17">
        <v>1140</v>
      </c>
    </row>
    <row r="17" s="2" customFormat="1" customHeight="1" spans="1:8">
      <c r="A17" s="12" t="s">
        <v>40</v>
      </c>
      <c r="B17" s="12" t="s">
        <v>66</v>
      </c>
      <c r="C17" s="26" t="s">
        <v>70</v>
      </c>
      <c r="D17" s="14" t="s">
        <v>68</v>
      </c>
      <c r="E17" s="22" t="s">
        <v>69</v>
      </c>
      <c r="F17" s="23">
        <v>1</v>
      </c>
      <c r="G17" s="16">
        <f t="shared" si="0"/>
        <v>1866</v>
      </c>
      <c r="H17" s="17">
        <v>1866</v>
      </c>
    </row>
    <row r="18" s="2" customFormat="1" customHeight="1" spans="1:8">
      <c r="A18" s="12" t="s">
        <v>40</v>
      </c>
      <c r="B18" s="12" t="s">
        <v>66</v>
      </c>
      <c r="C18" s="26" t="s">
        <v>71</v>
      </c>
      <c r="D18" s="14" t="s">
        <v>68</v>
      </c>
      <c r="E18" s="22" t="s">
        <v>69</v>
      </c>
      <c r="F18" s="23">
        <v>1</v>
      </c>
      <c r="G18" s="16">
        <f t="shared" si="0"/>
        <v>1462.5</v>
      </c>
      <c r="H18" s="17">
        <v>1462.5</v>
      </c>
    </row>
    <row r="19" s="2" customFormat="1" customHeight="1" spans="1:8">
      <c r="A19" s="12" t="s">
        <v>40</v>
      </c>
      <c r="B19" s="12" t="s">
        <v>66</v>
      </c>
      <c r="C19" s="26" t="s">
        <v>72</v>
      </c>
      <c r="D19" s="14" t="s">
        <v>68</v>
      </c>
      <c r="E19" s="22" t="s">
        <v>69</v>
      </c>
      <c r="F19" s="23">
        <v>6</v>
      </c>
      <c r="G19" s="16">
        <f t="shared" si="0"/>
        <v>1866</v>
      </c>
      <c r="H19" s="17">
        <v>11196</v>
      </c>
    </row>
    <row r="20" s="2" customFormat="1" customHeight="1" spans="1:8">
      <c r="A20" s="12" t="s">
        <v>40</v>
      </c>
      <c r="B20" s="12" t="s">
        <v>66</v>
      </c>
      <c r="C20" s="26" t="s">
        <v>71</v>
      </c>
      <c r="D20" s="14" t="s">
        <v>68</v>
      </c>
      <c r="E20" s="22" t="s">
        <v>69</v>
      </c>
      <c r="F20" s="23">
        <v>2</v>
      </c>
      <c r="G20" s="16">
        <f t="shared" si="0"/>
        <v>1462.5</v>
      </c>
      <c r="H20" s="17">
        <v>2925</v>
      </c>
    </row>
    <row r="21" s="2" customFormat="1" customHeight="1" spans="1:8">
      <c r="A21" s="12" t="s">
        <v>40</v>
      </c>
      <c r="B21" s="12" t="s">
        <v>66</v>
      </c>
      <c r="C21" s="26" t="s">
        <v>70</v>
      </c>
      <c r="D21" s="14" t="s">
        <v>68</v>
      </c>
      <c r="E21" s="22" t="s">
        <v>69</v>
      </c>
      <c r="F21" s="23">
        <v>4</v>
      </c>
      <c r="G21" s="16">
        <f t="shared" si="0"/>
        <v>1866</v>
      </c>
      <c r="H21" s="17">
        <v>7464</v>
      </c>
    </row>
    <row r="22" s="2" customFormat="1" customHeight="1" spans="1:8">
      <c r="A22" s="12" t="s">
        <v>40</v>
      </c>
      <c r="B22" s="22" t="s">
        <v>73</v>
      </c>
      <c r="C22" s="24" t="s">
        <v>74</v>
      </c>
      <c r="D22" s="14" t="s">
        <v>68</v>
      </c>
      <c r="E22" s="22" t="s">
        <v>56</v>
      </c>
      <c r="F22" s="23">
        <v>58</v>
      </c>
      <c r="G22" s="16">
        <f t="shared" si="0"/>
        <v>187.5</v>
      </c>
      <c r="H22" s="17">
        <v>10875</v>
      </c>
    </row>
    <row r="23" s="2" customFormat="1" customHeight="1" spans="1:8">
      <c r="A23" s="12" t="s">
        <v>40</v>
      </c>
      <c r="B23" s="22" t="s">
        <v>73</v>
      </c>
      <c r="C23" s="24" t="s">
        <v>74</v>
      </c>
      <c r="D23" s="14" t="s">
        <v>68</v>
      </c>
      <c r="E23" s="22" t="s">
        <v>56</v>
      </c>
      <c r="F23" s="23">
        <v>12</v>
      </c>
      <c r="G23" s="16">
        <f t="shared" si="0"/>
        <v>187.5</v>
      </c>
      <c r="H23" s="17">
        <v>2250</v>
      </c>
    </row>
    <row r="24" s="2" customFormat="1" customHeight="1" spans="1:8">
      <c r="A24" s="12" t="s">
        <v>75</v>
      </c>
      <c r="B24" s="22" t="s">
        <v>76</v>
      </c>
      <c r="C24" s="24" t="s">
        <v>77</v>
      </c>
      <c r="D24" s="14"/>
      <c r="E24" s="22" t="s">
        <v>78</v>
      </c>
      <c r="F24" s="23">
        <v>2.57</v>
      </c>
      <c r="G24" s="16">
        <f t="shared" si="0"/>
        <v>6684.046692607</v>
      </c>
      <c r="H24" s="17">
        <v>17178</v>
      </c>
    </row>
    <row r="25" s="2" customFormat="1" customHeight="1" spans="1:8">
      <c r="A25" s="12" t="s">
        <v>79</v>
      </c>
      <c r="B25" s="22" t="s">
        <v>80</v>
      </c>
      <c r="C25" s="24"/>
      <c r="D25" s="14" t="s">
        <v>81</v>
      </c>
      <c r="E25" s="22" t="s">
        <v>69</v>
      </c>
      <c r="F25" s="23">
        <v>1</v>
      </c>
      <c r="G25" s="16">
        <f t="shared" si="0"/>
        <v>5130</v>
      </c>
      <c r="H25" s="17">
        <v>5130</v>
      </c>
    </row>
    <row r="26" s="2" customFormat="1" customHeight="1" spans="1:8">
      <c r="A26" s="12" t="s">
        <v>82</v>
      </c>
      <c r="B26" s="22" t="s">
        <v>83</v>
      </c>
      <c r="C26" s="24" t="s">
        <v>84</v>
      </c>
      <c r="D26" s="14" t="s">
        <v>85</v>
      </c>
      <c r="E26" s="22" t="s">
        <v>86</v>
      </c>
      <c r="F26" s="23">
        <v>1140</v>
      </c>
      <c r="G26" s="16">
        <f t="shared" si="0"/>
        <v>16.5</v>
      </c>
      <c r="H26" s="17">
        <v>18810</v>
      </c>
    </row>
    <row r="27" s="2" customFormat="1" customHeight="1" spans="1:8">
      <c r="A27" s="12" t="s">
        <v>82</v>
      </c>
      <c r="B27" s="22" t="s">
        <v>83</v>
      </c>
      <c r="C27" s="24" t="s">
        <v>87</v>
      </c>
      <c r="D27" s="14" t="s">
        <v>85</v>
      </c>
      <c r="E27" s="22" t="s">
        <v>86</v>
      </c>
      <c r="F27" s="23">
        <v>1433</v>
      </c>
      <c r="G27" s="16">
        <f t="shared" si="0"/>
        <v>15</v>
      </c>
      <c r="H27" s="17">
        <v>21495</v>
      </c>
    </row>
    <row r="28" s="2" customFormat="1" customHeight="1" spans="1:8">
      <c r="A28" s="27" t="s">
        <v>88</v>
      </c>
      <c r="B28" s="22" t="s">
        <v>89</v>
      </c>
      <c r="C28" s="24"/>
      <c r="D28" s="14" t="s">
        <v>90</v>
      </c>
      <c r="E28" s="22" t="s">
        <v>91</v>
      </c>
      <c r="F28" s="23">
        <v>0.5496</v>
      </c>
      <c r="G28" s="16">
        <f t="shared" si="0"/>
        <v>2025.10917030568</v>
      </c>
      <c r="H28" s="17">
        <v>1113</v>
      </c>
    </row>
    <row r="29" s="2" customFormat="1" customHeight="1" spans="1:8">
      <c r="A29" s="28" t="s">
        <v>53</v>
      </c>
      <c r="B29" s="25" t="s">
        <v>92</v>
      </c>
      <c r="C29" s="29" t="s">
        <v>93</v>
      </c>
      <c r="D29" s="30" t="s">
        <v>94</v>
      </c>
      <c r="E29" s="25" t="s">
        <v>86</v>
      </c>
      <c r="F29" s="31">
        <v>3</v>
      </c>
      <c r="G29" s="16">
        <f t="shared" si="0"/>
        <v>630</v>
      </c>
      <c r="H29" s="32">
        <v>1890</v>
      </c>
    </row>
    <row r="30" s="2" customFormat="1" customHeight="1" spans="1:8">
      <c r="A30" s="27" t="s">
        <v>53</v>
      </c>
      <c r="B30" s="33" t="s">
        <v>95</v>
      </c>
      <c r="C30" s="34" t="s">
        <v>96</v>
      </c>
      <c r="D30" s="14" t="s">
        <v>94</v>
      </c>
      <c r="E30" s="33" t="s">
        <v>56</v>
      </c>
      <c r="F30" s="35">
        <v>3</v>
      </c>
      <c r="G30" s="16">
        <f t="shared" si="0"/>
        <v>225</v>
      </c>
      <c r="H30" s="32">
        <v>675</v>
      </c>
    </row>
    <row r="31" s="2" customFormat="1" customHeight="1" spans="1:8">
      <c r="A31" s="27" t="s">
        <v>97</v>
      </c>
      <c r="B31" s="33" t="s">
        <v>98</v>
      </c>
      <c r="C31" s="34" t="s">
        <v>99</v>
      </c>
      <c r="D31" s="14" t="s">
        <v>100</v>
      </c>
      <c r="E31" s="33" t="s">
        <v>101</v>
      </c>
      <c r="F31" s="35">
        <v>1000</v>
      </c>
      <c r="G31" s="16">
        <f t="shared" si="0"/>
        <v>2.865</v>
      </c>
      <c r="H31" s="17">
        <v>2865</v>
      </c>
    </row>
    <row r="32" s="2" customFormat="1" customHeight="1" spans="1:8">
      <c r="A32" s="27" t="s">
        <v>97</v>
      </c>
      <c r="B32" s="33" t="s">
        <v>98</v>
      </c>
      <c r="C32" s="34" t="s">
        <v>102</v>
      </c>
      <c r="D32" s="14" t="s">
        <v>100</v>
      </c>
      <c r="E32" s="33" t="s">
        <v>101</v>
      </c>
      <c r="F32" s="35">
        <v>90</v>
      </c>
      <c r="G32" s="16">
        <f t="shared" si="0"/>
        <v>25.5</v>
      </c>
      <c r="H32" s="32">
        <v>2295</v>
      </c>
    </row>
    <row r="33" s="2" customFormat="1" customHeight="1" spans="1:8">
      <c r="A33" s="27" t="s">
        <v>97</v>
      </c>
      <c r="B33" s="33" t="s">
        <v>98</v>
      </c>
      <c r="C33" s="34" t="s">
        <v>103</v>
      </c>
      <c r="D33" s="14" t="s">
        <v>100</v>
      </c>
      <c r="E33" s="33" t="s">
        <v>101</v>
      </c>
      <c r="F33" s="35">
        <v>101</v>
      </c>
      <c r="G33" s="16">
        <f t="shared" si="0"/>
        <v>252</v>
      </c>
      <c r="H33" s="17">
        <v>25452</v>
      </c>
    </row>
    <row r="34" s="2" customFormat="1" customHeight="1" spans="1:8">
      <c r="A34" s="27" t="s">
        <v>48</v>
      </c>
      <c r="B34" s="33" t="s">
        <v>104</v>
      </c>
      <c r="C34" s="34" t="s">
        <v>105</v>
      </c>
      <c r="D34" s="14" t="s">
        <v>43</v>
      </c>
      <c r="E34" s="33" t="s">
        <v>47</v>
      </c>
      <c r="F34" s="35">
        <v>2</v>
      </c>
      <c r="G34" s="16">
        <f t="shared" si="0"/>
        <v>1180.5</v>
      </c>
      <c r="H34" s="32">
        <v>2361</v>
      </c>
    </row>
    <row r="35" s="2" customFormat="1" customHeight="1" spans="1:8">
      <c r="A35" s="27" t="s">
        <v>48</v>
      </c>
      <c r="B35" s="33" t="s">
        <v>106</v>
      </c>
      <c r="C35" s="34" t="s">
        <v>51</v>
      </c>
      <c r="D35" s="14" t="s">
        <v>43</v>
      </c>
      <c r="E35" s="33" t="s">
        <v>56</v>
      </c>
      <c r="F35" s="35">
        <v>4</v>
      </c>
      <c r="G35" s="16">
        <f t="shared" si="0"/>
        <v>108</v>
      </c>
      <c r="H35" s="17">
        <v>432</v>
      </c>
    </row>
    <row r="36" s="2" customFormat="1" customHeight="1" spans="1:8">
      <c r="A36" s="27" t="s">
        <v>48</v>
      </c>
      <c r="B36" s="33" t="s">
        <v>107</v>
      </c>
      <c r="C36" s="34" t="s">
        <v>51</v>
      </c>
      <c r="D36" s="14" t="s">
        <v>43</v>
      </c>
      <c r="E36" s="33" t="s">
        <v>47</v>
      </c>
      <c r="F36" s="35">
        <v>1</v>
      </c>
      <c r="G36" s="16">
        <f t="shared" si="0"/>
        <v>54</v>
      </c>
      <c r="H36" s="17">
        <v>54</v>
      </c>
    </row>
    <row r="37" s="2" customFormat="1" customHeight="1" spans="1:8">
      <c r="A37" s="27" t="s">
        <v>58</v>
      </c>
      <c r="B37" s="33" t="s">
        <v>108</v>
      </c>
      <c r="C37" s="34" t="s">
        <v>109</v>
      </c>
      <c r="D37" s="14" t="s">
        <v>43</v>
      </c>
      <c r="E37" s="33" t="s">
        <v>86</v>
      </c>
      <c r="F37" s="35">
        <v>1</v>
      </c>
      <c r="G37" s="16">
        <f t="shared" si="0"/>
        <v>109.5</v>
      </c>
      <c r="H37" s="32">
        <v>109.5</v>
      </c>
    </row>
    <row r="38" s="2" customFormat="1" customHeight="1" spans="1:8">
      <c r="A38" s="27" t="s">
        <v>45</v>
      </c>
      <c r="B38" s="33" t="s">
        <v>110</v>
      </c>
      <c r="C38" s="34" t="s">
        <v>109</v>
      </c>
      <c r="D38" s="14" t="s">
        <v>43</v>
      </c>
      <c r="E38" s="33" t="s">
        <v>47</v>
      </c>
      <c r="F38" s="35">
        <v>1</v>
      </c>
      <c r="G38" s="16">
        <f t="shared" si="0"/>
        <v>6</v>
      </c>
      <c r="H38" s="32">
        <v>6</v>
      </c>
    </row>
    <row r="39" s="2" customFormat="1" customHeight="1" spans="1:8">
      <c r="A39" s="27" t="s">
        <v>58</v>
      </c>
      <c r="B39" s="33" t="s">
        <v>108</v>
      </c>
      <c r="C39" s="34" t="s">
        <v>111</v>
      </c>
      <c r="D39" s="14" t="s">
        <v>43</v>
      </c>
      <c r="E39" s="33" t="s">
        <v>86</v>
      </c>
      <c r="F39" s="35">
        <v>1</v>
      </c>
      <c r="G39" s="16">
        <f t="shared" si="0"/>
        <v>268.5</v>
      </c>
      <c r="H39" s="32">
        <v>268.5</v>
      </c>
    </row>
    <row r="40" s="2" customFormat="1" customHeight="1" spans="1:8">
      <c r="A40" s="27" t="s">
        <v>45</v>
      </c>
      <c r="B40" s="33" t="s">
        <v>110</v>
      </c>
      <c r="C40" s="34" t="s">
        <v>111</v>
      </c>
      <c r="D40" s="14" t="s">
        <v>43</v>
      </c>
      <c r="E40" s="33" t="s">
        <v>112</v>
      </c>
      <c r="F40" s="35">
        <v>1</v>
      </c>
      <c r="G40" s="16">
        <f t="shared" si="0"/>
        <v>13.5</v>
      </c>
      <c r="H40" s="32">
        <v>13.5</v>
      </c>
    </row>
    <row r="41" s="2" customFormat="1" customHeight="1" spans="1:8">
      <c r="A41" s="27" t="s">
        <v>48</v>
      </c>
      <c r="B41" s="33" t="s">
        <v>113</v>
      </c>
      <c r="C41" s="34" t="s">
        <v>114</v>
      </c>
      <c r="D41" s="14" t="s">
        <v>43</v>
      </c>
      <c r="E41" s="33" t="s">
        <v>47</v>
      </c>
      <c r="F41" s="35">
        <v>2</v>
      </c>
      <c r="G41" s="16">
        <f t="shared" si="0"/>
        <v>39</v>
      </c>
      <c r="H41" s="32">
        <v>78</v>
      </c>
    </row>
    <row r="42" s="2" customFormat="1" customHeight="1" spans="1:8">
      <c r="A42" s="27" t="s">
        <v>48</v>
      </c>
      <c r="B42" s="33" t="s">
        <v>115</v>
      </c>
      <c r="C42" s="34" t="s">
        <v>50</v>
      </c>
      <c r="D42" s="14" t="s">
        <v>43</v>
      </c>
      <c r="E42" s="33" t="s">
        <v>47</v>
      </c>
      <c r="F42" s="35">
        <v>1</v>
      </c>
      <c r="G42" s="16">
        <f t="shared" si="0"/>
        <v>78</v>
      </c>
      <c r="H42" s="32">
        <v>78</v>
      </c>
    </row>
    <row r="43" s="2" customFormat="1" customHeight="1" spans="1:8">
      <c r="A43" s="27" t="s">
        <v>48</v>
      </c>
      <c r="B43" s="33" t="s">
        <v>113</v>
      </c>
      <c r="C43" s="34" t="s">
        <v>50</v>
      </c>
      <c r="D43" s="14" t="s">
        <v>43</v>
      </c>
      <c r="E43" s="33" t="s">
        <v>47</v>
      </c>
      <c r="F43" s="35">
        <v>1</v>
      </c>
      <c r="G43" s="16">
        <f t="shared" si="0"/>
        <v>72</v>
      </c>
      <c r="H43" s="32">
        <v>72</v>
      </c>
    </row>
    <row r="44" s="2" customFormat="1" customHeight="1" spans="1:8">
      <c r="A44" s="27" t="s">
        <v>58</v>
      </c>
      <c r="B44" s="33" t="s">
        <v>61</v>
      </c>
      <c r="C44" s="34" t="s">
        <v>50</v>
      </c>
      <c r="D44" s="14" t="s">
        <v>43</v>
      </c>
      <c r="E44" s="33" t="s">
        <v>47</v>
      </c>
      <c r="F44" s="35">
        <v>3</v>
      </c>
      <c r="G44" s="16">
        <f t="shared" si="0"/>
        <v>9.75</v>
      </c>
      <c r="H44" s="32">
        <v>29.25</v>
      </c>
    </row>
    <row r="45" s="2" customFormat="1" customHeight="1" spans="1:8">
      <c r="A45" s="27" t="s">
        <v>48</v>
      </c>
      <c r="B45" s="33" t="s">
        <v>116</v>
      </c>
      <c r="C45" s="34" t="s">
        <v>50</v>
      </c>
      <c r="D45" s="14" t="s">
        <v>43</v>
      </c>
      <c r="E45" s="33" t="s">
        <v>47</v>
      </c>
      <c r="F45" s="35">
        <v>2</v>
      </c>
      <c r="G45" s="16">
        <f t="shared" si="0"/>
        <v>70.5</v>
      </c>
      <c r="H45" s="32">
        <v>141</v>
      </c>
    </row>
    <row r="46" s="2" customFormat="1" customHeight="1" spans="1:8">
      <c r="A46" s="27" t="s">
        <v>53</v>
      </c>
      <c r="B46" s="33" t="s">
        <v>54</v>
      </c>
      <c r="C46" s="34" t="s">
        <v>55</v>
      </c>
      <c r="D46" s="14" t="s">
        <v>43</v>
      </c>
      <c r="E46" s="33" t="s">
        <v>56</v>
      </c>
      <c r="F46" s="35">
        <v>16</v>
      </c>
      <c r="G46" s="16">
        <f t="shared" si="0"/>
        <v>1.5</v>
      </c>
      <c r="H46" s="32">
        <v>24</v>
      </c>
    </row>
    <row r="47" s="2" customFormat="1" customHeight="1" spans="1:8">
      <c r="A47" s="27" t="s">
        <v>48</v>
      </c>
      <c r="B47" s="33" t="s">
        <v>113</v>
      </c>
      <c r="C47" s="34" t="s">
        <v>50</v>
      </c>
      <c r="D47" s="14" t="s">
        <v>43</v>
      </c>
      <c r="E47" s="33" t="s">
        <v>47</v>
      </c>
      <c r="F47" s="35">
        <v>1</v>
      </c>
      <c r="G47" s="16">
        <f t="shared" si="0"/>
        <v>72</v>
      </c>
      <c r="H47" s="32">
        <v>72</v>
      </c>
    </row>
    <row r="48" s="2" customFormat="1" customHeight="1" spans="1:8">
      <c r="A48" s="27" t="s">
        <v>58</v>
      </c>
      <c r="B48" s="33" t="s">
        <v>59</v>
      </c>
      <c r="C48" s="34" t="s">
        <v>50</v>
      </c>
      <c r="D48" s="14" t="s">
        <v>43</v>
      </c>
      <c r="E48" s="33" t="s">
        <v>47</v>
      </c>
      <c r="F48" s="35">
        <v>4</v>
      </c>
      <c r="G48" s="16">
        <f t="shared" si="0"/>
        <v>7.125</v>
      </c>
      <c r="H48" s="32">
        <v>28.5</v>
      </c>
    </row>
    <row r="49" s="2" customFormat="1" customHeight="1" spans="1:8">
      <c r="A49" s="12" t="s">
        <v>40</v>
      </c>
      <c r="B49" s="33" t="s">
        <v>41</v>
      </c>
      <c r="C49" s="34" t="s">
        <v>117</v>
      </c>
      <c r="D49" s="14" t="s">
        <v>43</v>
      </c>
      <c r="E49" s="33" t="s">
        <v>44</v>
      </c>
      <c r="F49" s="35">
        <v>1</v>
      </c>
      <c r="G49" s="16">
        <f t="shared" si="0"/>
        <v>12.75</v>
      </c>
      <c r="H49" s="32">
        <v>12.75</v>
      </c>
    </row>
    <row r="50" s="2" customFormat="1" customHeight="1" spans="1:8">
      <c r="A50" s="12" t="s">
        <v>40</v>
      </c>
      <c r="B50" s="33" t="s">
        <v>41</v>
      </c>
      <c r="C50" s="34" t="s">
        <v>118</v>
      </c>
      <c r="D50" s="14" t="s">
        <v>43</v>
      </c>
      <c r="E50" s="33" t="s">
        <v>44</v>
      </c>
      <c r="F50" s="35">
        <v>1</v>
      </c>
      <c r="G50" s="16">
        <f t="shared" si="0"/>
        <v>13.5</v>
      </c>
      <c r="H50" s="32">
        <v>13.5</v>
      </c>
    </row>
    <row r="51" s="2" customFormat="1" customHeight="1" spans="1:8">
      <c r="A51" s="27" t="s">
        <v>63</v>
      </c>
      <c r="B51" s="33" t="s">
        <v>119</v>
      </c>
      <c r="C51" s="34" t="s">
        <v>120</v>
      </c>
      <c r="D51" s="14" t="s">
        <v>43</v>
      </c>
      <c r="E51" s="33" t="s">
        <v>56</v>
      </c>
      <c r="F51" s="35">
        <v>1</v>
      </c>
      <c r="G51" s="16">
        <f t="shared" si="0"/>
        <v>30</v>
      </c>
      <c r="H51" s="32">
        <v>30</v>
      </c>
    </row>
    <row r="52" s="2" customFormat="1" customHeight="1" spans="1:8">
      <c r="A52" s="27" t="s">
        <v>48</v>
      </c>
      <c r="B52" s="33" t="s">
        <v>121</v>
      </c>
      <c r="C52" s="34" t="s">
        <v>122</v>
      </c>
      <c r="D52" s="14" t="s">
        <v>43</v>
      </c>
      <c r="E52" s="33" t="s">
        <v>47</v>
      </c>
      <c r="F52" s="35">
        <v>1</v>
      </c>
      <c r="G52" s="16">
        <f t="shared" si="0"/>
        <v>675</v>
      </c>
      <c r="H52" s="32">
        <v>675</v>
      </c>
    </row>
    <row r="53" s="2" customFormat="1" customHeight="1" spans="1:8">
      <c r="A53" s="27" t="s">
        <v>53</v>
      </c>
      <c r="B53" s="33" t="s">
        <v>54</v>
      </c>
      <c r="C53" s="34" t="s">
        <v>123</v>
      </c>
      <c r="D53" s="14" t="s">
        <v>43</v>
      </c>
      <c r="E53" s="33" t="s">
        <v>56</v>
      </c>
      <c r="F53" s="35">
        <v>32</v>
      </c>
      <c r="G53" s="16">
        <f t="shared" si="0"/>
        <v>1.95</v>
      </c>
      <c r="H53" s="32">
        <v>62.4</v>
      </c>
    </row>
    <row r="54" s="2" customFormat="1" customHeight="1" spans="1:8">
      <c r="A54" s="27" t="s">
        <v>124</v>
      </c>
      <c r="B54" s="33" t="s">
        <v>125</v>
      </c>
      <c r="C54" s="34" t="s">
        <v>126</v>
      </c>
      <c r="D54" s="14" t="s">
        <v>43</v>
      </c>
      <c r="E54" s="33" t="s">
        <v>47</v>
      </c>
      <c r="F54" s="35">
        <v>2</v>
      </c>
      <c r="G54" s="16">
        <f t="shared" si="0"/>
        <v>3</v>
      </c>
      <c r="H54" s="32">
        <v>6</v>
      </c>
    </row>
    <row r="55" s="2" customFormat="1" customHeight="1" spans="1:8">
      <c r="A55" s="12" t="s">
        <v>127</v>
      </c>
      <c r="B55" s="33" t="s">
        <v>128</v>
      </c>
      <c r="C55" s="36">
        <v>0.5</v>
      </c>
      <c r="D55" s="14"/>
      <c r="E55" s="33" t="s">
        <v>78</v>
      </c>
      <c r="F55" s="35">
        <v>20</v>
      </c>
      <c r="G55" s="16">
        <v>45000</v>
      </c>
      <c r="H55" s="32">
        <f>G55*F55</f>
        <v>900000</v>
      </c>
    </row>
    <row r="56" s="2" customFormat="1" ht="32" customHeight="1" spans="1:8">
      <c r="A56" s="37"/>
      <c r="B56" s="38" t="s">
        <v>129</v>
      </c>
      <c r="C56" s="39">
        <f>H56</f>
        <v>1045109.4</v>
      </c>
      <c r="D56" s="40"/>
      <c r="E56" s="41"/>
      <c r="F56" s="42"/>
      <c r="G56" s="43"/>
      <c r="H56" s="44">
        <f>SUM(H2:H55)</f>
        <v>1045109.4</v>
      </c>
    </row>
  </sheetData>
  <mergeCells count="1">
    <mergeCell ref="C56:G5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2024-03-28T06:14:26Z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