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A2024年文件\2024年工作文件\北京市\大兴区\北京金佰利卫生用品有限公司\报价\"/>
    </mc:Choice>
  </mc:AlternateContent>
  <xr:revisionPtr revIDLastSave="0" documentId="13_ncr:1_{3B04B3A8-2BE5-4C81-895B-F7330A7170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安装报价" sheetId="10" r:id="rId1"/>
    <sheet name="Sheet1" sheetId="11" r:id="rId2"/>
    <sheet name="Sheet2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0" l="1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67" i="10"/>
  <c r="J66" i="12"/>
  <c r="K66" i="12" s="1"/>
  <c r="J67" i="12"/>
  <c r="K67" i="12" s="1"/>
  <c r="J68" i="12"/>
  <c r="J69" i="12"/>
  <c r="K69" i="12" s="1"/>
  <c r="J70" i="12"/>
  <c r="K70" i="12" s="1"/>
  <c r="J65" i="12"/>
  <c r="M70" i="12"/>
  <c r="M71" i="12"/>
  <c r="J64" i="12"/>
  <c r="K64" i="12" s="1"/>
  <c r="J63" i="12"/>
  <c r="K63" i="12" s="1"/>
  <c r="J4" i="12"/>
  <c r="K4" i="12" s="1"/>
  <c r="K6" i="12"/>
  <c r="K8" i="12"/>
  <c r="K11" i="12"/>
  <c r="K14" i="12"/>
  <c r="K17" i="12"/>
  <c r="K20" i="12"/>
  <c r="K22" i="12"/>
  <c r="K24" i="12"/>
  <c r="K28" i="12"/>
  <c r="K30" i="12"/>
  <c r="K32" i="12"/>
  <c r="K34" i="12"/>
  <c r="K37" i="12"/>
  <c r="K39" i="12"/>
  <c r="K41" i="12"/>
  <c r="K43" i="12"/>
  <c r="K46" i="12"/>
  <c r="K49" i="12"/>
  <c r="K50" i="12"/>
  <c r="K53" i="12"/>
  <c r="K55" i="12"/>
  <c r="K57" i="12"/>
  <c r="K58" i="12"/>
  <c r="K60" i="12"/>
  <c r="K61" i="12"/>
  <c r="K62" i="12"/>
  <c r="K65" i="12"/>
  <c r="K68" i="12"/>
  <c r="M69" i="12"/>
  <c r="M68" i="12"/>
  <c r="M67" i="12"/>
  <c r="M66" i="12"/>
  <c r="M65" i="12"/>
  <c r="M64" i="12"/>
  <c r="M63" i="12"/>
  <c r="M62" i="12"/>
  <c r="M61" i="12"/>
  <c r="M60" i="12"/>
  <c r="M58" i="12"/>
  <c r="M57" i="12"/>
  <c r="M55" i="12"/>
  <c r="M53" i="12"/>
  <c r="M50" i="12"/>
  <c r="M49" i="12"/>
  <c r="M46" i="12"/>
  <c r="M43" i="12"/>
  <c r="M41" i="12"/>
  <c r="M39" i="12"/>
  <c r="M37" i="12"/>
  <c r="M34" i="12"/>
  <c r="M32" i="12"/>
  <c r="M30" i="12"/>
  <c r="M28" i="12"/>
  <c r="M26" i="12"/>
  <c r="M24" i="12"/>
  <c r="M22" i="12"/>
  <c r="M20" i="12"/>
  <c r="M17" i="12"/>
  <c r="M14" i="12"/>
  <c r="M11" i="12"/>
  <c r="M8" i="12"/>
  <c r="M6" i="12"/>
  <c r="M4" i="12"/>
  <c r="H100" i="10"/>
  <c r="H99" i="10"/>
  <c r="H98" i="10"/>
  <c r="H66" i="10"/>
  <c r="H65" i="10"/>
  <c r="H64" i="10"/>
  <c r="H63" i="10"/>
  <c r="H62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101" i="10" l="1"/>
  <c r="H102" i="10" s="1"/>
  <c r="H103" i="10" s="1"/>
  <c r="H104" i="10" s="1"/>
  <c r="H58" i="10"/>
  <c r="H59" i="10" s="1"/>
  <c r="H60" i="10" s="1"/>
  <c r="H61" i="10" s="1"/>
  <c r="H105" i="10" l="1"/>
</calcChain>
</file>

<file path=xl/sharedStrings.xml><?xml version="1.0" encoding="utf-8"?>
<sst xmlns="http://schemas.openxmlformats.org/spreadsheetml/2006/main" count="514" uniqueCount="176">
  <si>
    <r>
      <rPr>
        <b/>
        <sz val="10"/>
        <rFont val="宋体"/>
        <family val="3"/>
        <charset val="134"/>
      </rPr>
      <t xml:space="preserve">                        安装报价             </t>
    </r>
    <r>
      <rPr>
        <sz val="10"/>
        <rFont val="宋体"/>
        <family val="3"/>
        <charset val="134"/>
      </rPr>
      <t> </t>
    </r>
    <r>
      <rPr>
        <sz val="8"/>
        <rFont val="宋体"/>
        <family val="3"/>
        <charset val="134"/>
      </rPr>
      <t>单位（人民币）：元 </t>
    </r>
  </si>
  <si>
    <t>序号</t>
  </si>
  <si>
    <t>部品/作业名称</t>
  </si>
  <si>
    <t>型号</t>
  </si>
  <si>
    <t>单位</t>
  </si>
  <si>
    <t>数量</t>
  </si>
  <si>
    <t>单价</t>
  </si>
  <si>
    <t>金额/￥</t>
  </si>
  <si>
    <t>备注</t>
  </si>
  <si>
    <t>设备/材料</t>
  </si>
  <si>
    <t>台</t>
  </si>
  <si>
    <t>油水换热器</t>
  </si>
  <si>
    <t>换热量≥80kw</t>
  </si>
  <si>
    <t>江苏亚龙</t>
  </si>
  <si>
    <t>气水换热器</t>
  </si>
  <si>
    <t>换热量≥66kw</t>
  </si>
  <si>
    <t>水水换热器</t>
  </si>
  <si>
    <t>换热量≥226kw</t>
  </si>
  <si>
    <t>全自动软水器</t>
  </si>
  <si>
    <t>制水量3m³/h</t>
  </si>
  <si>
    <t>山东绿淼</t>
  </si>
  <si>
    <t>余热水循环泵</t>
  </si>
  <si>
    <t>7.5kw</t>
  </si>
  <si>
    <t>南方泵业</t>
  </si>
  <si>
    <t>水泵控制柜</t>
  </si>
  <si>
    <t>7.5kw双回路</t>
  </si>
  <si>
    <t>创富新锐</t>
  </si>
  <si>
    <t>电气配管</t>
  </si>
  <si>
    <t>GDJ25</t>
  </si>
  <si>
    <t>米</t>
  </si>
  <si>
    <t>国标优质</t>
  </si>
  <si>
    <t>GDJ20</t>
  </si>
  <si>
    <t>电力电缆</t>
  </si>
  <si>
    <t>WDZR-YJY5*4</t>
  </si>
  <si>
    <t>朝阳</t>
  </si>
  <si>
    <t>WDZR-YJY4*10</t>
  </si>
  <si>
    <t>WDZR-YJY4*6</t>
  </si>
  <si>
    <t>控制电缆</t>
  </si>
  <si>
    <t>RVVP3*1.5</t>
  </si>
  <si>
    <t>焊接钢管</t>
  </si>
  <si>
    <t>DN125</t>
  </si>
  <si>
    <t>天津利达</t>
  </si>
  <si>
    <t>DN100</t>
  </si>
  <si>
    <t>DN80</t>
  </si>
  <si>
    <t>DN65</t>
  </si>
  <si>
    <t>镀锌钢管</t>
  </si>
  <si>
    <t>DN25</t>
  </si>
  <si>
    <t>焊接管件</t>
  </si>
  <si>
    <t>个</t>
  </si>
  <si>
    <t>丝扣管件</t>
  </si>
  <si>
    <t>焊接法兰</t>
  </si>
  <si>
    <t>片</t>
  </si>
  <si>
    <t>蝶阀</t>
  </si>
  <si>
    <t>远大阀门</t>
  </si>
  <si>
    <t>止回阀</t>
  </si>
  <si>
    <t>Y型过滤器</t>
  </si>
  <si>
    <t>球阀</t>
  </si>
  <si>
    <t>DN20</t>
  </si>
  <si>
    <t>自动放气阀</t>
  </si>
  <si>
    <t>橡胶软接头</t>
  </si>
  <si>
    <t>流量计</t>
  </si>
  <si>
    <t>杭州联测</t>
  </si>
  <si>
    <t>压力表</t>
  </si>
  <si>
    <t>0~1.0Mpa</t>
  </si>
  <si>
    <t>套</t>
  </si>
  <si>
    <t>温度传感器</t>
  </si>
  <si>
    <t>0~100℃带485通讯</t>
  </si>
  <si>
    <t>温度计</t>
  </si>
  <si>
    <t>0~100℃</t>
  </si>
  <si>
    <t>橡塑保温管</t>
  </si>
  <si>
    <t>DN65*30</t>
  </si>
  <si>
    <t>硅酸铝保温</t>
  </si>
  <si>
    <t>/</t>
  </si>
  <si>
    <t>m³</t>
  </si>
  <si>
    <t>保护层</t>
  </si>
  <si>
    <t>镀锌钢板0.5</t>
  </si>
  <si>
    <t>㎡</t>
  </si>
  <si>
    <t>机壳龙骨（镀锌方管）</t>
  </si>
  <si>
    <t>50*100*2</t>
  </si>
  <si>
    <t>彩钢墙板</t>
  </si>
  <si>
    <t>防火门</t>
  </si>
  <si>
    <t>M1025</t>
  </si>
  <si>
    <t>膛</t>
  </si>
  <si>
    <t>型钢支吊架</t>
  </si>
  <si>
    <t>kg</t>
  </si>
  <si>
    <t>其他辅材</t>
  </si>
  <si>
    <t>螺栓、油漆、焊材等</t>
  </si>
  <si>
    <t>项</t>
  </si>
  <si>
    <t>不含税小计</t>
  </si>
  <si>
    <t>利润</t>
  </si>
  <si>
    <t>税金</t>
  </si>
  <si>
    <t>含税小计</t>
  </si>
  <si>
    <t>安装及其它</t>
  </si>
  <si>
    <t>空压机换热器安装与调试</t>
  </si>
  <si>
    <t>换热器基础制作安装</t>
  </si>
  <si>
    <t>座</t>
  </si>
  <si>
    <t>换热器设备就位安装</t>
  </si>
  <si>
    <t>油管/气管连接</t>
  </si>
  <si>
    <t>控制器电源接入</t>
  </si>
  <si>
    <t>调试</t>
  </si>
  <si>
    <t>设备安装</t>
  </si>
  <si>
    <t>溴化锂机组底座制作安装</t>
  </si>
  <si>
    <t>溴化锂机组就位安装</t>
  </si>
  <si>
    <t>水泵设备基础制作安装</t>
  </si>
  <si>
    <t>水泵就位安装</t>
  </si>
  <si>
    <t>采暖换热器设备基础制作安装</t>
  </si>
  <si>
    <t>采暖换热器就位安装</t>
  </si>
  <si>
    <t>全自动软水器设备基础制作安装</t>
  </si>
  <si>
    <t>全自动软水器设备就位安装</t>
  </si>
  <si>
    <t>管道阀门安装</t>
  </si>
  <si>
    <t>管道安装</t>
  </si>
  <si>
    <t>阀门安装</t>
  </si>
  <si>
    <t>管件安装</t>
  </si>
  <si>
    <t>法兰安装</t>
  </si>
  <si>
    <t>管道附件安装</t>
  </si>
  <si>
    <t>管道支吊架安装</t>
  </si>
  <si>
    <t>管道过墙洞剔凿及恢复</t>
  </si>
  <si>
    <t>处</t>
  </si>
  <si>
    <t>机壳安装</t>
  </si>
  <si>
    <t>龙骨焊接安装</t>
  </si>
  <si>
    <t>墙板安装</t>
  </si>
  <si>
    <t>顶板安装</t>
  </si>
  <si>
    <t>门窗通风百叶安装</t>
  </si>
  <si>
    <t>照明安装</t>
  </si>
  <si>
    <t>保温安装</t>
  </si>
  <si>
    <t>蒸汽管保温拆除</t>
  </si>
  <si>
    <t>蒸汽管保温安装</t>
  </si>
  <si>
    <t>余热管保温安装</t>
  </si>
  <si>
    <t>冷冻水管保温安装</t>
  </si>
  <si>
    <t>保护层安装</t>
  </si>
  <si>
    <t>电气安装</t>
  </si>
  <si>
    <t>溴化锂机组电源线布管布线安装</t>
  </si>
  <si>
    <t>溴化锂机组与水泵连锁线布管布线安装</t>
  </si>
  <si>
    <t>水泵控制箱安装</t>
  </si>
  <si>
    <t>水泵电源线布管布线安装</t>
  </si>
  <si>
    <t>软水器布管布线安装</t>
  </si>
  <si>
    <t>电线接头</t>
  </si>
  <si>
    <t>点</t>
  </si>
  <si>
    <t>余热利用系统调试</t>
  </si>
  <si>
    <t>运费</t>
  </si>
  <si>
    <t>措施费</t>
  </si>
  <si>
    <t>含税总计</t>
  </si>
  <si>
    <t>施工进度计划表</t>
  </si>
  <si>
    <t>分项名称</t>
  </si>
  <si>
    <t>开始时间</t>
  </si>
  <si>
    <t>结束时间</t>
  </si>
  <si>
    <t>总用时</t>
  </si>
  <si>
    <t>施工准备</t>
  </si>
  <si>
    <t>15天</t>
  </si>
  <si>
    <t>设备生产</t>
  </si>
  <si>
    <t>45天</t>
  </si>
  <si>
    <t>空压机换热器对接调试</t>
  </si>
  <si>
    <t>30天</t>
  </si>
  <si>
    <t>采暖换热器安装</t>
  </si>
  <si>
    <t>5天</t>
  </si>
  <si>
    <t>溴化锂机组安装</t>
  </si>
  <si>
    <t>水泵安装</t>
  </si>
  <si>
    <t>10天</t>
  </si>
  <si>
    <t>管道试压</t>
  </si>
  <si>
    <t>保温</t>
  </si>
  <si>
    <t>备注：开始时间以甲方通知为准</t>
  </si>
  <si>
    <t>人工费单价</t>
    <phoneticPr fontId="10" type="noConversion"/>
  </si>
  <si>
    <t>机械费单价</t>
    <phoneticPr fontId="10" type="noConversion"/>
  </si>
  <si>
    <t>综合单价</t>
    <phoneticPr fontId="10" type="noConversion"/>
  </si>
  <si>
    <t>工种</t>
    <phoneticPr fontId="10" type="noConversion"/>
  </si>
  <si>
    <t>单价</t>
    <phoneticPr fontId="10" type="noConversion"/>
  </si>
  <si>
    <t>瓦工</t>
    <phoneticPr fontId="10" type="noConversion"/>
  </si>
  <si>
    <t>人工数量</t>
    <phoneticPr fontId="10" type="noConversion"/>
  </si>
  <si>
    <t>普工</t>
    <phoneticPr fontId="10" type="noConversion"/>
  </si>
  <si>
    <t>安装工</t>
    <phoneticPr fontId="10" type="noConversion"/>
  </si>
  <si>
    <t>管道工</t>
    <phoneticPr fontId="10" type="noConversion"/>
  </si>
  <si>
    <t>电焊工</t>
    <phoneticPr fontId="10" type="noConversion"/>
  </si>
  <si>
    <t>电工</t>
    <phoneticPr fontId="10" type="noConversion"/>
  </si>
  <si>
    <t>技术员</t>
    <phoneticPr fontId="10" type="noConversion"/>
  </si>
  <si>
    <t>人工费单价其中</t>
    <phoneticPr fontId="10" type="noConversion"/>
  </si>
  <si>
    <t>壹佰贰拾万伍仟壹佰玖拾玖元整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</si>
</sst>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DBNum2][$RMB]General;[Red][DBNum2][$RMB]General"/>
  </numFmts>
  <fonts count="13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黑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name val="ＭＳ ゴシック"/>
      <family val="3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" xfId="1" xr:uid="{00000000-0005-0000-0000-000031000000}"/>
    <cellStyle name="標準_Sheet1" xfId="2" xr:uid="{00000000-0005-0000-0000-000032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105"/>
  <sheetViews>
    <sheetView tabSelected="1" workbookViewId="0">
      <selection activeCell="H112" sqref="H112"/>
    </sheetView>
  </sheetViews>
  <sheetFormatPr defaultColWidth="9" defaultRowHeight="13.8"/>
  <cols>
    <col min="1" max="1" width="9" customWidth="1"/>
    <col min="2" max="2" width="7.6640625" customWidth="1"/>
    <col min="3" max="3" width="19" customWidth="1"/>
    <col min="4" max="4" width="23.88671875" customWidth="1"/>
    <col min="5" max="5" width="9.6640625" customWidth="1"/>
    <col min="6" max="6" width="9.109375" customWidth="1"/>
    <col min="7" max="7" width="12.33203125" style="5" customWidth="1"/>
    <col min="8" max="8" width="13.88671875" customWidth="1"/>
    <col min="9" max="9" width="8.77734375" customWidth="1"/>
  </cols>
  <sheetData>
    <row r="1" spans="1:9" ht="16.0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6.05" customHeight="1">
      <c r="A2" s="6" t="s">
        <v>1</v>
      </c>
      <c r="B2" s="34" t="s">
        <v>2</v>
      </c>
      <c r="C2" s="34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3" t="s">
        <v>8</v>
      </c>
    </row>
    <row r="3" spans="1:9" ht="16.05" customHeight="1">
      <c r="A3" s="22">
        <v>1</v>
      </c>
      <c r="B3" s="22" t="s">
        <v>9</v>
      </c>
      <c r="C3" s="7" t="s">
        <v>11</v>
      </c>
      <c r="D3" s="7" t="s">
        <v>12</v>
      </c>
      <c r="E3" s="6" t="s">
        <v>10</v>
      </c>
      <c r="F3" s="6">
        <v>2</v>
      </c>
      <c r="G3" s="8">
        <v>34833</v>
      </c>
      <c r="H3" s="6">
        <f>F3*G3</f>
        <v>69666</v>
      </c>
      <c r="I3" s="13" t="s">
        <v>13</v>
      </c>
    </row>
    <row r="4" spans="1:9" ht="16.05" customHeight="1">
      <c r="A4" s="23"/>
      <c r="B4" s="23"/>
      <c r="C4" s="7" t="s">
        <v>14</v>
      </c>
      <c r="D4" s="7" t="s">
        <v>15</v>
      </c>
      <c r="E4" s="6" t="s">
        <v>10</v>
      </c>
      <c r="F4" s="6">
        <v>1</v>
      </c>
      <c r="G4" s="8">
        <v>76464</v>
      </c>
      <c r="H4" s="6">
        <f t="shared" ref="H4:H57" si="0">F4*G4</f>
        <v>76464</v>
      </c>
      <c r="I4" s="13" t="s">
        <v>13</v>
      </c>
    </row>
    <row r="5" spans="1:9" ht="16.05" customHeight="1">
      <c r="A5" s="23"/>
      <c r="B5" s="23"/>
      <c r="C5" s="7" t="s">
        <v>16</v>
      </c>
      <c r="D5" s="7" t="s">
        <v>17</v>
      </c>
      <c r="E5" s="6" t="s">
        <v>10</v>
      </c>
      <c r="F5" s="6">
        <v>1</v>
      </c>
      <c r="G5" s="8">
        <v>61265</v>
      </c>
      <c r="H5" s="6">
        <f t="shared" si="0"/>
        <v>61265</v>
      </c>
      <c r="I5" s="13" t="s">
        <v>13</v>
      </c>
    </row>
    <row r="6" spans="1:9" ht="16.05" customHeight="1">
      <c r="A6" s="23"/>
      <c r="B6" s="23"/>
      <c r="C6" s="7" t="s">
        <v>18</v>
      </c>
      <c r="D6" s="7" t="s">
        <v>19</v>
      </c>
      <c r="E6" s="6" t="s">
        <v>10</v>
      </c>
      <c r="F6" s="6">
        <v>1</v>
      </c>
      <c r="G6" s="8">
        <v>8564</v>
      </c>
      <c r="H6" s="6">
        <f t="shared" si="0"/>
        <v>8564</v>
      </c>
      <c r="I6" s="13" t="s">
        <v>20</v>
      </c>
    </row>
    <row r="7" spans="1:9" ht="16.05" customHeight="1">
      <c r="A7" s="23"/>
      <c r="B7" s="23"/>
      <c r="C7" s="7" t="s">
        <v>21</v>
      </c>
      <c r="D7" s="7" t="s">
        <v>22</v>
      </c>
      <c r="E7" s="6" t="s">
        <v>10</v>
      </c>
      <c r="F7" s="6">
        <v>2</v>
      </c>
      <c r="G7" s="8">
        <v>9764</v>
      </c>
      <c r="H7" s="6">
        <f t="shared" si="0"/>
        <v>19528</v>
      </c>
      <c r="I7" s="13" t="s">
        <v>23</v>
      </c>
    </row>
    <row r="8" spans="1:9" ht="16.05" customHeight="1">
      <c r="A8" s="23"/>
      <c r="B8" s="23"/>
      <c r="C8" s="7" t="s">
        <v>24</v>
      </c>
      <c r="D8" s="7" t="s">
        <v>25</v>
      </c>
      <c r="E8" s="6" t="s">
        <v>10</v>
      </c>
      <c r="F8" s="6">
        <v>1</v>
      </c>
      <c r="G8" s="8">
        <v>4964</v>
      </c>
      <c r="H8" s="6">
        <f t="shared" si="0"/>
        <v>4964</v>
      </c>
      <c r="I8" s="13" t="s">
        <v>26</v>
      </c>
    </row>
    <row r="9" spans="1:9" ht="16.05" customHeight="1">
      <c r="A9" s="23"/>
      <c r="B9" s="23"/>
      <c r="C9" s="7" t="s">
        <v>27</v>
      </c>
      <c r="D9" s="7" t="s">
        <v>28</v>
      </c>
      <c r="E9" s="6" t="s">
        <v>29</v>
      </c>
      <c r="F9" s="6">
        <v>70</v>
      </c>
      <c r="G9" s="8">
        <v>10</v>
      </c>
      <c r="H9" s="6">
        <f t="shared" si="0"/>
        <v>700</v>
      </c>
      <c r="I9" s="13" t="s">
        <v>30</v>
      </c>
    </row>
    <row r="10" spans="1:9" ht="16.05" customHeight="1">
      <c r="A10" s="23"/>
      <c r="B10" s="23"/>
      <c r="C10" s="7" t="s">
        <v>27</v>
      </c>
      <c r="D10" s="7" t="s">
        <v>31</v>
      </c>
      <c r="E10" s="6" t="s">
        <v>29</v>
      </c>
      <c r="F10" s="6">
        <v>100</v>
      </c>
      <c r="G10" s="8">
        <v>8</v>
      </c>
      <c r="H10" s="6">
        <f t="shared" si="0"/>
        <v>800</v>
      </c>
      <c r="I10" s="13" t="s">
        <v>30</v>
      </c>
    </row>
    <row r="11" spans="1:9" ht="16.05" customHeight="1">
      <c r="A11" s="23"/>
      <c r="B11" s="23"/>
      <c r="C11" s="7" t="s">
        <v>32</v>
      </c>
      <c r="D11" s="7" t="s">
        <v>33</v>
      </c>
      <c r="E11" s="6" t="s">
        <v>29</v>
      </c>
      <c r="F11" s="6">
        <v>40</v>
      </c>
      <c r="G11" s="8">
        <v>30</v>
      </c>
      <c r="H11" s="6">
        <f t="shared" si="0"/>
        <v>1200</v>
      </c>
      <c r="I11" s="13" t="s">
        <v>34</v>
      </c>
    </row>
    <row r="12" spans="1:9" ht="16.05" customHeight="1">
      <c r="A12" s="23"/>
      <c r="B12" s="23"/>
      <c r="C12" s="7" t="s">
        <v>32</v>
      </c>
      <c r="D12" s="7" t="s">
        <v>35</v>
      </c>
      <c r="E12" s="6" t="s">
        <v>29</v>
      </c>
      <c r="F12" s="6">
        <v>10</v>
      </c>
      <c r="G12" s="8">
        <v>45</v>
      </c>
      <c r="H12" s="6">
        <f t="shared" si="0"/>
        <v>450</v>
      </c>
      <c r="I12" s="13" t="s">
        <v>34</v>
      </c>
    </row>
    <row r="13" spans="1:9" ht="16.05" customHeight="1">
      <c r="A13" s="23"/>
      <c r="B13" s="23"/>
      <c r="C13" s="7" t="s">
        <v>32</v>
      </c>
      <c r="D13" s="7" t="s">
        <v>36</v>
      </c>
      <c r="E13" s="6" t="s">
        <v>29</v>
      </c>
      <c r="F13" s="6">
        <v>20</v>
      </c>
      <c r="G13" s="8">
        <v>37</v>
      </c>
      <c r="H13" s="6">
        <f t="shared" si="0"/>
        <v>740</v>
      </c>
      <c r="I13" s="13" t="s">
        <v>34</v>
      </c>
    </row>
    <row r="14" spans="1:9" ht="16.05" customHeight="1">
      <c r="A14" s="23"/>
      <c r="B14" s="23"/>
      <c r="C14" s="7" t="s">
        <v>37</v>
      </c>
      <c r="D14" s="7" t="s">
        <v>38</v>
      </c>
      <c r="E14" s="6" t="s">
        <v>29</v>
      </c>
      <c r="F14" s="6">
        <v>100</v>
      </c>
      <c r="G14" s="8">
        <v>10</v>
      </c>
      <c r="H14" s="6">
        <f t="shared" si="0"/>
        <v>1000</v>
      </c>
      <c r="I14" s="13" t="s">
        <v>34</v>
      </c>
    </row>
    <row r="15" spans="1:9" ht="16.05" customHeight="1">
      <c r="A15" s="23"/>
      <c r="B15" s="23"/>
      <c r="C15" s="7" t="s">
        <v>39</v>
      </c>
      <c r="D15" s="7" t="s">
        <v>40</v>
      </c>
      <c r="E15" s="6" t="s">
        <v>29</v>
      </c>
      <c r="F15" s="6">
        <v>5</v>
      </c>
      <c r="G15" s="8">
        <v>97</v>
      </c>
      <c r="H15" s="6">
        <f t="shared" si="0"/>
        <v>485</v>
      </c>
      <c r="I15" s="13" t="s">
        <v>41</v>
      </c>
    </row>
    <row r="16" spans="1:9" ht="16.05" customHeight="1">
      <c r="A16" s="23"/>
      <c r="B16" s="23"/>
      <c r="C16" s="7" t="s">
        <v>39</v>
      </c>
      <c r="D16" s="7" t="s">
        <v>42</v>
      </c>
      <c r="E16" s="6" t="s">
        <v>29</v>
      </c>
      <c r="F16" s="6">
        <v>60</v>
      </c>
      <c r="G16" s="8">
        <v>91</v>
      </c>
      <c r="H16" s="6">
        <f t="shared" si="0"/>
        <v>5460</v>
      </c>
      <c r="I16" s="13" t="s">
        <v>41</v>
      </c>
    </row>
    <row r="17" spans="1:9" ht="16.05" customHeight="1">
      <c r="A17" s="23"/>
      <c r="B17" s="23"/>
      <c r="C17" s="7" t="s">
        <v>39</v>
      </c>
      <c r="D17" s="7" t="s">
        <v>43</v>
      </c>
      <c r="E17" s="6" t="s">
        <v>29</v>
      </c>
      <c r="F17" s="6">
        <v>360</v>
      </c>
      <c r="G17" s="8">
        <v>84</v>
      </c>
      <c r="H17" s="6">
        <f t="shared" si="0"/>
        <v>30240</v>
      </c>
      <c r="I17" s="13" t="s">
        <v>41</v>
      </c>
    </row>
    <row r="18" spans="1:9" ht="16.05" customHeight="1">
      <c r="A18" s="23"/>
      <c r="B18" s="23"/>
      <c r="C18" s="7" t="s">
        <v>39</v>
      </c>
      <c r="D18" s="7" t="s">
        <v>44</v>
      </c>
      <c r="E18" s="6" t="s">
        <v>29</v>
      </c>
      <c r="F18" s="6">
        <v>100</v>
      </c>
      <c r="G18" s="8">
        <v>75</v>
      </c>
      <c r="H18" s="6">
        <f t="shared" si="0"/>
        <v>7500</v>
      </c>
      <c r="I18" s="13" t="s">
        <v>41</v>
      </c>
    </row>
    <row r="19" spans="1:9" ht="16.05" customHeight="1">
      <c r="A19" s="23"/>
      <c r="B19" s="23"/>
      <c r="C19" s="7" t="s">
        <v>45</v>
      </c>
      <c r="D19" s="7" t="s">
        <v>46</v>
      </c>
      <c r="E19" s="6" t="s">
        <v>29</v>
      </c>
      <c r="F19" s="6">
        <v>30</v>
      </c>
      <c r="G19" s="8">
        <v>16</v>
      </c>
      <c r="H19" s="6">
        <f t="shared" si="0"/>
        <v>480</v>
      </c>
      <c r="I19" s="13" t="s">
        <v>41</v>
      </c>
    </row>
    <row r="20" spans="1:9" ht="16.05" customHeight="1">
      <c r="A20" s="23"/>
      <c r="B20" s="23"/>
      <c r="C20" s="7" t="s">
        <v>47</v>
      </c>
      <c r="D20" s="7" t="s">
        <v>40</v>
      </c>
      <c r="E20" s="6" t="s">
        <v>48</v>
      </c>
      <c r="F20" s="6">
        <v>10</v>
      </c>
      <c r="G20" s="8">
        <v>33</v>
      </c>
      <c r="H20" s="6">
        <f t="shared" si="0"/>
        <v>330</v>
      </c>
      <c r="I20" s="13" t="s">
        <v>30</v>
      </c>
    </row>
    <row r="21" spans="1:9" ht="16.05" customHeight="1">
      <c r="A21" s="23"/>
      <c r="B21" s="23"/>
      <c r="C21" s="7" t="s">
        <v>47</v>
      </c>
      <c r="D21" s="7" t="s">
        <v>42</v>
      </c>
      <c r="E21" s="6" t="s">
        <v>48</v>
      </c>
      <c r="F21" s="6">
        <v>16</v>
      </c>
      <c r="G21" s="8">
        <v>25</v>
      </c>
      <c r="H21" s="6">
        <f t="shared" si="0"/>
        <v>400</v>
      </c>
      <c r="I21" s="13" t="s">
        <v>30</v>
      </c>
    </row>
    <row r="22" spans="1:9" ht="16.05" customHeight="1">
      <c r="A22" s="23"/>
      <c r="B22" s="23"/>
      <c r="C22" s="7" t="s">
        <v>47</v>
      </c>
      <c r="D22" s="7" t="s">
        <v>43</v>
      </c>
      <c r="E22" s="6" t="s">
        <v>48</v>
      </c>
      <c r="F22" s="6">
        <v>42</v>
      </c>
      <c r="G22" s="8">
        <v>22</v>
      </c>
      <c r="H22" s="6">
        <f t="shared" si="0"/>
        <v>924</v>
      </c>
      <c r="I22" s="13" t="s">
        <v>30</v>
      </c>
    </row>
    <row r="23" spans="1:9" ht="16.05" customHeight="1">
      <c r="A23" s="23"/>
      <c r="B23" s="23"/>
      <c r="C23" s="7" t="s">
        <v>47</v>
      </c>
      <c r="D23" s="7" t="s">
        <v>44</v>
      </c>
      <c r="E23" s="6" t="s">
        <v>48</v>
      </c>
      <c r="F23" s="6">
        <v>10</v>
      </c>
      <c r="G23" s="8">
        <v>16</v>
      </c>
      <c r="H23" s="6">
        <f t="shared" si="0"/>
        <v>160</v>
      </c>
      <c r="I23" s="13" t="s">
        <v>30</v>
      </c>
    </row>
    <row r="24" spans="1:9" ht="16.05" customHeight="1">
      <c r="A24" s="23"/>
      <c r="B24" s="23"/>
      <c r="C24" s="7" t="s">
        <v>49</v>
      </c>
      <c r="D24" s="7" t="s">
        <v>46</v>
      </c>
      <c r="E24" s="6" t="s">
        <v>48</v>
      </c>
      <c r="F24" s="6">
        <v>20</v>
      </c>
      <c r="G24" s="8">
        <v>7</v>
      </c>
      <c r="H24" s="6">
        <f t="shared" si="0"/>
        <v>140</v>
      </c>
      <c r="I24" s="13" t="s">
        <v>30</v>
      </c>
    </row>
    <row r="25" spans="1:9" ht="16.05" customHeight="1">
      <c r="A25" s="23"/>
      <c r="B25" s="23"/>
      <c r="C25" s="7" t="s">
        <v>50</v>
      </c>
      <c r="D25" s="7" t="s">
        <v>40</v>
      </c>
      <c r="E25" s="6" t="s">
        <v>51</v>
      </c>
      <c r="F25" s="6">
        <v>8</v>
      </c>
      <c r="G25" s="8">
        <v>75</v>
      </c>
      <c r="H25" s="6">
        <f t="shared" si="0"/>
        <v>600</v>
      </c>
      <c r="I25" s="13" t="s">
        <v>30</v>
      </c>
    </row>
    <row r="26" spans="1:9" ht="16.05" customHeight="1">
      <c r="A26" s="23"/>
      <c r="B26" s="23"/>
      <c r="C26" s="7" t="s">
        <v>50</v>
      </c>
      <c r="D26" s="7" t="s">
        <v>42</v>
      </c>
      <c r="E26" s="6" t="s">
        <v>51</v>
      </c>
      <c r="F26" s="6">
        <v>10</v>
      </c>
      <c r="G26" s="8">
        <v>56</v>
      </c>
      <c r="H26" s="6">
        <f t="shared" si="0"/>
        <v>560</v>
      </c>
      <c r="I26" s="13" t="s">
        <v>30</v>
      </c>
    </row>
    <row r="27" spans="1:9" ht="16.05" customHeight="1">
      <c r="A27" s="23"/>
      <c r="B27" s="23"/>
      <c r="C27" s="7" t="s">
        <v>50</v>
      </c>
      <c r="D27" s="7" t="s">
        <v>43</v>
      </c>
      <c r="E27" s="6" t="s">
        <v>51</v>
      </c>
      <c r="F27" s="6">
        <v>62</v>
      </c>
      <c r="G27" s="8">
        <v>43</v>
      </c>
      <c r="H27" s="6">
        <f t="shared" si="0"/>
        <v>2666</v>
      </c>
      <c r="I27" s="13" t="s">
        <v>30</v>
      </c>
    </row>
    <row r="28" spans="1:9" ht="16.05" customHeight="1">
      <c r="A28" s="23"/>
      <c r="B28" s="23"/>
      <c r="C28" s="7" t="s">
        <v>50</v>
      </c>
      <c r="D28" s="7" t="s">
        <v>44</v>
      </c>
      <c r="E28" s="6" t="s">
        <v>51</v>
      </c>
      <c r="F28" s="6">
        <v>10</v>
      </c>
      <c r="G28" s="8">
        <v>38</v>
      </c>
      <c r="H28" s="6">
        <f t="shared" si="0"/>
        <v>380</v>
      </c>
      <c r="I28" s="13" t="s">
        <v>30</v>
      </c>
    </row>
    <row r="29" spans="1:9" ht="16.05" customHeight="1">
      <c r="A29" s="23"/>
      <c r="B29" s="23"/>
      <c r="C29" s="7" t="s">
        <v>52</v>
      </c>
      <c r="D29" s="7" t="s">
        <v>40</v>
      </c>
      <c r="E29" s="6" t="s">
        <v>48</v>
      </c>
      <c r="F29" s="6">
        <v>3</v>
      </c>
      <c r="G29" s="8">
        <v>221</v>
      </c>
      <c r="H29" s="6">
        <f t="shared" si="0"/>
        <v>663</v>
      </c>
      <c r="I29" s="13" t="s">
        <v>53</v>
      </c>
    </row>
    <row r="30" spans="1:9" ht="16.05" customHeight="1">
      <c r="A30" s="23"/>
      <c r="B30" s="23"/>
      <c r="C30" s="7" t="s">
        <v>52</v>
      </c>
      <c r="D30" s="7" t="s">
        <v>42</v>
      </c>
      <c r="E30" s="6" t="s">
        <v>48</v>
      </c>
      <c r="F30" s="6">
        <v>2</v>
      </c>
      <c r="G30" s="8">
        <v>177</v>
      </c>
      <c r="H30" s="6">
        <f t="shared" si="0"/>
        <v>354</v>
      </c>
      <c r="I30" s="13" t="s">
        <v>53</v>
      </c>
    </row>
    <row r="31" spans="1:9" ht="16.05" customHeight="1">
      <c r="A31" s="23"/>
      <c r="B31" s="23"/>
      <c r="C31" s="7" t="s">
        <v>52</v>
      </c>
      <c r="D31" s="7" t="s">
        <v>43</v>
      </c>
      <c r="E31" s="6" t="s">
        <v>48</v>
      </c>
      <c r="F31" s="6">
        <v>18</v>
      </c>
      <c r="G31" s="8">
        <v>123</v>
      </c>
      <c r="H31" s="6">
        <f t="shared" si="0"/>
        <v>2214</v>
      </c>
      <c r="I31" s="13" t="s">
        <v>53</v>
      </c>
    </row>
    <row r="32" spans="1:9" ht="16.05" customHeight="1">
      <c r="A32" s="23"/>
      <c r="B32" s="23"/>
      <c r="C32" s="7" t="s">
        <v>52</v>
      </c>
      <c r="D32" s="7" t="s">
        <v>44</v>
      </c>
      <c r="E32" s="6" t="s">
        <v>48</v>
      </c>
      <c r="F32" s="6">
        <v>2</v>
      </c>
      <c r="G32" s="8">
        <v>115</v>
      </c>
      <c r="H32" s="6">
        <f t="shared" si="0"/>
        <v>230</v>
      </c>
      <c r="I32" s="13" t="s">
        <v>53</v>
      </c>
    </row>
    <row r="33" spans="1:9" ht="16.05" customHeight="1">
      <c r="A33" s="23"/>
      <c r="B33" s="23"/>
      <c r="C33" s="7" t="s">
        <v>54</v>
      </c>
      <c r="D33" s="7" t="s">
        <v>43</v>
      </c>
      <c r="E33" s="6" t="s">
        <v>48</v>
      </c>
      <c r="F33" s="6">
        <v>2</v>
      </c>
      <c r="G33" s="8">
        <v>248</v>
      </c>
      <c r="H33" s="6">
        <f t="shared" si="0"/>
        <v>496</v>
      </c>
      <c r="I33" s="13" t="s">
        <v>53</v>
      </c>
    </row>
    <row r="34" spans="1:9" ht="16.05" customHeight="1">
      <c r="A34" s="23"/>
      <c r="B34" s="23"/>
      <c r="C34" s="7" t="s">
        <v>54</v>
      </c>
      <c r="D34" s="7" t="s">
        <v>46</v>
      </c>
      <c r="E34" s="6" t="s">
        <v>48</v>
      </c>
      <c r="F34" s="6">
        <v>1</v>
      </c>
      <c r="G34" s="8">
        <v>43</v>
      </c>
      <c r="H34" s="6">
        <f t="shared" si="0"/>
        <v>43</v>
      </c>
      <c r="I34" s="13" t="s">
        <v>53</v>
      </c>
    </row>
    <row r="35" spans="1:9" ht="16.05" customHeight="1">
      <c r="A35" s="23"/>
      <c r="B35" s="23"/>
      <c r="C35" s="7" t="s">
        <v>55</v>
      </c>
      <c r="D35" s="7" t="s">
        <v>40</v>
      </c>
      <c r="E35" s="6" t="s">
        <v>48</v>
      </c>
      <c r="F35" s="6">
        <v>1</v>
      </c>
      <c r="G35" s="8">
        <v>545</v>
      </c>
      <c r="H35" s="6">
        <f t="shared" si="0"/>
        <v>545</v>
      </c>
      <c r="I35" s="13" t="s">
        <v>53</v>
      </c>
    </row>
    <row r="36" spans="1:9" ht="16.05" customHeight="1">
      <c r="A36" s="23"/>
      <c r="B36" s="23"/>
      <c r="C36" s="7" t="s">
        <v>55</v>
      </c>
      <c r="D36" s="7" t="s">
        <v>42</v>
      </c>
      <c r="E36" s="6" t="s">
        <v>48</v>
      </c>
      <c r="F36" s="6">
        <v>1</v>
      </c>
      <c r="G36" s="8">
        <v>496</v>
      </c>
      <c r="H36" s="6">
        <f t="shared" si="0"/>
        <v>496</v>
      </c>
      <c r="I36" s="13" t="s">
        <v>53</v>
      </c>
    </row>
    <row r="37" spans="1:9" ht="16.05" customHeight="1">
      <c r="A37" s="23"/>
      <c r="B37" s="23"/>
      <c r="C37" s="7" t="s">
        <v>55</v>
      </c>
      <c r="D37" s="7" t="s">
        <v>43</v>
      </c>
      <c r="E37" s="6" t="s">
        <v>48</v>
      </c>
      <c r="F37" s="6">
        <v>5</v>
      </c>
      <c r="G37" s="8">
        <v>424</v>
      </c>
      <c r="H37" s="6">
        <f t="shared" si="0"/>
        <v>2120</v>
      </c>
      <c r="I37" s="13" t="s">
        <v>53</v>
      </c>
    </row>
    <row r="38" spans="1:9" ht="16.05" customHeight="1">
      <c r="A38" s="23"/>
      <c r="B38" s="23"/>
      <c r="C38" s="7" t="s">
        <v>55</v>
      </c>
      <c r="D38" s="7" t="s">
        <v>44</v>
      </c>
      <c r="E38" s="6" t="s">
        <v>48</v>
      </c>
      <c r="F38" s="6">
        <v>1</v>
      </c>
      <c r="G38" s="8">
        <v>363</v>
      </c>
      <c r="H38" s="6">
        <f t="shared" si="0"/>
        <v>363</v>
      </c>
      <c r="I38" s="13" t="s">
        <v>53</v>
      </c>
    </row>
    <row r="39" spans="1:9" ht="16.05" customHeight="1">
      <c r="A39" s="23"/>
      <c r="B39" s="23"/>
      <c r="C39" s="7" t="s">
        <v>56</v>
      </c>
      <c r="D39" s="7" t="s">
        <v>46</v>
      </c>
      <c r="E39" s="6" t="s">
        <v>48</v>
      </c>
      <c r="F39" s="6">
        <v>7</v>
      </c>
      <c r="G39" s="8">
        <v>52</v>
      </c>
      <c r="H39" s="6">
        <f t="shared" si="0"/>
        <v>364</v>
      </c>
      <c r="I39" s="13" t="s">
        <v>30</v>
      </c>
    </row>
    <row r="40" spans="1:9" ht="16.05" customHeight="1">
      <c r="A40" s="23"/>
      <c r="B40" s="23"/>
      <c r="C40" s="7" t="s">
        <v>56</v>
      </c>
      <c r="D40" s="7" t="s">
        <v>57</v>
      </c>
      <c r="E40" s="6" t="s">
        <v>48</v>
      </c>
      <c r="F40" s="6">
        <v>24</v>
      </c>
      <c r="G40" s="8">
        <v>42</v>
      </c>
      <c r="H40" s="6">
        <f t="shared" si="0"/>
        <v>1008</v>
      </c>
      <c r="I40" s="13" t="s">
        <v>30</v>
      </c>
    </row>
    <row r="41" spans="1:9" ht="16.05" customHeight="1">
      <c r="A41" s="23"/>
      <c r="B41" s="23"/>
      <c r="C41" s="7" t="s">
        <v>58</v>
      </c>
      <c r="D41" s="7" t="s">
        <v>57</v>
      </c>
      <c r="E41" s="6" t="s">
        <v>48</v>
      </c>
      <c r="F41" s="6">
        <v>12</v>
      </c>
      <c r="G41" s="8">
        <v>32</v>
      </c>
      <c r="H41" s="6">
        <f t="shared" si="0"/>
        <v>384</v>
      </c>
      <c r="I41" s="13" t="s">
        <v>30</v>
      </c>
    </row>
    <row r="42" spans="1:9" ht="16.05" customHeight="1">
      <c r="A42" s="23"/>
      <c r="B42" s="23"/>
      <c r="C42" s="7" t="s">
        <v>59</v>
      </c>
      <c r="D42" s="7" t="s">
        <v>42</v>
      </c>
      <c r="E42" s="6" t="s">
        <v>48</v>
      </c>
      <c r="F42" s="6">
        <v>2</v>
      </c>
      <c r="G42" s="8">
        <v>177</v>
      </c>
      <c r="H42" s="6">
        <f t="shared" si="0"/>
        <v>354</v>
      </c>
      <c r="I42" s="13" t="s">
        <v>30</v>
      </c>
    </row>
    <row r="43" spans="1:9" ht="16.05" customHeight="1">
      <c r="A43" s="23"/>
      <c r="B43" s="23"/>
      <c r="C43" s="7" t="s">
        <v>59</v>
      </c>
      <c r="D43" s="7" t="s">
        <v>43</v>
      </c>
      <c r="E43" s="6" t="s">
        <v>48</v>
      </c>
      <c r="F43" s="6">
        <v>6</v>
      </c>
      <c r="G43" s="8">
        <v>147</v>
      </c>
      <c r="H43" s="6">
        <f t="shared" si="0"/>
        <v>882</v>
      </c>
      <c r="I43" s="13" t="s">
        <v>30</v>
      </c>
    </row>
    <row r="44" spans="1:9" ht="16.05" customHeight="1">
      <c r="A44" s="23"/>
      <c r="B44" s="23"/>
      <c r="C44" s="7" t="s">
        <v>59</v>
      </c>
      <c r="D44" s="7" t="s">
        <v>44</v>
      </c>
      <c r="E44" s="6" t="s">
        <v>48</v>
      </c>
      <c r="F44" s="6">
        <v>2</v>
      </c>
      <c r="G44" s="8">
        <v>112</v>
      </c>
      <c r="H44" s="6">
        <f t="shared" si="0"/>
        <v>224</v>
      </c>
      <c r="I44" s="13" t="s">
        <v>30</v>
      </c>
    </row>
    <row r="45" spans="1:9" ht="16.05" customHeight="1">
      <c r="A45" s="23"/>
      <c r="B45" s="23"/>
      <c r="C45" s="7" t="s">
        <v>60</v>
      </c>
      <c r="D45" s="7" t="s">
        <v>40</v>
      </c>
      <c r="E45" s="6" t="s">
        <v>48</v>
      </c>
      <c r="F45" s="6">
        <v>1</v>
      </c>
      <c r="G45" s="8">
        <v>6324</v>
      </c>
      <c r="H45" s="6">
        <f t="shared" si="0"/>
        <v>6324</v>
      </c>
      <c r="I45" s="13" t="s">
        <v>61</v>
      </c>
    </row>
    <row r="46" spans="1:9" ht="16.05" customHeight="1">
      <c r="A46" s="23"/>
      <c r="B46" s="23"/>
      <c r="C46" s="7" t="s">
        <v>60</v>
      </c>
      <c r="D46" s="7" t="s">
        <v>44</v>
      </c>
      <c r="E46" s="6" t="s">
        <v>48</v>
      </c>
      <c r="F46" s="6">
        <v>1</v>
      </c>
      <c r="G46" s="8">
        <v>4661</v>
      </c>
      <c r="H46" s="6">
        <f t="shared" si="0"/>
        <v>4661</v>
      </c>
      <c r="I46" s="13" t="s">
        <v>61</v>
      </c>
    </row>
    <row r="47" spans="1:9" ht="16.05" customHeight="1">
      <c r="A47" s="23"/>
      <c r="B47" s="23"/>
      <c r="C47" s="7" t="s">
        <v>62</v>
      </c>
      <c r="D47" s="7" t="s">
        <v>63</v>
      </c>
      <c r="E47" s="6" t="s">
        <v>64</v>
      </c>
      <c r="F47" s="6">
        <v>21</v>
      </c>
      <c r="G47" s="8">
        <v>71</v>
      </c>
      <c r="H47" s="6">
        <f t="shared" si="0"/>
        <v>1491</v>
      </c>
      <c r="I47" s="13" t="s">
        <v>30</v>
      </c>
    </row>
    <row r="48" spans="1:9" ht="16.05" customHeight="1">
      <c r="A48" s="23"/>
      <c r="B48" s="23"/>
      <c r="C48" s="7" t="s">
        <v>65</v>
      </c>
      <c r="D48" s="7" t="s">
        <v>66</v>
      </c>
      <c r="E48" s="6" t="s">
        <v>64</v>
      </c>
      <c r="F48" s="6">
        <v>2</v>
      </c>
      <c r="G48" s="8">
        <v>478</v>
      </c>
      <c r="H48" s="6">
        <f t="shared" si="0"/>
        <v>956</v>
      </c>
      <c r="I48" s="13" t="s">
        <v>30</v>
      </c>
    </row>
    <row r="49" spans="1:9" ht="16.05" customHeight="1">
      <c r="A49" s="23"/>
      <c r="B49" s="23"/>
      <c r="C49" s="7" t="s">
        <v>67</v>
      </c>
      <c r="D49" s="7" t="s">
        <v>68</v>
      </c>
      <c r="E49" s="6" t="s">
        <v>64</v>
      </c>
      <c r="F49" s="6">
        <v>16</v>
      </c>
      <c r="G49" s="8">
        <v>59</v>
      </c>
      <c r="H49" s="6">
        <f t="shared" si="0"/>
        <v>944</v>
      </c>
      <c r="I49" s="13" t="s">
        <v>30</v>
      </c>
    </row>
    <row r="50" spans="1:9" ht="16.05" customHeight="1">
      <c r="A50" s="23"/>
      <c r="B50" s="23"/>
      <c r="C50" s="7" t="s">
        <v>69</v>
      </c>
      <c r="D50" s="7" t="s">
        <v>70</v>
      </c>
      <c r="E50" s="6" t="s">
        <v>29</v>
      </c>
      <c r="F50" s="6">
        <v>120</v>
      </c>
      <c r="G50" s="8">
        <v>25</v>
      </c>
      <c r="H50" s="6">
        <f t="shared" si="0"/>
        <v>3000</v>
      </c>
      <c r="I50" s="13" t="s">
        <v>30</v>
      </c>
    </row>
    <row r="51" spans="1:9" ht="16.05" customHeight="1">
      <c r="A51" s="23"/>
      <c r="B51" s="23"/>
      <c r="C51" s="7" t="s">
        <v>71</v>
      </c>
      <c r="D51" s="7" t="s">
        <v>72</v>
      </c>
      <c r="E51" s="6" t="s">
        <v>73</v>
      </c>
      <c r="F51" s="6">
        <v>18</v>
      </c>
      <c r="G51" s="8">
        <v>2035</v>
      </c>
      <c r="H51" s="6">
        <f t="shared" si="0"/>
        <v>36630</v>
      </c>
      <c r="I51" s="13" t="s">
        <v>30</v>
      </c>
    </row>
    <row r="52" spans="1:9" ht="16.05" customHeight="1">
      <c r="A52" s="23"/>
      <c r="B52" s="23"/>
      <c r="C52" s="7" t="s">
        <v>74</v>
      </c>
      <c r="D52" s="7" t="s">
        <v>75</v>
      </c>
      <c r="E52" s="6" t="s">
        <v>76</v>
      </c>
      <c r="F52" s="6">
        <v>380</v>
      </c>
      <c r="G52" s="8">
        <v>52</v>
      </c>
      <c r="H52" s="6">
        <f t="shared" si="0"/>
        <v>19760</v>
      </c>
      <c r="I52" s="13" t="s">
        <v>30</v>
      </c>
    </row>
    <row r="53" spans="1:9" ht="16.05" customHeight="1">
      <c r="A53" s="23"/>
      <c r="B53" s="23"/>
      <c r="C53" s="7" t="s">
        <v>77</v>
      </c>
      <c r="D53" s="7" t="s">
        <v>78</v>
      </c>
      <c r="E53" s="6" t="s">
        <v>29</v>
      </c>
      <c r="F53" s="6">
        <v>100</v>
      </c>
      <c r="G53" s="8">
        <v>65</v>
      </c>
      <c r="H53" s="6">
        <f t="shared" si="0"/>
        <v>6500</v>
      </c>
      <c r="I53" s="13" t="s">
        <v>30</v>
      </c>
    </row>
    <row r="54" spans="1:9" ht="16.05" customHeight="1">
      <c r="A54" s="23"/>
      <c r="B54" s="23"/>
      <c r="C54" s="7" t="s">
        <v>79</v>
      </c>
      <c r="D54" s="7"/>
      <c r="E54" s="6" t="s">
        <v>76</v>
      </c>
      <c r="F54" s="6">
        <v>98</v>
      </c>
      <c r="G54" s="8">
        <v>85</v>
      </c>
      <c r="H54" s="6">
        <f t="shared" si="0"/>
        <v>8330</v>
      </c>
      <c r="I54" s="13" t="s">
        <v>30</v>
      </c>
    </row>
    <row r="55" spans="1:9" ht="16.05" customHeight="1">
      <c r="A55" s="23"/>
      <c r="B55" s="23"/>
      <c r="C55" s="7" t="s">
        <v>80</v>
      </c>
      <c r="D55" s="7" t="s">
        <v>81</v>
      </c>
      <c r="E55" s="6" t="s">
        <v>82</v>
      </c>
      <c r="F55" s="6">
        <v>1</v>
      </c>
      <c r="G55" s="8">
        <v>2306</v>
      </c>
      <c r="H55" s="6">
        <f t="shared" si="0"/>
        <v>2306</v>
      </c>
      <c r="I55" s="13" t="s">
        <v>30</v>
      </c>
    </row>
    <row r="56" spans="1:9" ht="16.05" customHeight="1">
      <c r="A56" s="23"/>
      <c r="B56" s="23"/>
      <c r="C56" s="7" t="s">
        <v>83</v>
      </c>
      <c r="D56" s="7" t="s">
        <v>72</v>
      </c>
      <c r="E56" s="6" t="s">
        <v>84</v>
      </c>
      <c r="F56" s="6">
        <v>600</v>
      </c>
      <c r="G56" s="8">
        <v>9</v>
      </c>
      <c r="H56" s="6">
        <f t="shared" si="0"/>
        <v>5400</v>
      </c>
      <c r="I56" s="13" t="s">
        <v>30</v>
      </c>
    </row>
    <row r="57" spans="1:9" ht="16.05" customHeight="1">
      <c r="A57" s="23"/>
      <c r="B57" s="23"/>
      <c r="C57" s="7" t="s">
        <v>85</v>
      </c>
      <c r="D57" s="7" t="s">
        <v>86</v>
      </c>
      <c r="E57" s="6" t="s">
        <v>87</v>
      </c>
      <c r="F57" s="6">
        <v>1</v>
      </c>
      <c r="G57" s="8">
        <v>5355</v>
      </c>
      <c r="H57" s="6">
        <f t="shared" si="0"/>
        <v>5355</v>
      </c>
      <c r="I57" s="13" t="s">
        <v>30</v>
      </c>
    </row>
    <row r="58" spans="1:9" ht="16.05" customHeight="1">
      <c r="A58" s="23"/>
      <c r="B58" s="23"/>
      <c r="C58" s="9" t="s">
        <v>88</v>
      </c>
      <c r="D58" s="6"/>
      <c r="E58" s="6"/>
      <c r="F58" s="6"/>
      <c r="G58" s="6"/>
      <c r="H58" s="6">
        <f>SUM(H3:H57)</f>
        <v>408063</v>
      </c>
      <c r="I58" s="13"/>
    </row>
    <row r="59" spans="1:9" ht="16.05" customHeight="1">
      <c r="A59" s="23"/>
      <c r="B59" s="23"/>
      <c r="C59" s="9" t="s">
        <v>89</v>
      </c>
      <c r="D59" s="6"/>
      <c r="E59" s="6"/>
      <c r="F59" s="6"/>
      <c r="G59" s="10">
        <v>0.1</v>
      </c>
      <c r="H59" s="11">
        <f>H58*G59</f>
        <v>40806.300000000003</v>
      </c>
      <c r="I59" s="13"/>
    </row>
    <row r="60" spans="1:9" ht="16.05" customHeight="1">
      <c r="A60" s="23"/>
      <c r="B60" s="23"/>
      <c r="C60" s="9" t="s">
        <v>90</v>
      </c>
      <c r="D60" s="12"/>
      <c r="E60" s="6"/>
      <c r="F60" s="6"/>
      <c r="G60" s="10">
        <v>0.13</v>
      </c>
      <c r="H60" s="11">
        <f>(H58+H59)*G60</f>
        <v>58353.008999999998</v>
      </c>
      <c r="I60" s="13"/>
    </row>
    <row r="61" spans="1:9" ht="16.05" customHeight="1">
      <c r="A61" s="24"/>
      <c r="B61" s="24"/>
      <c r="C61" s="9" t="s">
        <v>91</v>
      </c>
      <c r="D61" s="6"/>
      <c r="E61" s="6"/>
      <c r="F61" s="6"/>
      <c r="G61" s="6"/>
      <c r="H61" s="11">
        <f>H58+H60+H59</f>
        <v>507222.30900000001</v>
      </c>
      <c r="I61" s="13"/>
    </row>
    <row r="62" spans="1:9" ht="16.05" customHeight="1">
      <c r="A62" s="22">
        <v>2</v>
      </c>
      <c r="B62" s="22" t="s">
        <v>92</v>
      </c>
      <c r="C62" s="25" t="s">
        <v>93</v>
      </c>
      <c r="D62" s="7" t="s">
        <v>94</v>
      </c>
      <c r="E62" s="6" t="s">
        <v>95</v>
      </c>
      <c r="F62" s="6">
        <v>3</v>
      </c>
      <c r="G62" s="8">
        <v>4545</v>
      </c>
      <c r="H62" s="6">
        <f>F62*G62</f>
        <v>13635</v>
      </c>
      <c r="I62" s="20"/>
    </row>
    <row r="63" spans="1:9" ht="16.05" customHeight="1">
      <c r="A63" s="23"/>
      <c r="B63" s="23"/>
      <c r="C63" s="25"/>
      <c r="D63" s="7" t="s">
        <v>96</v>
      </c>
      <c r="E63" s="6" t="s">
        <v>10</v>
      </c>
      <c r="F63" s="6">
        <v>3</v>
      </c>
      <c r="G63" s="8">
        <v>4545</v>
      </c>
      <c r="H63" s="6">
        <f t="shared" ref="H63:H66" si="1">F63*G63</f>
        <v>13635</v>
      </c>
      <c r="I63" s="20"/>
    </row>
    <row r="64" spans="1:9" ht="16.05" customHeight="1">
      <c r="A64" s="23"/>
      <c r="B64" s="23"/>
      <c r="C64" s="25"/>
      <c r="D64" s="7" t="s">
        <v>97</v>
      </c>
      <c r="E64" s="6" t="s">
        <v>64</v>
      </c>
      <c r="F64" s="6">
        <v>3</v>
      </c>
      <c r="G64" s="8">
        <v>13620</v>
      </c>
      <c r="H64" s="6">
        <f t="shared" si="1"/>
        <v>40860</v>
      </c>
      <c r="I64" s="20"/>
    </row>
    <row r="65" spans="1:9" ht="16.05" customHeight="1">
      <c r="A65" s="23"/>
      <c r="B65" s="23"/>
      <c r="C65" s="25"/>
      <c r="D65" s="7" t="s">
        <v>98</v>
      </c>
      <c r="E65" s="6" t="s">
        <v>64</v>
      </c>
      <c r="F65" s="6">
        <v>3</v>
      </c>
      <c r="G65" s="8">
        <v>3181</v>
      </c>
      <c r="H65" s="6">
        <f t="shared" si="1"/>
        <v>9543</v>
      </c>
      <c r="I65" s="20"/>
    </row>
    <row r="66" spans="1:9" ht="16.05" customHeight="1">
      <c r="A66" s="23"/>
      <c r="B66" s="23"/>
      <c r="C66" s="25"/>
      <c r="D66" s="7" t="s">
        <v>99</v>
      </c>
      <c r="E66" s="6" t="s">
        <v>64</v>
      </c>
      <c r="F66" s="6">
        <v>3</v>
      </c>
      <c r="G66" s="8">
        <v>2720</v>
      </c>
      <c r="H66" s="6">
        <f t="shared" si="1"/>
        <v>8160</v>
      </c>
      <c r="I66" s="20"/>
    </row>
    <row r="67" spans="1:9" ht="16.05" customHeight="1">
      <c r="A67" s="23"/>
      <c r="B67" s="23"/>
      <c r="C67" s="25" t="s">
        <v>100</v>
      </c>
      <c r="D67" s="7" t="s">
        <v>101</v>
      </c>
      <c r="E67" s="6" t="s">
        <v>95</v>
      </c>
      <c r="F67" s="6">
        <v>1</v>
      </c>
      <c r="G67" s="8">
        <v>6500</v>
      </c>
      <c r="H67" s="6">
        <f>F67*G67</f>
        <v>6500</v>
      </c>
      <c r="I67" s="20"/>
    </row>
    <row r="68" spans="1:9" ht="16.05" customHeight="1">
      <c r="A68" s="23"/>
      <c r="B68" s="23"/>
      <c r="C68" s="25"/>
      <c r="D68" s="7" t="s">
        <v>102</v>
      </c>
      <c r="E68" s="6" t="s">
        <v>10</v>
      </c>
      <c r="F68" s="6">
        <v>1</v>
      </c>
      <c r="G68" s="8">
        <v>8000</v>
      </c>
      <c r="H68" s="6">
        <f t="shared" ref="H68:H97" si="2">F68*G68</f>
        <v>8000</v>
      </c>
      <c r="I68" s="20"/>
    </row>
    <row r="69" spans="1:9" ht="16.05" customHeight="1">
      <c r="A69" s="23"/>
      <c r="B69" s="23"/>
      <c r="C69" s="25"/>
      <c r="D69" s="7" t="s">
        <v>103</v>
      </c>
      <c r="E69" s="6" t="s">
        <v>95</v>
      </c>
      <c r="F69" s="6">
        <v>2</v>
      </c>
      <c r="G69" s="8">
        <v>2500</v>
      </c>
      <c r="H69" s="6">
        <f t="shared" si="2"/>
        <v>5000</v>
      </c>
      <c r="I69" s="20"/>
    </row>
    <row r="70" spans="1:9" ht="16.05" customHeight="1">
      <c r="A70" s="23"/>
      <c r="B70" s="23"/>
      <c r="C70" s="25"/>
      <c r="D70" s="7" t="s">
        <v>104</v>
      </c>
      <c r="E70" s="6" t="s">
        <v>10</v>
      </c>
      <c r="F70" s="6">
        <v>2</v>
      </c>
      <c r="G70" s="8">
        <v>2500</v>
      </c>
      <c r="H70" s="6">
        <f t="shared" si="2"/>
        <v>5000</v>
      </c>
      <c r="I70" s="20"/>
    </row>
    <row r="71" spans="1:9" ht="16.05" customHeight="1">
      <c r="A71" s="23"/>
      <c r="B71" s="23"/>
      <c r="C71" s="25"/>
      <c r="D71" s="7" t="s">
        <v>105</v>
      </c>
      <c r="E71" s="6" t="s">
        <v>95</v>
      </c>
      <c r="F71" s="6">
        <v>1</v>
      </c>
      <c r="G71" s="8">
        <v>2000</v>
      </c>
      <c r="H71" s="6">
        <f t="shared" si="2"/>
        <v>2000</v>
      </c>
      <c r="I71" s="20"/>
    </row>
    <row r="72" spans="1:9" ht="16.05" customHeight="1">
      <c r="A72" s="23"/>
      <c r="B72" s="23"/>
      <c r="C72" s="25"/>
      <c r="D72" s="7" t="s">
        <v>106</v>
      </c>
      <c r="E72" s="6" t="s">
        <v>10</v>
      </c>
      <c r="F72" s="6">
        <v>1</v>
      </c>
      <c r="G72" s="8">
        <v>4000</v>
      </c>
      <c r="H72" s="6">
        <f t="shared" si="2"/>
        <v>4000</v>
      </c>
      <c r="I72" s="20"/>
    </row>
    <row r="73" spans="1:9" ht="16.05" customHeight="1">
      <c r="A73" s="23"/>
      <c r="B73" s="23"/>
      <c r="C73" s="25"/>
      <c r="D73" s="7" t="s">
        <v>107</v>
      </c>
      <c r="E73" s="6" t="s">
        <v>95</v>
      </c>
      <c r="F73" s="6">
        <v>1</v>
      </c>
      <c r="G73" s="8">
        <v>4000</v>
      </c>
      <c r="H73" s="6">
        <f t="shared" si="2"/>
        <v>4000</v>
      </c>
      <c r="I73" s="20"/>
    </row>
    <row r="74" spans="1:9" ht="16.05" customHeight="1">
      <c r="A74" s="23"/>
      <c r="B74" s="23"/>
      <c r="C74" s="25"/>
      <c r="D74" s="7" t="s">
        <v>108</v>
      </c>
      <c r="E74" s="6" t="s">
        <v>10</v>
      </c>
      <c r="F74" s="6">
        <v>1</v>
      </c>
      <c r="G74" s="8">
        <v>2500</v>
      </c>
      <c r="H74" s="6">
        <f t="shared" si="2"/>
        <v>2500</v>
      </c>
      <c r="I74" s="20"/>
    </row>
    <row r="75" spans="1:9" ht="16.05" customHeight="1">
      <c r="A75" s="23"/>
      <c r="B75" s="23"/>
      <c r="C75" s="25" t="s">
        <v>109</v>
      </c>
      <c r="D75" s="7" t="s">
        <v>110</v>
      </c>
      <c r="E75" s="6" t="s">
        <v>29</v>
      </c>
      <c r="F75" s="6">
        <v>555</v>
      </c>
      <c r="G75" s="8">
        <v>130</v>
      </c>
      <c r="H75" s="6">
        <f t="shared" si="2"/>
        <v>72150</v>
      </c>
      <c r="I75" s="20"/>
    </row>
    <row r="76" spans="1:9" ht="16.05" customHeight="1">
      <c r="A76" s="23"/>
      <c r="B76" s="23"/>
      <c r="C76" s="25"/>
      <c r="D76" s="7" t="s">
        <v>111</v>
      </c>
      <c r="E76" s="6" t="s">
        <v>48</v>
      </c>
      <c r="F76" s="6">
        <v>91</v>
      </c>
      <c r="G76" s="8">
        <v>260</v>
      </c>
      <c r="H76" s="6">
        <f t="shared" si="2"/>
        <v>23660</v>
      </c>
      <c r="I76" s="20"/>
    </row>
    <row r="77" spans="1:9" ht="16.05" customHeight="1">
      <c r="A77" s="23"/>
      <c r="B77" s="23"/>
      <c r="C77" s="25"/>
      <c r="D77" s="7" t="s">
        <v>112</v>
      </c>
      <c r="E77" s="6" t="s">
        <v>48</v>
      </c>
      <c r="F77" s="6">
        <v>98</v>
      </c>
      <c r="G77" s="8">
        <v>180</v>
      </c>
      <c r="H77" s="6">
        <f t="shared" si="2"/>
        <v>17640</v>
      </c>
      <c r="I77" s="20"/>
    </row>
    <row r="78" spans="1:9" ht="16.05" customHeight="1">
      <c r="A78" s="23"/>
      <c r="B78" s="23"/>
      <c r="C78" s="25"/>
      <c r="D78" s="7" t="s">
        <v>113</v>
      </c>
      <c r="E78" s="6" t="s">
        <v>48</v>
      </c>
      <c r="F78" s="6">
        <v>90</v>
      </c>
      <c r="G78" s="8">
        <v>180</v>
      </c>
      <c r="H78" s="6">
        <f t="shared" si="2"/>
        <v>16200</v>
      </c>
      <c r="I78" s="20"/>
    </row>
    <row r="79" spans="1:9" ht="16.05" customHeight="1">
      <c r="A79" s="23"/>
      <c r="B79" s="23"/>
      <c r="C79" s="25"/>
      <c r="D79" s="7" t="s">
        <v>114</v>
      </c>
      <c r="E79" s="6" t="s">
        <v>87</v>
      </c>
      <c r="F79" s="6">
        <v>1</v>
      </c>
      <c r="G79" s="8">
        <v>10000</v>
      </c>
      <c r="H79" s="6">
        <f t="shared" si="2"/>
        <v>10000</v>
      </c>
      <c r="I79" s="20"/>
    </row>
    <row r="80" spans="1:9" ht="16.05" customHeight="1">
      <c r="A80" s="23"/>
      <c r="B80" s="23"/>
      <c r="C80" s="25"/>
      <c r="D80" s="7" t="s">
        <v>115</v>
      </c>
      <c r="E80" s="6" t="s">
        <v>87</v>
      </c>
      <c r="F80" s="6">
        <v>1</v>
      </c>
      <c r="G80" s="8">
        <v>5000</v>
      </c>
      <c r="H80" s="6">
        <f t="shared" si="2"/>
        <v>5000</v>
      </c>
      <c r="I80" s="20"/>
    </row>
    <row r="81" spans="1:9" ht="16.05" customHeight="1">
      <c r="A81" s="23"/>
      <c r="B81" s="23"/>
      <c r="C81" s="25"/>
      <c r="D81" s="7" t="s">
        <v>116</v>
      </c>
      <c r="E81" s="6" t="s">
        <v>117</v>
      </c>
      <c r="F81" s="6">
        <v>8</v>
      </c>
      <c r="G81" s="8">
        <v>1500</v>
      </c>
      <c r="H81" s="6">
        <f t="shared" si="2"/>
        <v>12000</v>
      </c>
      <c r="I81" s="20"/>
    </row>
    <row r="82" spans="1:9" ht="16.05" customHeight="1">
      <c r="A82" s="23"/>
      <c r="B82" s="23"/>
      <c r="C82" s="25" t="s">
        <v>118</v>
      </c>
      <c r="D82" s="14" t="s">
        <v>119</v>
      </c>
      <c r="E82" s="6" t="s">
        <v>87</v>
      </c>
      <c r="F82" s="6">
        <v>1</v>
      </c>
      <c r="G82" s="8">
        <v>8000</v>
      </c>
      <c r="H82" s="6">
        <f t="shared" si="2"/>
        <v>8000</v>
      </c>
      <c r="I82" s="20"/>
    </row>
    <row r="83" spans="1:9" ht="16.05" customHeight="1">
      <c r="A83" s="23"/>
      <c r="B83" s="23"/>
      <c r="C83" s="25"/>
      <c r="D83" s="14" t="s">
        <v>120</v>
      </c>
      <c r="E83" s="6" t="s">
        <v>87</v>
      </c>
      <c r="F83" s="6">
        <v>1</v>
      </c>
      <c r="G83" s="8">
        <v>10000</v>
      </c>
      <c r="H83" s="6">
        <f t="shared" si="2"/>
        <v>10000</v>
      </c>
      <c r="I83" s="20"/>
    </row>
    <row r="84" spans="1:9" ht="16.05" customHeight="1">
      <c r="A84" s="23"/>
      <c r="B84" s="23"/>
      <c r="C84" s="25"/>
      <c r="D84" s="14" t="s">
        <v>121</v>
      </c>
      <c r="E84" s="6" t="s">
        <v>87</v>
      </c>
      <c r="F84" s="6">
        <v>1</v>
      </c>
      <c r="G84" s="8">
        <v>6000</v>
      </c>
      <c r="H84" s="6">
        <f t="shared" si="2"/>
        <v>6000</v>
      </c>
      <c r="I84" s="20"/>
    </row>
    <row r="85" spans="1:9" ht="16.05" customHeight="1">
      <c r="A85" s="23"/>
      <c r="B85" s="23"/>
      <c r="C85" s="25"/>
      <c r="D85" s="14" t="s">
        <v>122</v>
      </c>
      <c r="E85" s="6" t="s">
        <v>87</v>
      </c>
      <c r="F85" s="6">
        <v>1</v>
      </c>
      <c r="G85" s="8">
        <v>1000</v>
      </c>
      <c r="H85" s="6">
        <f t="shared" si="2"/>
        <v>1000</v>
      </c>
      <c r="I85" s="20"/>
    </row>
    <row r="86" spans="1:9" ht="16.05" customHeight="1">
      <c r="A86" s="23"/>
      <c r="B86" s="23"/>
      <c r="C86" s="25"/>
      <c r="D86" s="14" t="s">
        <v>123</v>
      </c>
      <c r="E86" s="6" t="s">
        <v>87</v>
      </c>
      <c r="F86" s="6">
        <v>1</v>
      </c>
      <c r="G86" s="8">
        <v>2000</v>
      </c>
      <c r="H86" s="6">
        <f t="shared" si="2"/>
        <v>2000</v>
      </c>
      <c r="I86" s="20"/>
    </row>
    <row r="87" spans="1:9" ht="16.05" customHeight="1">
      <c r="A87" s="23"/>
      <c r="B87" s="23"/>
      <c r="C87" s="25" t="s">
        <v>124</v>
      </c>
      <c r="D87" s="14" t="s">
        <v>125</v>
      </c>
      <c r="E87" s="6" t="s">
        <v>87</v>
      </c>
      <c r="F87" s="6">
        <v>1</v>
      </c>
      <c r="G87" s="8">
        <v>6800</v>
      </c>
      <c r="H87" s="6">
        <f t="shared" si="2"/>
        <v>6800</v>
      </c>
      <c r="I87" s="20"/>
    </row>
    <row r="88" spans="1:9" ht="16.05" customHeight="1">
      <c r="A88" s="23"/>
      <c r="B88" s="23"/>
      <c r="C88" s="25"/>
      <c r="D88" s="14" t="s">
        <v>126</v>
      </c>
      <c r="E88" s="6" t="s">
        <v>73</v>
      </c>
      <c r="F88" s="6">
        <v>8</v>
      </c>
      <c r="G88" s="8">
        <v>1600</v>
      </c>
      <c r="H88" s="6">
        <f t="shared" si="2"/>
        <v>12800</v>
      </c>
      <c r="I88" s="20"/>
    </row>
    <row r="89" spans="1:9" ht="16.05" customHeight="1">
      <c r="A89" s="23"/>
      <c r="B89" s="23"/>
      <c r="C89" s="25"/>
      <c r="D89" s="14" t="s">
        <v>127</v>
      </c>
      <c r="E89" s="6" t="s">
        <v>73</v>
      </c>
      <c r="F89" s="6">
        <v>10</v>
      </c>
      <c r="G89" s="8">
        <v>1600</v>
      </c>
      <c r="H89" s="6">
        <f t="shared" si="2"/>
        <v>16000</v>
      </c>
      <c r="I89" s="20"/>
    </row>
    <row r="90" spans="1:9" ht="16.05" customHeight="1">
      <c r="A90" s="23"/>
      <c r="B90" s="23"/>
      <c r="C90" s="25"/>
      <c r="D90" s="14" t="s">
        <v>128</v>
      </c>
      <c r="E90" s="6" t="s">
        <v>29</v>
      </c>
      <c r="F90" s="6">
        <v>120</v>
      </c>
      <c r="G90" s="15">
        <v>73</v>
      </c>
      <c r="H90" s="6">
        <f t="shared" si="2"/>
        <v>8760</v>
      </c>
      <c r="I90" s="20"/>
    </row>
    <row r="91" spans="1:9" ht="16.05" customHeight="1">
      <c r="A91" s="23"/>
      <c r="B91" s="23"/>
      <c r="C91" s="25"/>
      <c r="D91" s="14" t="s">
        <v>129</v>
      </c>
      <c r="E91" s="6" t="s">
        <v>76</v>
      </c>
      <c r="F91" s="6">
        <v>380</v>
      </c>
      <c r="G91" s="15">
        <v>118</v>
      </c>
      <c r="H91" s="6">
        <f t="shared" si="2"/>
        <v>44840</v>
      </c>
      <c r="I91" s="20"/>
    </row>
    <row r="92" spans="1:9" ht="16.05" customHeight="1">
      <c r="A92" s="23"/>
      <c r="B92" s="23"/>
      <c r="C92" s="25" t="s">
        <v>130</v>
      </c>
      <c r="D92" s="16" t="s">
        <v>131</v>
      </c>
      <c r="E92" s="6" t="s">
        <v>29</v>
      </c>
      <c r="F92" s="6">
        <v>50</v>
      </c>
      <c r="G92" s="8">
        <v>65</v>
      </c>
      <c r="H92" s="6">
        <f t="shared" si="2"/>
        <v>3250</v>
      </c>
      <c r="I92" s="20"/>
    </row>
    <row r="93" spans="1:9" ht="16.05" customHeight="1">
      <c r="A93" s="23"/>
      <c r="B93" s="23"/>
      <c r="C93" s="25"/>
      <c r="D93" s="16" t="s">
        <v>132</v>
      </c>
      <c r="E93" s="6" t="s">
        <v>29</v>
      </c>
      <c r="F93" s="6">
        <v>50</v>
      </c>
      <c r="G93" s="8">
        <v>65</v>
      </c>
      <c r="H93" s="6">
        <f t="shared" si="2"/>
        <v>3250</v>
      </c>
      <c r="I93" s="20"/>
    </row>
    <row r="94" spans="1:9" ht="16.05" customHeight="1">
      <c r="A94" s="23"/>
      <c r="B94" s="23"/>
      <c r="C94" s="25"/>
      <c r="D94" s="16" t="s">
        <v>133</v>
      </c>
      <c r="E94" s="6" t="s">
        <v>10</v>
      </c>
      <c r="F94" s="6">
        <v>1</v>
      </c>
      <c r="G94" s="8">
        <v>1200</v>
      </c>
      <c r="H94" s="6">
        <f t="shared" si="2"/>
        <v>1200</v>
      </c>
      <c r="I94" s="20"/>
    </row>
    <row r="95" spans="1:9" ht="16.05" customHeight="1">
      <c r="A95" s="23"/>
      <c r="B95" s="23"/>
      <c r="C95" s="25"/>
      <c r="D95" s="16" t="s">
        <v>134</v>
      </c>
      <c r="E95" s="6" t="s">
        <v>29</v>
      </c>
      <c r="F95" s="6">
        <v>30</v>
      </c>
      <c r="G95" s="8">
        <v>65</v>
      </c>
      <c r="H95" s="6">
        <f t="shared" si="2"/>
        <v>1950</v>
      </c>
      <c r="I95" s="20"/>
    </row>
    <row r="96" spans="1:9" ht="16.05" customHeight="1">
      <c r="A96" s="23"/>
      <c r="B96" s="23"/>
      <c r="C96" s="25"/>
      <c r="D96" s="16" t="s">
        <v>135</v>
      </c>
      <c r="E96" s="6" t="s">
        <v>29</v>
      </c>
      <c r="F96" s="6">
        <v>30</v>
      </c>
      <c r="G96" s="8">
        <v>55</v>
      </c>
      <c r="H96" s="6">
        <f t="shared" si="2"/>
        <v>1650</v>
      </c>
      <c r="I96" s="20"/>
    </row>
    <row r="97" spans="1:9" ht="16.05" customHeight="1">
      <c r="A97" s="23"/>
      <c r="B97" s="23"/>
      <c r="C97" s="25"/>
      <c r="D97" s="16" t="s">
        <v>136</v>
      </c>
      <c r="E97" s="6" t="s">
        <v>137</v>
      </c>
      <c r="F97" s="6">
        <v>12</v>
      </c>
      <c r="G97" s="8">
        <v>55</v>
      </c>
      <c r="H97" s="6">
        <f t="shared" si="2"/>
        <v>660</v>
      </c>
      <c r="I97" s="20"/>
    </row>
    <row r="98" spans="1:9" ht="16.05" customHeight="1">
      <c r="A98" s="23"/>
      <c r="B98" s="23"/>
      <c r="C98" s="26" t="s">
        <v>138</v>
      </c>
      <c r="D98" s="27"/>
      <c r="E98" s="6" t="s">
        <v>87</v>
      </c>
      <c r="F98" s="6">
        <v>1</v>
      </c>
      <c r="G98" s="8">
        <v>14695</v>
      </c>
      <c r="H98" s="6">
        <f t="shared" ref="H98:H100" si="3">F98*G98</f>
        <v>14695</v>
      </c>
      <c r="I98" s="13"/>
    </row>
    <row r="99" spans="1:9" ht="16.05" customHeight="1">
      <c r="A99" s="23"/>
      <c r="B99" s="23"/>
      <c r="C99" s="26" t="s">
        <v>139</v>
      </c>
      <c r="D99" s="27"/>
      <c r="E99" s="6" t="s">
        <v>87</v>
      </c>
      <c r="F99" s="6">
        <v>1</v>
      </c>
      <c r="G99" s="8">
        <v>13500</v>
      </c>
      <c r="H99" s="6">
        <f t="shared" si="3"/>
        <v>13500</v>
      </c>
      <c r="I99" s="13"/>
    </row>
    <row r="100" spans="1:9" ht="16.05" customHeight="1">
      <c r="A100" s="23"/>
      <c r="B100" s="23"/>
      <c r="C100" s="26" t="s">
        <v>140</v>
      </c>
      <c r="D100" s="27"/>
      <c r="E100" s="6" t="s">
        <v>87</v>
      </c>
      <c r="F100" s="6">
        <v>1</v>
      </c>
      <c r="G100" s="8">
        <v>46900</v>
      </c>
      <c r="H100" s="6">
        <f t="shared" si="3"/>
        <v>46900</v>
      </c>
      <c r="I100" s="13"/>
    </row>
    <row r="101" spans="1:9" ht="16.05" customHeight="1">
      <c r="A101" s="23"/>
      <c r="B101" s="23"/>
      <c r="C101" s="26" t="s">
        <v>88</v>
      </c>
      <c r="D101" s="27"/>
      <c r="E101" s="6"/>
      <c r="F101" s="6"/>
      <c r="G101" s="6"/>
      <c r="H101" s="6">
        <f>SUM(H62:H100)</f>
        <v>482738</v>
      </c>
      <c r="I101" s="13"/>
    </row>
    <row r="102" spans="1:9" ht="16.05" customHeight="1">
      <c r="A102" s="23"/>
      <c r="B102" s="23"/>
      <c r="C102" s="17" t="s">
        <v>89</v>
      </c>
      <c r="D102" s="18"/>
      <c r="E102" s="6"/>
      <c r="F102" s="6"/>
      <c r="G102" s="10">
        <v>0.27</v>
      </c>
      <c r="H102" s="11">
        <f>H101*G102</f>
        <v>130339.26000000001</v>
      </c>
      <c r="I102" s="13"/>
    </row>
    <row r="103" spans="1:9" ht="16.05" customHeight="1">
      <c r="A103" s="23"/>
      <c r="B103" s="23"/>
      <c r="C103" s="26" t="s">
        <v>90</v>
      </c>
      <c r="D103" s="27"/>
      <c r="E103" s="6"/>
      <c r="F103" s="6"/>
      <c r="G103" s="10">
        <v>0.13</v>
      </c>
      <c r="H103" s="11">
        <f>(H101+H102)*G103</f>
        <v>79700.043799999999</v>
      </c>
      <c r="I103" s="13"/>
    </row>
    <row r="104" spans="1:9" ht="16.05" customHeight="1">
      <c r="A104" s="24"/>
      <c r="B104" s="24"/>
      <c r="C104" s="26" t="s">
        <v>91</v>
      </c>
      <c r="D104" s="27"/>
      <c r="E104" s="6"/>
      <c r="F104" s="6"/>
      <c r="G104" s="6"/>
      <c r="H104" s="11">
        <f>H101+H103+H102</f>
        <v>692777.30379999999</v>
      </c>
      <c r="I104" s="13"/>
    </row>
    <row r="105" spans="1:9" ht="16.05" customHeight="1">
      <c r="A105" s="6">
        <v>3</v>
      </c>
      <c r="B105" s="28" t="s">
        <v>141</v>
      </c>
      <c r="C105" s="29"/>
      <c r="D105" s="30" t="s">
        <v>175</v>
      </c>
      <c r="E105" s="31"/>
      <c r="F105" s="31"/>
      <c r="G105" s="32"/>
      <c r="H105" s="11">
        <f>H61+H104</f>
        <v>1199999.6128</v>
      </c>
      <c r="I105" s="19"/>
    </row>
  </sheetData>
  <mergeCells count="20">
    <mergeCell ref="A1:I1"/>
    <mergeCell ref="B2:C2"/>
    <mergeCell ref="C98:D98"/>
    <mergeCell ref="C99:D99"/>
    <mergeCell ref="C100:D100"/>
    <mergeCell ref="A3:A61"/>
    <mergeCell ref="A62:A104"/>
    <mergeCell ref="B3:B61"/>
    <mergeCell ref="B62:B104"/>
    <mergeCell ref="C62:C66"/>
    <mergeCell ref="C67:C74"/>
    <mergeCell ref="C75:C81"/>
    <mergeCell ref="C82:C86"/>
    <mergeCell ref="C87:C91"/>
    <mergeCell ref="C92:C97"/>
    <mergeCell ref="C101:D101"/>
    <mergeCell ref="C103:D103"/>
    <mergeCell ref="C104:D104"/>
    <mergeCell ref="B105:C105"/>
    <mergeCell ref="D105:G105"/>
  </mergeCells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workbookViewId="0">
      <selection activeCell="A15" sqref="A2:F15"/>
    </sheetView>
  </sheetViews>
  <sheetFormatPr defaultColWidth="9" defaultRowHeight="13.8"/>
  <cols>
    <col min="1" max="1" width="9" style="1"/>
    <col min="2" max="2" width="22.5546875" style="1" customWidth="1"/>
    <col min="3" max="6" width="9" style="1"/>
  </cols>
  <sheetData>
    <row r="2" spans="1:6">
      <c r="A2" s="35" t="s">
        <v>142</v>
      </c>
      <c r="B2" s="35"/>
      <c r="C2" s="35"/>
      <c r="D2" s="35"/>
      <c r="E2" s="35"/>
      <c r="F2" s="35"/>
    </row>
    <row r="3" spans="1:6">
      <c r="A3" s="2" t="s">
        <v>1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8</v>
      </c>
    </row>
    <row r="4" spans="1:6">
      <c r="A4" s="2">
        <v>1</v>
      </c>
      <c r="B4" s="3" t="s">
        <v>147</v>
      </c>
      <c r="C4" s="4">
        <v>45427</v>
      </c>
      <c r="D4" s="4">
        <v>45442</v>
      </c>
      <c r="E4" s="2" t="s">
        <v>148</v>
      </c>
      <c r="F4" s="2"/>
    </row>
    <row r="5" spans="1:6">
      <c r="A5" s="2">
        <v>2</v>
      </c>
      <c r="B5" s="3" t="s">
        <v>149</v>
      </c>
      <c r="C5" s="4">
        <v>45427</v>
      </c>
      <c r="D5" s="4">
        <v>45473</v>
      </c>
      <c r="E5" s="2" t="s">
        <v>150</v>
      </c>
      <c r="F5" s="2"/>
    </row>
    <row r="6" spans="1:6">
      <c r="A6" s="2">
        <v>3</v>
      </c>
      <c r="B6" s="3" t="s">
        <v>151</v>
      </c>
      <c r="C6" s="4">
        <v>45444</v>
      </c>
      <c r="D6" s="4">
        <v>45473</v>
      </c>
      <c r="E6" s="2" t="s">
        <v>152</v>
      </c>
      <c r="F6" s="2"/>
    </row>
    <row r="7" spans="1:6">
      <c r="A7" s="2">
        <v>4</v>
      </c>
      <c r="B7" s="3" t="s">
        <v>153</v>
      </c>
      <c r="C7" s="4">
        <v>45453</v>
      </c>
      <c r="D7" s="4">
        <v>45458</v>
      </c>
      <c r="E7" s="2" t="s">
        <v>154</v>
      </c>
      <c r="F7" s="2"/>
    </row>
    <row r="8" spans="1:6">
      <c r="A8" s="2">
        <v>5</v>
      </c>
      <c r="B8" s="3" t="s">
        <v>155</v>
      </c>
      <c r="C8" s="4">
        <v>45474</v>
      </c>
      <c r="D8" s="4">
        <v>45478</v>
      </c>
      <c r="E8" s="2" t="s">
        <v>154</v>
      </c>
      <c r="F8" s="2"/>
    </row>
    <row r="9" spans="1:6">
      <c r="A9" s="2">
        <v>6</v>
      </c>
      <c r="B9" s="3" t="s">
        <v>156</v>
      </c>
      <c r="C9" s="4">
        <v>45453</v>
      </c>
      <c r="D9" s="4">
        <v>45458</v>
      </c>
      <c r="E9" s="2" t="s">
        <v>154</v>
      </c>
      <c r="F9" s="2"/>
    </row>
    <row r="10" spans="1:6">
      <c r="A10" s="2">
        <v>7</v>
      </c>
      <c r="B10" s="3" t="s">
        <v>109</v>
      </c>
      <c r="C10" s="4">
        <v>45444</v>
      </c>
      <c r="D10" s="4">
        <v>45473</v>
      </c>
      <c r="E10" s="2" t="s">
        <v>152</v>
      </c>
      <c r="F10" s="2"/>
    </row>
    <row r="11" spans="1:6">
      <c r="A11" s="2">
        <v>8</v>
      </c>
      <c r="B11" s="3" t="s">
        <v>130</v>
      </c>
      <c r="C11" s="4">
        <v>45474</v>
      </c>
      <c r="D11" s="4">
        <v>45483</v>
      </c>
      <c r="E11" s="2" t="s">
        <v>157</v>
      </c>
      <c r="F11" s="2"/>
    </row>
    <row r="12" spans="1:6">
      <c r="A12" s="2">
        <v>9</v>
      </c>
      <c r="B12" s="3" t="s">
        <v>158</v>
      </c>
      <c r="C12" s="4">
        <v>45483</v>
      </c>
      <c r="D12" s="4">
        <v>45488</v>
      </c>
      <c r="E12" s="2" t="s">
        <v>154</v>
      </c>
      <c r="F12" s="2"/>
    </row>
    <row r="13" spans="1:6">
      <c r="A13" s="2">
        <v>10</v>
      </c>
      <c r="B13" s="3" t="s">
        <v>159</v>
      </c>
      <c r="C13" s="4">
        <v>45488</v>
      </c>
      <c r="D13" s="4">
        <v>45503</v>
      </c>
      <c r="E13" s="2" t="s">
        <v>148</v>
      </c>
      <c r="F13" s="2"/>
    </row>
    <row r="14" spans="1:6">
      <c r="A14" s="2">
        <v>11</v>
      </c>
      <c r="B14" s="3" t="s">
        <v>99</v>
      </c>
      <c r="C14" s="4">
        <v>45505</v>
      </c>
      <c r="D14" s="4">
        <v>45514</v>
      </c>
      <c r="E14" s="2" t="s">
        <v>157</v>
      </c>
      <c r="F14" s="2"/>
    </row>
    <row r="15" spans="1:6">
      <c r="A15" s="36" t="s">
        <v>160</v>
      </c>
      <c r="B15" s="36"/>
      <c r="C15" s="36"/>
      <c r="D15" s="36"/>
      <c r="E15" s="36"/>
      <c r="F15" s="36"/>
    </row>
  </sheetData>
  <mergeCells count="2">
    <mergeCell ref="A2:F2"/>
    <mergeCell ref="A15:F15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3A91-AA1D-4EE0-834C-DEFAD903374E}">
  <dimension ref="A2:N71"/>
  <sheetViews>
    <sheetView workbookViewId="0">
      <selection activeCell="A4" sqref="A1:N1048576"/>
    </sheetView>
  </sheetViews>
  <sheetFormatPr defaultRowHeight="13.8"/>
  <cols>
    <col min="4" max="4" width="33.44140625" customWidth="1"/>
    <col min="10" max="11" width="10.21875" customWidth="1"/>
    <col min="12" max="12" width="11.109375" customWidth="1"/>
    <col min="13" max="13" width="11.6640625" customWidth="1"/>
  </cols>
  <sheetData>
    <row r="2" spans="1:14" ht="18" customHeight="1">
      <c r="A2" s="34" t="s">
        <v>1</v>
      </c>
      <c r="B2" s="34" t="s">
        <v>2</v>
      </c>
      <c r="C2" s="34"/>
      <c r="D2" s="34" t="s">
        <v>3</v>
      </c>
      <c r="E2" s="34" t="s">
        <v>4</v>
      </c>
      <c r="F2" s="34" t="s">
        <v>5</v>
      </c>
      <c r="G2" s="38" t="s">
        <v>174</v>
      </c>
      <c r="H2" s="38"/>
      <c r="I2" s="38"/>
      <c r="J2" s="37" t="s">
        <v>161</v>
      </c>
      <c r="K2" s="38" t="s">
        <v>162</v>
      </c>
      <c r="L2" s="38" t="s">
        <v>163</v>
      </c>
      <c r="M2" s="34" t="s">
        <v>7</v>
      </c>
      <c r="N2" s="39" t="s">
        <v>8</v>
      </c>
    </row>
    <row r="3" spans="1:14" ht="18" customHeight="1">
      <c r="A3" s="34"/>
      <c r="B3" s="34"/>
      <c r="C3" s="34"/>
      <c r="D3" s="34"/>
      <c r="E3" s="34"/>
      <c r="F3" s="34"/>
      <c r="G3" s="21" t="s">
        <v>164</v>
      </c>
      <c r="H3" s="21" t="s">
        <v>167</v>
      </c>
      <c r="I3" s="21" t="s">
        <v>165</v>
      </c>
      <c r="J3" s="37"/>
      <c r="K3" s="38"/>
      <c r="L3" s="38"/>
      <c r="M3" s="34"/>
      <c r="N3" s="39"/>
    </row>
    <row r="4" spans="1:14" ht="18" customHeight="1">
      <c r="A4" s="34">
        <v>2</v>
      </c>
      <c r="B4" s="34" t="s">
        <v>92</v>
      </c>
      <c r="C4" s="34" t="s">
        <v>93</v>
      </c>
      <c r="D4" s="25" t="s">
        <v>94</v>
      </c>
      <c r="E4" s="34" t="s">
        <v>95</v>
      </c>
      <c r="F4" s="34">
        <v>3</v>
      </c>
      <c r="G4" s="21" t="s">
        <v>166</v>
      </c>
      <c r="H4" s="6">
        <v>4</v>
      </c>
      <c r="I4" s="6">
        <v>500</v>
      </c>
      <c r="J4" s="34">
        <f>H4*I4+H5*I5</f>
        <v>4400</v>
      </c>
      <c r="K4" s="34">
        <f>L4-J4</f>
        <v>145</v>
      </c>
      <c r="L4" s="40">
        <v>4545</v>
      </c>
      <c r="M4" s="34">
        <f>F4*L4</f>
        <v>13635</v>
      </c>
      <c r="N4" s="12"/>
    </row>
    <row r="5" spans="1:14" ht="18" customHeight="1">
      <c r="A5" s="34"/>
      <c r="B5" s="34"/>
      <c r="C5" s="34"/>
      <c r="D5" s="25"/>
      <c r="E5" s="34"/>
      <c r="F5" s="34"/>
      <c r="G5" s="21" t="s">
        <v>168</v>
      </c>
      <c r="H5" s="6">
        <v>8</v>
      </c>
      <c r="I5" s="6">
        <v>300</v>
      </c>
      <c r="J5" s="34"/>
      <c r="K5" s="34"/>
      <c r="L5" s="40"/>
      <c r="M5" s="34"/>
      <c r="N5" s="12"/>
    </row>
    <row r="6" spans="1:14" ht="18" customHeight="1">
      <c r="A6" s="34"/>
      <c r="B6" s="34"/>
      <c r="C6" s="34"/>
      <c r="D6" s="25" t="s">
        <v>96</v>
      </c>
      <c r="E6" s="34" t="s">
        <v>10</v>
      </c>
      <c r="F6" s="34">
        <v>3</v>
      </c>
      <c r="G6" s="21" t="s">
        <v>169</v>
      </c>
      <c r="H6" s="6">
        <v>4</v>
      </c>
      <c r="I6" s="6">
        <v>500</v>
      </c>
      <c r="J6" s="34">
        <v>4400</v>
      </c>
      <c r="K6" s="34">
        <f t="shared" ref="K6:K70" si="0">L6-J6</f>
        <v>145</v>
      </c>
      <c r="L6" s="40">
        <v>4545</v>
      </c>
      <c r="M6" s="34">
        <f>F6*L6</f>
        <v>13635</v>
      </c>
      <c r="N6" s="12"/>
    </row>
    <row r="7" spans="1:14" ht="18" customHeight="1">
      <c r="A7" s="34"/>
      <c r="B7" s="34"/>
      <c r="C7" s="34"/>
      <c r="D7" s="25"/>
      <c r="E7" s="34"/>
      <c r="F7" s="34"/>
      <c r="G7" s="21" t="s">
        <v>168</v>
      </c>
      <c r="H7" s="6">
        <v>8</v>
      </c>
      <c r="I7" s="6">
        <v>300</v>
      </c>
      <c r="J7" s="34"/>
      <c r="K7" s="34"/>
      <c r="L7" s="40"/>
      <c r="M7" s="34"/>
      <c r="N7" s="12"/>
    </row>
    <row r="8" spans="1:14" ht="18" customHeight="1">
      <c r="A8" s="34"/>
      <c r="B8" s="34"/>
      <c r="C8" s="34"/>
      <c r="D8" s="25" t="s">
        <v>97</v>
      </c>
      <c r="E8" s="34" t="s">
        <v>64</v>
      </c>
      <c r="F8" s="34">
        <v>3</v>
      </c>
      <c r="G8" s="21" t="s">
        <v>170</v>
      </c>
      <c r="H8" s="6">
        <v>8</v>
      </c>
      <c r="I8" s="6">
        <v>450</v>
      </c>
      <c r="J8" s="34">
        <v>13500</v>
      </c>
      <c r="K8" s="34">
        <f t="shared" si="0"/>
        <v>120</v>
      </c>
      <c r="L8" s="40">
        <v>13620</v>
      </c>
      <c r="M8" s="34">
        <f>F8*L8</f>
        <v>40860</v>
      </c>
      <c r="N8" s="12"/>
    </row>
    <row r="9" spans="1:14" ht="18" customHeight="1">
      <c r="A9" s="34"/>
      <c r="B9" s="34"/>
      <c r="C9" s="34"/>
      <c r="D9" s="25"/>
      <c r="E9" s="34"/>
      <c r="F9" s="34"/>
      <c r="G9" s="21" t="s">
        <v>171</v>
      </c>
      <c r="H9" s="6">
        <v>9</v>
      </c>
      <c r="I9" s="6">
        <v>500</v>
      </c>
      <c r="J9" s="34"/>
      <c r="K9" s="34"/>
      <c r="L9" s="40"/>
      <c r="M9" s="34"/>
      <c r="N9" s="12"/>
    </row>
    <row r="10" spans="1:14" ht="18" customHeight="1">
      <c r="A10" s="34"/>
      <c r="B10" s="34"/>
      <c r="C10" s="34"/>
      <c r="D10" s="25"/>
      <c r="E10" s="34"/>
      <c r="F10" s="34"/>
      <c r="G10" s="21" t="s">
        <v>168</v>
      </c>
      <c r="H10" s="6">
        <v>18</v>
      </c>
      <c r="I10" s="6">
        <v>300</v>
      </c>
      <c r="J10" s="34"/>
      <c r="K10" s="34"/>
      <c r="L10" s="40"/>
      <c r="M10" s="34"/>
      <c r="N10" s="12"/>
    </row>
    <row r="11" spans="1:14" ht="18" customHeight="1">
      <c r="A11" s="34"/>
      <c r="B11" s="34"/>
      <c r="C11" s="34"/>
      <c r="D11" s="25" t="s">
        <v>98</v>
      </c>
      <c r="E11" s="34" t="s">
        <v>64</v>
      </c>
      <c r="F11" s="34">
        <v>3</v>
      </c>
      <c r="G11" s="21" t="s">
        <v>172</v>
      </c>
      <c r="H11" s="6">
        <v>1</v>
      </c>
      <c r="I11" s="6">
        <v>500</v>
      </c>
      <c r="J11" s="34">
        <v>3000</v>
      </c>
      <c r="K11" s="34">
        <f t="shared" si="0"/>
        <v>181</v>
      </c>
      <c r="L11" s="40">
        <v>3181</v>
      </c>
      <c r="M11" s="34">
        <f>F11*L11</f>
        <v>9543</v>
      </c>
      <c r="N11" s="12"/>
    </row>
    <row r="12" spans="1:14" ht="18" customHeight="1">
      <c r="A12" s="34"/>
      <c r="B12" s="34"/>
      <c r="C12" s="34"/>
      <c r="D12" s="25"/>
      <c r="E12" s="34"/>
      <c r="F12" s="34"/>
      <c r="G12" s="21" t="s">
        <v>169</v>
      </c>
      <c r="H12" s="6">
        <v>2</v>
      </c>
      <c r="I12" s="6">
        <v>500</v>
      </c>
      <c r="J12" s="34"/>
      <c r="K12" s="34"/>
      <c r="L12" s="40"/>
      <c r="M12" s="34"/>
      <c r="N12" s="12"/>
    </row>
    <row r="13" spans="1:14" ht="18" customHeight="1">
      <c r="A13" s="34"/>
      <c r="B13" s="34"/>
      <c r="C13" s="34"/>
      <c r="D13" s="25"/>
      <c r="E13" s="34"/>
      <c r="F13" s="34"/>
      <c r="G13" s="21" t="s">
        <v>168</v>
      </c>
      <c r="H13" s="6">
        <v>5</v>
      </c>
      <c r="I13" s="6">
        <v>300</v>
      </c>
      <c r="J13" s="34"/>
      <c r="K13" s="34"/>
      <c r="L13" s="40"/>
      <c r="M13" s="34"/>
      <c r="N13" s="12"/>
    </row>
    <row r="14" spans="1:14" ht="18" customHeight="1">
      <c r="A14" s="34"/>
      <c r="B14" s="34"/>
      <c r="C14" s="34"/>
      <c r="D14" s="25" t="s">
        <v>99</v>
      </c>
      <c r="E14" s="34" t="s">
        <v>64</v>
      </c>
      <c r="F14" s="34">
        <v>3</v>
      </c>
      <c r="G14" s="21" t="s">
        <v>173</v>
      </c>
      <c r="H14" s="6">
        <v>1</v>
      </c>
      <c r="I14" s="6">
        <v>400</v>
      </c>
      <c r="J14" s="34">
        <v>2600</v>
      </c>
      <c r="K14" s="34">
        <f t="shared" si="0"/>
        <v>120</v>
      </c>
      <c r="L14" s="40">
        <v>2720</v>
      </c>
      <c r="M14" s="34">
        <f>F14*L14</f>
        <v>8160</v>
      </c>
      <c r="N14" s="12"/>
    </row>
    <row r="15" spans="1:14" ht="18" customHeight="1">
      <c r="A15" s="34"/>
      <c r="B15" s="34"/>
      <c r="C15" s="34"/>
      <c r="D15" s="25"/>
      <c r="E15" s="34"/>
      <c r="F15" s="34"/>
      <c r="G15" s="21" t="s">
        <v>172</v>
      </c>
      <c r="H15" s="6">
        <v>2</v>
      </c>
      <c r="I15" s="6">
        <v>500</v>
      </c>
      <c r="J15" s="34"/>
      <c r="K15" s="34"/>
      <c r="L15" s="40"/>
      <c r="M15" s="34"/>
      <c r="N15" s="12"/>
    </row>
    <row r="16" spans="1:14" ht="18" customHeight="1">
      <c r="A16" s="34"/>
      <c r="B16" s="34"/>
      <c r="C16" s="34"/>
      <c r="D16" s="25"/>
      <c r="E16" s="34"/>
      <c r="F16" s="34"/>
      <c r="G16" s="21" t="s">
        <v>168</v>
      </c>
      <c r="H16" s="6">
        <v>4</v>
      </c>
      <c r="I16" s="6">
        <v>300</v>
      </c>
      <c r="J16" s="34"/>
      <c r="K16" s="34"/>
      <c r="L16" s="40"/>
      <c r="M16" s="34"/>
      <c r="N16" s="12"/>
    </row>
    <row r="17" spans="1:14" ht="18" customHeight="1">
      <c r="A17" s="34"/>
      <c r="B17" s="34"/>
      <c r="C17" s="34" t="s">
        <v>100</v>
      </c>
      <c r="D17" s="25" t="s">
        <v>101</v>
      </c>
      <c r="E17" s="34" t="s">
        <v>95</v>
      </c>
      <c r="F17" s="34">
        <v>1</v>
      </c>
      <c r="G17" s="21" t="s">
        <v>169</v>
      </c>
      <c r="H17" s="6">
        <v>4</v>
      </c>
      <c r="I17" s="6">
        <v>500</v>
      </c>
      <c r="J17" s="34">
        <v>6400</v>
      </c>
      <c r="K17" s="34">
        <f t="shared" si="0"/>
        <v>100</v>
      </c>
      <c r="L17" s="40">
        <v>6500</v>
      </c>
      <c r="M17" s="34">
        <f>F17*L17</f>
        <v>6500</v>
      </c>
      <c r="N17" s="12"/>
    </row>
    <row r="18" spans="1:14" ht="18" customHeight="1">
      <c r="A18" s="34"/>
      <c r="B18" s="34"/>
      <c r="C18" s="34"/>
      <c r="D18" s="25"/>
      <c r="E18" s="34"/>
      <c r="F18" s="34"/>
      <c r="G18" s="21" t="s">
        <v>171</v>
      </c>
      <c r="H18" s="6">
        <v>4</v>
      </c>
      <c r="I18" s="6">
        <v>500</v>
      </c>
      <c r="J18" s="34"/>
      <c r="K18" s="34"/>
      <c r="L18" s="40"/>
      <c r="M18" s="34"/>
      <c r="N18" s="12"/>
    </row>
    <row r="19" spans="1:14" ht="18" customHeight="1">
      <c r="A19" s="34"/>
      <c r="B19" s="34"/>
      <c r="C19" s="34"/>
      <c r="D19" s="25"/>
      <c r="E19" s="34"/>
      <c r="F19" s="34"/>
      <c r="G19" s="21" t="s">
        <v>168</v>
      </c>
      <c r="H19" s="6">
        <v>8</v>
      </c>
      <c r="I19" s="6">
        <v>300</v>
      </c>
      <c r="J19" s="34"/>
      <c r="K19" s="34"/>
      <c r="L19" s="40"/>
      <c r="M19" s="34"/>
      <c r="N19" s="12"/>
    </row>
    <row r="20" spans="1:14" ht="18" customHeight="1">
      <c r="A20" s="34"/>
      <c r="B20" s="34"/>
      <c r="C20" s="34"/>
      <c r="D20" s="25" t="s">
        <v>102</v>
      </c>
      <c r="E20" s="34" t="s">
        <v>10</v>
      </c>
      <c r="F20" s="34">
        <v>1</v>
      </c>
      <c r="G20" s="21" t="s">
        <v>169</v>
      </c>
      <c r="H20" s="6">
        <v>9</v>
      </c>
      <c r="I20" s="6">
        <v>500</v>
      </c>
      <c r="J20" s="34">
        <v>7500</v>
      </c>
      <c r="K20" s="34">
        <f t="shared" si="0"/>
        <v>500</v>
      </c>
      <c r="L20" s="40">
        <v>8000</v>
      </c>
      <c r="M20" s="34">
        <f>F20*L20</f>
        <v>8000</v>
      </c>
      <c r="N20" s="12"/>
    </row>
    <row r="21" spans="1:14" ht="18" customHeight="1">
      <c r="A21" s="34"/>
      <c r="B21" s="34"/>
      <c r="C21" s="34"/>
      <c r="D21" s="25"/>
      <c r="E21" s="34"/>
      <c r="F21" s="34"/>
      <c r="G21" s="21" t="s">
        <v>168</v>
      </c>
      <c r="H21" s="6">
        <v>10</v>
      </c>
      <c r="I21" s="6">
        <v>300</v>
      </c>
      <c r="J21" s="34"/>
      <c r="K21" s="34"/>
      <c r="L21" s="40"/>
      <c r="M21" s="34"/>
      <c r="N21" s="12"/>
    </row>
    <row r="22" spans="1:14" ht="18" customHeight="1">
      <c r="A22" s="34"/>
      <c r="B22" s="34"/>
      <c r="C22" s="34"/>
      <c r="D22" s="25" t="s">
        <v>103</v>
      </c>
      <c r="E22" s="34" t="s">
        <v>95</v>
      </c>
      <c r="F22" s="34">
        <v>2</v>
      </c>
      <c r="G22" s="21" t="s">
        <v>166</v>
      </c>
      <c r="H22" s="6">
        <v>3</v>
      </c>
      <c r="I22" s="6">
        <v>500</v>
      </c>
      <c r="J22" s="34">
        <v>2400</v>
      </c>
      <c r="K22" s="34">
        <f t="shared" si="0"/>
        <v>100</v>
      </c>
      <c r="L22" s="40">
        <v>2500</v>
      </c>
      <c r="M22" s="34">
        <f>F22*L22</f>
        <v>5000</v>
      </c>
      <c r="N22" s="12"/>
    </row>
    <row r="23" spans="1:14" ht="18" customHeight="1">
      <c r="A23" s="34"/>
      <c r="B23" s="34"/>
      <c r="C23" s="34"/>
      <c r="D23" s="25"/>
      <c r="E23" s="34"/>
      <c r="F23" s="34"/>
      <c r="G23" s="21" t="s">
        <v>168</v>
      </c>
      <c r="H23" s="6">
        <v>3</v>
      </c>
      <c r="I23" s="6">
        <v>300</v>
      </c>
      <c r="J23" s="34"/>
      <c r="K23" s="34"/>
      <c r="L23" s="40"/>
      <c r="M23" s="34"/>
      <c r="N23" s="12"/>
    </row>
    <row r="24" spans="1:14" ht="18" customHeight="1">
      <c r="A24" s="34"/>
      <c r="B24" s="34"/>
      <c r="C24" s="34"/>
      <c r="D24" s="25" t="s">
        <v>104</v>
      </c>
      <c r="E24" s="34" t="s">
        <v>10</v>
      </c>
      <c r="F24" s="34">
        <v>2</v>
      </c>
      <c r="G24" s="21" t="s">
        <v>169</v>
      </c>
      <c r="H24" s="6">
        <v>3</v>
      </c>
      <c r="I24" s="6">
        <v>500</v>
      </c>
      <c r="J24" s="34">
        <v>2400</v>
      </c>
      <c r="K24" s="34">
        <f t="shared" si="0"/>
        <v>100</v>
      </c>
      <c r="L24" s="40">
        <v>2500</v>
      </c>
      <c r="M24" s="34">
        <f>F24*L24</f>
        <v>5000</v>
      </c>
      <c r="N24" s="12"/>
    </row>
    <row r="25" spans="1:14" ht="18" customHeight="1">
      <c r="A25" s="34"/>
      <c r="B25" s="34"/>
      <c r="C25" s="34"/>
      <c r="D25" s="25"/>
      <c r="E25" s="34"/>
      <c r="F25" s="34"/>
      <c r="G25" s="21" t="s">
        <v>168</v>
      </c>
      <c r="H25" s="6">
        <v>3</v>
      </c>
      <c r="I25" s="6">
        <v>300</v>
      </c>
      <c r="J25" s="34"/>
      <c r="K25" s="34"/>
      <c r="L25" s="40"/>
      <c r="M25" s="34"/>
      <c r="N25" s="12"/>
    </row>
    <row r="26" spans="1:14" ht="18" customHeight="1">
      <c r="A26" s="34"/>
      <c r="B26" s="34"/>
      <c r="C26" s="34"/>
      <c r="D26" s="25" t="s">
        <v>105</v>
      </c>
      <c r="E26" s="34" t="s">
        <v>95</v>
      </c>
      <c r="F26" s="34">
        <v>1</v>
      </c>
      <c r="G26" s="21" t="s">
        <v>166</v>
      </c>
      <c r="H26" s="6">
        <v>2</v>
      </c>
      <c r="I26" s="6">
        <v>500</v>
      </c>
      <c r="J26" s="34">
        <v>1900</v>
      </c>
      <c r="K26" s="34">
        <v>100</v>
      </c>
      <c r="L26" s="40">
        <v>2000</v>
      </c>
      <c r="M26" s="34">
        <f>F26*L26</f>
        <v>2000</v>
      </c>
      <c r="N26" s="12"/>
    </row>
    <row r="27" spans="1:14" ht="18" customHeight="1">
      <c r="A27" s="34"/>
      <c r="B27" s="34"/>
      <c r="C27" s="34"/>
      <c r="D27" s="25"/>
      <c r="E27" s="34"/>
      <c r="F27" s="34"/>
      <c r="G27" s="21" t="s">
        <v>168</v>
      </c>
      <c r="H27" s="6">
        <v>3</v>
      </c>
      <c r="I27" s="6">
        <v>300</v>
      </c>
      <c r="J27" s="34"/>
      <c r="K27" s="34"/>
      <c r="L27" s="40"/>
      <c r="M27" s="34"/>
      <c r="N27" s="12"/>
    </row>
    <row r="28" spans="1:14" ht="18" customHeight="1">
      <c r="A28" s="34"/>
      <c r="B28" s="34"/>
      <c r="C28" s="34"/>
      <c r="D28" s="25" t="s">
        <v>106</v>
      </c>
      <c r="E28" s="34" t="s">
        <v>10</v>
      </c>
      <c r="F28" s="34">
        <v>1</v>
      </c>
      <c r="G28" s="21" t="s">
        <v>169</v>
      </c>
      <c r="H28" s="6">
        <v>4</v>
      </c>
      <c r="I28" s="6">
        <v>500</v>
      </c>
      <c r="J28" s="34">
        <v>3800</v>
      </c>
      <c r="K28" s="34">
        <f t="shared" si="0"/>
        <v>200</v>
      </c>
      <c r="L28" s="40">
        <v>4000</v>
      </c>
      <c r="M28" s="34">
        <f>F28*L28</f>
        <v>4000</v>
      </c>
      <c r="N28" s="12"/>
    </row>
    <row r="29" spans="1:14" ht="18" customHeight="1">
      <c r="A29" s="34"/>
      <c r="B29" s="34"/>
      <c r="C29" s="34"/>
      <c r="D29" s="25"/>
      <c r="E29" s="34"/>
      <c r="F29" s="34"/>
      <c r="G29" s="21" t="s">
        <v>168</v>
      </c>
      <c r="H29" s="6">
        <v>6</v>
      </c>
      <c r="I29" s="6">
        <v>300</v>
      </c>
      <c r="J29" s="34"/>
      <c r="K29" s="34"/>
      <c r="L29" s="40"/>
      <c r="M29" s="34"/>
      <c r="N29" s="12"/>
    </row>
    <row r="30" spans="1:14" ht="18" customHeight="1">
      <c r="A30" s="34"/>
      <c r="B30" s="34"/>
      <c r="C30" s="34"/>
      <c r="D30" s="25" t="s">
        <v>107</v>
      </c>
      <c r="E30" s="34" t="s">
        <v>95</v>
      </c>
      <c r="F30" s="34">
        <v>1</v>
      </c>
      <c r="G30" s="21" t="s">
        <v>166</v>
      </c>
      <c r="H30" s="6">
        <v>4</v>
      </c>
      <c r="I30" s="6">
        <v>500</v>
      </c>
      <c r="J30" s="34">
        <v>3800</v>
      </c>
      <c r="K30" s="34">
        <f t="shared" si="0"/>
        <v>200</v>
      </c>
      <c r="L30" s="40">
        <v>4000</v>
      </c>
      <c r="M30" s="34">
        <f>F30*L30</f>
        <v>4000</v>
      </c>
      <c r="N30" s="12"/>
    </row>
    <row r="31" spans="1:14" ht="18" customHeight="1">
      <c r="A31" s="34"/>
      <c r="B31" s="34"/>
      <c r="C31" s="34"/>
      <c r="D31" s="25"/>
      <c r="E31" s="34"/>
      <c r="F31" s="34"/>
      <c r="G31" s="21" t="s">
        <v>168</v>
      </c>
      <c r="H31" s="6">
        <v>6</v>
      </c>
      <c r="I31" s="6">
        <v>300</v>
      </c>
      <c r="J31" s="34"/>
      <c r="K31" s="34"/>
      <c r="L31" s="40"/>
      <c r="M31" s="34"/>
      <c r="N31" s="12"/>
    </row>
    <row r="32" spans="1:14" ht="18" customHeight="1">
      <c r="A32" s="34"/>
      <c r="B32" s="34"/>
      <c r="C32" s="34"/>
      <c r="D32" s="25" t="s">
        <v>108</v>
      </c>
      <c r="E32" s="34" t="s">
        <v>10</v>
      </c>
      <c r="F32" s="34">
        <v>1</v>
      </c>
      <c r="G32" s="21" t="s">
        <v>169</v>
      </c>
      <c r="H32" s="6">
        <v>3</v>
      </c>
      <c r="I32" s="6">
        <v>500</v>
      </c>
      <c r="J32" s="34">
        <v>2400</v>
      </c>
      <c r="K32" s="34">
        <f t="shared" si="0"/>
        <v>100</v>
      </c>
      <c r="L32" s="40">
        <v>2500</v>
      </c>
      <c r="M32" s="34">
        <f>F32*L32</f>
        <v>2500</v>
      </c>
      <c r="N32" s="12"/>
    </row>
    <row r="33" spans="1:14" ht="18" customHeight="1">
      <c r="A33" s="34"/>
      <c r="B33" s="34"/>
      <c r="C33" s="34"/>
      <c r="D33" s="25"/>
      <c r="E33" s="34"/>
      <c r="F33" s="34"/>
      <c r="G33" s="21" t="s">
        <v>168</v>
      </c>
      <c r="H33" s="6">
        <v>3</v>
      </c>
      <c r="I33" s="6">
        <v>300</v>
      </c>
      <c r="J33" s="34"/>
      <c r="K33" s="34"/>
      <c r="L33" s="40"/>
      <c r="M33" s="34"/>
      <c r="N33" s="12"/>
    </row>
    <row r="34" spans="1:14" ht="18" customHeight="1">
      <c r="A34" s="34"/>
      <c r="B34" s="34"/>
      <c r="C34" s="25" t="s">
        <v>109</v>
      </c>
      <c r="D34" s="25" t="s">
        <v>110</v>
      </c>
      <c r="E34" s="34" t="s">
        <v>29</v>
      </c>
      <c r="F34" s="34">
        <v>555</v>
      </c>
      <c r="G34" s="21" t="s">
        <v>169</v>
      </c>
      <c r="H34" s="6">
        <v>0.1</v>
      </c>
      <c r="I34" s="6">
        <v>500</v>
      </c>
      <c r="J34" s="34">
        <v>130</v>
      </c>
      <c r="K34" s="34">
        <f t="shared" si="0"/>
        <v>0</v>
      </c>
      <c r="L34" s="40">
        <v>130</v>
      </c>
      <c r="M34" s="34">
        <f>F34*L34</f>
        <v>72150</v>
      </c>
      <c r="N34" s="12"/>
    </row>
    <row r="35" spans="1:14" ht="18" customHeight="1">
      <c r="A35" s="34"/>
      <c r="B35" s="34"/>
      <c r="C35" s="25"/>
      <c r="D35" s="25"/>
      <c r="E35" s="34"/>
      <c r="F35" s="34"/>
      <c r="G35" s="21" t="s">
        <v>171</v>
      </c>
      <c r="H35" s="6">
        <v>0.1</v>
      </c>
      <c r="I35" s="21">
        <v>500</v>
      </c>
      <c r="J35" s="34"/>
      <c r="K35" s="34"/>
      <c r="L35" s="40"/>
      <c r="M35" s="34"/>
      <c r="N35" s="12"/>
    </row>
    <row r="36" spans="1:14" ht="18" customHeight="1">
      <c r="A36" s="34"/>
      <c r="B36" s="34"/>
      <c r="C36" s="25"/>
      <c r="D36" s="25"/>
      <c r="E36" s="34"/>
      <c r="F36" s="34"/>
      <c r="G36" s="21" t="s">
        <v>168</v>
      </c>
      <c r="H36" s="6">
        <v>0.1</v>
      </c>
      <c r="I36" s="6">
        <v>300</v>
      </c>
      <c r="J36" s="34"/>
      <c r="K36" s="34"/>
      <c r="L36" s="40"/>
      <c r="M36" s="34"/>
      <c r="N36" s="12"/>
    </row>
    <row r="37" spans="1:14" ht="18" customHeight="1">
      <c r="A37" s="34"/>
      <c r="B37" s="34"/>
      <c r="C37" s="25"/>
      <c r="D37" s="25" t="s">
        <v>111</v>
      </c>
      <c r="E37" s="34" t="s">
        <v>48</v>
      </c>
      <c r="F37" s="34">
        <v>91</v>
      </c>
      <c r="G37" s="21" t="s">
        <v>169</v>
      </c>
      <c r="H37" s="6">
        <v>0.35</v>
      </c>
      <c r="I37" s="6">
        <v>500</v>
      </c>
      <c r="J37" s="34">
        <v>250</v>
      </c>
      <c r="K37" s="34">
        <f t="shared" si="0"/>
        <v>10</v>
      </c>
      <c r="L37" s="40">
        <v>260</v>
      </c>
      <c r="M37" s="34">
        <f>F37*L37</f>
        <v>23660</v>
      </c>
      <c r="N37" s="12"/>
    </row>
    <row r="38" spans="1:14" ht="18" customHeight="1">
      <c r="A38" s="34"/>
      <c r="B38" s="34"/>
      <c r="C38" s="25"/>
      <c r="D38" s="25"/>
      <c r="E38" s="34"/>
      <c r="F38" s="34"/>
      <c r="G38" s="21" t="s">
        <v>168</v>
      </c>
      <c r="H38" s="6">
        <v>0.25</v>
      </c>
      <c r="I38" s="6">
        <v>300</v>
      </c>
      <c r="J38" s="34"/>
      <c r="K38" s="34"/>
      <c r="L38" s="40"/>
      <c r="M38" s="34"/>
      <c r="N38" s="12"/>
    </row>
    <row r="39" spans="1:14" ht="18" customHeight="1">
      <c r="A39" s="34"/>
      <c r="B39" s="34"/>
      <c r="C39" s="25"/>
      <c r="D39" s="25" t="s">
        <v>112</v>
      </c>
      <c r="E39" s="34" t="s">
        <v>48</v>
      </c>
      <c r="F39" s="34">
        <v>98</v>
      </c>
      <c r="G39" s="21" t="s">
        <v>171</v>
      </c>
      <c r="H39" s="6">
        <v>0.3</v>
      </c>
      <c r="I39" s="21">
        <v>500</v>
      </c>
      <c r="J39" s="34">
        <v>180</v>
      </c>
      <c r="K39" s="34">
        <f t="shared" si="0"/>
        <v>0</v>
      </c>
      <c r="L39" s="40">
        <v>180</v>
      </c>
      <c r="M39" s="34">
        <f>F39*L39</f>
        <v>17640</v>
      </c>
      <c r="N39" s="12"/>
    </row>
    <row r="40" spans="1:14" ht="18" customHeight="1">
      <c r="A40" s="34"/>
      <c r="B40" s="34"/>
      <c r="C40" s="25"/>
      <c r="D40" s="25"/>
      <c r="E40" s="34"/>
      <c r="F40" s="34"/>
      <c r="G40" s="21" t="s">
        <v>168</v>
      </c>
      <c r="H40" s="6">
        <v>0.1</v>
      </c>
      <c r="I40" s="6">
        <v>300</v>
      </c>
      <c r="J40" s="34"/>
      <c r="K40" s="34"/>
      <c r="L40" s="40"/>
      <c r="M40" s="34"/>
      <c r="N40" s="12"/>
    </row>
    <row r="41" spans="1:14" ht="18" customHeight="1">
      <c r="A41" s="34"/>
      <c r="B41" s="34"/>
      <c r="C41" s="25"/>
      <c r="D41" s="25" t="s">
        <v>113</v>
      </c>
      <c r="E41" s="34" t="s">
        <v>48</v>
      </c>
      <c r="F41" s="34">
        <v>90</v>
      </c>
      <c r="G41" s="21" t="s">
        <v>171</v>
      </c>
      <c r="H41" s="6">
        <v>0.3</v>
      </c>
      <c r="I41" s="21">
        <v>500</v>
      </c>
      <c r="J41" s="34">
        <v>180</v>
      </c>
      <c r="K41" s="34">
        <f t="shared" si="0"/>
        <v>0</v>
      </c>
      <c r="L41" s="40">
        <v>180</v>
      </c>
      <c r="M41" s="34">
        <f>F41*L41</f>
        <v>16200</v>
      </c>
      <c r="N41" s="12"/>
    </row>
    <row r="42" spans="1:14" ht="18" customHeight="1">
      <c r="A42" s="34"/>
      <c r="B42" s="34"/>
      <c r="C42" s="25"/>
      <c r="D42" s="25"/>
      <c r="E42" s="34"/>
      <c r="F42" s="34"/>
      <c r="G42" s="21" t="s">
        <v>168</v>
      </c>
      <c r="H42" s="6">
        <v>0.1</v>
      </c>
      <c r="I42" s="6">
        <v>300</v>
      </c>
      <c r="J42" s="34"/>
      <c r="K42" s="34"/>
      <c r="L42" s="40"/>
      <c r="M42" s="34"/>
      <c r="N42" s="12"/>
    </row>
    <row r="43" spans="1:14" ht="18" customHeight="1">
      <c r="A43" s="34"/>
      <c r="B43" s="34"/>
      <c r="C43" s="25"/>
      <c r="D43" s="25" t="s">
        <v>114</v>
      </c>
      <c r="E43" s="34" t="s">
        <v>87</v>
      </c>
      <c r="F43" s="34">
        <v>1</v>
      </c>
      <c r="G43" s="21" t="s">
        <v>169</v>
      </c>
      <c r="H43" s="6">
        <v>8</v>
      </c>
      <c r="I43" s="6">
        <v>500</v>
      </c>
      <c r="J43" s="34">
        <v>9800</v>
      </c>
      <c r="K43" s="34">
        <f t="shared" si="0"/>
        <v>200</v>
      </c>
      <c r="L43" s="40">
        <v>10000</v>
      </c>
      <c r="M43" s="34">
        <f>F43*L43</f>
        <v>10000</v>
      </c>
      <c r="N43" s="12"/>
    </row>
    <row r="44" spans="1:14" ht="18" customHeight="1">
      <c r="A44" s="34"/>
      <c r="B44" s="34"/>
      <c r="C44" s="25"/>
      <c r="D44" s="25"/>
      <c r="E44" s="34"/>
      <c r="F44" s="34"/>
      <c r="G44" s="21" t="s">
        <v>171</v>
      </c>
      <c r="H44" s="6">
        <v>5</v>
      </c>
      <c r="I44" s="21">
        <v>500</v>
      </c>
      <c r="J44" s="34"/>
      <c r="K44" s="34"/>
      <c r="L44" s="40"/>
      <c r="M44" s="34"/>
      <c r="N44" s="12"/>
    </row>
    <row r="45" spans="1:14" ht="18" customHeight="1">
      <c r="A45" s="34"/>
      <c r="B45" s="34"/>
      <c r="C45" s="25"/>
      <c r="D45" s="25"/>
      <c r="E45" s="34"/>
      <c r="F45" s="34"/>
      <c r="G45" s="21" t="s">
        <v>168</v>
      </c>
      <c r="H45" s="6">
        <v>11</v>
      </c>
      <c r="I45" s="6">
        <v>300</v>
      </c>
      <c r="J45" s="34"/>
      <c r="K45" s="34"/>
      <c r="L45" s="40"/>
      <c r="M45" s="34"/>
      <c r="N45" s="12"/>
    </row>
    <row r="46" spans="1:14" ht="18" customHeight="1">
      <c r="A46" s="34"/>
      <c r="B46" s="34"/>
      <c r="C46" s="25"/>
      <c r="D46" s="25" t="s">
        <v>115</v>
      </c>
      <c r="E46" s="34" t="s">
        <v>87</v>
      </c>
      <c r="F46" s="34">
        <v>1</v>
      </c>
      <c r="G46" s="21" t="s">
        <v>169</v>
      </c>
      <c r="H46" s="6">
        <v>4</v>
      </c>
      <c r="I46" s="6">
        <v>500</v>
      </c>
      <c r="J46" s="34">
        <v>4800</v>
      </c>
      <c r="K46" s="34">
        <f t="shared" si="0"/>
        <v>200</v>
      </c>
      <c r="L46" s="40">
        <v>5000</v>
      </c>
      <c r="M46" s="34">
        <f>F46*L46</f>
        <v>5000</v>
      </c>
      <c r="N46" s="12"/>
    </row>
    <row r="47" spans="1:14" ht="18" customHeight="1">
      <c r="A47" s="34"/>
      <c r="B47" s="34"/>
      <c r="C47" s="25"/>
      <c r="D47" s="25"/>
      <c r="E47" s="34"/>
      <c r="F47" s="34"/>
      <c r="G47" s="21" t="s">
        <v>171</v>
      </c>
      <c r="H47" s="6">
        <v>2</v>
      </c>
      <c r="I47" s="21">
        <v>500</v>
      </c>
      <c r="J47" s="34"/>
      <c r="K47" s="34"/>
      <c r="L47" s="40"/>
      <c r="M47" s="34"/>
      <c r="N47" s="12"/>
    </row>
    <row r="48" spans="1:14" ht="18" customHeight="1">
      <c r="A48" s="34"/>
      <c r="B48" s="34"/>
      <c r="C48" s="25"/>
      <c r="D48" s="25"/>
      <c r="E48" s="34"/>
      <c r="F48" s="34"/>
      <c r="G48" s="21" t="s">
        <v>168</v>
      </c>
      <c r="H48" s="6">
        <v>6</v>
      </c>
      <c r="I48" s="6">
        <v>300</v>
      </c>
      <c r="J48" s="34"/>
      <c r="K48" s="34"/>
      <c r="L48" s="40"/>
      <c r="M48" s="34"/>
      <c r="N48" s="12"/>
    </row>
    <row r="49" spans="1:14" ht="18" customHeight="1">
      <c r="A49" s="34"/>
      <c r="B49" s="34"/>
      <c r="C49" s="25"/>
      <c r="D49" s="7" t="s">
        <v>116</v>
      </c>
      <c r="E49" s="6" t="s">
        <v>117</v>
      </c>
      <c r="F49" s="6">
        <v>8</v>
      </c>
      <c r="G49" s="21" t="s">
        <v>168</v>
      </c>
      <c r="H49" s="6">
        <v>5</v>
      </c>
      <c r="I49" s="6">
        <v>300</v>
      </c>
      <c r="J49" s="6">
        <v>1500</v>
      </c>
      <c r="K49" s="6">
        <f t="shared" si="0"/>
        <v>0</v>
      </c>
      <c r="L49" s="8">
        <v>1500</v>
      </c>
      <c r="M49" s="6">
        <f>F49*L49</f>
        <v>12000</v>
      </c>
      <c r="N49" s="12"/>
    </row>
    <row r="50" spans="1:14" ht="18" customHeight="1">
      <c r="A50" s="34"/>
      <c r="B50" s="34"/>
      <c r="C50" s="34" t="s">
        <v>118</v>
      </c>
      <c r="D50" s="25" t="s">
        <v>119</v>
      </c>
      <c r="E50" s="34" t="s">
        <v>87</v>
      </c>
      <c r="F50" s="34">
        <v>1</v>
      </c>
      <c r="G50" s="21" t="s">
        <v>169</v>
      </c>
      <c r="H50" s="6">
        <v>6</v>
      </c>
      <c r="I50" s="6">
        <v>500</v>
      </c>
      <c r="J50" s="34">
        <v>7800</v>
      </c>
      <c r="K50" s="34">
        <f>L50-J50</f>
        <v>200</v>
      </c>
      <c r="L50" s="40">
        <v>8000</v>
      </c>
      <c r="M50" s="34">
        <f>F50*L50</f>
        <v>8000</v>
      </c>
      <c r="N50" s="12"/>
    </row>
    <row r="51" spans="1:14" ht="18" customHeight="1">
      <c r="A51" s="34"/>
      <c r="B51" s="34"/>
      <c r="C51" s="34"/>
      <c r="D51" s="25"/>
      <c r="E51" s="34"/>
      <c r="F51" s="34"/>
      <c r="G51" s="21" t="s">
        <v>171</v>
      </c>
      <c r="H51" s="6">
        <v>3</v>
      </c>
      <c r="I51" s="21">
        <v>500</v>
      </c>
      <c r="J51" s="34"/>
      <c r="K51" s="34"/>
      <c r="L51" s="40"/>
      <c r="M51" s="34"/>
      <c r="N51" s="12"/>
    </row>
    <row r="52" spans="1:14" ht="18" customHeight="1">
      <c r="A52" s="34"/>
      <c r="B52" s="34"/>
      <c r="C52" s="34"/>
      <c r="D52" s="25"/>
      <c r="E52" s="34"/>
      <c r="F52" s="34"/>
      <c r="G52" s="21" t="s">
        <v>168</v>
      </c>
      <c r="H52" s="6">
        <v>11</v>
      </c>
      <c r="I52" s="6">
        <v>300</v>
      </c>
      <c r="J52" s="34"/>
      <c r="K52" s="34"/>
      <c r="L52" s="40"/>
      <c r="M52" s="34"/>
      <c r="N52" s="12"/>
    </row>
    <row r="53" spans="1:14" ht="18" customHeight="1">
      <c r="A53" s="34"/>
      <c r="B53" s="34"/>
      <c r="C53" s="34"/>
      <c r="D53" s="25" t="s">
        <v>120</v>
      </c>
      <c r="E53" s="34" t="s">
        <v>87</v>
      </c>
      <c r="F53" s="34">
        <v>1</v>
      </c>
      <c r="G53" s="21" t="s">
        <v>169</v>
      </c>
      <c r="H53" s="6">
        <v>10</v>
      </c>
      <c r="I53" s="6">
        <v>500</v>
      </c>
      <c r="J53" s="34">
        <v>9800</v>
      </c>
      <c r="K53" s="34">
        <f t="shared" si="0"/>
        <v>200</v>
      </c>
      <c r="L53" s="40">
        <v>10000</v>
      </c>
      <c r="M53" s="34">
        <f>F53*L53</f>
        <v>10000</v>
      </c>
      <c r="N53" s="12"/>
    </row>
    <row r="54" spans="1:14" ht="18" customHeight="1">
      <c r="A54" s="34"/>
      <c r="B54" s="34"/>
      <c r="C54" s="34"/>
      <c r="D54" s="25"/>
      <c r="E54" s="34"/>
      <c r="F54" s="34"/>
      <c r="G54" s="21" t="s">
        <v>168</v>
      </c>
      <c r="H54" s="6">
        <v>16</v>
      </c>
      <c r="I54" s="6">
        <v>300</v>
      </c>
      <c r="J54" s="34"/>
      <c r="K54" s="34"/>
      <c r="L54" s="40"/>
      <c r="M54" s="34"/>
      <c r="N54" s="12"/>
    </row>
    <row r="55" spans="1:14" ht="18" customHeight="1">
      <c r="A55" s="34"/>
      <c r="B55" s="34"/>
      <c r="C55" s="34"/>
      <c r="D55" s="25" t="s">
        <v>121</v>
      </c>
      <c r="E55" s="34" t="s">
        <v>87</v>
      </c>
      <c r="F55" s="34">
        <v>1</v>
      </c>
      <c r="G55" s="21" t="s">
        <v>169</v>
      </c>
      <c r="H55" s="6">
        <v>5</v>
      </c>
      <c r="I55" s="6">
        <v>500</v>
      </c>
      <c r="J55" s="34">
        <v>5800</v>
      </c>
      <c r="K55" s="34">
        <f t="shared" si="0"/>
        <v>200</v>
      </c>
      <c r="L55" s="40">
        <v>6000</v>
      </c>
      <c r="M55" s="34">
        <f>F55*L55</f>
        <v>6000</v>
      </c>
      <c r="N55" s="12"/>
    </row>
    <row r="56" spans="1:14" ht="18" customHeight="1">
      <c r="A56" s="34"/>
      <c r="B56" s="34"/>
      <c r="C56" s="34"/>
      <c r="D56" s="25"/>
      <c r="E56" s="34"/>
      <c r="F56" s="34"/>
      <c r="G56" s="21" t="s">
        <v>168</v>
      </c>
      <c r="H56" s="6">
        <v>11</v>
      </c>
      <c r="I56" s="6">
        <v>300</v>
      </c>
      <c r="J56" s="34"/>
      <c r="K56" s="34"/>
      <c r="L56" s="40"/>
      <c r="M56" s="34"/>
      <c r="N56" s="12"/>
    </row>
    <row r="57" spans="1:14" ht="18" customHeight="1">
      <c r="A57" s="34"/>
      <c r="B57" s="34"/>
      <c r="C57" s="34"/>
      <c r="D57" s="14" t="s">
        <v>122</v>
      </c>
      <c r="E57" s="6" t="s">
        <v>87</v>
      </c>
      <c r="F57" s="6">
        <v>1</v>
      </c>
      <c r="G57" s="21" t="s">
        <v>169</v>
      </c>
      <c r="H57" s="6">
        <v>2</v>
      </c>
      <c r="I57" s="6">
        <v>500</v>
      </c>
      <c r="J57" s="6">
        <v>1000</v>
      </c>
      <c r="K57" s="6">
        <f t="shared" si="0"/>
        <v>0</v>
      </c>
      <c r="L57" s="8">
        <v>1000</v>
      </c>
      <c r="M57" s="6">
        <f>F57*L57</f>
        <v>1000</v>
      </c>
      <c r="N57" s="12"/>
    </row>
    <row r="58" spans="1:14" ht="18" customHeight="1">
      <c r="A58" s="34"/>
      <c r="B58" s="34"/>
      <c r="C58" s="34"/>
      <c r="D58" s="25" t="s">
        <v>123</v>
      </c>
      <c r="E58" s="34" t="s">
        <v>87</v>
      </c>
      <c r="F58" s="34">
        <v>1</v>
      </c>
      <c r="G58" s="21" t="s">
        <v>169</v>
      </c>
      <c r="H58" s="6">
        <v>3</v>
      </c>
      <c r="I58" s="6">
        <v>500</v>
      </c>
      <c r="J58" s="34">
        <v>1800</v>
      </c>
      <c r="K58" s="34">
        <f t="shared" si="0"/>
        <v>200</v>
      </c>
      <c r="L58" s="40">
        <v>2000</v>
      </c>
      <c r="M58" s="34">
        <f>F58*L58</f>
        <v>2000</v>
      </c>
      <c r="N58" s="12"/>
    </row>
    <row r="59" spans="1:14" ht="18" customHeight="1">
      <c r="A59" s="34"/>
      <c r="B59" s="34"/>
      <c r="C59" s="34"/>
      <c r="D59" s="25"/>
      <c r="E59" s="34"/>
      <c r="F59" s="34"/>
      <c r="G59" s="21" t="s">
        <v>168</v>
      </c>
      <c r="H59" s="6">
        <v>1</v>
      </c>
      <c r="I59" s="6">
        <v>300</v>
      </c>
      <c r="J59" s="34"/>
      <c r="K59" s="34"/>
      <c r="L59" s="40"/>
      <c r="M59" s="34"/>
      <c r="N59" s="12"/>
    </row>
    <row r="60" spans="1:14" ht="18" customHeight="1">
      <c r="A60" s="34"/>
      <c r="B60" s="34"/>
      <c r="C60" s="25" t="s">
        <v>124</v>
      </c>
      <c r="D60" s="14" t="s">
        <v>125</v>
      </c>
      <c r="E60" s="6" t="s">
        <v>87</v>
      </c>
      <c r="F60" s="6">
        <v>1</v>
      </c>
      <c r="G60" s="21" t="s">
        <v>168</v>
      </c>
      <c r="H60" s="6">
        <v>22</v>
      </c>
      <c r="I60" s="6">
        <v>300</v>
      </c>
      <c r="J60" s="6">
        <v>6600</v>
      </c>
      <c r="K60" s="6">
        <f t="shared" si="0"/>
        <v>200</v>
      </c>
      <c r="L60" s="8">
        <v>6800</v>
      </c>
      <c r="M60" s="6">
        <f t="shared" ref="M60:M70" si="1">F60*L60</f>
        <v>6800</v>
      </c>
      <c r="N60" s="12"/>
    </row>
    <row r="61" spans="1:14" ht="18" customHeight="1">
      <c r="A61" s="34"/>
      <c r="B61" s="34"/>
      <c r="C61" s="25"/>
      <c r="D61" s="14" t="s">
        <v>126</v>
      </c>
      <c r="E61" s="6" t="s">
        <v>73</v>
      </c>
      <c r="F61" s="6">
        <v>8</v>
      </c>
      <c r="G61" s="21" t="s">
        <v>169</v>
      </c>
      <c r="H61" s="6">
        <v>3</v>
      </c>
      <c r="I61" s="6">
        <v>500</v>
      </c>
      <c r="J61" s="6">
        <v>1500</v>
      </c>
      <c r="K61" s="6">
        <f t="shared" si="0"/>
        <v>100</v>
      </c>
      <c r="L61" s="8">
        <v>1600</v>
      </c>
      <c r="M61" s="6">
        <f t="shared" si="1"/>
        <v>12800</v>
      </c>
      <c r="N61" s="12"/>
    </row>
    <row r="62" spans="1:14" ht="18" customHeight="1">
      <c r="A62" s="34"/>
      <c r="B62" s="34"/>
      <c r="C62" s="25"/>
      <c r="D62" s="14" t="s">
        <v>127</v>
      </c>
      <c r="E62" s="6" t="s">
        <v>73</v>
      </c>
      <c r="F62" s="6">
        <v>10</v>
      </c>
      <c r="G62" s="21" t="s">
        <v>169</v>
      </c>
      <c r="H62" s="6">
        <v>3</v>
      </c>
      <c r="I62" s="6">
        <v>500</v>
      </c>
      <c r="J62" s="6">
        <v>1500</v>
      </c>
      <c r="K62" s="6">
        <f t="shared" si="0"/>
        <v>100</v>
      </c>
      <c r="L62" s="8">
        <v>1600</v>
      </c>
      <c r="M62" s="6">
        <f t="shared" si="1"/>
        <v>16000</v>
      </c>
      <c r="N62" s="12"/>
    </row>
    <row r="63" spans="1:14" ht="18" customHeight="1">
      <c r="A63" s="34"/>
      <c r="B63" s="34"/>
      <c r="C63" s="25"/>
      <c r="D63" s="14" t="s">
        <v>128</v>
      </c>
      <c r="E63" s="6" t="s">
        <v>29</v>
      </c>
      <c r="F63" s="6">
        <v>120</v>
      </c>
      <c r="G63" s="21" t="s">
        <v>169</v>
      </c>
      <c r="H63" s="6">
        <v>0.14000000000000001</v>
      </c>
      <c r="I63" s="6">
        <v>500</v>
      </c>
      <c r="J63" s="6">
        <f>H63*I63</f>
        <v>70</v>
      </c>
      <c r="K63" s="6">
        <f t="shared" si="0"/>
        <v>3</v>
      </c>
      <c r="L63" s="15">
        <v>73</v>
      </c>
      <c r="M63" s="6">
        <f t="shared" si="1"/>
        <v>8760</v>
      </c>
      <c r="N63" s="12"/>
    </row>
    <row r="64" spans="1:14" ht="18" customHeight="1">
      <c r="A64" s="34"/>
      <c r="B64" s="34"/>
      <c r="C64" s="25"/>
      <c r="D64" s="14" t="s">
        <v>129</v>
      </c>
      <c r="E64" s="6" t="s">
        <v>76</v>
      </c>
      <c r="F64" s="6">
        <v>380</v>
      </c>
      <c r="G64" s="21" t="s">
        <v>169</v>
      </c>
      <c r="H64" s="6">
        <v>0.22</v>
      </c>
      <c r="I64" s="6">
        <v>500</v>
      </c>
      <c r="J64" s="6">
        <f>H64*I64</f>
        <v>110</v>
      </c>
      <c r="K64" s="6">
        <f t="shared" si="0"/>
        <v>8</v>
      </c>
      <c r="L64" s="15">
        <v>118</v>
      </c>
      <c r="M64" s="6">
        <f t="shared" si="1"/>
        <v>44840</v>
      </c>
      <c r="N64" s="12"/>
    </row>
    <row r="65" spans="1:14" ht="18" customHeight="1">
      <c r="A65" s="34"/>
      <c r="B65" s="34"/>
      <c r="C65" s="25" t="s">
        <v>130</v>
      </c>
      <c r="D65" s="14" t="s">
        <v>131</v>
      </c>
      <c r="E65" s="6" t="s">
        <v>29</v>
      </c>
      <c r="F65" s="6">
        <v>50</v>
      </c>
      <c r="G65" s="21" t="s">
        <v>172</v>
      </c>
      <c r="H65" s="6">
        <v>0.12</v>
      </c>
      <c r="I65" s="6">
        <v>500</v>
      </c>
      <c r="J65" s="6">
        <f>H65*I65</f>
        <v>60</v>
      </c>
      <c r="K65" s="6">
        <f t="shared" si="0"/>
        <v>5</v>
      </c>
      <c r="L65" s="8">
        <v>65</v>
      </c>
      <c r="M65" s="6">
        <f t="shared" si="1"/>
        <v>3250</v>
      </c>
      <c r="N65" s="12"/>
    </row>
    <row r="66" spans="1:14" ht="18" customHeight="1">
      <c r="A66" s="34"/>
      <c r="B66" s="34"/>
      <c r="C66" s="25"/>
      <c r="D66" s="14" t="s">
        <v>132</v>
      </c>
      <c r="E66" s="6" t="s">
        <v>29</v>
      </c>
      <c r="F66" s="6">
        <v>50</v>
      </c>
      <c r="G66" s="21" t="s">
        <v>172</v>
      </c>
      <c r="H66" s="6">
        <v>0.12</v>
      </c>
      <c r="I66" s="6">
        <v>500</v>
      </c>
      <c r="J66" s="6">
        <f t="shared" ref="J66:J70" si="2">H66*I66</f>
        <v>60</v>
      </c>
      <c r="K66" s="6">
        <f t="shared" si="0"/>
        <v>5</v>
      </c>
      <c r="L66" s="8">
        <v>65</v>
      </c>
      <c r="M66" s="6">
        <f t="shared" si="1"/>
        <v>3250</v>
      </c>
      <c r="N66" s="12"/>
    </row>
    <row r="67" spans="1:14" ht="18" customHeight="1">
      <c r="A67" s="34"/>
      <c r="B67" s="34"/>
      <c r="C67" s="25"/>
      <c r="D67" s="14" t="s">
        <v>133</v>
      </c>
      <c r="E67" s="6" t="s">
        <v>10</v>
      </c>
      <c r="F67" s="6">
        <v>1</v>
      </c>
      <c r="G67" s="21" t="s">
        <v>172</v>
      </c>
      <c r="H67" s="6">
        <v>2</v>
      </c>
      <c r="I67" s="6">
        <v>500</v>
      </c>
      <c r="J67" s="6">
        <f t="shared" si="2"/>
        <v>1000</v>
      </c>
      <c r="K67" s="6">
        <f t="shared" si="0"/>
        <v>200</v>
      </c>
      <c r="L67" s="8">
        <v>1200</v>
      </c>
      <c r="M67" s="6">
        <f t="shared" si="1"/>
        <v>1200</v>
      </c>
      <c r="N67" s="12"/>
    </row>
    <row r="68" spans="1:14" ht="18" customHeight="1">
      <c r="A68" s="34"/>
      <c r="B68" s="34"/>
      <c r="C68" s="25"/>
      <c r="D68" s="14" t="s">
        <v>134</v>
      </c>
      <c r="E68" s="6" t="s">
        <v>29</v>
      </c>
      <c r="F68" s="6">
        <v>30</v>
      </c>
      <c r="G68" s="21" t="s">
        <v>172</v>
      </c>
      <c r="H68" s="6">
        <v>0.12</v>
      </c>
      <c r="I68" s="6">
        <v>500</v>
      </c>
      <c r="J68" s="6">
        <f t="shared" si="2"/>
        <v>60</v>
      </c>
      <c r="K68" s="6">
        <f t="shared" si="0"/>
        <v>5</v>
      </c>
      <c r="L68" s="8">
        <v>65</v>
      </c>
      <c r="M68" s="6">
        <f t="shared" si="1"/>
        <v>1950</v>
      </c>
      <c r="N68" s="12"/>
    </row>
    <row r="69" spans="1:14" ht="18" customHeight="1">
      <c r="A69" s="34"/>
      <c r="B69" s="34"/>
      <c r="C69" s="25"/>
      <c r="D69" s="14" t="s">
        <v>135</v>
      </c>
      <c r="E69" s="6" t="s">
        <v>29</v>
      </c>
      <c r="F69" s="6">
        <v>30</v>
      </c>
      <c r="G69" s="21" t="s">
        <v>172</v>
      </c>
      <c r="H69" s="6">
        <v>0.1</v>
      </c>
      <c r="I69" s="6">
        <v>500</v>
      </c>
      <c r="J69" s="6">
        <f t="shared" si="2"/>
        <v>50</v>
      </c>
      <c r="K69" s="6">
        <f t="shared" si="0"/>
        <v>5</v>
      </c>
      <c r="L69" s="8">
        <v>55</v>
      </c>
      <c r="M69" s="6">
        <f t="shared" si="1"/>
        <v>1650</v>
      </c>
      <c r="N69" s="12"/>
    </row>
    <row r="70" spans="1:14" ht="18" customHeight="1">
      <c r="A70" s="34"/>
      <c r="B70" s="34"/>
      <c r="C70" s="25"/>
      <c r="D70" s="14" t="s">
        <v>136</v>
      </c>
      <c r="E70" s="6" t="s">
        <v>137</v>
      </c>
      <c r="F70" s="6">
        <v>12</v>
      </c>
      <c r="G70" s="21" t="s">
        <v>172</v>
      </c>
      <c r="H70" s="6">
        <v>0.1</v>
      </c>
      <c r="I70" s="6">
        <v>500</v>
      </c>
      <c r="J70" s="6">
        <f t="shared" si="2"/>
        <v>50</v>
      </c>
      <c r="K70" s="6">
        <f t="shared" si="0"/>
        <v>5</v>
      </c>
      <c r="L70" s="8">
        <v>55</v>
      </c>
      <c r="M70" s="6">
        <f t="shared" si="1"/>
        <v>660</v>
      </c>
      <c r="N70" s="12"/>
    </row>
    <row r="71" spans="1:14" ht="18" customHeight="1">
      <c r="A71" s="34"/>
      <c r="B71" s="34"/>
      <c r="C71" s="7"/>
      <c r="D71" s="14"/>
      <c r="E71" s="6"/>
      <c r="F71" s="6"/>
      <c r="G71" s="6"/>
      <c r="H71" s="6"/>
      <c r="I71" s="6"/>
      <c r="J71" s="6"/>
      <c r="K71" s="6"/>
      <c r="L71" s="8"/>
      <c r="M71" s="6">
        <f>SUM(M4:M70)</f>
        <v>407643</v>
      </c>
      <c r="N71" s="12"/>
    </row>
  </sheetData>
  <mergeCells count="180">
    <mergeCell ref="A4:A71"/>
    <mergeCell ref="B4:B71"/>
    <mergeCell ref="C34:C49"/>
    <mergeCell ref="C60:C64"/>
    <mergeCell ref="C65:C70"/>
    <mergeCell ref="F6:F7"/>
    <mergeCell ref="E6:E7"/>
    <mergeCell ref="J6:J7"/>
    <mergeCell ref="K6:K7"/>
    <mergeCell ref="J8:J10"/>
    <mergeCell ref="K8:K10"/>
    <mergeCell ref="D17:D19"/>
    <mergeCell ref="K26:K27"/>
    <mergeCell ref="E28:E29"/>
    <mergeCell ref="D28:D29"/>
    <mergeCell ref="K34:K36"/>
    <mergeCell ref="D58:D59"/>
    <mergeCell ref="C50:C59"/>
    <mergeCell ref="J58:J59"/>
    <mergeCell ref="K46:K48"/>
    <mergeCell ref="G2:I2"/>
    <mergeCell ref="D4:D5"/>
    <mergeCell ref="E4:E5"/>
    <mergeCell ref="F4:F5"/>
    <mergeCell ref="D6:D7"/>
    <mergeCell ref="C4:C16"/>
    <mergeCell ref="F14:F16"/>
    <mergeCell ref="E14:E16"/>
    <mergeCell ref="D14:D16"/>
    <mergeCell ref="F11:F13"/>
    <mergeCell ref="E11:E13"/>
    <mergeCell ref="D11:D13"/>
    <mergeCell ref="F8:F10"/>
    <mergeCell ref="E8:E10"/>
    <mergeCell ref="D8:D10"/>
    <mergeCell ref="L8:L10"/>
    <mergeCell ref="J4:J5"/>
    <mergeCell ref="K4:K5"/>
    <mergeCell ref="L4:L5"/>
    <mergeCell ref="M4:M5"/>
    <mergeCell ref="L14:L16"/>
    <mergeCell ref="M14:M16"/>
    <mergeCell ref="F17:F19"/>
    <mergeCell ref="E17:E19"/>
    <mergeCell ref="J17:J19"/>
    <mergeCell ref="K17:K19"/>
    <mergeCell ref="L17:L19"/>
    <mergeCell ref="M17:M19"/>
    <mergeCell ref="L6:L7"/>
    <mergeCell ref="M6:M7"/>
    <mergeCell ref="J14:J16"/>
    <mergeCell ref="K14:K16"/>
    <mergeCell ref="M8:M10"/>
    <mergeCell ref="J11:J13"/>
    <mergeCell ref="K11:K13"/>
    <mergeCell ref="L11:L13"/>
    <mergeCell ref="M11:M13"/>
    <mergeCell ref="M20:M21"/>
    <mergeCell ref="F24:F25"/>
    <mergeCell ref="F22:F23"/>
    <mergeCell ref="E22:E23"/>
    <mergeCell ref="E24:E25"/>
    <mergeCell ref="D24:D25"/>
    <mergeCell ref="D22:D23"/>
    <mergeCell ref="J22:J23"/>
    <mergeCell ref="K22:K23"/>
    <mergeCell ref="L22:L23"/>
    <mergeCell ref="F20:F21"/>
    <mergeCell ref="E20:E21"/>
    <mergeCell ref="D20:D21"/>
    <mergeCell ref="J20:J21"/>
    <mergeCell ref="K20:K21"/>
    <mergeCell ref="L20:L21"/>
    <mergeCell ref="M26:M27"/>
    <mergeCell ref="M22:M23"/>
    <mergeCell ref="K24:K25"/>
    <mergeCell ref="L24:L25"/>
    <mergeCell ref="M24:M25"/>
    <mergeCell ref="J24:J25"/>
    <mergeCell ref="F26:F27"/>
    <mergeCell ref="K30:K31"/>
    <mergeCell ref="L30:L31"/>
    <mergeCell ref="M30:M31"/>
    <mergeCell ref="F28:F29"/>
    <mergeCell ref="J28:J29"/>
    <mergeCell ref="K28:K29"/>
    <mergeCell ref="L28:L29"/>
    <mergeCell ref="L34:L36"/>
    <mergeCell ref="M34:M36"/>
    <mergeCell ref="J37:J38"/>
    <mergeCell ref="K37:K38"/>
    <mergeCell ref="L37:L38"/>
    <mergeCell ref="M37:M38"/>
    <mergeCell ref="D32:D33"/>
    <mergeCell ref="C17:C33"/>
    <mergeCell ref="F34:F36"/>
    <mergeCell ref="E34:E36"/>
    <mergeCell ref="D34:D36"/>
    <mergeCell ref="J34:J36"/>
    <mergeCell ref="J32:J33"/>
    <mergeCell ref="K32:K33"/>
    <mergeCell ref="L32:L33"/>
    <mergeCell ref="M32:M33"/>
    <mergeCell ref="F32:F33"/>
    <mergeCell ref="E32:E33"/>
    <mergeCell ref="M28:M29"/>
    <mergeCell ref="D30:D31"/>
    <mergeCell ref="E30:E31"/>
    <mergeCell ref="F30:F31"/>
    <mergeCell ref="J30:J31"/>
    <mergeCell ref="L26:L27"/>
    <mergeCell ref="L46:L48"/>
    <mergeCell ref="M46:M48"/>
    <mergeCell ref="F46:F48"/>
    <mergeCell ref="E46:E48"/>
    <mergeCell ref="D46:D48"/>
    <mergeCell ref="K58:K59"/>
    <mergeCell ref="L58:L59"/>
    <mergeCell ref="M58:M59"/>
    <mergeCell ref="F58:F59"/>
    <mergeCell ref="E58:E59"/>
    <mergeCell ref="L50:L52"/>
    <mergeCell ref="M50:M52"/>
    <mergeCell ref="F53:F54"/>
    <mergeCell ref="E53:E54"/>
    <mergeCell ref="K53:K54"/>
    <mergeCell ref="L53:L54"/>
    <mergeCell ref="M53:M54"/>
    <mergeCell ref="F50:F52"/>
    <mergeCell ref="E50:E52"/>
    <mergeCell ref="K50:K52"/>
    <mergeCell ref="K55:K56"/>
    <mergeCell ref="K2:K3"/>
    <mergeCell ref="L2:L3"/>
    <mergeCell ref="M2:M3"/>
    <mergeCell ref="N2:N3"/>
    <mergeCell ref="F2:F3"/>
    <mergeCell ref="L55:L56"/>
    <mergeCell ref="M55:M56"/>
    <mergeCell ref="F55:F56"/>
    <mergeCell ref="E55:E56"/>
    <mergeCell ref="F41:F42"/>
    <mergeCell ref="E41:E42"/>
    <mergeCell ref="K43:K45"/>
    <mergeCell ref="L43:L45"/>
    <mergeCell ref="M43:M45"/>
    <mergeCell ref="F43:F45"/>
    <mergeCell ref="E43:E45"/>
    <mergeCell ref="J39:J40"/>
    <mergeCell ref="K39:K40"/>
    <mergeCell ref="L39:L40"/>
    <mergeCell ref="M39:M40"/>
    <mergeCell ref="J41:J42"/>
    <mergeCell ref="K41:K42"/>
    <mergeCell ref="L41:L42"/>
    <mergeCell ref="M41:M42"/>
    <mergeCell ref="D2:D3"/>
    <mergeCell ref="B2:C3"/>
    <mergeCell ref="A2:A3"/>
    <mergeCell ref="E2:E3"/>
    <mergeCell ref="J43:J45"/>
    <mergeCell ref="J46:J48"/>
    <mergeCell ref="J50:J52"/>
    <mergeCell ref="J53:J54"/>
    <mergeCell ref="J55:J56"/>
    <mergeCell ref="J2:J3"/>
    <mergeCell ref="D55:D56"/>
    <mergeCell ref="D53:D54"/>
    <mergeCell ref="D50:D52"/>
    <mergeCell ref="D41:D42"/>
    <mergeCell ref="D43:D45"/>
    <mergeCell ref="F37:F38"/>
    <mergeCell ref="E37:E38"/>
    <mergeCell ref="D37:D38"/>
    <mergeCell ref="F39:F40"/>
    <mergeCell ref="E39:E40"/>
    <mergeCell ref="D39:D40"/>
    <mergeCell ref="E26:E27"/>
    <mergeCell ref="D26:D27"/>
    <mergeCell ref="J26:J27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安装报价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佳豪 张</cp:lastModifiedBy>
  <dcterms:created xsi:type="dcterms:W3CDTF">2015-06-05T18:19:00Z</dcterms:created>
  <dcterms:modified xsi:type="dcterms:W3CDTF">2024-08-21T07:51:03Z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39B5E1F88A974D7E9A4EB591250A64A3</vt:lpwstr>
  </property>
</Properties>
</file>