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总表" sheetId="1" r:id="rId1"/>
    <sheet name="支出明细" sheetId="2" r:id="rId2"/>
    <sheet name="工资及社保明细" sheetId="3" r:id="rId3"/>
    <sheet name="韦伯豪用工成本" sheetId="7" r:id="rId4"/>
    <sheet name="收入明细" sheetId="6" r:id="rId5"/>
    <sheet name="每月净利润汇总" sheetId="5" r:id="rId6"/>
  </sheets>
  <externalReferences>
    <externalReference r:id="rId7"/>
  </externalReferences>
  <definedNames>
    <definedName name="应收账单编号">[1]应收账单!$B$2:$B$7135</definedName>
    <definedName name="收费员">[1]基础设置!$H$2:$H$1048564</definedName>
    <definedName name="收款账户">[1]基础设置!$V$2:$V$1048576</definedName>
  </definedNames>
  <calcPr calcId="144525"/>
</workbook>
</file>

<file path=xl/sharedStrings.xml><?xml version="1.0" encoding="utf-8"?>
<sst xmlns="http://schemas.openxmlformats.org/spreadsheetml/2006/main" count="101" uniqueCount="71">
  <si>
    <t>韦伯豪家园项目7月成本核算表</t>
  </si>
  <si>
    <t>项目</t>
  </si>
  <si>
    <t>金额</t>
  </si>
  <si>
    <t>收入</t>
  </si>
  <si>
    <t>其中：不含税收入</t>
  </si>
  <si>
    <t>销项税额</t>
  </si>
  <si>
    <t>支出(详见支出明细）</t>
  </si>
  <si>
    <t>其中：不含税支出</t>
  </si>
  <si>
    <t>进项税额</t>
  </si>
  <si>
    <t>利润总额</t>
  </si>
  <si>
    <t>税费</t>
  </si>
  <si>
    <t>其中;企业所得税（5%）</t>
  </si>
  <si>
    <t>增值税（销项-进项）</t>
  </si>
  <si>
    <t>净利润</t>
  </si>
  <si>
    <t>甲方已确认无误:</t>
  </si>
  <si>
    <t>乙方已确认无误：</t>
  </si>
  <si>
    <t>支出明细</t>
  </si>
  <si>
    <t>韦伯豪用工成本（详见明细）</t>
  </si>
  <si>
    <t>房顶漏水改造人工费（郑佳旭）</t>
  </si>
  <si>
    <t>管道技术服务人工费（王广兵）</t>
  </si>
  <si>
    <t>工资及社保（详见明细)</t>
  </si>
  <si>
    <t>王梦飞手机话费（2022.11-2023.7，每月39元)</t>
  </si>
  <si>
    <t>合计：</t>
  </si>
  <si>
    <t>其中:不含税支出</t>
  </si>
  <si>
    <t>专票增值税进项税额</t>
  </si>
  <si>
    <t>类别</t>
  </si>
  <si>
    <t>明细</t>
  </si>
  <si>
    <t>备注</t>
  </si>
  <si>
    <t>工资</t>
  </si>
  <si>
    <t>贾珊梓</t>
  </si>
  <si>
    <t>李春林</t>
  </si>
  <si>
    <t>王梦飞</t>
  </si>
  <si>
    <t>社保</t>
  </si>
  <si>
    <t>7月收费提成</t>
  </si>
  <si>
    <t>合计</t>
  </si>
  <si>
    <t>韦伯豪用工成本统计表</t>
  </si>
  <si>
    <t>姓名</t>
  </si>
  <si>
    <t>日期</t>
  </si>
  <si>
    <t>内容</t>
  </si>
  <si>
    <t>补助</t>
  </si>
  <si>
    <t>冀玉荣</t>
  </si>
  <si>
    <t>更换主管道阀门</t>
  </si>
  <si>
    <t>李桂平</t>
  </si>
  <si>
    <t>更换穿墙管，维修管道</t>
  </si>
  <si>
    <t>王晓兵</t>
  </si>
  <si>
    <t>邱维保</t>
  </si>
  <si>
    <t>控制柜检修，整改线路</t>
  </si>
  <si>
    <t>应收账单编号</t>
  </si>
  <si>
    <t>收入日期</t>
  </si>
  <si>
    <t>已收金额</t>
  </si>
  <si>
    <t>收入账户名称</t>
  </si>
  <si>
    <t>银行到账金额</t>
  </si>
  <si>
    <t>收0937-业主1183-房屋1178-韦伯豪2-2-12A1-杜敏艳-20221104-4477.5</t>
  </si>
  <si>
    <t>三汇能环-民生行-校付通</t>
  </si>
  <si>
    <t>收0935-业主1181-房屋1176-韦伯豪2-2-1201-张清华-20221104-5077.5</t>
  </si>
  <si>
    <t>三汇能环-民生行-对公转账</t>
  </si>
  <si>
    <t>收1026-业主1652-房屋1647-韦伯豪5-2-1201-刘红杰-20221104-1472.22</t>
  </si>
  <si>
    <t>收1052-业主1762-房屋1757-韦伯豪6-1-604-郁晓龙-20221104-3867.3</t>
  </si>
  <si>
    <t>三汇能环-民生行-POS</t>
  </si>
  <si>
    <t>韦伯豪家园项目净利润明细</t>
  </si>
  <si>
    <t>月份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</si>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</sst>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  <numFmt numFmtId="179" formatCode="0.00_);[Red]\(0.00\)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新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11" fillId="0" borderId="0"/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" xfId="49"/>
    <cellStyle name="常规_Sheet1 2 2" xfId="50"/>
    <cellStyle name="常规_Sheet1_8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8205;&#26032;&#65289;&#20919;&#26262;&#24212;&#25910;&#34920;2023.3.25-2023.6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期间报表"/>
      <sheetName val="日报表 "/>
      <sheetName val="公司账户表"/>
      <sheetName val="基础设置"/>
      <sheetName val="房屋信息"/>
      <sheetName val="业主信息"/>
      <sheetName val="透视表"/>
      <sheetName val="汇总"/>
      <sheetName val="应收账单"/>
      <sheetName val="实收账单"/>
      <sheetName val="实收维修费"/>
      <sheetName val="销项发票表"/>
      <sheetName val="项目名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view="pageBreakPreview" zoomScaleNormal="100" workbookViewId="0">
      <selection activeCell="A1" sqref="A1:B1"/>
    </sheetView>
  </sheetViews>
  <sheetFormatPr defaultColWidth="9" defaultRowHeight="13.5" outlineLevelCol="1"/>
  <cols>
    <col min="1" max="1" width="34.25" customWidth="1"/>
    <col min="2" max="2" width="32" customWidth="1"/>
  </cols>
  <sheetData>
    <row r="1" ht="25" customHeight="1" spans="1:2">
      <c r="A1" s="1" t="s">
        <v>0</v>
      </c>
      <c r="B1" s="1"/>
    </row>
    <row r="2" ht="25" customHeight="1" spans="1:2">
      <c r="A2" s="2" t="s">
        <v>1</v>
      </c>
      <c r="B2" s="2" t="s">
        <v>2</v>
      </c>
    </row>
    <row r="3" ht="25" customHeight="1" spans="1:2">
      <c r="A3" s="4" t="s">
        <v>3</v>
      </c>
      <c r="B3" s="29">
        <v>14257.89</v>
      </c>
    </row>
    <row r="4" ht="25" customHeight="1" spans="1:2">
      <c r="A4" s="15" t="s">
        <v>4</v>
      </c>
      <c r="B4" s="29">
        <f>B3-B5</f>
        <v>14014.77</v>
      </c>
    </row>
    <row r="5" ht="25" customHeight="1" spans="1:2">
      <c r="A5" s="15" t="s">
        <v>5</v>
      </c>
      <c r="B5" s="29">
        <v>243.12</v>
      </c>
    </row>
    <row r="6" ht="25" customHeight="1" spans="1:2">
      <c r="A6" s="4" t="s">
        <v>6</v>
      </c>
      <c r="B6" s="29">
        <f>支出明细!B7</f>
        <v>29281.54</v>
      </c>
    </row>
    <row r="7" ht="25" customHeight="1" spans="1:2">
      <c r="A7" s="15" t="s">
        <v>7</v>
      </c>
      <c r="B7" s="29">
        <f>支出明细!B8</f>
        <v>29029.54</v>
      </c>
    </row>
    <row r="8" ht="25" customHeight="1" spans="1:2">
      <c r="A8" s="15" t="s">
        <v>8</v>
      </c>
      <c r="B8" s="29">
        <f>支出明细!B9</f>
        <v>252</v>
      </c>
    </row>
    <row r="9" ht="25" customHeight="1" spans="1:2">
      <c r="A9" s="16" t="s">
        <v>9</v>
      </c>
      <c r="B9" s="29">
        <f>B4-B7</f>
        <v>-15014.77</v>
      </c>
    </row>
    <row r="10" ht="25" customHeight="1" spans="1:2">
      <c r="A10" s="4" t="s">
        <v>10</v>
      </c>
      <c r="B10" s="29">
        <f>B11+B12</f>
        <v>-8.88</v>
      </c>
    </row>
    <row r="11" ht="25" customHeight="1" spans="1:2">
      <c r="A11" s="15" t="s">
        <v>11</v>
      </c>
      <c r="B11" s="29">
        <v>0</v>
      </c>
    </row>
    <row r="12" ht="25" customHeight="1" spans="1:2">
      <c r="A12" s="15" t="s">
        <v>12</v>
      </c>
      <c r="B12" s="29">
        <f>B5-B8</f>
        <v>-8.88</v>
      </c>
    </row>
    <row r="13" ht="25" customHeight="1" spans="1:2">
      <c r="A13" s="16" t="s">
        <v>13</v>
      </c>
      <c r="B13" s="29">
        <f>B9-B10</f>
        <v>-15005.89</v>
      </c>
    </row>
    <row r="15" ht="25" customHeight="1" spans="1:1">
      <c r="A15" t="s">
        <v>14</v>
      </c>
    </row>
    <row r="16" ht="25" customHeight="1"/>
    <row r="17" ht="25" customHeight="1"/>
    <row r="18" ht="25" customHeight="1"/>
    <row r="19" ht="25" customHeight="1" spans="1:1">
      <c r="A19" t="s">
        <v>15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view="pageBreakPreview" zoomScaleNormal="100" workbookViewId="0">
      <selection activeCell="A1" sqref="A1"/>
    </sheetView>
  </sheetViews>
  <sheetFormatPr defaultColWidth="9" defaultRowHeight="13.5" outlineLevelCol="1"/>
  <cols>
    <col min="1" max="1" width="41.75" customWidth="1"/>
    <col min="2" max="2" width="17.125" customWidth="1"/>
  </cols>
  <sheetData>
    <row r="1" ht="25" customHeight="1" spans="1:2">
      <c r="A1" s="4" t="s">
        <v>16</v>
      </c>
      <c r="B1" s="4" t="s">
        <v>2</v>
      </c>
    </row>
    <row r="2" ht="25" customHeight="1" spans="1:2">
      <c r="A2" s="2" t="s">
        <v>17</v>
      </c>
      <c r="B2" s="3">
        <v>2010.18</v>
      </c>
    </row>
    <row r="3" ht="25" customHeight="1" spans="1:2">
      <c r="A3" s="2" t="s">
        <v>18</v>
      </c>
      <c r="B3" s="3">
        <v>3816</v>
      </c>
    </row>
    <row r="4" ht="25" customHeight="1" spans="1:2">
      <c r="A4" s="2" t="s">
        <v>19</v>
      </c>
      <c r="B4" s="3">
        <v>636</v>
      </c>
    </row>
    <row r="5" ht="25" customHeight="1" spans="1:2">
      <c r="A5" s="2" t="s">
        <v>20</v>
      </c>
      <c r="B5" s="3">
        <v>22468.36</v>
      </c>
    </row>
    <row r="6" ht="25" customHeight="1" spans="1:2">
      <c r="A6" s="2" t="s">
        <v>21</v>
      </c>
      <c r="B6" s="3">
        <v>351</v>
      </c>
    </row>
    <row r="7" ht="25" customHeight="1" spans="1:2">
      <c r="A7" s="4" t="s">
        <v>22</v>
      </c>
      <c r="B7" s="3">
        <f>SUM(B2:B6)</f>
        <v>29281.54</v>
      </c>
    </row>
    <row r="8" ht="25" customHeight="1" spans="1:2">
      <c r="A8" s="2" t="s">
        <v>23</v>
      </c>
      <c r="B8" s="3">
        <f>B7-B9</f>
        <v>29029.54</v>
      </c>
    </row>
    <row r="9" ht="25" customHeight="1" spans="1:2">
      <c r="A9" s="2" t="s">
        <v>24</v>
      </c>
      <c r="B9" s="3">
        <v>252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view="pageBreakPreview" zoomScaleNormal="100" workbookViewId="0">
      <selection activeCell="A1" sqref="A1"/>
    </sheetView>
  </sheetViews>
  <sheetFormatPr defaultColWidth="9" defaultRowHeight="13.5" outlineLevelRow="7" outlineLevelCol="3"/>
  <cols>
    <col min="1" max="1" width="17.125" customWidth="1"/>
    <col min="2" max="2" width="17.75" customWidth="1"/>
    <col min="3" max="3" width="17.375" customWidth="1"/>
    <col min="4" max="4" width="15.625" customWidth="1"/>
  </cols>
  <sheetData>
    <row r="1" ht="14.25" spans="1:4">
      <c r="A1" s="21" t="s">
        <v>25</v>
      </c>
      <c r="B1" s="21" t="s">
        <v>26</v>
      </c>
      <c r="C1" s="21" t="s">
        <v>2</v>
      </c>
      <c r="D1" s="21" t="s">
        <v>27</v>
      </c>
    </row>
    <row r="2" ht="14.25" spans="1:4">
      <c r="A2" s="22" t="s">
        <v>28</v>
      </c>
      <c r="B2" s="23" t="s">
        <v>29</v>
      </c>
      <c r="C2" s="24">
        <v>8000</v>
      </c>
      <c r="D2" s="22"/>
    </row>
    <row r="3" ht="14.25" spans="1:4">
      <c r="A3" s="22"/>
      <c r="B3" s="23" t="s">
        <v>30</v>
      </c>
      <c r="C3" s="24">
        <v>8000</v>
      </c>
      <c r="D3" s="22"/>
    </row>
    <row r="4" ht="14.25" spans="1:4">
      <c r="A4" s="22"/>
      <c r="B4" s="23" t="s">
        <v>31</v>
      </c>
      <c r="C4" s="24">
        <v>2900</v>
      </c>
      <c r="D4" s="22"/>
    </row>
    <row r="5" ht="14.25" spans="1:4">
      <c r="A5" s="25" t="s">
        <v>32</v>
      </c>
      <c r="B5" s="22" t="s">
        <v>31</v>
      </c>
      <c r="C5" s="26">
        <v>1733.33</v>
      </c>
      <c r="D5" s="22"/>
    </row>
    <row r="6" ht="14.25" spans="1:4">
      <c r="A6" s="27"/>
      <c r="B6" s="22" t="s">
        <v>30</v>
      </c>
      <c r="C6" s="26">
        <v>1720.67</v>
      </c>
      <c r="D6" s="22"/>
    </row>
    <row r="7" ht="14.25" spans="1:4">
      <c r="A7" s="27" t="s">
        <v>33</v>
      </c>
      <c r="B7" s="22" t="s">
        <v>31</v>
      </c>
      <c r="C7" s="26">
        <v>114.36</v>
      </c>
      <c r="D7" s="22"/>
    </row>
    <row r="8" ht="14.25" spans="1:4">
      <c r="A8" s="22" t="s">
        <v>34</v>
      </c>
      <c r="B8" s="22"/>
      <c r="C8" s="28">
        <f>SUM(C2:C7)</f>
        <v>22468.36</v>
      </c>
      <c r="D8" s="22"/>
    </row>
  </sheetData>
  <mergeCells count="3">
    <mergeCell ref="A8:B8"/>
    <mergeCell ref="A2:A4"/>
    <mergeCell ref="A5:A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view="pageBreakPreview" zoomScaleNormal="100" workbookViewId="0">
      <selection activeCell="A1" sqref="A1:G1"/>
    </sheetView>
  </sheetViews>
  <sheetFormatPr defaultColWidth="9" defaultRowHeight="13.5" outlineLevelCol="6"/>
  <cols>
    <col min="3" max="3" width="21.25" customWidth="1"/>
    <col min="7" max="7" width="10.5" customWidth="1"/>
  </cols>
  <sheetData>
    <row r="1" ht="18.75" spans="1:7">
      <c r="A1" s="14" t="s">
        <v>35</v>
      </c>
      <c r="B1" s="14"/>
      <c r="C1" s="14"/>
      <c r="D1" s="14"/>
      <c r="E1" s="14"/>
      <c r="F1" s="14"/>
      <c r="G1" s="14"/>
    </row>
    <row r="2" ht="18" customHeight="1" spans="1:7">
      <c r="A2" s="15" t="s">
        <v>36</v>
      </c>
      <c r="B2" s="16" t="s">
        <v>37</v>
      </c>
      <c r="C2" s="16" t="s">
        <v>38</v>
      </c>
      <c r="D2" s="16" t="s">
        <v>28</v>
      </c>
      <c r="E2" s="16" t="s">
        <v>32</v>
      </c>
      <c r="F2" s="16" t="s">
        <v>39</v>
      </c>
      <c r="G2" s="16" t="s">
        <v>34</v>
      </c>
    </row>
    <row r="3" ht="18" customHeight="1" spans="1:7">
      <c r="A3" s="15" t="s">
        <v>40</v>
      </c>
      <c r="B3" s="17">
        <v>45030</v>
      </c>
      <c r="C3" s="18" t="s">
        <v>41</v>
      </c>
      <c r="D3" s="19">
        <f t="shared" ref="D3:D7" si="0">5000/26</f>
        <v>192.307692307692</v>
      </c>
      <c r="E3" s="19"/>
      <c r="F3" s="2">
        <v>60</v>
      </c>
      <c r="G3" s="19">
        <f t="shared" ref="G3:G9" si="1">SUM(D3:F3)</f>
        <v>252.307692307692</v>
      </c>
    </row>
    <row r="4" ht="18" customHeight="1" spans="1:7">
      <c r="A4" s="15" t="s">
        <v>40</v>
      </c>
      <c r="B4" s="17">
        <v>45031</v>
      </c>
      <c r="C4" s="18" t="s">
        <v>41</v>
      </c>
      <c r="D4" s="19">
        <f t="shared" si="0"/>
        <v>192.307692307692</v>
      </c>
      <c r="E4" s="19"/>
      <c r="F4" s="2">
        <v>60</v>
      </c>
      <c r="G4" s="19">
        <f t="shared" si="1"/>
        <v>252.307692307692</v>
      </c>
    </row>
    <row r="5" ht="18" customHeight="1" spans="1:7">
      <c r="A5" s="15" t="s">
        <v>40</v>
      </c>
      <c r="B5" s="17">
        <v>45036</v>
      </c>
      <c r="C5" s="18" t="s">
        <v>41</v>
      </c>
      <c r="D5" s="19">
        <f t="shared" si="0"/>
        <v>192.307692307692</v>
      </c>
      <c r="E5" s="19"/>
      <c r="F5" s="2">
        <v>60</v>
      </c>
      <c r="G5" s="19">
        <f t="shared" si="1"/>
        <v>252.307692307692</v>
      </c>
    </row>
    <row r="6" ht="18" customHeight="1" spans="1:7">
      <c r="A6" s="15" t="s">
        <v>42</v>
      </c>
      <c r="B6" s="17">
        <v>45063</v>
      </c>
      <c r="C6" s="15" t="s">
        <v>43</v>
      </c>
      <c r="D6" s="19">
        <f t="shared" si="0"/>
        <v>192.307692307692</v>
      </c>
      <c r="E6" s="19"/>
      <c r="F6" s="2">
        <v>60</v>
      </c>
      <c r="G6" s="19">
        <f t="shared" si="1"/>
        <v>252.307692307692</v>
      </c>
    </row>
    <row r="7" ht="18" customHeight="1" spans="1:7">
      <c r="A7" s="15" t="s">
        <v>42</v>
      </c>
      <c r="B7" s="17">
        <v>45069</v>
      </c>
      <c r="C7" s="15" t="s">
        <v>43</v>
      </c>
      <c r="D7" s="19">
        <f t="shared" si="0"/>
        <v>192.307692307692</v>
      </c>
      <c r="E7" s="19"/>
      <c r="F7" s="2">
        <v>60</v>
      </c>
      <c r="G7" s="19">
        <f t="shared" si="1"/>
        <v>252.307692307692</v>
      </c>
    </row>
    <row r="8" ht="18" customHeight="1" spans="1:7">
      <c r="A8" s="15" t="s">
        <v>44</v>
      </c>
      <c r="B8" s="17">
        <v>45112</v>
      </c>
      <c r="C8" s="15" t="s">
        <v>43</v>
      </c>
      <c r="D8" s="19">
        <f>5500/26</f>
        <v>211.538461538462</v>
      </c>
      <c r="E8" s="19">
        <f>1608.11/21.75</f>
        <v>73.936091954023</v>
      </c>
      <c r="F8" s="15">
        <v>60</v>
      </c>
      <c r="G8" s="19">
        <f t="shared" si="1"/>
        <v>345.474553492485</v>
      </c>
    </row>
    <row r="9" ht="18" customHeight="1" spans="1:7">
      <c r="A9" s="15" t="s">
        <v>45</v>
      </c>
      <c r="B9" s="17">
        <v>45114</v>
      </c>
      <c r="C9" s="15" t="s">
        <v>46</v>
      </c>
      <c r="D9" s="19">
        <f>7000/26</f>
        <v>269.230769230769</v>
      </c>
      <c r="E9" s="19">
        <f>1608.11/21.75</f>
        <v>73.936091954023</v>
      </c>
      <c r="F9" s="15">
        <v>60</v>
      </c>
      <c r="G9" s="19">
        <f t="shared" si="1"/>
        <v>403.166861184792</v>
      </c>
    </row>
    <row r="10" ht="18" customHeight="1" spans="1:7">
      <c r="A10" s="20" t="s">
        <v>34</v>
      </c>
      <c r="B10" s="20"/>
      <c r="C10" s="20"/>
      <c r="D10" s="20"/>
      <c r="E10" s="20"/>
      <c r="F10" s="20"/>
      <c r="G10" s="20">
        <f>SUM(G3:G9)</f>
        <v>2010.17987621574</v>
      </c>
    </row>
  </sheetData>
  <mergeCells count="2">
    <mergeCell ref="A1:G1"/>
    <mergeCell ref="A10:F1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view="pageBreakPreview" zoomScaleNormal="100" workbookViewId="0">
      <selection activeCell="A1" sqref="A1"/>
    </sheetView>
  </sheetViews>
  <sheetFormatPr defaultColWidth="9" defaultRowHeight="13.5" outlineLevelRow="4" outlineLevelCol="4"/>
  <cols>
    <col min="1" max="1" width="54.625" customWidth="1"/>
    <col min="2" max="2" width="9.25" customWidth="1"/>
    <col min="3" max="3" width="12.375" customWidth="1"/>
    <col min="4" max="4" width="23.5" customWidth="1"/>
    <col min="5" max="5" width="16.875" customWidth="1"/>
  </cols>
  <sheetData>
    <row r="1" spans="1:5">
      <c r="A1" s="6" t="s">
        <v>47</v>
      </c>
      <c r="B1" s="7" t="s">
        <v>48</v>
      </c>
      <c r="C1" s="8" t="s">
        <v>49</v>
      </c>
      <c r="D1" s="6" t="s">
        <v>50</v>
      </c>
      <c r="E1" s="6" t="s">
        <v>51</v>
      </c>
    </row>
    <row r="2" ht="15" customHeight="1" spans="1:5">
      <c r="A2" s="9" t="s">
        <v>52</v>
      </c>
      <c r="B2" s="10">
        <v>45112</v>
      </c>
      <c r="C2" s="11">
        <v>4477.5</v>
      </c>
      <c r="D2" s="12" t="s">
        <v>53</v>
      </c>
      <c r="E2" s="11">
        <v>4464.07</v>
      </c>
    </row>
    <row r="3" ht="15" customHeight="1" spans="1:5">
      <c r="A3" s="9" t="s">
        <v>54</v>
      </c>
      <c r="B3" s="10">
        <v>45113</v>
      </c>
      <c r="C3" s="11">
        <v>4477.5</v>
      </c>
      <c r="D3" s="12" t="s">
        <v>55</v>
      </c>
      <c r="E3" s="11">
        <v>4477.5</v>
      </c>
    </row>
    <row r="4" ht="15" customHeight="1" spans="1:5">
      <c r="A4" s="9" t="s">
        <v>56</v>
      </c>
      <c r="B4" s="10">
        <v>45118</v>
      </c>
      <c r="C4" s="13">
        <v>1472.22</v>
      </c>
      <c r="D4" s="12" t="s">
        <v>55</v>
      </c>
      <c r="E4" s="11">
        <v>1472.22</v>
      </c>
    </row>
    <row r="5" ht="15" customHeight="1" spans="1:5">
      <c r="A5" s="9" t="s">
        <v>57</v>
      </c>
      <c r="B5" s="10">
        <v>45126</v>
      </c>
      <c r="C5" s="11">
        <v>3867.3</v>
      </c>
      <c r="D5" s="12" t="s">
        <v>58</v>
      </c>
      <c r="E5" s="11">
        <v>3844.1</v>
      </c>
    </row>
  </sheetData>
  <conditionalFormatting sqref="A3:A5">
    <cfRule type="duplicateValues" dxfId="0" priority="5"/>
    <cfRule type="duplicateValues" dxfId="0" priority="6"/>
    <cfRule type="duplicateValues" dxfId="0" priority="7"/>
    <cfRule type="duplicateValues" dxfId="0" priority="9"/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view="pageBreakPreview" zoomScaleNormal="100" workbookViewId="0">
      <selection activeCell="C13" sqref="C13"/>
    </sheetView>
  </sheetViews>
  <sheetFormatPr defaultColWidth="9" defaultRowHeight="13.5" outlineLevelCol="2"/>
  <cols>
    <col min="1" max="2" width="17.125" customWidth="1"/>
    <col min="3" max="3" width="27.25" customWidth="1"/>
  </cols>
  <sheetData>
    <row r="1" ht="25" customHeight="1" spans="1:3">
      <c r="A1" s="1" t="s">
        <v>59</v>
      </c>
      <c r="B1" s="1"/>
      <c r="C1" s="1"/>
    </row>
    <row r="2" ht="25" customHeight="1" spans="1:3">
      <c r="A2" s="2" t="s">
        <v>60</v>
      </c>
      <c r="B2" s="2" t="s">
        <v>1</v>
      </c>
      <c r="C2" s="2" t="s">
        <v>2</v>
      </c>
    </row>
    <row r="3" ht="25" customHeight="1" spans="1:3">
      <c r="A3" s="2" t="s">
        <v>61</v>
      </c>
      <c r="B3" s="2" t="s">
        <v>13</v>
      </c>
      <c r="C3" s="3">
        <v>474310.15</v>
      </c>
    </row>
    <row r="4" ht="25" customHeight="1" spans="1:3">
      <c r="A4" s="2" t="s">
        <v>62</v>
      </c>
      <c r="B4" s="2" t="s">
        <v>13</v>
      </c>
      <c r="C4" s="3">
        <v>161115.43</v>
      </c>
    </row>
    <row r="5" ht="25" customHeight="1" spans="1:3">
      <c r="A5" s="2" t="s">
        <v>63</v>
      </c>
      <c r="B5" s="2" t="s">
        <v>13</v>
      </c>
      <c r="C5" s="3">
        <v>-318234.1</v>
      </c>
    </row>
    <row r="6" ht="25" customHeight="1" spans="1:3">
      <c r="A6" s="2" t="s">
        <v>64</v>
      </c>
      <c r="B6" s="2" t="s">
        <v>13</v>
      </c>
      <c r="C6" s="3">
        <v>-4384.11</v>
      </c>
    </row>
    <row r="7" ht="25" customHeight="1" spans="1:3">
      <c r="A7" s="2" t="s">
        <v>65</v>
      </c>
      <c r="B7" s="2" t="s">
        <v>13</v>
      </c>
      <c r="C7" s="3">
        <v>13765.54</v>
      </c>
    </row>
    <row r="8" ht="25" customHeight="1" spans="1:3">
      <c r="A8" s="2" t="s">
        <v>66</v>
      </c>
      <c r="B8" s="2" t="s">
        <v>13</v>
      </c>
      <c r="C8" s="3">
        <v>1911132.2815</v>
      </c>
    </row>
    <row r="9" ht="25" customHeight="1" spans="1:3">
      <c r="A9" s="2" t="s">
        <v>67</v>
      </c>
      <c r="B9" s="2" t="s">
        <v>13</v>
      </c>
      <c r="C9" s="3">
        <v>77328.4085</v>
      </c>
    </row>
    <row r="10" ht="25" customHeight="1" spans="1:3">
      <c r="A10" s="2" t="s">
        <v>68</v>
      </c>
      <c r="B10" s="2" t="s">
        <v>13</v>
      </c>
      <c r="C10" s="3">
        <v>51834.7865</v>
      </c>
    </row>
    <row r="11" ht="25" customHeight="1" spans="1:3">
      <c r="A11" s="2" t="s">
        <v>69</v>
      </c>
      <c r="B11" s="2" t="s">
        <v>13</v>
      </c>
      <c r="C11" s="3">
        <v>-11343.06</v>
      </c>
    </row>
    <row r="12" ht="25" customHeight="1" spans="1:3">
      <c r="A12" s="2" t="s">
        <v>70</v>
      </c>
      <c r="B12" s="2" t="s">
        <v>13</v>
      </c>
      <c r="C12" s="3">
        <v>-15005.89</v>
      </c>
    </row>
    <row r="13" ht="25" customHeight="1" spans="1:3">
      <c r="A13" s="4" t="s">
        <v>22</v>
      </c>
      <c r="B13" s="4"/>
      <c r="C13" s="5">
        <f>SUM(C3:C12)</f>
        <v>2340519.4365</v>
      </c>
    </row>
  </sheetData>
  <mergeCells count="2">
    <mergeCell ref="A1:C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支出明细</vt:lpstr>
      <vt:lpstr>工资及社保明细</vt:lpstr>
      <vt:lpstr>韦伯豪用工成本</vt:lpstr>
      <vt:lpstr>收入明细</vt:lpstr>
      <vt:lpstr>每月净利润汇总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2022-11-06T00:47:00Z</dcterms:created>
  <dcterms:modified xsi:type="dcterms:W3CDTF">2023-09-11T06:33:11Z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6B9D43C7696249898731072256B177A7</vt:lpwstr>
  </property>
  <property fmtid="{D5CDD505-2E9C-101B-9397-08002B2CF9AE}" pid="3" name="KSOProductBuildVer">
    <vt:lpwstr>2052-12.1.0.15374</vt:lpwstr>
  </property>
</Properties>
</file>