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0" windowHeight="10730" tabRatio="660"/>
  </bookViews>
  <sheets>
    <sheet name="工程量清单" sheetId="9" r:id="rId1"/>
  </sheets>
  <definedNames>
    <definedName name="_xlnm._FilterDatabase" localSheetId="0" hidden="1">工程量清单!$A$3:$L$42</definedName>
    <definedName name="_xlnm.Print_Titles" localSheetId="0">工程量清单!$1:$3</definedName>
  </definedNames>
  <calcPr calcId="144525"/>
</workbook>
</file>

<file path=xl/sharedStrings.xml><?xml version="1.0" encoding="utf-8"?>
<sst xmlns="http://schemas.openxmlformats.org/spreadsheetml/2006/main" count="338" uniqueCount="136">
  <si>
    <t>国道售楼处精装修改造工程国道办公楼一二层VRV空调系统和水源系统安装工程量计价表</t>
  </si>
  <si>
    <t>序号</t>
  </si>
  <si>
    <t>分项工程</t>
  </si>
  <si>
    <t>设备名称</t>
  </si>
  <si>
    <t>型号规格</t>
  </si>
  <si>
    <t>单位</t>
  </si>
  <si>
    <t>数量</t>
  </si>
  <si>
    <t>品牌</t>
  </si>
  <si>
    <t>综合单价</t>
  </si>
  <si>
    <t>总价</t>
  </si>
  <si>
    <t>备注</t>
  </si>
  <si>
    <t>主材费</t>
  </si>
  <si>
    <t>人工及辅材</t>
  </si>
  <si>
    <t>单价合计</t>
  </si>
  <si>
    <t>一、VRV多联机系统</t>
  </si>
  <si>
    <t>空调设备</t>
  </si>
  <si>
    <t>室外机</t>
  </si>
  <si>
    <t>GMV-615WM/X室外机额定风量16500M3/H供冷61.5KW供热69KW重量340KG</t>
  </si>
  <si>
    <t>台</t>
  </si>
  <si>
    <t>大金</t>
  </si>
  <si>
    <t>室内机</t>
  </si>
  <si>
    <t>GMW-NDR36PS/B室内机额定风量550M3/H供冷3600W供热4000W风压15PA</t>
  </si>
  <si>
    <t>GMW-NDR56PS/B室内机额定风量850M3/H供冷5600W供热6300W风压15PA</t>
  </si>
  <si>
    <t>GMW-NDR63PS/B室内机额定风量850M3/H供冷6300W供热7100W风压15PA</t>
  </si>
  <si>
    <t>旧室内机安装</t>
  </si>
  <si>
    <t>FZFP100</t>
  </si>
  <si>
    <t>FZFP125</t>
  </si>
  <si>
    <t>FZFP71</t>
  </si>
  <si>
    <t>旧室外机安装</t>
  </si>
  <si>
    <t>RZP450</t>
  </si>
  <si>
    <t>风管</t>
  </si>
  <si>
    <t>镀锌钢板</t>
  </si>
  <si>
    <t>0.75mm厚</t>
  </si>
  <si>
    <t>m2</t>
  </si>
  <si>
    <t>铝箔钛金双层加筋保温软连接</t>
  </si>
  <si>
    <t>B1级柔性橡塑发泡保温外缠白色塑带</t>
  </si>
  <si>
    <t>30mm厚</t>
  </si>
  <si>
    <t>m3</t>
  </si>
  <si>
    <t>华美</t>
  </si>
  <si>
    <t>冷媒管</t>
  </si>
  <si>
    <t>铜管</t>
  </si>
  <si>
    <t>Ø28.6*1.2mm</t>
  </si>
  <si>
    <t>米</t>
  </si>
  <si>
    <t>山东宏泰</t>
  </si>
  <si>
    <t>Ø25.4*1.2mm</t>
  </si>
  <si>
    <t>Ø22.2*1.2mm</t>
  </si>
  <si>
    <t>Ø19.05*1.0mm</t>
  </si>
  <si>
    <t>Ø15.9*1.0mm</t>
  </si>
  <si>
    <t>Ø12.7*0.8mm</t>
  </si>
  <si>
    <t>Ø9.52*0.8mm</t>
  </si>
  <si>
    <t>Ø6.35*0.8mm</t>
  </si>
  <si>
    <t>B1级橡塑保温外缠白色塑带</t>
  </si>
  <si>
    <t>20mm厚</t>
  </si>
  <si>
    <t>冷凝管</t>
  </si>
  <si>
    <t>UPVC冷凝管</t>
  </si>
  <si>
    <t>De25</t>
  </si>
  <si>
    <t>De32</t>
  </si>
  <si>
    <t>19mm厚</t>
  </si>
  <si>
    <t>分歧管</t>
  </si>
  <si>
    <t>12.7/19.05</t>
  </si>
  <si>
    <t>个</t>
  </si>
  <si>
    <t>12.7/22.2</t>
  </si>
  <si>
    <t>15.9/28.6</t>
  </si>
  <si>
    <t>9.52/15.9</t>
  </si>
  <si>
    <t>风口</t>
  </si>
  <si>
    <t>ABS</t>
  </si>
  <si>
    <t>格栅侧回风口（可开带网）1200*120</t>
  </si>
  <si>
    <t>格栅侧回风口（可开带网）2500*120</t>
  </si>
  <si>
    <t>格栅侧送风口-1000*120</t>
  </si>
  <si>
    <t>格栅侧送风口-2500*120</t>
  </si>
  <si>
    <t>格栅侧送风口-800*120</t>
  </si>
  <si>
    <t>格栅下回风口（可开带网）1500*120</t>
  </si>
  <si>
    <t>格栅下送风口800*120</t>
  </si>
  <si>
    <t>控制线</t>
  </si>
  <si>
    <t>RVV-2*0.75</t>
  </si>
  <si>
    <t>m</t>
  </si>
  <si>
    <t>辅材</t>
  </si>
  <si>
    <t>风管机</t>
  </si>
  <si>
    <t>弯头三通吊丝吊架</t>
  </si>
  <si>
    <t>项</t>
  </si>
  <si>
    <t>制冷剂充注</t>
  </si>
  <si>
    <t>R410A</t>
  </si>
  <si>
    <t>KG</t>
  </si>
  <si>
    <t>小计：</t>
  </si>
  <si>
    <t>二、空调水源系统</t>
  </si>
  <si>
    <t>空调  设备</t>
  </si>
  <si>
    <t>风机盘管</t>
  </si>
  <si>
    <t>FP-102室内机风量1020M3/H供冷550W供热9000W</t>
  </si>
  <si>
    <t>麦克维尔</t>
  </si>
  <si>
    <t>FP-136G30室内机风量1360M3/H供冷1350W供热12100W</t>
  </si>
  <si>
    <t>FP-136室内机风量1360M3/H供冷7350W供热12100W</t>
  </si>
  <si>
    <t>FP-170G30室内机风量1700M3/H供冷9200W供热15100W风压30PA</t>
  </si>
  <si>
    <t>FP-170G50室内机风量1700M3/H供冷9200W供热15100W风压50PA</t>
  </si>
  <si>
    <t>FP-85室内机风量680M3/H供冷3600W供热5940W</t>
  </si>
  <si>
    <t>MSW050F室内机额定风量5000M3/H供冷29.3W供热41W风压150PA</t>
  </si>
  <si>
    <t>风机静压箱</t>
  </si>
  <si>
    <t>630*200*600</t>
  </si>
  <si>
    <t>0.6mm厚</t>
  </si>
  <si>
    <t>1.0mm厚</t>
  </si>
  <si>
    <t>1.2mm厚</t>
  </si>
  <si>
    <t>空调  水管</t>
  </si>
  <si>
    <t>镀锌钢管</t>
  </si>
  <si>
    <t>DN100</t>
  </si>
  <si>
    <t>天津利达</t>
  </si>
  <si>
    <t>DN80</t>
  </si>
  <si>
    <t>DN65</t>
  </si>
  <si>
    <t>DN50</t>
  </si>
  <si>
    <t>DN40</t>
  </si>
  <si>
    <t>DN32</t>
  </si>
  <si>
    <t>DN25</t>
  </si>
  <si>
    <t>DN20</t>
  </si>
  <si>
    <t>单百叶回风口（可开带网）500*500</t>
  </si>
  <si>
    <t>方形散流器400*400</t>
  </si>
  <si>
    <t>格栅侧送风口1000*120</t>
  </si>
  <si>
    <t>格栅侧送风口1220*140</t>
  </si>
  <si>
    <t>格栅侧送风口1360*140</t>
  </si>
  <si>
    <t>格栅回风口（可开带网）1500*120</t>
  </si>
  <si>
    <t>格栅送风口1500*120</t>
  </si>
  <si>
    <t>格栅下回风口（可开带网）1200*120</t>
  </si>
  <si>
    <t>格栅下回风口（可开带网）2000*120</t>
  </si>
  <si>
    <t>格栅下回风口（可开带网）2500*120</t>
  </si>
  <si>
    <t>格栅下送风口1000*120</t>
  </si>
  <si>
    <t>格栅下送风口1360*140</t>
  </si>
  <si>
    <t>格栅下送风口1500*120</t>
  </si>
  <si>
    <t>可调节旋流风口D250</t>
  </si>
  <si>
    <t>RVV-5*1.0</t>
  </si>
  <si>
    <t>阀门  附件</t>
  </si>
  <si>
    <t>波纹补偿器</t>
  </si>
  <si>
    <t>不锈钢软接头</t>
  </si>
  <si>
    <t>过滤器</t>
  </si>
  <si>
    <t>截止阀</t>
  </si>
  <si>
    <t>双位电动两通阀</t>
  </si>
  <si>
    <t>泄水阀</t>
  </si>
  <si>
    <t>自动排气阀</t>
  </si>
  <si>
    <t>税金</t>
  </si>
  <si>
    <t>三、工程总计：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</si>
</sst>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[DBNum2][$RMB]General;[Red][DBNum2][$RMB]General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1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23" fillId="13" borderId="16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178" fontId="4" fillId="0" borderId="9" xfId="0" applyNumberFormat="1" applyFont="1" applyBorder="1" applyAlignment="1">
      <alignment horizontal="center" vertical="center" wrapText="1"/>
    </xf>
    <xf numFmtId="178" fontId="4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1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8" fontId="4" fillId="0" borderId="10" xfId="0" applyNumberFormat="1" applyFont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2 2 2 4" xfId="34"/>
    <cellStyle name="常规 9 10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6 10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"/>
  <sheetViews>
    <sheetView tabSelected="1" topLeftCell="A13" workbookViewId="0">
      <selection activeCell="N28" sqref="N28"/>
    </sheetView>
  </sheetViews>
  <sheetFormatPr defaultColWidth="9" defaultRowHeight="14"/>
  <cols>
    <col min="1" max="1" width="4.37272727272727" customWidth="1"/>
    <col min="2" max="2" width="10.8727272727273" customWidth="1"/>
    <col min="3" max="3" width="17" customWidth="1"/>
    <col min="4" max="4" width="22" customWidth="1"/>
    <col min="5" max="6" width="7.66363636363636" customWidth="1"/>
    <col min="7" max="7" width="9.5" customWidth="1"/>
    <col min="8" max="8" width="10.7727272727273" style="1" customWidth="1"/>
    <col min="9" max="9" width="11.8818181818182" style="1" customWidth="1"/>
    <col min="10" max="10" width="9.88181818181818" customWidth="1"/>
    <col min="11" max="11" width="11.8727272727273" customWidth="1"/>
    <col min="12" max="12" width="8.66363636363636" customWidth="1"/>
  </cols>
  <sheetData>
    <row r="1" ht="21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8.6" customHeight="1" spans="1:12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5" t="s">
        <v>7</v>
      </c>
      <c r="H2" s="3" t="s">
        <v>8</v>
      </c>
      <c r="I2" s="3"/>
      <c r="J2" s="3"/>
      <c r="K2" s="3" t="s">
        <v>9</v>
      </c>
      <c r="L2" s="3" t="s">
        <v>10</v>
      </c>
    </row>
    <row r="3" ht="19" customHeight="1" spans="1:12">
      <c r="A3" s="3"/>
      <c r="B3" s="4"/>
      <c r="C3" s="3"/>
      <c r="D3" s="3"/>
      <c r="E3" s="3"/>
      <c r="F3" s="3"/>
      <c r="G3" s="6"/>
      <c r="H3" s="7" t="s">
        <v>11</v>
      </c>
      <c r="I3" s="7" t="s">
        <v>12</v>
      </c>
      <c r="J3" s="3" t="s">
        <v>13</v>
      </c>
      <c r="K3" s="3"/>
      <c r="L3" s="3"/>
    </row>
    <row r="4" ht="25" customHeight="1" spans="1:12">
      <c r="A4" s="8" t="s">
        <v>14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ht="45" customHeight="1" spans="1:12">
      <c r="A5" s="9">
        <v>1</v>
      </c>
      <c r="B5" s="10" t="s">
        <v>15</v>
      </c>
      <c r="C5" s="11" t="s">
        <v>16</v>
      </c>
      <c r="D5" s="10" t="s">
        <v>17</v>
      </c>
      <c r="E5" s="10" t="s">
        <v>18</v>
      </c>
      <c r="F5" s="12">
        <v>1</v>
      </c>
      <c r="G5" s="12" t="s">
        <v>19</v>
      </c>
      <c r="H5" s="13"/>
      <c r="I5" s="13"/>
      <c r="J5" s="25">
        <f>H5+I5</f>
        <v>0</v>
      </c>
      <c r="K5" s="25">
        <f>F5*J5</f>
        <v>0</v>
      </c>
      <c r="L5" s="12"/>
    </row>
    <row r="6" ht="45" customHeight="1" spans="1:12">
      <c r="A6" s="9">
        <v>2</v>
      </c>
      <c r="B6" s="10"/>
      <c r="C6" s="11" t="s">
        <v>20</v>
      </c>
      <c r="D6" s="10" t="s">
        <v>21</v>
      </c>
      <c r="E6" s="10" t="s">
        <v>18</v>
      </c>
      <c r="F6" s="12">
        <v>5</v>
      </c>
      <c r="G6" s="12" t="s">
        <v>19</v>
      </c>
      <c r="H6" s="13"/>
      <c r="I6" s="13"/>
      <c r="J6" s="25">
        <f t="shared" ref="J6:J41" si="0">H6+I6</f>
        <v>0</v>
      </c>
      <c r="K6" s="25">
        <f t="shared" ref="K6:K41" si="1">F6*J6</f>
        <v>0</v>
      </c>
      <c r="L6" s="12"/>
    </row>
    <row r="7" ht="45" customHeight="1" spans="1:12">
      <c r="A7" s="9">
        <v>3</v>
      </c>
      <c r="B7" s="10"/>
      <c r="C7" s="11" t="s">
        <v>20</v>
      </c>
      <c r="D7" s="10" t="s">
        <v>22</v>
      </c>
      <c r="E7" s="10" t="s">
        <v>18</v>
      </c>
      <c r="F7" s="12">
        <v>4</v>
      </c>
      <c r="G7" s="12" t="s">
        <v>19</v>
      </c>
      <c r="H7" s="13"/>
      <c r="I7" s="13"/>
      <c r="J7" s="25">
        <f t="shared" si="0"/>
        <v>0</v>
      </c>
      <c r="K7" s="25">
        <f t="shared" si="1"/>
        <v>0</v>
      </c>
      <c r="L7" s="12"/>
    </row>
    <row r="8" ht="45" customHeight="1" spans="1:12">
      <c r="A8" s="9">
        <v>4</v>
      </c>
      <c r="B8" s="10"/>
      <c r="C8" s="11" t="s">
        <v>20</v>
      </c>
      <c r="D8" s="10" t="s">
        <v>23</v>
      </c>
      <c r="E8" s="10" t="s">
        <v>18</v>
      </c>
      <c r="F8" s="12">
        <v>2</v>
      </c>
      <c r="G8" s="12" t="s">
        <v>19</v>
      </c>
      <c r="H8" s="13"/>
      <c r="I8" s="13"/>
      <c r="J8" s="25">
        <f t="shared" si="0"/>
        <v>0</v>
      </c>
      <c r="K8" s="25">
        <f t="shared" si="1"/>
        <v>0</v>
      </c>
      <c r="L8" s="12"/>
    </row>
    <row r="9" ht="18" customHeight="1" spans="1:12">
      <c r="A9" s="9">
        <v>5</v>
      </c>
      <c r="B9" s="10"/>
      <c r="C9" s="11" t="s">
        <v>24</v>
      </c>
      <c r="D9" s="10" t="s">
        <v>25</v>
      </c>
      <c r="E9" s="10" t="s">
        <v>18</v>
      </c>
      <c r="F9" s="12">
        <v>1</v>
      </c>
      <c r="G9" s="12"/>
      <c r="H9" s="13"/>
      <c r="I9" s="13"/>
      <c r="J9" s="25">
        <f t="shared" si="0"/>
        <v>0</v>
      </c>
      <c r="K9" s="25">
        <f t="shared" si="1"/>
        <v>0</v>
      </c>
      <c r="L9" s="12"/>
    </row>
    <row r="10" ht="18" customHeight="1" spans="1:12">
      <c r="A10" s="9">
        <v>6</v>
      </c>
      <c r="B10" s="10"/>
      <c r="C10" s="11" t="s">
        <v>24</v>
      </c>
      <c r="D10" s="10" t="s">
        <v>26</v>
      </c>
      <c r="E10" s="10" t="s">
        <v>18</v>
      </c>
      <c r="F10" s="12">
        <v>1</v>
      </c>
      <c r="G10" s="12"/>
      <c r="H10" s="13"/>
      <c r="I10" s="13"/>
      <c r="J10" s="25">
        <f t="shared" si="0"/>
        <v>0</v>
      </c>
      <c r="K10" s="25">
        <f t="shared" si="1"/>
        <v>0</v>
      </c>
      <c r="L10" s="12"/>
    </row>
    <row r="11" ht="18" customHeight="1" spans="1:12">
      <c r="A11" s="9">
        <v>7</v>
      </c>
      <c r="B11" s="10"/>
      <c r="C11" s="11" t="s">
        <v>24</v>
      </c>
      <c r="D11" s="10" t="s">
        <v>27</v>
      </c>
      <c r="E11" s="10" t="s">
        <v>18</v>
      </c>
      <c r="F11" s="12">
        <v>2</v>
      </c>
      <c r="G11" s="12"/>
      <c r="H11" s="13"/>
      <c r="I11" s="13"/>
      <c r="J11" s="25">
        <f t="shared" si="0"/>
        <v>0</v>
      </c>
      <c r="K11" s="25">
        <f t="shared" si="1"/>
        <v>0</v>
      </c>
      <c r="L11" s="12"/>
    </row>
    <row r="12" ht="18" customHeight="1" spans="1:12">
      <c r="A12" s="9">
        <v>8</v>
      </c>
      <c r="B12" s="10"/>
      <c r="C12" s="11" t="s">
        <v>28</v>
      </c>
      <c r="D12" s="10" t="s">
        <v>29</v>
      </c>
      <c r="E12" s="10" t="s">
        <v>18</v>
      </c>
      <c r="F12" s="12">
        <v>1</v>
      </c>
      <c r="G12" s="12"/>
      <c r="H12" s="13"/>
      <c r="I12" s="13"/>
      <c r="J12" s="25">
        <f t="shared" si="0"/>
        <v>0</v>
      </c>
      <c r="K12" s="25">
        <f t="shared" si="1"/>
        <v>0</v>
      </c>
      <c r="L12" s="12"/>
    </row>
    <row r="13" ht="18" customHeight="1" spans="1:12">
      <c r="A13" s="9">
        <v>9</v>
      </c>
      <c r="B13" s="10" t="s">
        <v>30</v>
      </c>
      <c r="C13" s="14" t="s">
        <v>31</v>
      </c>
      <c r="D13" s="14" t="s">
        <v>32</v>
      </c>
      <c r="E13" s="14" t="s">
        <v>33</v>
      </c>
      <c r="F13" s="14">
        <v>75.15</v>
      </c>
      <c r="G13" s="14"/>
      <c r="H13" s="14"/>
      <c r="I13" s="14"/>
      <c r="J13" s="25">
        <f t="shared" si="0"/>
        <v>0</v>
      </c>
      <c r="K13" s="25">
        <f t="shared" si="1"/>
        <v>0</v>
      </c>
      <c r="L13" s="10"/>
    </row>
    <row r="14" ht="30" customHeight="1" spans="1:12">
      <c r="A14" s="9">
        <v>10</v>
      </c>
      <c r="B14" s="10"/>
      <c r="C14" s="14" t="s">
        <v>34</v>
      </c>
      <c r="D14" s="14"/>
      <c r="E14" s="14" t="s">
        <v>33</v>
      </c>
      <c r="F14" s="14">
        <v>4.51</v>
      </c>
      <c r="G14" s="14"/>
      <c r="H14" s="14"/>
      <c r="I14" s="14"/>
      <c r="J14" s="25">
        <f t="shared" si="0"/>
        <v>0</v>
      </c>
      <c r="K14" s="25">
        <f t="shared" si="1"/>
        <v>0</v>
      </c>
      <c r="L14" s="10"/>
    </row>
    <row r="15" ht="30" customHeight="1" spans="1:12">
      <c r="A15" s="9">
        <v>11</v>
      </c>
      <c r="B15" s="10"/>
      <c r="C15" s="14" t="s">
        <v>35</v>
      </c>
      <c r="D15" s="14" t="s">
        <v>36</v>
      </c>
      <c r="E15" s="14" t="s">
        <v>37</v>
      </c>
      <c r="F15" s="14">
        <v>2.47</v>
      </c>
      <c r="G15" s="14" t="s">
        <v>38</v>
      </c>
      <c r="H15" s="14"/>
      <c r="I15" s="14"/>
      <c r="J15" s="25">
        <f t="shared" si="0"/>
        <v>0</v>
      </c>
      <c r="K15" s="25">
        <f t="shared" si="1"/>
        <v>0</v>
      </c>
      <c r="L15" s="10"/>
    </row>
    <row r="16" ht="18" customHeight="1" spans="1:13">
      <c r="A16" s="9">
        <v>12</v>
      </c>
      <c r="B16" s="10" t="s">
        <v>39</v>
      </c>
      <c r="C16" s="15" t="s">
        <v>40</v>
      </c>
      <c r="D16" s="15" t="s">
        <v>41</v>
      </c>
      <c r="E16" s="15" t="s">
        <v>42</v>
      </c>
      <c r="F16" s="15">
        <v>28.55</v>
      </c>
      <c r="G16" s="15" t="s">
        <v>43</v>
      </c>
      <c r="H16" s="15"/>
      <c r="J16" s="25">
        <f>H16+I17</f>
        <v>0</v>
      </c>
      <c r="K16" s="25">
        <f t="shared" si="1"/>
        <v>0</v>
      </c>
      <c r="L16" s="17"/>
      <c r="M16" s="26"/>
    </row>
    <row r="17" ht="18" customHeight="1" spans="1:12">
      <c r="A17" s="9">
        <v>13</v>
      </c>
      <c r="B17" s="10"/>
      <c r="C17" s="14" t="s">
        <v>40</v>
      </c>
      <c r="D17" s="14" t="s">
        <v>44</v>
      </c>
      <c r="E17" s="14" t="s">
        <v>42</v>
      </c>
      <c r="F17" s="14">
        <v>8.47</v>
      </c>
      <c r="G17" s="15" t="s">
        <v>43</v>
      </c>
      <c r="H17" s="14"/>
      <c r="I17" s="15"/>
      <c r="J17" s="25" t="e">
        <f>H17+#REF!</f>
        <v>#REF!</v>
      </c>
      <c r="K17" s="25" t="e">
        <f t="shared" si="1"/>
        <v>#REF!</v>
      </c>
      <c r="L17" s="10"/>
    </row>
    <row r="18" ht="18" customHeight="1" spans="1:12">
      <c r="A18" s="9">
        <v>14</v>
      </c>
      <c r="B18" s="10"/>
      <c r="C18" s="14" t="s">
        <v>40</v>
      </c>
      <c r="D18" s="14" t="s">
        <v>45</v>
      </c>
      <c r="E18" s="14" t="s">
        <v>42</v>
      </c>
      <c r="F18" s="14">
        <v>20.84</v>
      </c>
      <c r="G18" s="15" t="s">
        <v>43</v>
      </c>
      <c r="H18" s="14"/>
      <c r="I18" s="14"/>
      <c r="J18" s="25">
        <f t="shared" si="0"/>
        <v>0</v>
      </c>
      <c r="K18" s="25">
        <f t="shared" si="1"/>
        <v>0</v>
      </c>
      <c r="L18" s="10"/>
    </row>
    <row r="19" ht="18" customHeight="1" spans="1:12">
      <c r="A19" s="9">
        <v>15</v>
      </c>
      <c r="B19" s="10"/>
      <c r="C19" s="14" t="s">
        <v>40</v>
      </c>
      <c r="D19" s="14" t="s">
        <v>46</v>
      </c>
      <c r="E19" s="14" t="s">
        <v>42</v>
      </c>
      <c r="F19" s="14">
        <v>11.16</v>
      </c>
      <c r="G19" s="15" t="s">
        <v>43</v>
      </c>
      <c r="H19" s="14"/>
      <c r="I19" s="15"/>
      <c r="J19" s="25">
        <f t="shared" si="0"/>
        <v>0</v>
      </c>
      <c r="K19" s="25">
        <f t="shared" si="1"/>
        <v>0</v>
      </c>
      <c r="L19" s="10"/>
    </row>
    <row r="20" ht="18" customHeight="1" spans="1:12">
      <c r="A20" s="9">
        <v>16</v>
      </c>
      <c r="B20" s="10"/>
      <c r="C20" s="14" t="s">
        <v>40</v>
      </c>
      <c r="D20" s="14" t="s">
        <v>47</v>
      </c>
      <c r="E20" s="14" t="s">
        <v>42</v>
      </c>
      <c r="F20" s="14">
        <f>63.67+28.55</f>
        <v>92.22</v>
      </c>
      <c r="G20" s="15" t="s">
        <v>43</v>
      </c>
      <c r="H20" s="14"/>
      <c r="I20" s="14"/>
      <c r="J20" s="25">
        <f t="shared" si="0"/>
        <v>0</v>
      </c>
      <c r="K20" s="25">
        <f t="shared" si="1"/>
        <v>0</v>
      </c>
      <c r="L20" s="10"/>
    </row>
    <row r="21" ht="18" customHeight="1" spans="1:12">
      <c r="A21" s="9">
        <v>17</v>
      </c>
      <c r="B21" s="10"/>
      <c r="C21" s="14" t="s">
        <v>40</v>
      </c>
      <c r="D21" s="14" t="s">
        <v>48</v>
      </c>
      <c r="E21" s="14" t="s">
        <v>42</v>
      </c>
      <c r="F21" s="14">
        <f>13.38+11.16+20.84+8.47</f>
        <v>53.85</v>
      </c>
      <c r="G21" s="15" t="s">
        <v>43</v>
      </c>
      <c r="H21" s="14"/>
      <c r="I21" s="14"/>
      <c r="J21" s="25">
        <f t="shared" si="0"/>
        <v>0</v>
      </c>
      <c r="K21" s="25">
        <f t="shared" si="1"/>
        <v>0</v>
      </c>
      <c r="L21" s="10"/>
    </row>
    <row r="22" ht="18" customHeight="1" spans="1:12">
      <c r="A22" s="9">
        <v>18</v>
      </c>
      <c r="B22" s="10"/>
      <c r="C22" s="14" t="s">
        <v>40</v>
      </c>
      <c r="D22" s="14" t="s">
        <v>49</v>
      </c>
      <c r="E22" s="14" t="s">
        <v>42</v>
      </c>
      <c r="F22" s="14">
        <v>63.67</v>
      </c>
      <c r="G22" s="15" t="s">
        <v>43</v>
      </c>
      <c r="H22" s="14"/>
      <c r="I22" s="14"/>
      <c r="J22" s="25">
        <f t="shared" si="0"/>
        <v>0</v>
      </c>
      <c r="K22" s="25">
        <f t="shared" si="1"/>
        <v>0</v>
      </c>
      <c r="L22" s="10"/>
    </row>
    <row r="23" ht="18" customHeight="1" spans="1:12">
      <c r="A23" s="9">
        <v>19</v>
      </c>
      <c r="B23" s="10"/>
      <c r="C23" s="14" t="s">
        <v>40</v>
      </c>
      <c r="D23" s="14" t="s">
        <v>50</v>
      </c>
      <c r="E23" s="14" t="s">
        <v>42</v>
      </c>
      <c r="F23" s="14">
        <v>13.38</v>
      </c>
      <c r="G23" s="15" t="s">
        <v>43</v>
      </c>
      <c r="H23" s="14"/>
      <c r="I23" s="14"/>
      <c r="J23" s="25">
        <f t="shared" si="0"/>
        <v>0</v>
      </c>
      <c r="K23" s="25">
        <f t="shared" si="1"/>
        <v>0</v>
      </c>
      <c r="L23" s="10"/>
    </row>
    <row r="24" ht="30" customHeight="1" spans="1:12">
      <c r="A24" s="9">
        <v>20</v>
      </c>
      <c r="B24" s="10"/>
      <c r="C24" s="14" t="s">
        <v>51</v>
      </c>
      <c r="D24" s="14" t="s">
        <v>52</v>
      </c>
      <c r="E24" s="14" t="s">
        <v>37</v>
      </c>
      <c r="F24" s="14">
        <v>0.69</v>
      </c>
      <c r="G24" s="14" t="s">
        <v>38</v>
      </c>
      <c r="H24" s="14"/>
      <c r="I24" s="14"/>
      <c r="J24" s="25">
        <f t="shared" si="0"/>
        <v>0</v>
      </c>
      <c r="K24" s="25">
        <f t="shared" si="1"/>
        <v>0</v>
      </c>
      <c r="L24" s="10"/>
    </row>
    <row r="25" ht="18" customHeight="1" spans="1:12">
      <c r="A25" s="9">
        <v>21</v>
      </c>
      <c r="B25" s="10" t="s">
        <v>53</v>
      </c>
      <c r="C25" s="14" t="s">
        <v>54</v>
      </c>
      <c r="D25" s="14" t="s">
        <v>55</v>
      </c>
      <c r="E25" s="14" t="s">
        <v>42</v>
      </c>
      <c r="F25" s="14">
        <v>69.63</v>
      </c>
      <c r="G25" s="14"/>
      <c r="H25" s="14"/>
      <c r="I25" s="14"/>
      <c r="J25" s="25">
        <f t="shared" si="0"/>
        <v>0</v>
      </c>
      <c r="K25" s="25">
        <f t="shared" si="1"/>
        <v>0</v>
      </c>
      <c r="L25" s="10"/>
    </row>
    <row r="26" ht="18" customHeight="1" spans="1:12">
      <c r="A26" s="9">
        <v>22</v>
      </c>
      <c r="B26" s="10"/>
      <c r="C26" s="14" t="s">
        <v>54</v>
      </c>
      <c r="D26" s="14" t="s">
        <v>56</v>
      </c>
      <c r="E26" s="14" t="s">
        <v>42</v>
      </c>
      <c r="F26" s="14">
        <v>58.99</v>
      </c>
      <c r="G26" s="14"/>
      <c r="H26" s="14"/>
      <c r="I26" s="14"/>
      <c r="J26" s="25">
        <f t="shared" si="0"/>
        <v>0</v>
      </c>
      <c r="K26" s="25">
        <f t="shared" si="1"/>
        <v>0</v>
      </c>
      <c r="L26" s="10"/>
    </row>
    <row r="27" ht="30" customHeight="1" spans="1:12">
      <c r="A27" s="9">
        <v>23</v>
      </c>
      <c r="B27" s="10"/>
      <c r="C27" s="14" t="s">
        <v>35</v>
      </c>
      <c r="D27" s="14" t="s">
        <v>57</v>
      </c>
      <c r="E27" s="14" t="s">
        <v>37</v>
      </c>
      <c r="F27" s="14">
        <v>0.45</v>
      </c>
      <c r="G27" s="14" t="s">
        <v>38</v>
      </c>
      <c r="H27" s="14"/>
      <c r="I27" s="14"/>
      <c r="J27" s="25">
        <f t="shared" si="0"/>
        <v>0</v>
      </c>
      <c r="K27" s="25">
        <f t="shared" si="1"/>
        <v>0</v>
      </c>
      <c r="L27" s="10"/>
    </row>
    <row r="28" ht="18" customHeight="1" spans="1:12">
      <c r="A28" s="9">
        <v>24</v>
      </c>
      <c r="B28" s="16" t="s">
        <v>58</v>
      </c>
      <c r="C28" s="14" t="s">
        <v>59</v>
      </c>
      <c r="D28" s="14"/>
      <c r="E28" s="14" t="s">
        <v>60</v>
      </c>
      <c r="F28" s="14">
        <v>3</v>
      </c>
      <c r="G28" s="14"/>
      <c r="H28" s="14"/>
      <c r="I28" s="14"/>
      <c r="J28" s="25">
        <f t="shared" si="0"/>
        <v>0</v>
      </c>
      <c r="K28" s="25">
        <f t="shared" si="1"/>
        <v>0</v>
      </c>
      <c r="L28" s="10"/>
    </row>
    <row r="29" ht="18" customHeight="1" spans="1:12">
      <c r="A29" s="9">
        <v>25</v>
      </c>
      <c r="B29" s="16"/>
      <c r="C29" s="14" t="s">
        <v>61</v>
      </c>
      <c r="D29" s="14"/>
      <c r="E29" s="14" t="s">
        <v>60</v>
      </c>
      <c r="F29" s="14">
        <v>3</v>
      </c>
      <c r="G29" s="14"/>
      <c r="H29" s="14"/>
      <c r="I29" s="14"/>
      <c r="J29" s="25">
        <f t="shared" si="0"/>
        <v>0</v>
      </c>
      <c r="K29" s="25">
        <f t="shared" si="1"/>
        <v>0</v>
      </c>
      <c r="L29" s="10"/>
    </row>
    <row r="30" ht="18" customHeight="1" spans="1:12">
      <c r="A30" s="9">
        <v>26</v>
      </c>
      <c r="B30" s="16"/>
      <c r="C30" s="14" t="s">
        <v>62</v>
      </c>
      <c r="D30" s="14"/>
      <c r="E30" s="14" t="s">
        <v>60</v>
      </c>
      <c r="F30" s="14">
        <v>5</v>
      </c>
      <c r="G30" s="14"/>
      <c r="H30" s="14"/>
      <c r="I30" s="14"/>
      <c r="J30" s="25">
        <f t="shared" si="0"/>
        <v>0</v>
      </c>
      <c r="K30" s="25">
        <f t="shared" si="1"/>
        <v>0</v>
      </c>
      <c r="L30" s="10"/>
    </row>
    <row r="31" ht="18" customHeight="1" spans="1:12">
      <c r="A31" s="9">
        <v>27</v>
      </c>
      <c r="B31" s="17"/>
      <c r="C31" s="14" t="s">
        <v>63</v>
      </c>
      <c r="D31" s="14"/>
      <c r="E31" s="14" t="s">
        <v>60</v>
      </c>
      <c r="F31" s="14">
        <v>2</v>
      </c>
      <c r="G31" s="14"/>
      <c r="H31" s="14"/>
      <c r="I31" s="14"/>
      <c r="J31" s="25">
        <f t="shared" si="0"/>
        <v>0</v>
      </c>
      <c r="K31" s="25">
        <f t="shared" si="1"/>
        <v>0</v>
      </c>
      <c r="L31" s="10"/>
    </row>
    <row r="32" ht="30" customHeight="1" spans="1:12">
      <c r="A32" s="9">
        <v>28</v>
      </c>
      <c r="B32" s="16" t="s">
        <v>64</v>
      </c>
      <c r="C32" s="14" t="s">
        <v>65</v>
      </c>
      <c r="D32" s="14" t="s">
        <v>66</v>
      </c>
      <c r="E32" s="14" t="s">
        <v>60</v>
      </c>
      <c r="F32" s="14">
        <v>1</v>
      </c>
      <c r="G32" s="14"/>
      <c r="H32" s="14"/>
      <c r="I32" s="14"/>
      <c r="J32" s="25">
        <f t="shared" si="0"/>
        <v>0</v>
      </c>
      <c r="K32" s="25">
        <f t="shared" si="1"/>
        <v>0</v>
      </c>
      <c r="L32" s="10"/>
    </row>
    <row r="33" ht="30" customHeight="1" spans="1:12">
      <c r="A33" s="9">
        <v>29</v>
      </c>
      <c r="B33" s="16"/>
      <c r="C33" s="14" t="s">
        <v>65</v>
      </c>
      <c r="D33" s="14" t="s">
        <v>67</v>
      </c>
      <c r="E33" s="14" t="s">
        <v>60</v>
      </c>
      <c r="F33" s="14">
        <v>1</v>
      </c>
      <c r="G33" s="14"/>
      <c r="H33" s="14"/>
      <c r="I33" s="14"/>
      <c r="J33" s="25">
        <f t="shared" si="0"/>
        <v>0</v>
      </c>
      <c r="K33" s="25">
        <f t="shared" si="1"/>
        <v>0</v>
      </c>
      <c r="L33" s="10"/>
    </row>
    <row r="34" ht="18" customHeight="1" spans="1:12">
      <c r="A34" s="9">
        <v>30</v>
      </c>
      <c r="B34" s="16"/>
      <c r="C34" s="14" t="s">
        <v>65</v>
      </c>
      <c r="D34" s="14" t="s">
        <v>68</v>
      </c>
      <c r="E34" s="14" t="s">
        <v>60</v>
      </c>
      <c r="F34" s="14">
        <v>6</v>
      </c>
      <c r="G34" s="14"/>
      <c r="H34" s="14"/>
      <c r="I34" s="14"/>
      <c r="J34" s="25">
        <f t="shared" si="0"/>
        <v>0</v>
      </c>
      <c r="K34" s="25">
        <f t="shared" si="1"/>
        <v>0</v>
      </c>
      <c r="L34" s="10"/>
    </row>
    <row r="35" ht="18" customHeight="1" spans="1:12">
      <c r="A35" s="9">
        <v>31</v>
      </c>
      <c r="B35" s="16"/>
      <c r="C35" s="14" t="s">
        <v>65</v>
      </c>
      <c r="D35" s="14" t="s">
        <v>69</v>
      </c>
      <c r="E35" s="14" t="s">
        <v>60</v>
      </c>
      <c r="F35" s="14">
        <v>1</v>
      </c>
      <c r="G35" s="14"/>
      <c r="H35" s="14"/>
      <c r="I35" s="14"/>
      <c r="J35" s="25">
        <f t="shared" si="0"/>
        <v>0</v>
      </c>
      <c r="K35" s="25">
        <f t="shared" si="1"/>
        <v>0</v>
      </c>
      <c r="L35" s="10"/>
    </row>
    <row r="36" ht="18" customHeight="1" spans="1:12">
      <c r="A36" s="9">
        <v>32</v>
      </c>
      <c r="B36" s="16"/>
      <c r="C36" s="14" t="s">
        <v>65</v>
      </c>
      <c r="D36" s="14" t="s">
        <v>70</v>
      </c>
      <c r="E36" s="14" t="s">
        <v>60</v>
      </c>
      <c r="F36" s="14">
        <v>3</v>
      </c>
      <c r="G36" s="14"/>
      <c r="H36" s="14"/>
      <c r="I36" s="14"/>
      <c r="J36" s="25">
        <f t="shared" si="0"/>
        <v>0</v>
      </c>
      <c r="K36" s="25">
        <f t="shared" si="1"/>
        <v>0</v>
      </c>
      <c r="L36" s="10"/>
    </row>
    <row r="37" ht="30" customHeight="1" spans="1:12">
      <c r="A37" s="9">
        <v>33</v>
      </c>
      <c r="B37" s="16"/>
      <c r="C37" s="14" t="s">
        <v>65</v>
      </c>
      <c r="D37" s="14" t="s">
        <v>71</v>
      </c>
      <c r="E37" s="14" t="s">
        <v>60</v>
      </c>
      <c r="F37" s="14">
        <v>6</v>
      </c>
      <c r="G37" s="14"/>
      <c r="H37" s="14"/>
      <c r="I37" s="14"/>
      <c r="J37" s="25">
        <f t="shared" si="0"/>
        <v>0</v>
      </c>
      <c r="K37" s="25">
        <f t="shared" si="1"/>
        <v>0</v>
      </c>
      <c r="L37" s="10"/>
    </row>
    <row r="38" ht="18" customHeight="1" spans="1:12">
      <c r="A38" s="9">
        <v>34</v>
      </c>
      <c r="B38" s="17"/>
      <c r="C38" s="14" t="s">
        <v>65</v>
      </c>
      <c r="D38" s="14" t="s">
        <v>72</v>
      </c>
      <c r="E38" s="14" t="s">
        <v>60</v>
      </c>
      <c r="F38" s="14">
        <v>2</v>
      </c>
      <c r="G38" s="14"/>
      <c r="H38" s="14"/>
      <c r="I38" s="14"/>
      <c r="J38" s="25">
        <f t="shared" si="0"/>
        <v>0</v>
      </c>
      <c r="K38" s="25">
        <f t="shared" si="1"/>
        <v>0</v>
      </c>
      <c r="L38" s="10"/>
    </row>
    <row r="39" ht="18" customHeight="1" spans="1:12">
      <c r="A39" s="9">
        <v>35</v>
      </c>
      <c r="B39" s="17" t="s">
        <v>73</v>
      </c>
      <c r="C39" s="14"/>
      <c r="D39" s="14" t="s">
        <v>74</v>
      </c>
      <c r="E39" s="14" t="s">
        <v>75</v>
      </c>
      <c r="F39" s="14">
        <v>137.09</v>
      </c>
      <c r="G39" s="14"/>
      <c r="H39" s="14"/>
      <c r="I39" s="14"/>
      <c r="J39" s="25">
        <f t="shared" si="0"/>
        <v>0</v>
      </c>
      <c r="K39" s="25">
        <f t="shared" si="1"/>
        <v>0</v>
      </c>
      <c r="L39" s="10"/>
    </row>
    <row r="40" ht="18" customHeight="1" spans="1:12">
      <c r="A40" s="9">
        <v>36</v>
      </c>
      <c r="B40" s="17" t="s">
        <v>76</v>
      </c>
      <c r="C40" s="14" t="s">
        <v>77</v>
      </c>
      <c r="D40" s="14" t="s">
        <v>78</v>
      </c>
      <c r="E40" s="14" t="s">
        <v>79</v>
      </c>
      <c r="F40" s="14">
        <v>1</v>
      </c>
      <c r="G40" s="18"/>
      <c r="H40" s="19"/>
      <c r="I40" s="14"/>
      <c r="J40" s="25">
        <f t="shared" si="0"/>
        <v>0</v>
      </c>
      <c r="K40" s="25">
        <f t="shared" si="1"/>
        <v>0</v>
      </c>
      <c r="L40" s="27"/>
    </row>
    <row r="41" ht="18" customHeight="1" spans="1:12">
      <c r="A41" s="9">
        <v>37</v>
      </c>
      <c r="B41" s="17" t="s">
        <v>80</v>
      </c>
      <c r="C41" s="20"/>
      <c r="D41" s="20" t="s">
        <v>81</v>
      </c>
      <c r="E41" s="20" t="s">
        <v>82</v>
      </c>
      <c r="F41" s="20">
        <v>60</v>
      </c>
      <c r="G41" s="20"/>
      <c r="H41" s="20"/>
      <c r="I41" s="20"/>
      <c r="J41" s="28">
        <f t="shared" si="0"/>
        <v>0</v>
      </c>
      <c r="K41" s="25">
        <f t="shared" si="1"/>
        <v>0</v>
      </c>
      <c r="L41" s="10"/>
    </row>
    <row r="42" ht="18" customHeight="1" spans="1:12">
      <c r="A42" s="9">
        <v>38</v>
      </c>
      <c r="B42" s="14" t="s">
        <v>83</v>
      </c>
      <c r="C42" s="14"/>
      <c r="D42" s="14"/>
      <c r="E42" s="14"/>
      <c r="F42" s="14"/>
      <c r="G42" s="14"/>
      <c r="H42" s="14"/>
      <c r="I42" s="14"/>
      <c r="J42" s="14"/>
      <c r="K42" s="29" t="e">
        <f>SUM(K5:K41)</f>
        <v>#REF!</v>
      </c>
      <c r="L42" s="10"/>
    </row>
    <row r="43" ht="25" customHeight="1" spans="1:12">
      <c r="A43" s="21" t="s">
        <v>84</v>
      </c>
      <c r="B43" s="22"/>
      <c r="C43" s="23"/>
      <c r="D43" s="23"/>
      <c r="E43" s="23"/>
      <c r="F43" s="23"/>
      <c r="G43" s="23"/>
      <c r="H43" s="23"/>
      <c r="I43" s="23"/>
      <c r="J43" s="23"/>
      <c r="K43" s="22"/>
      <c r="L43" s="30"/>
    </row>
    <row r="44" ht="45" customHeight="1" spans="1:12">
      <c r="A44" s="9">
        <v>1</v>
      </c>
      <c r="B44" s="10" t="s">
        <v>85</v>
      </c>
      <c r="C44" s="11" t="s">
        <v>86</v>
      </c>
      <c r="D44" s="10" t="s">
        <v>87</v>
      </c>
      <c r="E44" s="10" t="s">
        <v>18</v>
      </c>
      <c r="F44" s="12">
        <v>32</v>
      </c>
      <c r="G44" s="12" t="s">
        <v>88</v>
      </c>
      <c r="H44" s="13"/>
      <c r="I44" s="13"/>
      <c r="J44" s="25">
        <f>H44+I44</f>
        <v>0</v>
      </c>
      <c r="K44" s="25">
        <f>F44*J44</f>
        <v>0</v>
      </c>
      <c r="L44" s="12"/>
    </row>
    <row r="45" ht="45" customHeight="1" spans="1:12">
      <c r="A45" s="9">
        <v>2</v>
      </c>
      <c r="B45" s="10"/>
      <c r="C45" s="11" t="s">
        <v>86</v>
      </c>
      <c r="D45" s="10" t="s">
        <v>89</v>
      </c>
      <c r="E45" s="10" t="s">
        <v>18</v>
      </c>
      <c r="F45" s="12">
        <v>8</v>
      </c>
      <c r="G45" s="12" t="s">
        <v>88</v>
      </c>
      <c r="H45" s="13"/>
      <c r="I45" s="13"/>
      <c r="J45" s="25">
        <f t="shared" ref="J45:J76" si="2">H45+I45</f>
        <v>0</v>
      </c>
      <c r="K45" s="25">
        <f t="shared" ref="K45:K76" si="3">F45*J45</f>
        <v>0</v>
      </c>
      <c r="L45" s="12"/>
    </row>
    <row r="46" ht="45" customHeight="1" spans="1:12">
      <c r="A46" s="9">
        <v>3</v>
      </c>
      <c r="B46" s="10"/>
      <c r="C46" s="11" t="s">
        <v>86</v>
      </c>
      <c r="D46" s="10" t="s">
        <v>90</v>
      </c>
      <c r="E46" s="10" t="s">
        <v>18</v>
      </c>
      <c r="F46" s="12">
        <v>5</v>
      </c>
      <c r="G46" s="12" t="s">
        <v>88</v>
      </c>
      <c r="H46" s="13"/>
      <c r="I46" s="13"/>
      <c r="J46" s="25">
        <f t="shared" si="2"/>
        <v>0</v>
      </c>
      <c r="K46" s="25">
        <f t="shared" si="3"/>
        <v>0</v>
      </c>
      <c r="L46" s="12"/>
    </row>
    <row r="47" ht="45" customHeight="1" spans="1:12">
      <c r="A47" s="9">
        <v>4</v>
      </c>
      <c r="B47" s="10"/>
      <c r="C47" s="11" t="s">
        <v>86</v>
      </c>
      <c r="D47" s="10" t="s">
        <v>91</v>
      </c>
      <c r="E47" s="10" t="s">
        <v>18</v>
      </c>
      <c r="F47" s="12">
        <v>2</v>
      </c>
      <c r="G47" s="12" t="s">
        <v>88</v>
      </c>
      <c r="H47" s="13"/>
      <c r="I47" s="13"/>
      <c r="J47" s="25">
        <f t="shared" si="2"/>
        <v>0</v>
      </c>
      <c r="K47" s="25">
        <f t="shared" si="3"/>
        <v>0</v>
      </c>
      <c r="L47" s="12"/>
    </row>
    <row r="48" ht="45" customHeight="1" spans="1:12">
      <c r="A48" s="9">
        <v>5</v>
      </c>
      <c r="B48" s="10"/>
      <c r="C48" s="11" t="s">
        <v>86</v>
      </c>
      <c r="D48" s="10" t="s">
        <v>92</v>
      </c>
      <c r="E48" s="10" t="s">
        <v>18</v>
      </c>
      <c r="F48" s="12">
        <v>2</v>
      </c>
      <c r="G48" s="12" t="s">
        <v>88</v>
      </c>
      <c r="H48" s="13"/>
      <c r="I48" s="13"/>
      <c r="J48" s="25">
        <f t="shared" si="2"/>
        <v>0</v>
      </c>
      <c r="K48" s="25">
        <f t="shared" si="3"/>
        <v>0</v>
      </c>
      <c r="L48" s="12"/>
    </row>
    <row r="49" ht="30" customHeight="1" spans="1:12">
      <c r="A49" s="9">
        <v>6</v>
      </c>
      <c r="B49" s="10"/>
      <c r="C49" s="11" t="s">
        <v>86</v>
      </c>
      <c r="D49" s="10" t="s">
        <v>93</v>
      </c>
      <c r="E49" s="10" t="s">
        <v>18</v>
      </c>
      <c r="F49" s="12">
        <v>2</v>
      </c>
      <c r="G49" s="12" t="s">
        <v>88</v>
      </c>
      <c r="H49" s="13"/>
      <c r="I49" s="13"/>
      <c r="J49" s="25">
        <f t="shared" si="2"/>
        <v>0</v>
      </c>
      <c r="K49" s="25">
        <f t="shared" si="3"/>
        <v>0</v>
      </c>
      <c r="L49" s="12"/>
    </row>
    <row r="50" ht="45" customHeight="1" spans="1:12">
      <c r="A50" s="9">
        <v>5</v>
      </c>
      <c r="B50" s="10"/>
      <c r="C50" s="11" t="s">
        <v>20</v>
      </c>
      <c r="D50" s="10" t="s">
        <v>94</v>
      </c>
      <c r="E50" s="10" t="s">
        <v>18</v>
      </c>
      <c r="F50" s="12">
        <v>4</v>
      </c>
      <c r="G50" s="12" t="s">
        <v>88</v>
      </c>
      <c r="H50" s="13"/>
      <c r="I50" s="13"/>
      <c r="J50" s="25">
        <f t="shared" si="2"/>
        <v>0</v>
      </c>
      <c r="K50" s="25">
        <f t="shared" si="3"/>
        <v>0</v>
      </c>
      <c r="L50" s="12"/>
    </row>
    <row r="51" ht="18" customHeight="1" spans="1:12">
      <c r="A51" s="9">
        <v>7</v>
      </c>
      <c r="B51" s="10"/>
      <c r="C51" s="11" t="s">
        <v>95</v>
      </c>
      <c r="D51" s="10" t="s">
        <v>96</v>
      </c>
      <c r="E51" s="10" t="s">
        <v>18</v>
      </c>
      <c r="F51" s="12">
        <v>4</v>
      </c>
      <c r="G51" s="12"/>
      <c r="H51" s="13"/>
      <c r="I51" s="13"/>
      <c r="J51" s="25">
        <f t="shared" si="2"/>
        <v>0</v>
      </c>
      <c r="K51" s="25">
        <f t="shared" si="3"/>
        <v>0</v>
      </c>
      <c r="L51" s="12"/>
    </row>
    <row r="52" ht="18" customHeight="1" spans="1:12">
      <c r="A52" s="9">
        <v>8</v>
      </c>
      <c r="B52" s="24" t="s">
        <v>30</v>
      </c>
      <c r="C52" s="14" t="s">
        <v>31</v>
      </c>
      <c r="D52" s="14" t="s">
        <v>97</v>
      </c>
      <c r="E52" s="14" t="s">
        <v>33</v>
      </c>
      <c r="F52" s="14">
        <v>23.37</v>
      </c>
      <c r="G52" s="14"/>
      <c r="H52" s="14"/>
      <c r="I52" s="14"/>
      <c r="J52" s="25">
        <f t="shared" si="2"/>
        <v>0</v>
      </c>
      <c r="K52" s="25">
        <f t="shared" si="3"/>
        <v>0</v>
      </c>
      <c r="L52" s="10"/>
    </row>
    <row r="53" ht="18" customHeight="1" spans="1:12">
      <c r="A53" s="9">
        <v>9</v>
      </c>
      <c r="B53" s="16"/>
      <c r="C53" s="14" t="s">
        <v>31</v>
      </c>
      <c r="D53" s="14" t="s">
        <v>32</v>
      </c>
      <c r="E53" s="14" t="s">
        <v>33</v>
      </c>
      <c r="F53" s="14">
        <v>340.54</v>
      </c>
      <c r="G53" s="14"/>
      <c r="H53" s="14"/>
      <c r="I53" s="14"/>
      <c r="J53" s="25">
        <f t="shared" si="2"/>
        <v>0</v>
      </c>
      <c r="K53" s="25">
        <f t="shared" si="3"/>
        <v>0</v>
      </c>
      <c r="L53" s="10"/>
    </row>
    <row r="54" ht="18" customHeight="1" spans="1:12">
      <c r="A54" s="9">
        <v>10</v>
      </c>
      <c r="B54" s="16"/>
      <c r="C54" s="14" t="s">
        <v>31</v>
      </c>
      <c r="D54" s="14" t="s">
        <v>98</v>
      </c>
      <c r="E54" s="14" t="s">
        <v>33</v>
      </c>
      <c r="F54" s="14">
        <v>77.04</v>
      </c>
      <c r="G54" s="14"/>
      <c r="H54" s="14"/>
      <c r="I54" s="14"/>
      <c r="J54" s="25">
        <f t="shared" si="2"/>
        <v>0</v>
      </c>
      <c r="K54" s="25">
        <f t="shared" si="3"/>
        <v>0</v>
      </c>
      <c r="L54" s="10"/>
    </row>
    <row r="55" ht="18" customHeight="1" spans="1:12">
      <c r="A55" s="9">
        <v>11</v>
      </c>
      <c r="B55" s="16"/>
      <c r="C55" s="14" t="s">
        <v>31</v>
      </c>
      <c r="D55" s="14" t="s">
        <v>99</v>
      </c>
      <c r="E55" s="14" t="s">
        <v>33</v>
      </c>
      <c r="F55" s="14">
        <v>50.12</v>
      </c>
      <c r="G55" s="14"/>
      <c r="H55" s="14"/>
      <c r="I55" s="14"/>
      <c r="J55" s="25">
        <f t="shared" si="2"/>
        <v>0</v>
      </c>
      <c r="K55" s="25">
        <f t="shared" si="3"/>
        <v>0</v>
      </c>
      <c r="L55" s="10"/>
    </row>
    <row r="56" ht="30" customHeight="1" spans="1:12">
      <c r="A56" s="9">
        <v>12</v>
      </c>
      <c r="B56" s="16"/>
      <c r="C56" s="14" t="s">
        <v>34</v>
      </c>
      <c r="D56" s="14"/>
      <c r="E56" s="14" t="s">
        <v>33</v>
      </c>
      <c r="F56" s="14">
        <v>29.66</v>
      </c>
      <c r="G56" s="14"/>
      <c r="H56" s="14"/>
      <c r="I56" s="14"/>
      <c r="J56" s="25">
        <f t="shared" si="2"/>
        <v>0</v>
      </c>
      <c r="K56" s="25">
        <f t="shared" si="3"/>
        <v>0</v>
      </c>
      <c r="L56" s="10"/>
    </row>
    <row r="57" ht="30" customHeight="1" spans="1:12">
      <c r="A57" s="9">
        <v>13</v>
      </c>
      <c r="B57" s="17"/>
      <c r="C57" s="14" t="s">
        <v>35</v>
      </c>
      <c r="D57" s="14" t="s">
        <v>36</v>
      </c>
      <c r="E57" s="14" t="s">
        <v>37</v>
      </c>
      <c r="F57" s="14">
        <v>16.09</v>
      </c>
      <c r="G57" s="14" t="s">
        <v>38</v>
      </c>
      <c r="H57" s="14"/>
      <c r="I57" s="14"/>
      <c r="J57" s="25">
        <f t="shared" si="2"/>
        <v>0</v>
      </c>
      <c r="K57" s="25">
        <f t="shared" si="3"/>
        <v>0</v>
      </c>
      <c r="L57" s="10"/>
    </row>
    <row r="58" ht="18" customHeight="1" spans="1:13">
      <c r="A58" s="9">
        <v>14</v>
      </c>
      <c r="B58" s="10" t="s">
        <v>100</v>
      </c>
      <c r="C58" s="15" t="s">
        <v>101</v>
      </c>
      <c r="D58" s="15" t="s">
        <v>102</v>
      </c>
      <c r="E58" s="15" t="s">
        <v>42</v>
      </c>
      <c r="F58" s="15">
        <v>100.94</v>
      </c>
      <c r="G58" s="14" t="s">
        <v>103</v>
      </c>
      <c r="H58" s="15"/>
      <c r="I58" s="15"/>
      <c r="J58" s="25">
        <f t="shared" si="2"/>
        <v>0</v>
      </c>
      <c r="K58" s="25">
        <f t="shared" si="3"/>
        <v>0</v>
      </c>
      <c r="L58" s="17"/>
      <c r="M58" s="26"/>
    </row>
    <row r="59" ht="18" customHeight="1" spans="1:12">
      <c r="A59" s="9">
        <v>15</v>
      </c>
      <c r="B59" s="10"/>
      <c r="C59" s="15" t="s">
        <v>101</v>
      </c>
      <c r="D59" s="15" t="s">
        <v>104</v>
      </c>
      <c r="E59" s="14" t="s">
        <v>42</v>
      </c>
      <c r="F59" s="14">
        <v>128.26</v>
      </c>
      <c r="G59" s="14" t="s">
        <v>103</v>
      </c>
      <c r="H59" s="14"/>
      <c r="I59" s="14"/>
      <c r="J59" s="25">
        <f t="shared" si="2"/>
        <v>0</v>
      </c>
      <c r="K59" s="25">
        <f t="shared" si="3"/>
        <v>0</v>
      </c>
      <c r="L59" s="10"/>
    </row>
    <row r="60" ht="18" customHeight="1" spans="1:12">
      <c r="A60" s="9">
        <v>16</v>
      </c>
      <c r="B60" s="10"/>
      <c r="C60" s="15" t="s">
        <v>101</v>
      </c>
      <c r="D60" s="15" t="s">
        <v>105</v>
      </c>
      <c r="E60" s="14" t="s">
        <v>42</v>
      </c>
      <c r="F60" s="14">
        <v>54.09</v>
      </c>
      <c r="G60" s="14" t="s">
        <v>103</v>
      </c>
      <c r="H60" s="14"/>
      <c r="I60" s="14"/>
      <c r="J60" s="25">
        <f t="shared" si="2"/>
        <v>0</v>
      </c>
      <c r="K60" s="25">
        <f t="shared" si="3"/>
        <v>0</v>
      </c>
      <c r="L60" s="10"/>
    </row>
    <row r="61" ht="18" customHeight="1" spans="1:12">
      <c r="A61" s="9">
        <v>17</v>
      </c>
      <c r="B61" s="10"/>
      <c r="C61" s="15" t="s">
        <v>101</v>
      </c>
      <c r="D61" s="15" t="s">
        <v>106</v>
      </c>
      <c r="E61" s="14" t="s">
        <v>42</v>
      </c>
      <c r="F61" s="14">
        <v>43.05</v>
      </c>
      <c r="G61" s="14" t="s">
        <v>103</v>
      </c>
      <c r="H61" s="14"/>
      <c r="I61" s="14"/>
      <c r="J61" s="25">
        <f t="shared" si="2"/>
        <v>0</v>
      </c>
      <c r="K61" s="25">
        <f t="shared" si="3"/>
        <v>0</v>
      </c>
      <c r="L61" s="10"/>
    </row>
    <row r="62" ht="18" customHeight="1" spans="1:12">
      <c r="A62" s="9">
        <v>18</v>
      </c>
      <c r="B62" s="10"/>
      <c r="C62" s="15" t="s">
        <v>101</v>
      </c>
      <c r="D62" s="15" t="s">
        <v>107</v>
      </c>
      <c r="E62" s="14" t="s">
        <v>42</v>
      </c>
      <c r="F62" s="14">
        <v>31.48</v>
      </c>
      <c r="G62" s="14" t="s">
        <v>103</v>
      </c>
      <c r="H62" s="14"/>
      <c r="I62" s="14"/>
      <c r="J62" s="25">
        <f t="shared" si="2"/>
        <v>0</v>
      </c>
      <c r="K62" s="25">
        <f t="shared" si="3"/>
        <v>0</v>
      </c>
      <c r="L62" s="10"/>
    </row>
    <row r="63" ht="18" customHeight="1" spans="1:12">
      <c r="A63" s="9">
        <v>19</v>
      </c>
      <c r="B63" s="10"/>
      <c r="C63" s="15" t="s">
        <v>101</v>
      </c>
      <c r="D63" s="15" t="s">
        <v>108</v>
      </c>
      <c r="E63" s="14" t="s">
        <v>42</v>
      </c>
      <c r="F63" s="14">
        <v>88.29</v>
      </c>
      <c r="G63" s="14" t="s">
        <v>103</v>
      </c>
      <c r="H63" s="14"/>
      <c r="I63" s="14"/>
      <c r="J63" s="25">
        <f t="shared" si="2"/>
        <v>0</v>
      </c>
      <c r="K63" s="25">
        <f t="shared" si="3"/>
        <v>0</v>
      </c>
      <c r="L63" s="10"/>
    </row>
    <row r="64" ht="18" customHeight="1" spans="1:12">
      <c r="A64" s="9">
        <v>20</v>
      </c>
      <c r="B64" s="10"/>
      <c r="C64" s="15" t="s">
        <v>101</v>
      </c>
      <c r="D64" s="15" t="s">
        <v>109</v>
      </c>
      <c r="E64" s="14" t="s">
        <v>42</v>
      </c>
      <c r="F64" s="14">
        <v>129.61</v>
      </c>
      <c r="G64" s="14" t="s">
        <v>103</v>
      </c>
      <c r="H64" s="14"/>
      <c r="I64" s="14"/>
      <c r="J64" s="25">
        <f t="shared" si="2"/>
        <v>0</v>
      </c>
      <c r="K64" s="25">
        <f t="shared" si="3"/>
        <v>0</v>
      </c>
      <c r="L64" s="10"/>
    </row>
    <row r="65" ht="18" customHeight="1" spans="1:12">
      <c r="A65" s="9">
        <v>21</v>
      </c>
      <c r="B65" s="10"/>
      <c r="C65" s="15" t="s">
        <v>101</v>
      </c>
      <c r="D65" s="15" t="s">
        <v>110</v>
      </c>
      <c r="E65" s="14" t="s">
        <v>42</v>
      </c>
      <c r="F65" s="14">
        <v>299.91</v>
      </c>
      <c r="G65" s="14" t="s">
        <v>103</v>
      </c>
      <c r="H65" s="14"/>
      <c r="I65" s="14"/>
      <c r="J65" s="25">
        <f t="shared" si="2"/>
        <v>0</v>
      </c>
      <c r="K65" s="25">
        <f t="shared" si="3"/>
        <v>0</v>
      </c>
      <c r="L65" s="10"/>
    </row>
    <row r="66" ht="30" customHeight="1" spans="1:12">
      <c r="A66" s="9">
        <v>22</v>
      </c>
      <c r="B66" s="10"/>
      <c r="C66" s="14" t="s">
        <v>35</v>
      </c>
      <c r="D66" s="14" t="s">
        <v>36</v>
      </c>
      <c r="E66" s="14" t="s">
        <v>37</v>
      </c>
      <c r="F66" s="14">
        <v>7.23</v>
      </c>
      <c r="G66" s="14" t="s">
        <v>38</v>
      </c>
      <c r="H66" s="14"/>
      <c r="I66" s="14"/>
      <c r="J66" s="25">
        <f t="shared" si="2"/>
        <v>0</v>
      </c>
      <c r="K66" s="25">
        <f t="shared" si="3"/>
        <v>0</v>
      </c>
      <c r="L66" s="10"/>
    </row>
    <row r="67" ht="18" customHeight="1" spans="1:12">
      <c r="A67" s="9">
        <v>23</v>
      </c>
      <c r="B67" s="24" t="s">
        <v>53</v>
      </c>
      <c r="C67" s="15" t="s">
        <v>101</v>
      </c>
      <c r="D67" s="14" t="s">
        <v>107</v>
      </c>
      <c r="E67" s="14" t="s">
        <v>42</v>
      </c>
      <c r="F67" s="14">
        <v>63.85</v>
      </c>
      <c r="G67" s="14" t="s">
        <v>103</v>
      </c>
      <c r="H67" s="14"/>
      <c r="I67" s="14"/>
      <c r="J67" s="25">
        <f t="shared" si="2"/>
        <v>0</v>
      </c>
      <c r="K67" s="25">
        <f t="shared" si="3"/>
        <v>0</v>
      </c>
      <c r="L67" s="10"/>
    </row>
    <row r="68" ht="18" customHeight="1" spans="1:12">
      <c r="A68" s="9">
        <v>24</v>
      </c>
      <c r="B68" s="16"/>
      <c r="C68" s="15" t="s">
        <v>101</v>
      </c>
      <c r="D68" s="14" t="s">
        <v>108</v>
      </c>
      <c r="E68" s="14" t="s">
        <v>42</v>
      </c>
      <c r="F68" s="14">
        <v>110.93</v>
      </c>
      <c r="G68" s="14" t="s">
        <v>103</v>
      </c>
      <c r="H68" s="14"/>
      <c r="I68" s="14"/>
      <c r="J68" s="25">
        <f t="shared" si="2"/>
        <v>0</v>
      </c>
      <c r="K68" s="25">
        <f t="shared" si="3"/>
        <v>0</v>
      </c>
      <c r="L68" s="10"/>
    </row>
    <row r="69" ht="18" customHeight="1" spans="1:12">
      <c r="A69" s="9">
        <v>25</v>
      </c>
      <c r="B69" s="16"/>
      <c r="C69" s="15" t="s">
        <v>101</v>
      </c>
      <c r="D69" s="14" t="s">
        <v>109</v>
      </c>
      <c r="E69" s="14" t="s">
        <v>42</v>
      </c>
      <c r="F69" s="14">
        <v>40.75</v>
      </c>
      <c r="G69" s="14" t="s">
        <v>103</v>
      </c>
      <c r="H69" s="14"/>
      <c r="I69" s="14"/>
      <c r="J69" s="25">
        <f t="shared" si="2"/>
        <v>0</v>
      </c>
      <c r="K69" s="25">
        <f t="shared" si="3"/>
        <v>0</v>
      </c>
      <c r="L69" s="10"/>
    </row>
    <row r="70" ht="18" customHeight="1" spans="1:12">
      <c r="A70" s="9">
        <v>26</v>
      </c>
      <c r="B70" s="16"/>
      <c r="C70" s="15" t="s">
        <v>101</v>
      </c>
      <c r="D70" s="14" t="s">
        <v>110</v>
      </c>
      <c r="E70" s="14" t="s">
        <v>42</v>
      </c>
      <c r="F70" s="14">
        <v>195.22</v>
      </c>
      <c r="G70" s="14" t="s">
        <v>103</v>
      </c>
      <c r="H70" s="14"/>
      <c r="I70" s="14"/>
      <c r="J70" s="25">
        <f t="shared" si="2"/>
        <v>0</v>
      </c>
      <c r="K70" s="25">
        <f t="shared" si="3"/>
        <v>0</v>
      </c>
      <c r="L70" s="10"/>
    </row>
    <row r="71" ht="30" customHeight="1" spans="1:12">
      <c r="A71" s="9">
        <v>27</v>
      </c>
      <c r="B71" s="17"/>
      <c r="C71" s="14" t="s">
        <v>35</v>
      </c>
      <c r="D71" s="14" t="s">
        <v>57</v>
      </c>
      <c r="E71" s="14" t="s">
        <v>37</v>
      </c>
      <c r="F71" s="14">
        <v>1.38</v>
      </c>
      <c r="G71" s="14" t="s">
        <v>38</v>
      </c>
      <c r="H71" s="14"/>
      <c r="I71" s="14"/>
      <c r="J71" s="25">
        <f t="shared" si="2"/>
        <v>0</v>
      </c>
      <c r="K71" s="25">
        <f t="shared" si="3"/>
        <v>0</v>
      </c>
      <c r="L71" s="10"/>
    </row>
    <row r="72" ht="30" customHeight="1" spans="1:12">
      <c r="A72" s="9">
        <v>28</v>
      </c>
      <c r="B72" s="16" t="s">
        <v>64</v>
      </c>
      <c r="C72" s="14" t="s">
        <v>65</v>
      </c>
      <c r="D72" s="14" t="s">
        <v>111</v>
      </c>
      <c r="E72" s="14" t="s">
        <v>60</v>
      </c>
      <c r="F72" s="14">
        <v>2</v>
      </c>
      <c r="G72" s="14"/>
      <c r="H72" s="14"/>
      <c r="I72" s="14"/>
      <c r="J72" s="25">
        <f t="shared" si="2"/>
        <v>0</v>
      </c>
      <c r="K72" s="25">
        <f t="shared" si="3"/>
        <v>0</v>
      </c>
      <c r="L72" s="10"/>
    </row>
    <row r="73" ht="18" customHeight="1" spans="1:12">
      <c r="A73" s="9">
        <v>29</v>
      </c>
      <c r="B73" s="16"/>
      <c r="C73" s="14" t="s">
        <v>65</v>
      </c>
      <c r="D73" s="14" t="s">
        <v>112</v>
      </c>
      <c r="E73" s="14" t="s">
        <v>60</v>
      </c>
      <c r="F73" s="14">
        <v>2</v>
      </c>
      <c r="G73" s="14"/>
      <c r="H73" s="14"/>
      <c r="I73" s="14"/>
      <c r="J73" s="25">
        <f t="shared" si="2"/>
        <v>0</v>
      </c>
      <c r="K73" s="25">
        <f t="shared" si="3"/>
        <v>0</v>
      </c>
      <c r="L73" s="10"/>
    </row>
    <row r="74" ht="30" customHeight="1" spans="1:12">
      <c r="A74" s="9">
        <v>30</v>
      </c>
      <c r="B74" s="16"/>
      <c r="C74" s="14" t="s">
        <v>65</v>
      </c>
      <c r="D74" s="14" t="s">
        <v>66</v>
      </c>
      <c r="E74" s="14" t="s">
        <v>60</v>
      </c>
      <c r="F74" s="14">
        <v>17</v>
      </c>
      <c r="G74" s="14"/>
      <c r="H74" s="14"/>
      <c r="I74" s="14"/>
      <c r="J74" s="25">
        <f t="shared" si="2"/>
        <v>0</v>
      </c>
      <c r="K74" s="25">
        <f t="shared" si="3"/>
        <v>0</v>
      </c>
      <c r="L74" s="10"/>
    </row>
    <row r="75" ht="18" customHeight="1" spans="1:12">
      <c r="A75" s="9">
        <v>31</v>
      </c>
      <c r="B75" s="16"/>
      <c r="C75" s="14" t="s">
        <v>65</v>
      </c>
      <c r="D75" s="14" t="s">
        <v>113</v>
      </c>
      <c r="E75" s="14" t="s">
        <v>60</v>
      </c>
      <c r="F75" s="14">
        <v>17</v>
      </c>
      <c r="G75" s="14"/>
      <c r="H75" s="14"/>
      <c r="I75" s="14"/>
      <c r="J75" s="25">
        <f t="shared" si="2"/>
        <v>0</v>
      </c>
      <c r="K75" s="25">
        <f t="shared" si="3"/>
        <v>0</v>
      </c>
      <c r="L75" s="10"/>
    </row>
    <row r="76" ht="18" customHeight="1" spans="1:12">
      <c r="A76" s="9">
        <v>32</v>
      </c>
      <c r="B76" s="16"/>
      <c r="C76" s="14" t="s">
        <v>65</v>
      </c>
      <c r="D76" s="14" t="s">
        <v>114</v>
      </c>
      <c r="E76" s="14" t="s">
        <v>60</v>
      </c>
      <c r="F76" s="14">
        <v>8</v>
      </c>
      <c r="G76" s="14"/>
      <c r="H76" s="14"/>
      <c r="I76" s="14"/>
      <c r="J76" s="25">
        <f t="shared" si="2"/>
        <v>0</v>
      </c>
      <c r="K76" s="25">
        <f t="shared" si="3"/>
        <v>0</v>
      </c>
      <c r="L76" s="10"/>
    </row>
    <row r="77" ht="18" customHeight="1" spans="1:12">
      <c r="A77" s="9">
        <v>33</v>
      </c>
      <c r="B77" s="16"/>
      <c r="C77" s="14" t="s">
        <v>65</v>
      </c>
      <c r="D77" s="14" t="s">
        <v>115</v>
      </c>
      <c r="E77" s="14" t="s">
        <v>60</v>
      </c>
      <c r="F77" s="14">
        <v>2</v>
      </c>
      <c r="G77" s="14"/>
      <c r="H77" s="14"/>
      <c r="I77" s="14"/>
      <c r="J77" s="25">
        <f t="shared" ref="J77:J97" si="4">H77+I77</f>
        <v>0</v>
      </c>
      <c r="K77" s="25">
        <f t="shared" ref="K77:K97" si="5">F77*J77</f>
        <v>0</v>
      </c>
      <c r="L77" s="10"/>
    </row>
    <row r="78" ht="30" customHeight="1" spans="1:12">
      <c r="A78" s="9">
        <v>34</v>
      </c>
      <c r="B78" s="16"/>
      <c r="C78" s="14" t="s">
        <v>65</v>
      </c>
      <c r="D78" s="14" t="s">
        <v>116</v>
      </c>
      <c r="E78" s="14" t="s">
        <v>60</v>
      </c>
      <c r="F78" s="14">
        <v>4</v>
      </c>
      <c r="G78" s="14"/>
      <c r="H78" s="14"/>
      <c r="I78" s="14"/>
      <c r="J78" s="25">
        <f t="shared" si="4"/>
        <v>0</v>
      </c>
      <c r="K78" s="25">
        <f t="shared" si="5"/>
        <v>0</v>
      </c>
      <c r="L78" s="10"/>
    </row>
    <row r="79" ht="18" customHeight="1" spans="1:12">
      <c r="A79" s="9">
        <v>35</v>
      </c>
      <c r="B79" s="16"/>
      <c r="C79" s="14" t="s">
        <v>65</v>
      </c>
      <c r="D79" s="14" t="s">
        <v>117</v>
      </c>
      <c r="E79" s="14" t="s">
        <v>60</v>
      </c>
      <c r="F79" s="14">
        <v>4</v>
      </c>
      <c r="G79" s="14"/>
      <c r="H79" s="14"/>
      <c r="I79" s="14"/>
      <c r="J79" s="25">
        <f t="shared" si="4"/>
        <v>0</v>
      </c>
      <c r="K79" s="25">
        <f t="shared" si="5"/>
        <v>0</v>
      </c>
      <c r="L79" s="10"/>
    </row>
    <row r="80" ht="30" customHeight="1" spans="1:12">
      <c r="A80" s="9">
        <v>36</v>
      </c>
      <c r="B80" s="16"/>
      <c r="C80" s="14" t="s">
        <v>65</v>
      </c>
      <c r="D80" s="14" t="s">
        <v>118</v>
      </c>
      <c r="E80" s="14" t="s">
        <v>60</v>
      </c>
      <c r="F80" s="14">
        <v>9</v>
      </c>
      <c r="G80" s="14"/>
      <c r="H80" s="14"/>
      <c r="I80" s="14"/>
      <c r="J80" s="25">
        <f t="shared" si="4"/>
        <v>0</v>
      </c>
      <c r="K80" s="25">
        <f t="shared" si="5"/>
        <v>0</v>
      </c>
      <c r="L80" s="10"/>
    </row>
    <row r="81" ht="30" customHeight="1" spans="1:12">
      <c r="A81" s="9">
        <v>37</v>
      </c>
      <c r="B81" s="16"/>
      <c r="C81" s="14" t="s">
        <v>65</v>
      </c>
      <c r="D81" s="14" t="s">
        <v>71</v>
      </c>
      <c r="E81" s="14" t="s">
        <v>60</v>
      </c>
      <c r="F81" s="14">
        <v>8</v>
      </c>
      <c r="G81" s="14"/>
      <c r="H81" s="14"/>
      <c r="I81" s="14"/>
      <c r="J81" s="25">
        <f t="shared" si="4"/>
        <v>0</v>
      </c>
      <c r="K81" s="25">
        <f t="shared" si="5"/>
        <v>0</v>
      </c>
      <c r="L81" s="10"/>
    </row>
    <row r="82" ht="30" customHeight="1" spans="1:12">
      <c r="A82" s="9">
        <v>38</v>
      </c>
      <c r="B82" s="16"/>
      <c r="C82" s="14" t="s">
        <v>65</v>
      </c>
      <c r="D82" s="14" t="s">
        <v>119</v>
      </c>
      <c r="E82" s="14" t="s">
        <v>60</v>
      </c>
      <c r="F82" s="14">
        <v>4</v>
      </c>
      <c r="G82" s="14"/>
      <c r="H82" s="14"/>
      <c r="I82" s="14"/>
      <c r="J82" s="25">
        <f t="shared" si="4"/>
        <v>0</v>
      </c>
      <c r="K82" s="25">
        <f t="shared" si="5"/>
        <v>0</v>
      </c>
      <c r="L82" s="10"/>
    </row>
    <row r="83" ht="30" customHeight="1" spans="1:12">
      <c r="A83" s="9">
        <v>39</v>
      </c>
      <c r="B83" s="16"/>
      <c r="C83" s="14" t="s">
        <v>65</v>
      </c>
      <c r="D83" s="14" t="s">
        <v>120</v>
      </c>
      <c r="E83" s="14" t="s">
        <v>60</v>
      </c>
      <c r="F83" s="14">
        <v>3</v>
      </c>
      <c r="G83" s="14"/>
      <c r="H83" s="14"/>
      <c r="I83" s="14"/>
      <c r="J83" s="25">
        <f t="shared" si="4"/>
        <v>0</v>
      </c>
      <c r="K83" s="25">
        <f t="shared" si="5"/>
        <v>0</v>
      </c>
      <c r="L83" s="10"/>
    </row>
    <row r="84" ht="18" customHeight="1" spans="1:12">
      <c r="A84" s="9">
        <v>40</v>
      </c>
      <c r="B84" s="16"/>
      <c r="C84" s="14" t="s">
        <v>65</v>
      </c>
      <c r="D84" s="14" t="s">
        <v>121</v>
      </c>
      <c r="E84" s="14" t="s">
        <v>60</v>
      </c>
      <c r="F84" s="14">
        <v>15</v>
      </c>
      <c r="G84" s="14"/>
      <c r="H84" s="14"/>
      <c r="I84" s="14"/>
      <c r="J84" s="25">
        <f t="shared" si="4"/>
        <v>0</v>
      </c>
      <c r="K84" s="25">
        <f t="shared" si="5"/>
        <v>0</v>
      </c>
      <c r="L84" s="10"/>
    </row>
    <row r="85" ht="18" customHeight="1" spans="1:12">
      <c r="A85" s="9">
        <v>41</v>
      </c>
      <c r="B85" s="16"/>
      <c r="C85" s="14" t="s">
        <v>65</v>
      </c>
      <c r="D85" s="14" t="s">
        <v>122</v>
      </c>
      <c r="E85" s="14" t="s">
        <v>60</v>
      </c>
      <c r="F85" s="14">
        <v>2</v>
      </c>
      <c r="G85" s="14"/>
      <c r="H85" s="14"/>
      <c r="I85" s="14"/>
      <c r="J85" s="25">
        <f t="shared" si="4"/>
        <v>0</v>
      </c>
      <c r="K85" s="25">
        <f t="shared" si="5"/>
        <v>0</v>
      </c>
      <c r="L85" s="10"/>
    </row>
    <row r="86" ht="18" customHeight="1" spans="1:12">
      <c r="A86" s="9">
        <v>42</v>
      </c>
      <c r="B86" s="16"/>
      <c r="C86" s="14" t="s">
        <v>65</v>
      </c>
      <c r="D86" s="14" t="s">
        <v>123</v>
      </c>
      <c r="E86" s="14" t="s">
        <v>60</v>
      </c>
      <c r="F86" s="14">
        <v>1</v>
      </c>
      <c r="G86" s="14"/>
      <c r="H86" s="14"/>
      <c r="I86" s="14"/>
      <c r="J86" s="25">
        <f t="shared" si="4"/>
        <v>0</v>
      </c>
      <c r="K86" s="25">
        <f t="shared" si="5"/>
        <v>0</v>
      </c>
      <c r="L86" s="10"/>
    </row>
    <row r="87" ht="18" customHeight="1" spans="1:12">
      <c r="A87" s="9">
        <v>43</v>
      </c>
      <c r="B87" s="17"/>
      <c r="C87" s="14" t="s">
        <v>65</v>
      </c>
      <c r="D87" s="14" t="s">
        <v>124</v>
      </c>
      <c r="E87" s="14" t="s">
        <v>60</v>
      </c>
      <c r="F87" s="14">
        <v>12</v>
      </c>
      <c r="G87" s="14"/>
      <c r="H87" s="14"/>
      <c r="I87" s="14"/>
      <c r="J87" s="25">
        <f t="shared" si="4"/>
        <v>0</v>
      </c>
      <c r="K87" s="25">
        <f t="shared" si="5"/>
        <v>0</v>
      </c>
      <c r="L87" s="10"/>
    </row>
    <row r="88" ht="18" customHeight="1" spans="1:12">
      <c r="A88" s="9">
        <v>44</v>
      </c>
      <c r="B88" s="17" t="s">
        <v>73</v>
      </c>
      <c r="C88" s="14"/>
      <c r="D88" s="14" t="s">
        <v>125</v>
      </c>
      <c r="E88" s="14" t="s">
        <v>75</v>
      </c>
      <c r="F88" s="14">
        <v>900.18</v>
      </c>
      <c r="G88" s="14"/>
      <c r="H88" s="14"/>
      <c r="I88" s="14"/>
      <c r="J88" s="25">
        <f t="shared" si="4"/>
        <v>0</v>
      </c>
      <c r="K88" s="25">
        <f t="shared" si="5"/>
        <v>0</v>
      </c>
      <c r="L88" s="10"/>
    </row>
    <row r="89" ht="18" customHeight="1" spans="1:12">
      <c r="A89" s="9">
        <v>45</v>
      </c>
      <c r="B89" s="17" t="s">
        <v>76</v>
      </c>
      <c r="C89" s="14" t="s">
        <v>77</v>
      </c>
      <c r="D89" s="14" t="s">
        <v>78</v>
      </c>
      <c r="E89" s="14" t="s">
        <v>79</v>
      </c>
      <c r="F89" s="14">
        <v>1</v>
      </c>
      <c r="G89" s="14"/>
      <c r="H89" s="14"/>
      <c r="I89" s="14"/>
      <c r="J89" s="25">
        <f t="shared" si="4"/>
        <v>0</v>
      </c>
      <c r="K89" s="25">
        <f t="shared" si="5"/>
        <v>0</v>
      </c>
      <c r="L89" s="27"/>
    </row>
    <row r="90" ht="18" customHeight="1" spans="1:12">
      <c r="A90" s="9">
        <v>46</v>
      </c>
      <c r="B90" s="16" t="s">
        <v>126</v>
      </c>
      <c r="C90" s="14" t="s">
        <v>127</v>
      </c>
      <c r="D90" s="14" t="s">
        <v>102</v>
      </c>
      <c r="E90" s="14" t="s">
        <v>60</v>
      </c>
      <c r="F90" s="14">
        <v>2</v>
      </c>
      <c r="G90" s="14"/>
      <c r="H90" s="14"/>
      <c r="I90" s="14"/>
      <c r="J90" s="25">
        <f t="shared" si="4"/>
        <v>0</v>
      </c>
      <c r="K90" s="25">
        <f t="shared" si="5"/>
        <v>0</v>
      </c>
      <c r="L90" s="27"/>
    </row>
    <row r="91" ht="18" customHeight="1" spans="1:12">
      <c r="A91" s="9">
        <v>47</v>
      </c>
      <c r="B91" s="16"/>
      <c r="C91" s="14" t="s">
        <v>127</v>
      </c>
      <c r="D91" s="14" t="s">
        <v>104</v>
      </c>
      <c r="E91" s="14" t="s">
        <v>60</v>
      </c>
      <c r="F91" s="14">
        <v>2</v>
      </c>
      <c r="G91" s="14"/>
      <c r="H91" s="14"/>
      <c r="I91" s="14"/>
      <c r="J91" s="25">
        <f t="shared" si="4"/>
        <v>0</v>
      </c>
      <c r="K91" s="25">
        <f t="shared" si="5"/>
        <v>0</v>
      </c>
      <c r="L91" s="27"/>
    </row>
    <row r="92" ht="18" customHeight="1" spans="1:12">
      <c r="A92" s="9">
        <v>48</v>
      </c>
      <c r="B92" s="16"/>
      <c r="C92" s="14" t="s">
        <v>128</v>
      </c>
      <c r="D92" s="14" t="s">
        <v>110</v>
      </c>
      <c r="E92" s="14" t="s">
        <v>60</v>
      </c>
      <c r="F92" s="14">
        <v>110</v>
      </c>
      <c r="G92" s="14"/>
      <c r="H92" s="14"/>
      <c r="I92" s="14"/>
      <c r="J92" s="25">
        <f t="shared" si="4"/>
        <v>0</v>
      </c>
      <c r="K92" s="25">
        <f t="shared" si="5"/>
        <v>0</v>
      </c>
      <c r="L92" s="27"/>
    </row>
    <row r="93" ht="18" customHeight="1" spans="1:12">
      <c r="A93" s="9">
        <v>49</v>
      </c>
      <c r="B93" s="16"/>
      <c r="C93" s="14" t="s">
        <v>129</v>
      </c>
      <c r="D93" s="14" t="s">
        <v>110</v>
      </c>
      <c r="E93" s="14" t="s">
        <v>60</v>
      </c>
      <c r="F93" s="14">
        <v>55</v>
      </c>
      <c r="G93" s="14"/>
      <c r="H93" s="14"/>
      <c r="I93" s="14"/>
      <c r="J93" s="25">
        <f t="shared" si="4"/>
        <v>0</v>
      </c>
      <c r="K93" s="25">
        <f t="shared" si="5"/>
        <v>0</v>
      </c>
      <c r="L93" s="27"/>
    </row>
    <row r="94" ht="18" customHeight="1" spans="1:12">
      <c r="A94" s="9">
        <v>50</v>
      </c>
      <c r="B94" s="16"/>
      <c r="C94" s="14" t="s">
        <v>130</v>
      </c>
      <c r="D94" s="14" t="s">
        <v>110</v>
      </c>
      <c r="E94" s="14" t="s">
        <v>60</v>
      </c>
      <c r="F94" s="14">
        <v>110</v>
      </c>
      <c r="G94" s="14"/>
      <c r="H94" s="14"/>
      <c r="I94" s="14"/>
      <c r="J94" s="25">
        <f t="shared" si="4"/>
        <v>0</v>
      </c>
      <c r="K94" s="25">
        <f t="shared" si="5"/>
        <v>0</v>
      </c>
      <c r="L94" s="27"/>
    </row>
    <row r="95" ht="18" customHeight="1" spans="1:12">
      <c r="A95" s="9">
        <v>51</v>
      </c>
      <c r="B95" s="16"/>
      <c r="C95" s="14" t="s">
        <v>131</v>
      </c>
      <c r="D95" s="14" t="s">
        <v>110</v>
      </c>
      <c r="E95" s="14" t="s">
        <v>60</v>
      </c>
      <c r="F95" s="14">
        <v>55</v>
      </c>
      <c r="G95" s="14"/>
      <c r="H95" s="14"/>
      <c r="I95" s="14"/>
      <c r="J95" s="25">
        <f t="shared" si="4"/>
        <v>0</v>
      </c>
      <c r="K95" s="25">
        <f t="shared" si="5"/>
        <v>0</v>
      </c>
      <c r="L95" s="27"/>
    </row>
    <row r="96" ht="18" customHeight="1" spans="1:12">
      <c r="A96" s="9">
        <v>52</v>
      </c>
      <c r="B96" s="16"/>
      <c r="C96" s="14" t="s">
        <v>132</v>
      </c>
      <c r="D96" s="14" t="s">
        <v>109</v>
      </c>
      <c r="E96" s="14" t="s">
        <v>60</v>
      </c>
      <c r="F96" s="14">
        <v>2</v>
      </c>
      <c r="G96" s="14"/>
      <c r="H96" s="14"/>
      <c r="I96" s="14"/>
      <c r="J96" s="25">
        <f t="shared" si="4"/>
        <v>0</v>
      </c>
      <c r="K96" s="25">
        <f t="shared" si="5"/>
        <v>0</v>
      </c>
      <c r="L96" s="27"/>
    </row>
    <row r="97" ht="18" customHeight="1" spans="1:12">
      <c r="A97" s="9">
        <v>53</v>
      </c>
      <c r="B97" s="17"/>
      <c r="C97" s="20" t="s">
        <v>133</v>
      </c>
      <c r="D97" s="20" t="s">
        <v>110</v>
      </c>
      <c r="E97" s="20" t="s">
        <v>60</v>
      </c>
      <c r="F97" s="20">
        <v>10</v>
      </c>
      <c r="G97" s="14"/>
      <c r="H97" s="20"/>
      <c r="I97" s="20"/>
      <c r="J97" s="28">
        <f t="shared" si="4"/>
        <v>0</v>
      </c>
      <c r="K97" s="25">
        <f t="shared" si="5"/>
        <v>0</v>
      </c>
      <c r="L97" s="27"/>
    </row>
    <row r="98" ht="18" customHeight="1" spans="1:12">
      <c r="A98" s="9">
        <v>54</v>
      </c>
      <c r="B98" s="14" t="s">
        <v>83</v>
      </c>
      <c r="C98" s="14"/>
      <c r="D98" s="14"/>
      <c r="E98" s="14"/>
      <c r="F98" s="14"/>
      <c r="G98" s="14"/>
      <c r="H98" s="14"/>
      <c r="I98" s="14"/>
      <c r="J98" s="14"/>
      <c r="K98" s="29">
        <f>SUM(K44:K97)</f>
        <v>0</v>
      </c>
      <c r="L98" s="10"/>
    </row>
    <row r="99" ht="18" customHeight="1" spans="1:12">
      <c r="A99" s="9">
        <v>56</v>
      </c>
      <c r="B99" s="20" t="s">
        <v>134</v>
      </c>
      <c r="C99" s="31">
        <v>0.09</v>
      </c>
      <c r="D99" s="31"/>
      <c r="E99" s="31"/>
      <c r="F99" s="31"/>
      <c r="G99" s="31"/>
      <c r="H99" s="31"/>
      <c r="I99" s="31"/>
      <c r="J99" s="31"/>
      <c r="K99" s="29" t="e">
        <f>(K98+K42+#REF!)*C99</f>
        <v>#REF!</v>
      </c>
      <c r="L99" s="10"/>
    </row>
    <row r="100" ht="25" customHeight="1" spans="1:12">
      <c r="A100" s="9">
        <v>57</v>
      </c>
      <c r="B100" s="8" t="s">
        <v>135</v>
      </c>
      <c r="C100" s="32"/>
      <c r="D100" s="33" t="e">
        <f>K100</f>
        <v>#REF!</v>
      </c>
      <c r="E100" s="34"/>
      <c r="F100" s="34"/>
      <c r="G100" s="34"/>
      <c r="H100" s="34"/>
      <c r="I100" s="34"/>
      <c r="J100" s="38"/>
      <c r="K100" s="29" t="e">
        <f>K99+K98+K42+#REF!</f>
        <v>#REF!</v>
      </c>
      <c r="L100" s="10"/>
    </row>
    <row r="101" ht="19.95" customHeight="1" spans="1:12">
      <c r="A101" s="35"/>
      <c r="B101" s="35"/>
      <c r="C101" s="35"/>
      <c r="D101" s="36"/>
      <c r="E101" s="35"/>
      <c r="F101" s="35"/>
      <c r="G101" s="35"/>
      <c r="H101" s="37"/>
      <c r="I101" s="37"/>
      <c r="J101" s="35"/>
      <c r="K101" s="35"/>
      <c r="L101" s="35"/>
    </row>
    <row r="102" spans="1:12">
      <c r="A102" s="35"/>
      <c r="B102" s="35"/>
      <c r="C102" s="35"/>
      <c r="D102" s="35"/>
      <c r="E102" s="35"/>
      <c r="F102" s="35"/>
      <c r="G102" s="35"/>
      <c r="H102" s="37"/>
      <c r="I102" s="37"/>
      <c r="J102" s="35"/>
      <c r="K102" s="35"/>
      <c r="L102" s="35"/>
    </row>
    <row r="103" spans="1:12">
      <c r="A103" s="35"/>
      <c r="B103" s="35"/>
      <c r="C103" s="35"/>
      <c r="D103" s="35"/>
      <c r="E103" s="35"/>
      <c r="F103" s="35"/>
      <c r="G103" s="35"/>
      <c r="H103" s="37"/>
      <c r="I103" s="37"/>
      <c r="J103" s="35"/>
      <c r="K103" s="35"/>
      <c r="L103" s="35"/>
    </row>
    <row r="104" spans="1:12">
      <c r="A104" s="35"/>
      <c r="B104" s="35"/>
      <c r="C104" s="35"/>
      <c r="D104" s="35"/>
      <c r="E104" s="35"/>
      <c r="F104" s="35"/>
      <c r="G104" s="35"/>
      <c r="H104" s="37"/>
      <c r="I104" s="37"/>
      <c r="J104" s="35"/>
      <c r="K104" s="35"/>
      <c r="L104" s="35"/>
    </row>
  </sheetData>
  <mergeCells count="31">
    <mergeCell ref="A1:L1"/>
    <mergeCell ref="H2:J2"/>
    <mergeCell ref="A4:L4"/>
    <mergeCell ref="C42:J42"/>
    <mergeCell ref="A43:L43"/>
    <mergeCell ref="C98:J98"/>
    <mergeCell ref="C99:J99"/>
    <mergeCell ref="B100:C100"/>
    <mergeCell ref="D100:J100"/>
    <mergeCell ref="D101:L101"/>
    <mergeCell ref="A2:A3"/>
    <mergeCell ref="B2:B3"/>
    <mergeCell ref="B5:B12"/>
    <mergeCell ref="B13:B15"/>
    <mergeCell ref="B16:B24"/>
    <mergeCell ref="B25:B27"/>
    <mergeCell ref="B28:B31"/>
    <mergeCell ref="B32:B38"/>
    <mergeCell ref="B44:B51"/>
    <mergeCell ref="B52:B57"/>
    <mergeCell ref="B58:B66"/>
    <mergeCell ref="B67:B71"/>
    <mergeCell ref="B72:B87"/>
    <mergeCell ref="B90:B97"/>
    <mergeCell ref="C2:C3"/>
    <mergeCell ref="D2:D3"/>
    <mergeCell ref="E2:E3"/>
    <mergeCell ref="F2:F3"/>
    <mergeCell ref="G2:G3"/>
    <mergeCell ref="K2:K3"/>
    <mergeCell ref="L2:L3"/>
  </mergeCells>
  <printOptions horizontalCentered="1"/>
  <pageMargins left="0.196527777777778" right="0.196527777777778" top="0.196527777777778" bottom="0.196527777777778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2021-08-05T09:05:00Z</dcterms:created>
  <dcterms:modified xsi:type="dcterms:W3CDTF">2023-08-27T01:56:59Z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2052-11.8.2.11978</vt:lpwstr>
  </property>
  <property fmtid="{D5CDD505-2E9C-101B-9397-08002B2CF9AE}" pid="3" name="ICV">
    <vt:lpwstr>397EC442AE374F86BE807297A0DE8183_13</vt:lpwstr>
  </property>
</Properties>
</file>