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840"/>
  </bookViews>
  <sheets>
    <sheet name="总表" sheetId="1" r:id="rId1"/>
    <sheet name="燃气明细" sheetId="2" r:id="rId2"/>
    <sheet name="人工明细" sheetId="3" r:id="rId3"/>
    <sheet name="水电费明细" sheetId="4" r:id="rId4"/>
    <sheet name="工具及易耗品明细" sheetId="5" r:id="rId5"/>
  </sheets>
  <calcPr calcId="125725"/>
</workbook>
</file>

<file path=xl/calcChain.xml><?xml version="1.0" encoding="utf-8"?>
<calcChain xmlns="http://schemas.openxmlformats.org/spreadsheetml/2006/main">
  <c r="C18" i="5"/>
  <c r="C26" i="4"/>
  <c r="C27" i="3"/>
  <c r="C14" i="2"/>
  <c r="H11" i="1"/>
  <c r="H10"/>
  <c r="G10"/>
  <c r="E10"/>
  <c r="H9"/>
  <c r="G9"/>
  <c r="H8"/>
  <c r="G8"/>
  <c r="E8"/>
  <c r="H7"/>
  <c r="F7"/>
  <c r="H6"/>
  <c r="E6"/>
  <c r="H5"/>
  <c r="G5"/>
</calcChain>
</file>

<file path=xl/comments1.xml><?xml version="1.0" encoding="utf-8"?>
<comments xmlns="http://schemas.openxmlformats.org/spreadsheetml/2006/main">
  <authors>
    <author>admin</author>
  </authors>
  <commentList>
    <comment ref="C2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上年结余：0</t>
        </r>
      </text>
    </comment>
    <comment ref="C1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燃气流量：53,335.38
余额：130,671.68元
</t>
        </r>
      </text>
    </comment>
  </commentList>
</comments>
</file>

<file path=xl/sharedStrings.xml><?xml version="1.0" encoding="utf-8"?>
<sst xmlns="http://schemas.openxmlformats.org/spreadsheetml/2006/main" count="110" uniqueCount="43">
  <si>
    <t>2022年4月份-2023年3月份东方梅地亚运营成本结算表</t>
  </si>
  <si>
    <t>序号</t>
  </si>
  <si>
    <t>项目</t>
  </si>
  <si>
    <t>预算用量</t>
  </si>
  <si>
    <t>平均单价/元</t>
  </si>
  <si>
    <t>预算金额/元</t>
  </si>
  <si>
    <t>实际用量</t>
  </si>
  <si>
    <t>实际成本金额/元</t>
  </si>
  <si>
    <t>实际结余/元</t>
  </si>
  <si>
    <t>燃气</t>
  </si>
  <si>
    <t>电</t>
  </si>
  <si>
    <t>自来水</t>
  </si>
  <si>
    <t>中水</t>
  </si>
  <si>
    <t>人工费</t>
  </si>
  <si>
    <t>合计</t>
  </si>
  <si>
    <t>项目负责人应分配金额（水电气结余*50%+人工结余*100%）-工具及易耗品</t>
  </si>
  <si>
    <t>日期</t>
  </si>
  <si>
    <t>成本类型</t>
  </si>
  <si>
    <t>金额</t>
  </si>
  <si>
    <t>燃气费</t>
  </si>
  <si>
    <t>合计：</t>
  </si>
  <si>
    <t>工资</t>
  </si>
  <si>
    <t>社保</t>
  </si>
  <si>
    <t>意外险</t>
  </si>
  <si>
    <t>电费</t>
  </si>
  <si>
    <t>水费</t>
  </si>
  <si>
    <t>材料名称</t>
  </si>
  <si>
    <t>反光胶带</t>
  </si>
  <si>
    <t>喷壶</t>
  </si>
  <si>
    <t>线手套</t>
  </si>
  <si>
    <t>皮手套</t>
  </si>
  <si>
    <t>钢锯条</t>
  </si>
  <si>
    <t>木锯片</t>
  </si>
  <si>
    <t>松动剂</t>
  </si>
  <si>
    <t>墩布</t>
  </si>
  <si>
    <t>增强管</t>
  </si>
  <si>
    <t>胶手套</t>
  </si>
  <si>
    <t>滚筒</t>
  </si>
  <si>
    <t>T8LED玻璃灯管</t>
  </si>
  <si>
    <t>自喷漆6瓶</t>
  </si>
  <si>
    <t>铜泵头</t>
  </si>
  <si>
    <t>铜泵头闪送费</t>
  </si>
  <si>
    <t>财务已核对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</si>
</sst>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yyyy/m/d;@"/>
    <numFmt numFmtId="177" formatCode="#,##0.00_ "/>
  </numFmts>
  <fonts count="1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L12" sqref="L12"/>
    </sheetView>
  </sheetViews>
  <sheetFormatPr defaultColWidth="9" defaultRowHeight="13.5"/>
  <cols>
    <col min="1" max="1" width="7.75" customWidth="1"/>
    <col min="2" max="2" width="20.625" customWidth="1"/>
    <col min="3" max="3" width="13.25" customWidth="1"/>
    <col min="4" max="4" width="13.5" customWidth="1"/>
    <col min="5" max="5" width="15.125" customWidth="1"/>
    <col min="6" max="6" width="12.625" customWidth="1"/>
    <col min="7" max="7" width="17.875" customWidth="1"/>
    <col min="8" max="8" width="16.875" customWidth="1"/>
  </cols>
  <sheetData>
    <row r="1" spans="1:8" ht="21" customHeight="1">
      <c r="A1" s="24" t="s">
        <v>0</v>
      </c>
      <c r="B1" s="24"/>
      <c r="C1" s="24"/>
      <c r="D1" s="24"/>
      <c r="E1" s="24"/>
      <c r="F1" s="24"/>
      <c r="G1" s="24"/>
      <c r="H1" s="24"/>
    </row>
    <row r="2" spans="1:8" ht="8.1" customHeight="1">
      <c r="A2" s="24"/>
      <c r="B2" s="24"/>
      <c r="C2" s="24"/>
      <c r="D2" s="24"/>
      <c r="E2" s="24"/>
      <c r="F2" s="24"/>
      <c r="G2" s="24"/>
      <c r="H2" s="24"/>
    </row>
    <row r="3" spans="1:8" ht="15" customHeight="1">
      <c r="A3" s="24"/>
      <c r="B3" s="24"/>
      <c r="C3" s="24"/>
      <c r="D3" s="24"/>
      <c r="E3" s="24"/>
      <c r="F3" s="24"/>
      <c r="G3" s="24"/>
      <c r="H3" s="24"/>
    </row>
    <row r="4" spans="1:8" ht="33" customHeight="1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 t="s">
        <v>7</v>
      </c>
      <c r="H4" s="15" t="s">
        <v>8</v>
      </c>
    </row>
    <row r="5" spans="1:8" ht="20.100000000000001" customHeight="1">
      <c r="A5" s="16">
        <v>1</v>
      </c>
      <c r="B5" s="16" t="s">
        <v>9</v>
      </c>
      <c r="C5" s="17">
        <v>638053</v>
      </c>
      <c r="D5" s="17">
        <v>2.69</v>
      </c>
      <c r="E5" s="17">
        <v>1720000</v>
      </c>
      <c r="F5" s="17">
        <v>580530</v>
      </c>
      <c r="G5" s="17">
        <f>燃气明细!C14</f>
        <v>1559328.32</v>
      </c>
      <c r="H5" s="17">
        <f t="shared" ref="H5:H10" si="0">E5-G5</f>
        <v>160671.67999999999</v>
      </c>
    </row>
    <row r="6" spans="1:8" ht="18" customHeight="1">
      <c r="A6" s="16">
        <v>2</v>
      </c>
      <c r="B6" s="16" t="s">
        <v>10</v>
      </c>
      <c r="C6" s="17">
        <v>560000</v>
      </c>
      <c r="D6" s="17">
        <v>1</v>
      </c>
      <c r="E6" s="17">
        <f>C6*D6</f>
        <v>560000</v>
      </c>
      <c r="F6" s="17">
        <v>522600.41</v>
      </c>
      <c r="G6" s="17">
        <v>521602.58</v>
      </c>
      <c r="H6" s="17">
        <f t="shared" si="0"/>
        <v>38397.42</v>
      </c>
    </row>
    <row r="7" spans="1:8" ht="18" customHeight="1">
      <c r="A7" s="16">
        <v>3</v>
      </c>
      <c r="B7" s="16" t="s">
        <v>11</v>
      </c>
      <c r="C7" s="17">
        <v>737</v>
      </c>
      <c r="D7" s="17">
        <v>9.5</v>
      </c>
      <c r="E7" s="17">
        <v>7000</v>
      </c>
      <c r="F7" s="17">
        <f>G7/D7</f>
        <v>541</v>
      </c>
      <c r="G7" s="17">
        <v>5139.5</v>
      </c>
      <c r="H7" s="17">
        <f t="shared" si="0"/>
        <v>1860.5</v>
      </c>
    </row>
    <row r="8" spans="1:8" ht="18" customHeight="1">
      <c r="A8" s="16">
        <v>4</v>
      </c>
      <c r="B8" s="16" t="s">
        <v>12</v>
      </c>
      <c r="C8" s="17">
        <v>13000</v>
      </c>
      <c r="D8" s="17">
        <v>1</v>
      </c>
      <c r="E8" s="17">
        <f>C8*D8</f>
        <v>13000</v>
      </c>
      <c r="F8" s="17">
        <v>10860</v>
      </c>
      <c r="G8" s="17">
        <f>F8*D8</f>
        <v>10860</v>
      </c>
      <c r="H8" s="17">
        <f t="shared" si="0"/>
        <v>2140</v>
      </c>
    </row>
    <row r="9" spans="1:8" ht="18" customHeight="1">
      <c r="A9" s="16">
        <v>5</v>
      </c>
      <c r="B9" s="16" t="s">
        <v>13</v>
      </c>
      <c r="C9" s="20"/>
      <c r="D9" s="21"/>
      <c r="E9" s="17">
        <v>400000</v>
      </c>
      <c r="F9" s="17"/>
      <c r="G9" s="18">
        <f>人工明细!C27</f>
        <v>388821.5</v>
      </c>
      <c r="H9" s="17">
        <f t="shared" si="0"/>
        <v>11178.4999999999</v>
      </c>
    </row>
    <row r="10" spans="1:8" ht="18" customHeight="1">
      <c r="A10" s="16">
        <v>6</v>
      </c>
      <c r="B10" s="16" t="s">
        <v>14</v>
      </c>
      <c r="C10" s="20"/>
      <c r="D10" s="21"/>
      <c r="E10" s="17">
        <f>SUM(E5:E9)</f>
        <v>2700000</v>
      </c>
      <c r="F10" s="17"/>
      <c r="G10" s="18">
        <f>SUM(G5:G9)</f>
        <v>2485751.9</v>
      </c>
      <c r="H10" s="17">
        <f t="shared" si="0"/>
        <v>214248.1</v>
      </c>
    </row>
    <row r="11" spans="1:8" ht="30" customHeight="1">
      <c r="A11" s="16">
        <v>7</v>
      </c>
      <c r="B11" s="22" t="s">
        <v>15</v>
      </c>
      <c r="C11" s="22"/>
      <c r="D11" s="22"/>
      <c r="E11" s="22"/>
      <c r="F11" s="22"/>
      <c r="G11" s="23"/>
      <c r="H11" s="17">
        <f>203069.6*0.5+11178.5-956.3</f>
        <v>111757</v>
      </c>
    </row>
    <row r="12" spans="1:8" ht="30" customHeight="1">
      <c r="A12" s="28" t="s">
        <v>42</v>
      </c>
      <c r="B12" s="28"/>
      <c r="C12" s="28"/>
      <c r="D12" s="28"/>
      <c r="E12" s="28"/>
      <c r="F12" s="28"/>
      <c r="G12" s="28"/>
      <c r="H12" s="28"/>
    </row>
    <row r="13" spans="1:8">
      <c r="A13" s="19"/>
      <c r="B13" s="19"/>
      <c r="C13" s="19"/>
      <c r="D13" s="19"/>
      <c r="E13" s="19"/>
      <c r="F13" s="19"/>
      <c r="G13" s="19"/>
      <c r="H13" s="19"/>
    </row>
  </sheetData>
  <mergeCells count="5">
    <mergeCell ref="C9:D9"/>
    <mergeCell ref="C10:D10"/>
    <mergeCell ref="B11:G11"/>
    <mergeCell ref="A1:H3"/>
    <mergeCell ref="A12:H12"/>
  </mergeCells>
  <phoneticPr fontId="10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4"/>
  <sheetViews>
    <sheetView workbookViewId="0">
      <selection activeCell="C14" sqref="C14"/>
    </sheetView>
  </sheetViews>
  <sheetFormatPr defaultColWidth="9" defaultRowHeight="13.5"/>
  <cols>
    <col min="1" max="1" width="14.875" customWidth="1"/>
    <col min="2" max="2" width="15.125" customWidth="1"/>
    <col min="3" max="3" width="18.5" customWidth="1"/>
    <col min="4" max="4" width="9.375"/>
  </cols>
  <sheetData>
    <row r="1" spans="1:3" ht="18" customHeight="1">
      <c r="A1" s="9" t="s">
        <v>16</v>
      </c>
      <c r="B1" s="9" t="s">
        <v>17</v>
      </c>
      <c r="C1" s="9" t="s">
        <v>18</v>
      </c>
    </row>
    <row r="2" spans="1:3" ht="18" customHeight="1">
      <c r="A2" s="10">
        <v>44702</v>
      </c>
      <c r="B2" s="9" t="s">
        <v>19</v>
      </c>
      <c r="C2" s="11">
        <v>85000</v>
      </c>
    </row>
    <row r="3" spans="1:3" ht="18" customHeight="1">
      <c r="A3" s="10">
        <v>44739</v>
      </c>
      <c r="B3" s="9" t="s">
        <v>19</v>
      </c>
      <c r="C3" s="11">
        <v>150000</v>
      </c>
    </row>
    <row r="4" spans="1:3" ht="18" customHeight="1">
      <c r="A4" s="10">
        <v>44762</v>
      </c>
      <c r="B4" s="9" t="s">
        <v>19</v>
      </c>
      <c r="C4" s="11">
        <v>100000</v>
      </c>
    </row>
    <row r="5" spans="1:3" ht="18" customHeight="1">
      <c r="A5" s="10">
        <v>44768</v>
      </c>
      <c r="B5" s="9" t="s">
        <v>19</v>
      </c>
      <c r="C5" s="11">
        <v>90000</v>
      </c>
    </row>
    <row r="6" spans="1:3" ht="18" customHeight="1">
      <c r="A6" s="10">
        <v>44796</v>
      </c>
      <c r="B6" s="9" t="s">
        <v>19</v>
      </c>
      <c r="C6" s="11">
        <v>100000</v>
      </c>
    </row>
    <row r="7" spans="1:3" ht="18" customHeight="1">
      <c r="A7" s="10">
        <v>44804</v>
      </c>
      <c r="B7" s="9" t="s">
        <v>19</v>
      </c>
      <c r="C7" s="11">
        <v>50000</v>
      </c>
    </row>
    <row r="8" spans="1:3" ht="18" customHeight="1">
      <c r="A8" s="10">
        <v>44817</v>
      </c>
      <c r="B8" s="9" t="s">
        <v>19</v>
      </c>
      <c r="C8" s="11">
        <v>50000</v>
      </c>
    </row>
    <row r="9" spans="1:3" ht="18" customHeight="1">
      <c r="A9" s="10">
        <v>44912</v>
      </c>
      <c r="B9" s="9" t="s">
        <v>19</v>
      </c>
      <c r="C9" s="11">
        <v>65000</v>
      </c>
    </row>
    <row r="10" spans="1:3" ht="18" customHeight="1">
      <c r="A10" s="10">
        <v>44926</v>
      </c>
      <c r="B10" s="9" t="s">
        <v>19</v>
      </c>
      <c r="C10" s="11">
        <v>360000</v>
      </c>
    </row>
    <row r="11" spans="1:3" ht="18" customHeight="1">
      <c r="A11" s="10">
        <v>44932</v>
      </c>
      <c r="B11" s="9" t="s">
        <v>19</v>
      </c>
      <c r="C11" s="11">
        <v>100000</v>
      </c>
    </row>
    <row r="12" spans="1:3" ht="18" customHeight="1">
      <c r="A12" s="10">
        <v>44957</v>
      </c>
      <c r="B12" s="9" t="s">
        <v>19</v>
      </c>
      <c r="C12" s="11">
        <v>180000</v>
      </c>
    </row>
    <row r="13" spans="1:3" ht="18" customHeight="1">
      <c r="A13" s="10">
        <v>44973</v>
      </c>
      <c r="B13" s="9" t="s">
        <v>19</v>
      </c>
      <c r="C13" s="11">
        <v>229328.32</v>
      </c>
    </row>
    <row r="14" spans="1:3" ht="18" customHeight="1">
      <c r="A14" s="25" t="s">
        <v>20</v>
      </c>
      <c r="B14" s="25"/>
      <c r="C14" s="12">
        <f>SUM(C2:C13)</f>
        <v>1559328.32</v>
      </c>
    </row>
  </sheetData>
  <mergeCells count="1">
    <mergeCell ref="A14:B14"/>
  </mergeCells>
  <phoneticPr fontId="10" type="noConversion"/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7"/>
  <sheetViews>
    <sheetView topLeftCell="A10" workbookViewId="0">
      <selection activeCell="C27" sqref="C27"/>
    </sheetView>
  </sheetViews>
  <sheetFormatPr defaultColWidth="9" defaultRowHeight="13.5"/>
  <cols>
    <col min="1" max="1" width="15.375" customWidth="1"/>
    <col min="2" max="2" width="12.25" customWidth="1"/>
    <col min="3" max="3" width="16.75" customWidth="1"/>
  </cols>
  <sheetData>
    <row r="1" spans="1:3" ht="18" customHeight="1">
      <c r="A1" s="9" t="s">
        <v>16</v>
      </c>
      <c r="B1" s="9" t="s">
        <v>17</v>
      </c>
      <c r="C1" s="9" t="s">
        <v>18</v>
      </c>
    </row>
    <row r="2" spans="1:3" ht="18" customHeight="1">
      <c r="A2" s="10">
        <v>44681</v>
      </c>
      <c r="B2" s="9" t="s">
        <v>21</v>
      </c>
      <c r="C2" s="11">
        <v>38736.959999999999</v>
      </c>
    </row>
    <row r="3" spans="1:3" ht="18" customHeight="1">
      <c r="A3" s="10">
        <v>44712</v>
      </c>
      <c r="B3" s="9" t="s">
        <v>21</v>
      </c>
      <c r="C3" s="11">
        <v>37856.720000000001</v>
      </c>
    </row>
    <row r="4" spans="1:3" ht="18" customHeight="1">
      <c r="A4" s="10">
        <v>44742</v>
      </c>
      <c r="B4" s="9" t="s">
        <v>21</v>
      </c>
      <c r="C4" s="11">
        <v>24060</v>
      </c>
    </row>
    <row r="5" spans="1:3" ht="18" customHeight="1">
      <c r="A5" s="10">
        <v>44773</v>
      </c>
      <c r="B5" s="9" t="s">
        <v>21</v>
      </c>
      <c r="C5" s="11">
        <v>24390</v>
      </c>
    </row>
    <row r="6" spans="1:3" ht="18" customHeight="1">
      <c r="A6" s="10">
        <v>44804</v>
      </c>
      <c r="B6" s="9" t="s">
        <v>21</v>
      </c>
      <c r="C6" s="11">
        <v>25460</v>
      </c>
    </row>
    <row r="7" spans="1:3" ht="18" customHeight="1">
      <c r="A7" s="10">
        <v>44834</v>
      </c>
      <c r="B7" s="9" t="s">
        <v>21</v>
      </c>
      <c r="C7" s="11">
        <v>24730</v>
      </c>
    </row>
    <row r="8" spans="1:3" ht="18" customHeight="1">
      <c r="A8" s="10">
        <v>44865</v>
      </c>
      <c r="B8" s="9" t="s">
        <v>21</v>
      </c>
      <c r="C8" s="11">
        <v>24630</v>
      </c>
    </row>
    <row r="9" spans="1:3" ht="18" customHeight="1">
      <c r="A9" s="10">
        <v>44895</v>
      </c>
      <c r="B9" s="9" t="s">
        <v>21</v>
      </c>
      <c r="C9" s="11">
        <v>22800</v>
      </c>
    </row>
    <row r="10" spans="1:3" ht="18" customHeight="1">
      <c r="A10" s="10">
        <v>44926</v>
      </c>
      <c r="B10" s="9" t="s">
        <v>21</v>
      </c>
      <c r="C10" s="11">
        <v>23160</v>
      </c>
    </row>
    <row r="11" spans="1:3" ht="18" customHeight="1">
      <c r="A11" s="10">
        <v>44957</v>
      </c>
      <c r="B11" s="9" t="s">
        <v>21</v>
      </c>
      <c r="C11" s="11">
        <v>23160</v>
      </c>
    </row>
    <row r="12" spans="1:3" ht="18" customHeight="1">
      <c r="A12" s="10">
        <v>44985</v>
      </c>
      <c r="B12" s="9" t="s">
        <v>21</v>
      </c>
      <c r="C12" s="11">
        <v>22080</v>
      </c>
    </row>
    <row r="13" spans="1:3" ht="18" customHeight="1">
      <c r="A13" s="10">
        <v>45016</v>
      </c>
      <c r="B13" s="9" t="s">
        <v>21</v>
      </c>
      <c r="C13" s="11">
        <v>22110</v>
      </c>
    </row>
    <row r="14" spans="1:3" ht="18" customHeight="1">
      <c r="A14" s="10">
        <v>44681</v>
      </c>
      <c r="B14" s="9" t="s">
        <v>22</v>
      </c>
      <c r="C14" s="11">
        <v>10280.48</v>
      </c>
    </row>
    <row r="15" spans="1:3" ht="18" customHeight="1">
      <c r="A15" s="10">
        <v>44712</v>
      </c>
      <c r="B15" s="9" t="s">
        <v>22</v>
      </c>
      <c r="C15" s="11">
        <v>10280.48</v>
      </c>
    </row>
    <row r="16" spans="1:3" ht="18" customHeight="1">
      <c r="A16" s="10">
        <v>44742</v>
      </c>
      <c r="B16" s="9" t="s">
        <v>22</v>
      </c>
      <c r="C16" s="11">
        <v>5874.56</v>
      </c>
    </row>
    <row r="17" spans="1:3" ht="18" customHeight="1">
      <c r="A17" s="10">
        <v>44773</v>
      </c>
      <c r="B17" s="9" t="s">
        <v>22</v>
      </c>
      <c r="C17" s="11">
        <v>6432.44</v>
      </c>
    </row>
    <row r="18" spans="1:3" ht="18" customHeight="1">
      <c r="A18" s="10">
        <v>44804</v>
      </c>
      <c r="B18" s="9" t="s">
        <v>22</v>
      </c>
      <c r="C18" s="11">
        <v>6432.44</v>
      </c>
    </row>
    <row r="19" spans="1:3" ht="18" customHeight="1">
      <c r="A19" s="10">
        <v>44834</v>
      </c>
      <c r="B19" s="9" t="s">
        <v>22</v>
      </c>
      <c r="C19" s="11">
        <v>6432.44</v>
      </c>
    </row>
    <row r="20" spans="1:3" ht="18" customHeight="1">
      <c r="A20" s="10">
        <v>44865</v>
      </c>
      <c r="B20" s="9" t="s">
        <v>22</v>
      </c>
      <c r="C20" s="11">
        <v>4824.33</v>
      </c>
    </row>
    <row r="21" spans="1:3" ht="18" customHeight="1">
      <c r="A21" s="10">
        <v>44895</v>
      </c>
      <c r="B21" s="9" t="s">
        <v>22</v>
      </c>
      <c r="C21" s="11">
        <v>4824.33</v>
      </c>
    </row>
    <row r="22" spans="1:3" ht="18" customHeight="1">
      <c r="A22" s="10">
        <v>44926</v>
      </c>
      <c r="B22" s="9" t="s">
        <v>22</v>
      </c>
      <c r="C22" s="11">
        <v>4824.33</v>
      </c>
    </row>
    <row r="23" spans="1:3" ht="18" customHeight="1">
      <c r="A23" s="10">
        <v>44957</v>
      </c>
      <c r="B23" s="9" t="s">
        <v>22</v>
      </c>
      <c r="C23" s="11">
        <v>4824.33</v>
      </c>
    </row>
    <row r="24" spans="1:3" ht="18" customHeight="1">
      <c r="A24" s="10">
        <v>44985</v>
      </c>
      <c r="B24" s="9" t="s">
        <v>22</v>
      </c>
      <c r="C24" s="11">
        <v>4824.33</v>
      </c>
    </row>
    <row r="25" spans="1:3" ht="18" customHeight="1">
      <c r="A25" s="10">
        <v>45016</v>
      </c>
      <c r="B25" s="9" t="s">
        <v>22</v>
      </c>
      <c r="C25" s="11">
        <v>4824.33</v>
      </c>
    </row>
    <row r="26" spans="1:3" ht="18" customHeight="1">
      <c r="A26" s="10">
        <v>45016</v>
      </c>
      <c r="B26" s="9" t="s">
        <v>23</v>
      </c>
      <c r="C26" s="11">
        <v>969</v>
      </c>
    </row>
    <row r="27" spans="1:3" ht="18" customHeight="1">
      <c r="A27" s="26" t="s">
        <v>20</v>
      </c>
      <c r="B27" s="26"/>
      <c r="C27" s="13">
        <f>SUM(C2:C26)</f>
        <v>388821.5</v>
      </c>
    </row>
  </sheetData>
  <mergeCells count="1">
    <mergeCell ref="A27:B27"/>
  </mergeCells>
  <phoneticPr fontId="1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6"/>
  <sheetViews>
    <sheetView topLeftCell="A7" workbookViewId="0">
      <selection activeCell="A26" sqref="A26:B26"/>
    </sheetView>
  </sheetViews>
  <sheetFormatPr defaultColWidth="9" defaultRowHeight="13.5"/>
  <cols>
    <col min="1" max="1" width="15.75" customWidth="1"/>
    <col min="2" max="2" width="15.375" customWidth="1"/>
    <col min="3" max="3" width="17.125" customWidth="1"/>
  </cols>
  <sheetData>
    <row r="1" spans="1:3">
      <c r="A1" s="9" t="s">
        <v>16</v>
      </c>
      <c r="B1" s="9" t="s">
        <v>17</v>
      </c>
      <c r="C1" s="9" t="s">
        <v>18</v>
      </c>
    </row>
    <row r="2" spans="1:3" ht="18" customHeight="1">
      <c r="A2" s="10">
        <v>44681</v>
      </c>
      <c r="B2" s="9" t="s">
        <v>24</v>
      </c>
      <c r="C2" s="11">
        <v>13793.87</v>
      </c>
    </row>
    <row r="3" spans="1:3" ht="18" customHeight="1">
      <c r="A3" s="10">
        <v>44712</v>
      </c>
      <c r="B3" s="9" t="s">
        <v>24</v>
      </c>
      <c r="C3" s="11">
        <v>3342.61</v>
      </c>
    </row>
    <row r="4" spans="1:3" ht="18" customHeight="1">
      <c r="A4" s="10">
        <v>44742</v>
      </c>
      <c r="B4" s="9" t="s">
        <v>24</v>
      </c>
      <c r="C4" s="11">
        <v>46605.82</v>
      </c>
    </row>
    <row r="5" spans="1:3" ht="18" customHeight="1">
      <c r="A5" s="10">
        <v>44773</v>
      </c>
      <c r="B5" s="9" t="s">
        <v>24</v>
      </c>
      <c r="C5" s="11">
        <v>86868.91</v>
      </c>
    </row>
    <row r="6" spans="1:3" ht="18" customHeight="1">
      <c r="A6" s="10">
        <v>44804</v>
      </c>
      <c r="B6" s="9" t="s">
        <v>24</v>
      </c>
      <c r="C6" s="11">
        <v>147522.69</v>
      </c>
    </row>
    <row r="7" spans="1:3" ht="18" customHeight="1">
      <c r="A7" s="10">
        <v>44834</v>
      </c>
      <c r="B7" s="9" t="s">
        <v>24</v>
      </c>
      <c r="C7" s="11">
        <v>52141.82</v>
      </c>
    </row>
    <row r="8" spans="1:3" ht="18" customHeight="1">
      <c r="A8" s="10">
        <v>44865</v>
      </c>
      <c r="B8" s="9" t="s">
        <v>24</v>
      </c>
      <c r="C8" s="11">
        <v>1885.04</v>
      </c>
    </row>
    <row r="9" spans="1:3" ht="18" customHeight="1">
      <c r="A9" s="10">
        <v>44895</v>
      </c>
      <c r="B9" s="9" t="s">
        <v>24</v>
      </c>
      <c r="C9" s="11">
        <v>31982.74</v>
      </c>
    </row>
    <row r="10" spans="1:3" ht="18" customHeight="1">
      <c r="A10" s="10">
        <v>44926</v>
      </c>
      <c r="B10" s="9" t="s">
        <v>24</v>
      </c>
      <c r="C10" s="11">
        <v>30417.11</v>
      </c>
    </row>
    <row r="11" spans="1:3" ht="18" customHeight="1">
      <c r="A11" s="10">
        <v>44957</v>
      </c>
      <c r="B11" s="9" t="s">
        <v>24</v>
      </c>
      <c r="C11" s="11">
        <v>45225.09</v>
      </c>
    </row>
    <row r="12" spans="1:3" ht="18" customHeight="1">
      <c r="A12" s="10">
        <v>44985</v>
      </c>
      <c r="B12" s="9" t="s">
        <v>24</v>
      </c>
      <c r="C12" s="11">
        <v>43249.71</v>
      </c>
    </row>
    <row r="13" spans="1:3" ht="18" customHeight="1">
      <c r="A13" s="10">
        <v>45016</v>
      </c>
      <c r="B13" s="9" t="s">
        <v>24</v>
      </c>
      <c r="C13" s="11">
        <v>18567.169999999998</v>
      </c>
    </row>
    <row r="14" spans="1:3" ht="18" customHeight="1">
      <c r="A14" s="10">
        <v>44681</v>
      </c>
      <c r="B14" s="9" t="s">
        <v>25</v>
      </c>
      <c r="C14" s="11">
        <v>256.5</v>
      </c>
    </row>
    <row r="15" spans="1:3" ht="18" customHeight="1">
      <c r="A15" s="10">
        <v>44712</v>
      </c>
      <c r="B15" s="9" t="s">
        <v>25</v>
      </c>
      <c r="C15" s="11">
        <v>872</v>
      </c>
    </row>
    <row r="16" spans="1:3" ht="18" customHeight="1">
      <c r="A16" s="10">
        <v>44742</v>
      </c>
      <c r="B16" s="9" t="s">
        <v>25</v>
      </c>
      <c r="C16" s="11">
        <v>1829.5</v>
      </c>
    </row>
    <row r="17" spans="1:3" ht="18" customHeight="1">
      <c r="A17" s="10">
        <v>44773</v>
      </c>
      <c r="B17" s="9" t="s">
        <v>25</v>
      </c>
      <c r="C17" s="11">
        <v>2342.5</v>
      </c>
    </row>
    <row r="18" spans="1:3" ht="18" customHeight="1">
      <c r="A18" s="10">
        <v>44804</v>
      </c>
      <c r="B18" s="9" t="s">
        <v>25</v>
      </c>
      <c r="C18" s="11">
        <v>6528.5</v>
      </c>
    </row>
    <row r="19" spans="1:3" ht="18" customHeight="1">
      <c r="A19" s="10">
        <v>44834</v>
      </c>
      <c r="B19" s="9" t="s">
        <v>25</v>
      </c>
      <c r="C19" s="11">
        <v>2371</v>
      </c>
    </row>
    <row r="20" spans="1:3" ht="18" customHeight="1">
      <c r="A20" s="10">
        <v>44865</v>
      </c>
      <c r="B20" s="9" t="s">
        <v>25</v>
      </c>
      <c r="C20" s="11">
        <v>422</v>
      </c>
    </row>
    <row r="21" spans="1:3" ht="18" customHeight="1">
      <c r="A21" s="10">
        <v>44895</v>
      </c>
      <c r="B21" s="9" t="s">
        <v>25</v>
      </c>
      <c r="C21" s="11">
        <v>351.5</v>
      </c>
    </row>
    <row r="22" spans="1:3" ht="18" customHeight="1">
      <c r="A22" s="10">
        <v>44926</v>
      </c>
      <c r="B22" s="9" t="s">
        <v>25</v>
      </c>
      <c r="C22" s="11">
        <v>351.5</v>
      </c>
    </row>
    <row r="23" spans="1:3" ht="18" customHeight="1">
      <c r="A23" s="10">
        <v>44957</v>
      </c>
      <c r="B23" s="9" t="s">
        <v>25</v>
      </c>
      <c r="C23" s="11">
        <v>332.5</v>
      </c>
    </row>
    <row r="24" spans="1:3" ht="18" customHeight="1">
      <c r="A24" s="10">
        <v>44985</v>
      </c>
      <c r="B24" s="9" t="s">
        <v>25</v>
      </c>
      <c r="C24" s="11">
        <v>171</v>
      </c>
    </row>
    <row r="25" spans="1:3" ht="18" customHeight="1">
      <c r="A25" s="10">
        <v>45002</v>
      </c>
      <c r="B25" s="9" t="s">
        <v>25</v>
      </c>
      <c r="C25" s="11">
        <v>171</v>
      </c>
    </row>
    <row r="26" spans="1:3" ht="18" customHeight="1">
      <c r="A26" s="26" t="s">
        <v>20</v>
      </c>
      <c r="B26" s="26"/>
      <c r="C26" s="12">
        <f>SUM(C2:C25)</f>
        <v>537602.07999999996</v>
      </c>
    </row>
  </sheetData>
  <mergeCells count="1">
    <mergeCell ref="A26:B26"/>
  </mergeCells>
  <phoneticPr fontId="1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8"/>
  <sheetViews>
    <sheetView workbookViewId="0"/>
  </sheetViews>
  <sheetFormatPr defaultColWidth="9" defaultRowHeight="13.5"/>
  <cols>
    <col min="1" max="1" width="14" customWidth="1"/>
    <col min="2" max="2" width="14.375" customWidth="1"/>
    <col min="3" max="3" width="13.625" customWidth="1"/>
  </cols>
  <sheetData>
    <row r="1" spans="1:3" ht="18" customHeight="1">
      <c r="A1" s="1" t="s">
        <v>16</v>
      </c>
      <c r="B1" s="1" t="s">
        <v>26</v>
      </c>
      <c r="C1" s="1" t="s">
        <v>18</v>
      </c>
    </row>
    <row r="2" spans="1:3" ht="18" customHeight="1">
      <c r="A2" s="2">
        <v>44673</v>
      </c>
      <c r="B2" s="3" t="s">
        <v>27</v>
      </c>
      <c r="C2" s="4">
        <v>104</v>
      </c>
    </row>
    <row r="3" spans="1:3" ht="18" customHeight="1">
      <c r="A3" s="2">
        <v>44673</v>
      </c>
      <c r="B3" s="3" t="s">
        <v>28</v>
      </c>
      <c r="C3" s="4">
        <v>36</v>
      </c>
    </row>
    <row r="4" spans="1:3" ht="18" customHeight="1">
      <c r="A4" s="2">
        <v>44673</v>
      </c>
      <c r="B4" s="3" t="s">
        <v>29</v>
      </c>
      <c r="C4" s="5">
        <v>28</v>
      </c>
    </row>
    <row r="5" spans="1:3" ht="18" customHeight="1">
      <c r="A5" s="2">
        <v>44673</v>
      </c>
      <c r="B5" s="3" t="s">
        <v>30</v>
      </c>
      <c r="C5" s="5">
        <v>44</v>
      </c>
    </row>
    <row r="6" spans="1:3" ht="18" customHeight="1">
      <c r="A6" s="2">
        <v>44673</v>
      </c>
      <c r="B6" s="3" t="s">
        <v>31</v>
      </c>
      <c r="C6" s="5">
        <v>15</v>
      </c>
    </row>
    <row r="7" spans="1:3" ht="18" customHeight="1">
      <c r="A7" s="2">
        <v>44673</v>
      </c>
      <c r="B7" s="3" t="s">
        <v>32</v>
      </c>
      <c r="C7" s="5">
        <v>30</v>
      </c>
    </row>
    <row r="8" spans="1:3" ht="18" customHeight="1">
      <c r="A8" s="2">
        <v>44673</v>
      </c>
      <c r="B8" s="3" t="s">
        <v>33</v>
      </c>
      <c r="C8" s="5">
        <v>90</v>
      </c>
    </row>
    <row r="9" spans="1:3" ht="18" customHeight="1">
      <c r="A9" s="2">
        <v>44673</v>
      </c>
      <c r="B9" s="3" t="s">
        <v>34</v>
      </c>
      <c r="C9" s="5">
        <v>20</v>
      </c>
    </row>
    <row r="10" spans="1:3" ht="18" customHeight="1">
      <c r="A10" s="2">
        <v>44673</v>
      </c>
      <c r="B10" s="3" t="s">
        <v>35</v>
      </c>
      <c r="C10" s="5">
        <v>330</v>
      </c>
    </row>
    <row r="11" spans="1:3" ht="18" customHeight="1">
      <c r="A11" s="6">
        <v>44845</v>
      </c>
      <c r="B11" s="3" t="s">
        <v>29</v>
      </c>
      <c r="C11" s="7">
        <v>11</v>
      </c>
    </row>
    <row r="12" spans="1:3" ht="18" customHeight="1">
      <c r="A12" s="6">
        <v>44845</v>
      </c>
      <c r="B12" s="3" t="s">
        <v>36</v>
      </c>
      <c r="C12" s="7">
        <v>18</v>
      </c>
    </row>
    <row r="13" spans="1:3" ht="18" customHeight="1">
      <c r="A13" s="6">
        <v>44845</v>
      </c>
      <c r="B13" s="3" t="s">
        <v>37</v>
      </c>
      <c r="C13" s="7">
        <v>5</v>
      </c>
    </row>
    <row r="14" spans="1:3" ht="18" customHeight="1">
      <c r="A14" s="6">
        <v>44845</v>
      </c>
      <c r="B14" s="3" t="s">
        <v>38</v>
      </c>
      <c r="C14" s="7">
        <v>19</v>
      </c>
    </row>
    <row r="15" spans="1:3" ht="18" customHeight="1">
      <c r="A15" s="6">
        <v>44845</v>
      </c>
      <c r="B15" s="3" t="s">
        <v>39</v>
      </c>
      <c r="C15" s="7">
        <v>48</v>
      </c>
    </row>
    <row r="16" spans="1:3" ht="18" customHeight="1">
      <c r="A16" s="6">
        <v>44845</v>
      </c>
      <c r="B16" s="3" t="s">
        <v>40</v>
      </c>
      <c r="C16" s="7">
        <v>130</v>
      </c>
    </row>
    <row r="17" spans="1:3" ht="18" customHeight="1">
      <c r="A17" s="6">
        <v>44845</v>
      </c>
      <c r="B17" s="3" t="s">
        <v>41</v>
      </c>
      <c r="C17" s="7">
        <v>28.3</v>
      </c>
    </row>
    <row r="18" spans="1:3" ht="14.25">
      <c r="A18" s="27" t="s">
        <v>20</v>
      </c>
      <c r="B18" s="27"/>
      <c r="C18" s="8">
        <f>SUM(C2:C17)</f>
        <v>956.3</v>
      </c>
    </row>
  </sheetData>
  <mergeCells count="1">
    <mergeCell ref="A18:B18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燃气明细</vt:lpstr>
      <vt:lpstr>人工明细</vt:lpstr>
      <vt:lpstr>水电费明细</vt:lpstr>
      <vt:lpstr>工具及易耗品明细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2020-03-30T06:33:00Z</dcterms:created>
  <dcterms:modified xsi:type="dcterms:W3CDTF">2023-07-05T06:54:50Z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A842C0F662D44EDC938ED2118DA3522E</vt:lpwstr>
  </property>
  <property fmtid="{D5CDD505-2E9C-101B-9397-08002B2CF9AE}" pid="4" name="commondata">
    <vt:lpwstr>eyJoZGlkIjoiYzg0YjBjNGJlYTJhNmNmYWE5NzdmODJiZWFlOTc5M2YifQ==</vt:lpwstr>
  </property>
</Properties>
</file>