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<sst xmlns="http://schemas.openxmlformats.org/spreadsheetml/2006/main" count="106" uniqueCount="80">
  <si>
    <t>离心机年度保养技术报价</t>
  </si>
  <si>
    <t>业主单位</t>
  </si>
  <si>
    <t>明珠商场</t>
  </si>
  <si>
    <t>报价单位</t>
  </si>
  <si>
    <t>北京三汇能环科技发展有限公司</t>
  </si>
  <si>
    <t>项目地址</t>
  </si>
  <si>
    <t>北京市西城区西单</t>
  </si>
  <si>
    <t>报修电话</t>
  </si>
  <si>
    <t>010-52408023  400-636-7337</t>
  </si>
  <si>
    <t>联系人</t>
  </si>
  <si>
    <t>王欧总</t>
  </si>
  <si>
    <t>报价编号</t>
  </si>
  <si>
    <t>NHY-20230307-L-01-01-049</t>
  </si>
  <si>
    <t>联系电话</t>
  </si>
  <si>
    <t>业务负责人</t>
  </si>
  <si>
    <t>赵兴华       18001317823</t>
  </si>
  <si>
    <t>微信/邮箱</t>
  </si>
  <si>
    <t>技术负责人</t>
  </si>
  <si>
    <t>郭佩港       13366920557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</si>
  <si>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</si>
  <si>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</si>
  <si>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</si>
  <si>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</si>
  <si>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</si>
  <si>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</si>
  <si>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</si>
  <si>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</si>
  <si>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</si>
  <si>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离心机</t>
  </si>
  <si>
    <t>开利</t>
  </si>
  <si>
    <t>/</t>
  </si>
  <si>
    <t>台</t>
  </si>
  <si>
    <t>1996年</t>
  </si>
  <si>
    <t>冷却泵</t>
  </si>
  <si>
    <t>75KW</t>
  </si>
  <si>
    <t>冷冻泵</t>
  </si>
  <si>
    <t>55KW</t>
  </si>
  <si>
    <t>现状</t>
  </si>
  <si>
    <t>1.1#和4#机组运行正常；
2.2#机2022年未能启动成功；
3.3#机导叶执行器损坏，一个温度传感器损坏；
4.两台55千瓦冷冻泵不能启动；
5.一台75千瓦冷却泵不能启动。</t>
  </si>
  <si>
    <t>方案</t>
  </si>
  <si>
    <t>1.4台机组年度保养；
2.2#机组检查；
3.3#机更换导叶执行器；
4.3#机更换温度传感器；
5.两台冷冻泵拆检；
6.一台冷却泵拆检；</t>
  </si>
  <si>
    <r>
      <rPr>
        <b/>
        <sz val="10"/>
        <rFont val="宋体"/>
        <charset val="134"/>
      </rPr>
      <t xml:space="preserve">                    报 价 明 细          </t>
    </r>
    <r>
      <rPr>
        <sz val="10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</si>
  <si>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</si>
  <si>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</si>
  <si>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</si>
  <si>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技
术
服
务</t>
  </si>
  <si>
    <t>离心机年度保养</t>
  </si>
  <si>
    <t>台/年</t>
  </si>
  <si>
    <t>冷凝器清洗</t>
  </si>
  <si>
    <t>2#机检查</t>
  </si>
  <si>
    <t>具体维修换件另计</t>
  </si>
  <si>
    <t>冷冻泵检修</t>
  </si>
  <si>
    <t>冷却泵检修</t>
  </si>
  <si>
    <t>不含税小计</t>
  </si>
  <si>
    <t>税金</t>
  </si>
  <si>
    <t>价税小计</t>
  </si>
  <si>
    <t>配件/材料</t>
  </si>
  <si>
    <t>冷冻油</t>
  </si>
  <si>
    <t>桶</t>
  </si>
  <si>
    <t>过滤器</t>
  </si>
  <si>
    <t>个</t>
  </si>
  <si>
    <t>油回收过滤器</t>
  </si>
  <si>
    <t>冷媒过滤器</t>
  </si>
  <si>
    <t>油过滤器</t>
  </si>
  <si>
    <t>温度传感器</t>
  </si>
  <si>
    <t>导叶执行器</t>
  </si>
  <si>
    <t>价税总计</t>
  </si>
  <si>
    <t>备注：1、报价外的项目另计。</t>
  </si>
  <si>
    <t xml:space="preserve">报  价  回  复 </t>
  </si>
  <si>
    <t xml:space="preserve">  希望作业 /日期：     年    月    日</t>
  </si>
  <si>
    <t>收 货 人：</t>
  </si>
  <si>
    <t xml:space="preserve">  普通发票:</t>
  </si>
  <si>
    <t>详细地址：</t>
  </si>
  <si>
    <t xml:space="preserve">  增值税发票:</t>
  </si>
  <si>
    <t>请传真一般纳税人证明及税务登记副本</t>
  </si>
  <si>
    <t>联系电话：</t>
  </si>
  <si>
    <t xml:space="preserve">  发票单位：</t>
  </si>
  <si>
    <t>传真号码：</t>
  </si>
  <si>
    <t>邮政编码：</t>
  </si>
  <si>
    <t xml:space="preserve">   签字盖章（客户）：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</si>
</sst>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u/>
      <sz val="10"/>
      <color indexed="12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0"/>
      <name val="宋体"/>
      <charset val="134"/>
    </font>
    <font>
      <sz val="10"/>
      <name val="宋体"/>
      <charset val="134"/>
      <scheme val="minor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2" fillId="0" borderId="2" xfId="0" applyNumberFormat="1" applyFont="1" applyFill="1" applyBorder="1" applyAlignment="1">
      <alignment horizontal="left" wrapText="1"/>
    </xf>
    <xf numFmtId="14" fontId="2" fillId="0" borderId="3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10" applyFont="1" applyBorder="1" applyAlignment="1" applyProtection="1">
      <alignment horizontal="left"/>
    </xf>
    <xf numFmtId="0" fontId="2" fillId="0" borderId="3" xfId="10" applyFont="1" applyBorder="1" applyAlignment="1" applyProtection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10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4" xfId="10" applyFont="1" applyBorder="1" applyAlignment="1" applyProtection="1">
      <alignment horizontal="left"/>
    </xf>
    <xf numFmtId="0" fontId="2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142875</xdr:colOff>
      <xdr:row>40</xdr:row>
      <xdr:rowOff>0</xdr:rowOff>
    </xdr:from>
    <xdr:to>
      <xdr:col>4</xdr:col>
      <xdr:colOff>57150</xdr:colOff>
      <xdr:row>40</xdr:row>
      <xdr:rowOff>0</xdr:rowOff>
    </xdr:to>
    <xdr:sp>
      <xdr:nvSpPr>
        <xdr:cNvPr id="2" name="Line 6"/>
        <xdr:cNvSpPr/>
      </xdr:nvSpPr>
      <xdr:spPr>
        <a:xfrm>
          <a:off x="705485" y="7513320"/>
          <a:ext cx="17538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695960</xdr:colOff>
      <xdr:row>38</xdr:row>
      <xdr:rowOff>219075</xdr:rowOff>
    </xdr:from>
    <xdr:to>
      <xdr:col>1</xdr:col>
      <xdr:colOff>704850</xdr:colOff>
      <xdr:row>38</xdr:row>
      <xdr:rowOff>229235</xdr:rowOff>
    </xdr:to>
    <xdr:sp>
      <xdr:nvSpPr>
        <xdr:cNvPr id="3" name="Line 7"/>
        <xdr:cNvSpPr/>
      </xdr:nvSpPr>
      <xdr:spPr>
        <a:xfrm flipH="1" flipV="1">
          <a:off x="1129665" y="734187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6" workbookViewId="0">
      <selection activeCell="L10" sqref="L10"/>
    </sheetView>
  </sheetViews>
  <sheetFormatPr defaultColWidth="9" defaultRowHeight="13.5"/>
  <cols>
    <col min="1" max="1" width="7.84070796460177" customWidth="1"/>
    <col min="2" max="2" width="7.90265486725664" customWidth="1"/>
    <col min="3" max="3" width="11.9557522123894" customWidth="1"/>
    <col min="4" max="4" width="5.7787610619469" customWidth="1"/>
    <col min="6" max="6" width="5.45132743362832" customWidth="1"/>
    <col min="7" max="7" width="11.6902654867257" customWidth="1"/>
    <col min="8" max="8" width="11.4867256637168" customWidth="1"/>
    <col min="9" max="9" width="6.7787610619469" customWidth="1"/>
  </cols>
  <sheetData>
    <row r="1" ht="17.6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spans="1:9">
      <c r="A3" s="8" t="s">
        <v>5</v>
      </c>
      <c r="B3" s="9" t="s">
        <v>6</v>
      </c>
      <c r="C3" s="9"/>
      <c r="D3" s="9"/>
      <c r="E3" s="2" t="s">
        <v>7</v>
      </c>
      <c r="F3" s="10" t="s">
        <v>8</v>
      </c>
      <c r="G3" s="11"/>
      <c r="H3" s="11"/>
      <c r="I3" s="50"/>
    </row>
    <row r="4" spans="1:9">
      <c r="A4" s="8" t="s">
        <v>9</v>
      </c>
      <c r="B4" s="12" t="s">
        <v>10</v>
      </c>
      <c r="C4" s="13"/>
      <c r="D4" s="14"/>
      <c r="E4" s="7" t="s">
        <v>11</v>
      </c>
      <c r="F4" s="15" t="s">
        <v>12</v>
      </c>
      <c r="G4" s="16"/>
      <c r="H4" s="16"/>
      <c r="I4" s="51"/>
    </row>
    <row r="5" spans="1:9">
      <c r="A5" s="8" t="s">
        <v>13</v>
      </c>
      <c r="B5" s="17">
        <v>13671349729</v>
      </c>
      <c r="C5" s="13"/>
      <c r="D5" s="14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8"/>
      <c r="C6" s="19"/>
      <c r="D6" s="20"/>
      <c r="E6" s="2" t="s">
        <v>17</v>
      </c>
      <c r="F6" s="10" t="s">
        <v>18</v>
      </c>
      <c r="G6" s="11"/>
      <c r="H6" s="11"/>
      <c r="I6" s="50"/>
    </row>
    <row r="7" spans="1:9">
      <c r="A7" s="21" t="s">
        <v>19</v>
      </c>
      <c r="B7" s="21"/>
      <c r="C7" s="21"/>
      <c r="D7" s="21"/>
      <c r="E7" s="21"/>
      <c r="F7" s="21"/>
      <c r="G7" s="21"/>
      <c r="H7" s="21"/>
      <c r="I7" s="21"/>
    </row>
    <row r="8" spans="1:9">
      <c r="A8" s="22" t="s">
        <v>20</v>
      </c>
      <c r="B8" s="22" t="s">
        <v>21</v>
      </c>
      <c r="C8" s="22" t="s">
        <v>22</v>
      </c>
      <c r="D8" s="22" t="s">
        <v>23</v>
      </c>
      <c r="E8" s="22" t="s">
        <v>24</v>
      </c>
      <c r="F8" s="22" t="s">
        <v>25</v>
      </c>
      <c r="G8" s="22" t="s">
        <v>26</v>
      </c>
      <c r="H8" s="23" t="s">
        <v>27</v>
      </c>
      <c r="I8" s="23"/>
    </row>
    <row r="9" spans="1:9">
      <c r="A9" s="22">
        <v>1</v>
      </c>
      <c r="B9" s="22" t="s">
        <v>28</v>
      </c>
      <c r="C9" s="22" t="s">
        <v>29</v>
      </c>
      <c r="D9" s="24" t="s">
        <v>30</v>
      </c>
      <c r="E9" s="22" t="s">
        <v>31</v>
      </c>
      <c r="F9" s="22">
        <v>4</v>
      </c>
      <c r="G9" s="25" t="s">
        <v>32</v>
      </c>
      <c r="H9" s="26" t="s">
        <v>30</v>
      </c>
      <c r="I9" s="30"/>
    </row>
    <row r="10" spans="1:9">
      <c r="A10" s="22">
        <v>2</v>
      </c>
      <c r="B10" s="22" t="s">
        <v>33</v>
      </c>
      <c r="C10" s="22" t="s">
        <v>30</v>
      </c>
      <c r="D10" s="24" t="s">
        <v>34</v>
      </c>
      <c r="E10" s="22" t="s">
        <v>31</v>
      </c>
      <c r="F10" s="22">
        <v>1</v>
      </c>
      <c r="G10" s="25" t="s">
        <v>30</v>
      </c>
      <c r="H10" s="26"/>
      <c r="I10" s="30"/>
    </row>
    <row r="11" spans="1:9">
      <c r="A11" s="22">
        <v>3</v>
      </c>
      <c r="B11" s="22" t="s">
        <v>35</v>
      </c>
      <c r="C11" s="22" t="s">
        <v>30</v>
      </c>
      <c r="D11" s="24" t="s">
        <v>36</v>
      </c>
      <c r="E11" s="22" t="s">
        <v>31</v>
      </c>
      <c r="F11" s="22">
        <v>2</v>
      </c>
      <c r="G11" s="25" t="s">
        <v>30</v>
      </c>
      <c r="H11" s="26"/>
      <c r="I11" s="30"/>
    </row>
    <row r="12" spans="1:9">
      <c r="A12" s="22" t="s">
        <v>37</v>
      </c>
      <c r="B12" s="27" t="s">
        <v>38</v>
      </c>
      <c r="C12" s="28"/>
      <c r="D12" s="28"/>
      <c r="E12" s="28"/>
      <c r="F12" s="28"/>
      <c r="G12" s="28"/>
      <c r="H12" s="28"/>
      <c r="I12" s="52"/>
    </row>
    <row r="13" spans="1:9">
      <c r="A13" s="22" t="s">
        <v>39</v>
      </c>
      <c r="B13" s="27" t="s">
        <v>40</v>
      </c>
      <c r="C13" s="28"/>
      <c r="D13" s="28"/>
      <c r="E13" s="28"/>
      <c r="F13" s="28"/>
      <c r="G13" s="28"/>
      <c r="H13" s="28"/>
      <c r="I13" s="52"/>
    </row>
    <row r="14" spans="1:9">
      <c r="A14" s="29" t="s">
        <v>41</v>
      </c>
      <c r="B14" s="29"/>
      <c r="C14" s="29"/>
      <c r="D14" s="29"/>
      <c r="E14" s="29"/>
      <c r="F14" s="29"/>
      <c r="G14" s="29"/>
      <c r="H14" s="29"/>
      <c r="I14" s="29"/>
    </row>
    <row r="15" spans="1:9">
      <c r="A15" s="22" t="s">
        <v>20</v>
      </c>
      <c r="B15" s="26" t="s">
        <v>42</v>
      </c>
      <c r="C15" s="30"/>
      <c r="D15" s="22" t="s">
        <v>23</v>
      </c>
      <c r="E15" s="22" t="s">
        <v>25</v>
      </c>
      <c r="F15" s="22" t="s">
        <v>24</v>
      </c>
      <c r="G15" s="22" t="s">
        <v>43</v>
      </c>
      <c r="H15" s="22" t="s">
        <v>44</v>
      </c>
      <c r="I15" s="23" t="s">
        <v>27</v>
      </c>
    </row>
    <row r="16" ht="25.5" spans="1:9">
      <c r="A16" s="31">
        <v>1</v>
      </c>
      <c r="B16" s="22" t="s">
        <v>45</v>
      </c>
      <c r="C16" s="32" t="s">
        <v>46</v>
      </c>
      <c r="D16" s="33"/>
      <c r="E16" s="23">
        <v>4</v>
      </c>
      <c r="F16" s="22" t="s">
        <v>47</v>
      </c>
      <c r="G16" s="34">
        <v>7500</v>
      </c>
      <c r="H16" s="34">
        <f t="shared" ref="H16:H20" si="0">G16*E16</f>
        <v>30000</v>
      </c>
      <c r="I16" s="53"/>
    </row>
    <row r="17" ht="21" customHeight="1" spans="1:9">
      <c r="A17" s="35"/>
      <c r="B17" s="22"/>
      <c r="C17" s="32" t="s">
        <v>48</v>
      </c>
      <c r="D17" s="33"/>
      <c r="E17" s="23">
        <v>0</v>
      </c>
      <c r="F17" s="22" t="s">
        <v>47</v>
      </c>
      <c r="G17" s="34">
        <v>5000</v>
      </c>
      <c r="H17" s="34">
        <f t="shared" si="0"/>
        <v>0</v>
      </c>
      <c r="I17" s="53"/>
    </row>
    <row r="18" ht="23" customHeight="1" spans="1:9">
      <c r="A18" s="35"/>
      <c r="B18" s="22"/>
      <c r="C18" s="32" t="s">
        <v>49</v>
      </c>
      <c r="D18" s="33"/>
      <c r="E18" s="23">
        <v>1</v>
      </c>
      <c r="F18" s="22" t="s">
        <v>31</v>
      </c>
      <c r="G18" s="34">
        <v>3000</v>
      </c>
      <c r="H18" s="34">
        <f t="shared" si="0"/>
        <v>3000</v>
      </c>
      <c r="I18" s="54" t="s">
        <v>50</v>
      </c>
    </row>
    <row r="19" ht="20" customHeight="1" spans="1:9">
      <c r="A19" s="35"/>
      <c r="B19" s="22"/>
      <c r="C19" s="36" t="s">
        <v>51</v>
      </c>
      <c r="D19" s="33" t="s">
        <v>36</v>
      </c>
      <c r="E19" s="23">
        <v>2</v>
      </c>
      <c r="F19" s="22" t="s">
        <v>31</v>
      </c>
      <c r="G19" s="34">
        <v>1000</v>
      </c>
      <c r="H19" s="34">
        <f t="shared" si="0"/>
        <v>2000</v>
      </c>
      <c r="I19" s="55"/>
    </row>
    <row r="20" ht="18" customHeight="1" spans="1:9">
      <c r="A20" s="35"/>
      <c r="B20" s="22"/>
      <c r="C20" s="36" t="s">
        <v>52</v>
      </c>
      <c r="D20" s="33" t="s">
        <v>34</v>
      </c>
      <c r="E20" s="23">
        <v>1</v>
      </c>
      <c r="F20" s="22" t="s">
        <v>31</v>
      </c>
      <c r="G20" s="34">
        <v>1000</v>
      </c>
      <c r="H20" s="34">
        <f t="shared" si="0"/>
        <v>1000</v>
      </c>
      <c r="I20" s="56"/>
    </row>
    <row r="21" spans="1:9">
      <c r="A21" s="35"/>
      <c r="B21" s="26" t="s">
        <v>53</v>
      </c>
      <c r="C21" s="37"/>
      <c r="D21" s="30"/>
      <c r="E21" s="23"/>
      <c r="F21" s="22"/>
      <c r="G21" s="34"/>
      <c r="H21" s="34">
        <f>SUM(H16:H20)</f>
        <v>36000</v>
      </c>
      <c r="I21" s="53"/>
    </row>
    <row r="22" spans="1:9">
      <c r="A22" s="35"/>
      <c r="B22" s="26" t="s">
        <v>54</v>
      </c>
      <c r="C22" s="37"/>
      <c r="D22" s="30"/>
      <c r="E22" s="23"/>
      <c r="F22" s="22"/>
      <c r="G22" s="34">
        <v>0.06</v>
      </c>
      <c r="H22" s="34">
        <f>H21*G22</f>
        <v>2160</v>
      </c>
      <c r="I22" s="53"/>
    </row>
    <row r="23" spans="1:9">
      <c r="A23" s="35"/>
      <c r="B23" s="22" t="s">
        <v>55</v>
      </c>
      <c r="C23" s="22"/>
      <c r="D23" s="22"/>
      <c r="E23" s="23"/>
      <c r="F23" s="22"/>
      <c r="G23" s="34"/>
      <c r="H23" s="34">
        <f>H21+H22</f>
        <v>38160</v>
      </c>
      <c r="I23" s="53"/>
    </row>
    <row r="24" spans="1:9">
      <c r="A24" s="31">
        <v>2</v>
      </c>
      <c r="B24" s="22" t="s">
        <v>56</v>
      </c>
      <c r="C24" s="22" t="s">
        <v>57</v>
      </c>
      <c r="D24" s="22"/>
      <c r="E24" s="23">
        <v>8</v>
      </c>
      <c r="F24" s="22" t="s">
        <v>58</v>
      </c>
      <c r="G24" s="34">
        <f>2499*0.3+2499</f>
        <v>3248.7</v>
      </c>
      <c r="H24" s="34">
        <f t="shared" ref="H24:H30" si="1">G24*E24</f>
        <v>25989.6</v>
      </c>
      <c r="I24" s="53"/>
    </row>
    <row r="25" spans="1:9">
      <c r="A25" s="35"/>
      <c r="B25" s="22"/>
      <c r="C25" s="22" t="s">
        <v>59</v>
      </c>
      <c r="D25" s="22"/>
      <c r="E25" s="23">
        <v>4</v>
      </c>
      <c r="F25" s="22" t="s">
        <v>60</v>
      </c>
      <c r="G25" s="34">
        <f>200*0.3+200</f>
        <v>260</v>
      </c>
      <c r="H25" s="34">
        <f t="shared" si="1"/>
        <v>1040</v>
      </c>
      <c r="I25" s="53"/>
    </row>
    <row r="26" ht="21" customHeight="1" spans="1:9">
      <c r="A26" s="35"/>
      <c r="B26" s="22"/>
      <c r="C26" s="22" t="s">
        <v>61</v>
      </c>
      <c r="D26" s="22"/>
      <c r="E26" s="23">
        <v>4</v>
      </c>
      <c r="F26" s="22" t="s">
        <v>60</v>
      </c>
      <c r="G26" s="34">
        <f>276*0.3+276</f>
        <v>358.8</v>
      </c>
      <c r="H26" s="34">
        <f t="shared" si="1"/>
        <v>1435.2</v>
      </c>
      <c r="I26" s="53"/>
    </row>
    <row r="27" spans="1:9">
      <c r="A27" s="35"/>
      <c r="B27" s="22"/>
      <c r="C27" s="22" t="s">
        <v>62</v>
      </c>
      <c r="D27" s="22"/>
      <c r="E27" s="23">
        <v>4</v>
      </c>
      <c r="F27" s="22" t="s">
        <v>60</v>
      </c>
      <c r="G27" s="34">
        <f>120*0.3+120</f>
        <v>156</v>
      </c>
      <c r="H27" s="34">
        <f t="shared" si="1"/>
        <v>624</v>
      </c>
      <c r="I27" s="53"/>
    </row>
    <row r="28" spans="1:9">
      <c r="A28" s="35"/>
      <c r="B28" s="22"/>
      <c r="C28" s="22" t="s">
        <v>63</v>
      </c>
      <c r="D28" s="22"/>
      <c r="E28" s="23">
        <v>2</v>
      </c>
      <c r="F28" s="22" t="s">
        <v>60</v>
      </c>
      <c r="G28" s="34">
        <f>298*0.3+298</f>
        <v>387.4</v>
      </c>
      <c r="H28" s="34">
        <f t="shared" si="1"/>
        <v>774.8</v>
      </c>
      <c r="I28" s="53"/>
    </row>
    <row r="29" spans="1:9">
      <c r="A29" s="35"/>
      <c r="B29" s="22"/>
      <c r="C29" s="22" t="s">
        <v>64</v>
      </c>
      <c r="D29" s="22"/>
      <c r="E29" s="23">
        <v>1</v>
      </c>
      <c r="F29" s="22" t="s">
        <v>60</v>
      </c>
      <c r="G29" s="34">
        <f>135*0.3+135</f>
        <v>175.5</v>
      </c>
      <c r="H29" s="34">
        <f t="shared" si="1"/>
        <v>175.5</v>
      </c>
      <c r="I29" s="53"/>
    </row>
    <row r="30" spans="1:9">
      <c r="A30" s="35"/>
      <c r="B30" s="22"/>
      <c r="C30" s="22" t="s">
        <v>65</v>
      </c>
      <c r="D30" s="38"/>
      <c r="E30" s="23">
        <v>1</v>
      </c>
      <c r="F30" s="22" t="s">
        <v>31</v>
      </c>
      <c r="G30" s="34">
        <f>12600*0.3+12600</f>
        <v>16380</v>
      </c>
      <c r="H30" s="34">
        <f t="shared" si="1"/>
        <v>16380</v>
      </c>
      <c r="I30" s="53"/>
    </row>
    <row r="31" spans="1:9">
      <c r="A31" s="35"/>
      <c r="B31" s="22" t="s">
        <v>53</v>
      </c>
      <c r="C31" s="22"/>
      <c r="D31" s="22"/>
      <c r="E31" s="23"/>
      <c r="F31" s="22"/>
      <c r="G31" s="34"/>
      <c r="H31" s="34">
        <f>SUM(H24:H30)</f>
        <v>46419.1</v>
      </c>
      <c r="I31" s="53"/>
    </row>
    <row r="32" spans="1:9">
      <c r="A32" s="35"/>
      <c r="B32" s="22" t="s">
        <v>54</v>
      </c>
      <c r="C32" s="22"/>
      <c r="D32" s="22"/>
      <c r="E32" s="23"/>
      <c r="F32" s="22"/>
      <c r="G32" s="34">
        <v>0.13</v>
      </c>
      <c r="H32" s="34">
        <f>H31*G32</f>
        <v>6034.483</v>
      </c>
      <c r="I32" s="53"/>
    </row>
    <row r="33" spans="1:9">
      <c r="A33" s="35"/>
      <c r="B33" s="22" t="s">
        <v>55</v>
      </c>
      <c r="C33" s="22"/>
      <c r="D33" s="22"/>
      <c r="E33" s="23"/>
      <c r="F33" s="22"/>
      <c r="G33" s="39"/>
      <c r="H33" s="34">
        <f>H31+H32</f>
        <v>52453.583</v>
      </c>
      <c r="I33" s="53"/>
    </row>
    <row r="34" spans="1:9">
      <c r="A34" s="31">
        <v>3</v>
      </c>
      <c r="B34" s="40" t="s">
        <v>66</v>
      </c>
      <c r="C34" s="41"/>
      <c r="D34" s="42">
        <f>H34</f>
        <v>90613.583</v>
      </c>
      <c r="E34" s="43"/>
      <c r="F34" s="43"/>
      <c r="G34" s="44"/>
      <c r="H34" s="45">
        <f>H23+H33</f>
        <v>90613.583</v>
      </c>
      <c r="I34" s="57"/>
    </row>
    <row r="35" spans="1:9">
      <c r="A35" s="9" t="s">
        <v>67</v>
      </c>
      <c r="B35" s="9"/>
      <c r="C35" s="9"/>
      <c r="D35" s="9"/>
      <c r="E35" s="9"/>
      <c r="F35" s="9"/>
      <c r="G35" s="9"/>
      <c r="H35" s="9"/>
      <c r="I35" s="9"/>
    </row>
    <row r="36" spans="1:9">
      <c r="A36" s="21" t="s">
        <v>68</v>
      </c>
      <c r="B36" s="21"/>
      <c r="C36" s="21"/>
      <c r="D36" s="21"/>
      <c r="E36" s="21"/>
      <c r="F36" s="21"/>
      <c r="G36" s="21"/>
      <c r="H36" s="21"/>
      <c r="I36" s="21"/>
    </row>
    <row r="37" spans="1:9">
      <c r="A37" s="46" t="s">
        <v>69</v>
      </c>
      <c r="B37" s="46"/>
      <c r="C37" s="46"/>
      <c r="D37" s="46"/>
      <c r="E37" s="46"/>
      <c r="F37" s="8" t="s">
        <v>70</v>
      </c>
      <c r="G37" s="47"/>
      <c r="H37" s="47"/>
      <c r="I37" s="47"/>
    </row>
    <row r="38" spans="1:9">
      <c r="A38" s="7" t="s">
        <v>71</v>
      </c>
      <c r="B38" s="7"/>
      <c r="C38" s="48"/>
      <c r="D38" s="48"/>
      <c r="E38" s="48"/>
      <c r="F38" s="8" t="s">
        <v>72</v>
      </c>
      <c r="G38" s="47"/>
      <c r="H38" s="47"/>
      <c r="I38" s="47"/>
    </row>
    <row r="39" spans="1:9">
      <c r="A39" s="8" t="s">
        <v>73</v>
      </c>
      <c r="B39" s="8"/>
      <c r="C39" s="49" t="s">
        <v>74</v>
      </c>
      <c r="D39" s="49"/>
      <c r="E39" s="49"/>
      <c r="F39" s="8" t="s">
        <v>75</v>
      </c>
      <c r="G39" s="47"/>
      <c r="H39" s="47"/>
      <c r="I39" s="47"/>
    </row>
    <row r="40" spans="1:9">
      <c r="A40" s="46" t="s">
        <v>76</v>
      </c>
      <c r="B40" s="46"/>
      <c r="C40" s="48"/>
      <c r="D40" s="48"/>
      <c r="E40" s="48"/>
      <c r="F40" s="8" t="s">
        <v>77</v>
      </c>
      <c r="G40" s="47"/>
      <c r="H40" s="47"/>
      <c r="I40" s="47"/>
    </row>
    <row r="41" spans="1:9">
      <c r="A41" s="48"/>
      <c r="B41" s="48"/>
      <c r="C41" s="48"/>
      <c r="D41" s="48"/>
      <c r="E41" s="48"/>
      <c r="F41" s="8" t="s">
        <v>78</v>
      </c>
      <c r="G41" s="47"/>
      <c r="H41" s="47"/>
      <c r="I41" s="47"/>
    </row>
    <row r="42" spans="1:9">
      <c r="A42" s="46" t="s">
        <v>79</v>
      </c>
      <c r="B42" s="46"/>
      <c r="C42" s="48"/>
      <c r="D42" s="48"/>
      <c r="E42" s="48"/>
      <c r="F42" s="48"/>
      <c r="G42" s="48"/>
      <c r="H42" s="48"/>
      <c r="I42" s="48"/>
    </row>
    <row r="43" spans="1:9">
      <c r="A43" s="46"/>
      <c r="B43" s="46"/>
      <c r="C43" s="48"/>
      <c r="D43" s="48"/>
      <c r="E43" s="48"/>
      <c r="F43" s="48"/>
      <c r="G43" s="48"/>
      <c r="H43" s="48"/>
      <c r="I43" s="48"/>
    </row>
  </sheetData>
  <mergeCells count="50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H10:I10"/>
    <mergeCell ref="H11:I11"/>
    <mergeCell ref="B12:I12"/>
    <mergeCell ref="B13:I13"/>
    <mergeCell ref="A14:I14"/>
    <mergeCell ref="B15:C15"/>
    <mergeCell ref="B21:D21"/>
    <mergeCell ref="B22:D22"/>
    <mergeCell ref="B23:D23"/>
    <mergeCell ref="B31:D31"/>
    <mergeCell ref="B32:D32"/>
    <mergeCell ref="B33:D33"/>
    <mergeCell ref="B34:C34"/>
    <mergeCell ref="D34:G34"/>
    <mergeCell ref="A35:I35"/>
    <mergeCell ref="A36:I36"/>
    <mergeCell ref="A37:E37"/>
    <mergeCell ref="G37:I37"/>
    <mergeCell ref="A38:B38"/>
    <mergeCell ref="C38:E38"/>
    <mergeCell ref="G38:I38"/>
    <mergeCell ref="A39:B39"/>
    <mergeCell ref="C39:E39"/>
    <mergeCell ref="G39:I39"/>
    <mergeCell ref="A40:B40"/>
    <mergeCell ref="C40:E40"/>
    <mergeCell ref="G40:I40"/>
    <mergeCell ref="A41:E41"/>
    <mergeCell ref="G41:I41"/>
    <mergeCell ref="A16:A23"/>
    <mergeCell ref="A24:A33"/>
    <mergeCell ref="B16:B20"/>
    <mergeCell ref="B24:B30"/>
    <mergeCell ref="I18:I20"/>
    <mergeCell ref="A42:B43"/>
    <mergeCell ref="C42:I43"/>
  </mergeCells>
  <hyperlinks>
    <hyperlink ref="F4" r:id="rId2" display="NHY-20230307-L-01-01-049"/>
    <hyperlink ref="B6" r:id="rId3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三汇能环科技WPS</cp:lastModifiedBy>
  <dcterms:created xsi:type="dcterms:W3CDTF">2023-03-07T11:44:00Z</dcterms:created>
  <dcterms:modified xsi:type="dcterms:W3CDTF">2023-04-06T00:53:50Z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5326B1C5253A4878BA66E1CE093BF665</vt:lpwstr>
  </property>
  <property fmtid="{D5CDD505-2E9C-101B-9397-08002B2CF9AE}" pid="3" name="KSOProductBuildVer">
    <vt:lpwstr>2052-11.1.0.13703</vt:lpwstr>
  </property>
</Properties>
</file>