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46" activeTab="2"/>
  </bookViews>
  <sheets>
    <sheet name="序列" sheetId="2" r:id="rId1"/>
    <sheet name="人力资源分析" sheetId="34" r:id="rId2"/>
    <sheet name="在职" sheetId="29" r:id="rId3"/>
    <sheet name="离职" sheetId="28" r:id="rId4"/>
  </sheets>
  <externalReferences>
    <externalReference r:id="rId6"/>
    <externalReference r:id="rId7"/>
    <externalReference r:id="rId8"/>
  </externalReferences>
  <definedNames>
    <definedName name="_xlnm._FilterDatabase" localSheetId="0" hidden="1">序列!$A$2:$I$17</definedName>
    <definedName name="_xlnm._FilterDatabase" localSheetId="2" hidden="1">在职!$A$1:$AK$47</definedName>
    <definedName name="_xlnm._FilterDatabase" localSheetId="1" hidden="1">人力资源分析!$D$1:$E$11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<sst xmlns="http://schemas.openxmlformats.org/spreadsheetml/2006/main" count="1651" uniqueCount="526">
  <si>
    <t>基础信息表（下拉信息列表）</t>
  </si>
  <si>
    <t>性别</t>
  </si>
  <si>
    <t>公司</t>
  </si>
  <si>
    <t>组织</t>
  </si>
  <si>
    <t>部门</t>
  </si>
  <si>
    <t>职级</t>
  </si>
  <si>
    <t>民族</t>
  </si>
  <si>
    <t>学历</t>
  </si>
  <si>
    <t>婚姻状况</t>
  </si>
  <si>
    <t>政治面貌</t>
  </si>
  <si>
    <t>社保情况</t>
  </si>
  <si>
    <t>项目</t>
  </si>
  <si>
    <t>与本人关系</t>
  </si>
  <si>
    <t>1、本表中的部门、职务、民族、专业、学历、婚姻状况、政治面貌均可在下拉菜单中选择</t>
  </si>
  <si>
    <t>男</t>
  </si>
  <si>
    <t>三汇能环</t>
  </si>
  <si>
    <t>总部</t>
  </si>
  <si>
    <t>总裁室</t>
  </si>
  <si>
    <t>总裁</t>
  </si>
  <si>
    <t>汉族</t>
  </si>
  <si>
    <t>博士</t>
  </si>
  <si>
    <t>已婚</t>
  </si>
  <si>
    <t>党员</t>
  </si>
  <si>
    <t>东方梅地亚</t>
  </si>
  <si>
    <t>父母</t>
  </si>
  <si>
    <t>2、表中的序号、性别、出生日期、年龄、工龄、合同到期日期均有公式自动计算</t>
  </si>
  <si>
    <t>女</t>
  </si>
  <si>
    <t>三汇冷暖</t>
  </si>
  <si>
    <t>北分</t>
  </si>
  <si>
    <t>总裁办</t>
  </si>
  <si>
    <t>副总裁</t>
  </si>
  <si>
    <t>回族</t>
  </si>
  <si>
    <t>硕士</t>
  </si>
  <si>
    <t>未婚</t>
  </si>
  <si>
    <t>团员</t>
  </si>
  <si>
    <t>宇达</t>
  </si>
  <si>
    <t>配偶</t>
  </si>
  <si>
    <t>3、有公式的单元格若行数预留不够，公式自行下拉</t>
  </si>
  <si>
    <t>芝麻物联</t>
  </si>
  <si>
    <t>财务部</t>
  </si>
  <si>
    <t>总监</t>
  </si>
  <si>
    <t>瑶族</t>
  </si>
  <si>
    <t>本科</t>
  </si>
  <si>
    <t>离异</t>
  </si>
  <si>
    <t>群众</t>
  </si>
  <si>
    <t>荣辉洁源</t>
  </si>
  <si>
    <t>和乔丽晶</t>
  </si>
  <si>
    <t>子女</t>
  </si>
  <si>
    <t>4、下拉信息列表自行补充修改即可</t>
  </si>
  <si>
    <t>人资部</t>
  </si>
  <si>
    <t>经理</t>
  </si>
  <si>
    <t>满族</t>
  </si>
  <si>
    <t>专科</t>
  </si>
  <si>
    <t>民主党派</t>
  </si>
  <si>
    <t>沁园公寓</t>
  </si>
  <si>
    <t>兄弟姐妹</t>
  </si>
  <si>
    <t>5、结构分析表完全自动生成无需录入任何内容</t>
  </si>
  <si>
    <t>行政部</t>
  </si>
  <si>
    <t>主管</t>
  </si>
  <si>
    <t>高中</t>
  </si>
  <si>
    <t>不交</t>
  </si>
  <si>
    <t>兴安嘉业</t>
  </si>
  <si>
    <t>同事</t>
  </si>
  <si>
    <t>6、续签合同提醒：自动生成5天内合同即将到期的员工的信息，无需录入任何内容</t>
  </si>
  <si>
    <t>营销部</t>
  </si>
  <si>
    <t>专员</t>
  </si>
  <si>
    <t>中专</t>
  </si>
  <si>
    <t>荣宝斋</t>
  </si>
  <si>
    <t>朋友</t>
  </si>
  <si>
    <t>7、员工生日提醒：自动生成本月生日的员工信息，无需录入任何内容</t>
  </si>
  <si>
    <t>信息部</t>
  </si>
  <si>
    <t>助理</t>
  </si>
  <si>
    <t>初中</t>
  </si>
  <si>
    <t>富地广场</t>
  </si>
  <si>
    <t>8、员工查询：输入姓名后所有内容自动生成</t>
  </si>
  <si>
    <t>研发部</t>
  </si>
  <si>
    <t>学徒</t>
  </si>
  <si>
    <t>小学</t>
  </si>
  <si>
    <t>环境大厦</t>
  </si>
  <si>
    <t>销售部</t>
  </si>
  <si>
    <t>西直门华电</t>
  </si>
  <si>
    <t>EMC部</t>
  </si>
  <si>
    <t>工程部</t>
  </si>
  <si>
    <t>运维部</t>
  </si>
  <si>
    <t>商贸部</t>
  </si>
  <si>
    <t>客服部</t>
  </si>
  <si>
    <t>地区部</t>
  </si>
  <si>
    <t>各部门人员分布</t>
  </si>
  <si>
    <t>项目人员分布</t>
  </si>
  <si>
    <t>职级分布</t>
  </si>
  <si>
    <t>工龄分布</t>
  </si>
  <si>
    <t>计数项:姓名</t>
  </si>
  <si>
    <t>工龄
（年）</t>
  </si>
  <si>
    <t>总计</t>
  </si>
  <si>
    <t>籍贯分布</t>
  </si>
  <si>
    <t>学历分布</t>
  </si>
  <si>
    <t>用工形式分布</t>
  </si>
  <si>
    <t>性别分布</t>
  </si>
  <si>
    <t>籍贯</t>
  </si>
  <si>
    <t>用工形式</t>
  </si>
  <si>
    <t>北京</t>
  </si>
  <si>
    <t>承揽</t>
  </si>
  <si>
    <t>河北</t>
  </si>
  <si>
    <t>兼职</t>
  </si>
  <si>
    <t>河南</t>
  </si>
  <si>
    <t>大专</t>
  </si>
  <si>
    <t>全职</t>
  </si>
  <si>
    <t>湖南</t>
  </si>
  <si>
    <t>退休返聘</t>
  </si>
  <si>
    <t>江苏</t>
  </si>
  <si>
    <t>学徒工</t>
  </si>
  <si>
    <t>辽宁</t>
  </si>
  <si>
    <t>山西</t>
  </si>
  <si>
    <t>序号</t>
  </si>
  <si>
    <t>姓名</t>
  </si>
  <si>
    <t>联系电话</t>
  </si>
  <si>
    <t>身份证号</t>
  </si>
  <si>
    <t>社保
单位</t>
  </si>
  <si>
    <t>入职日期</t>
  </si>
  <si>
    <t>工号</t>
  </si>
  <si>
    <t>工龄(月)</t>
  </si>
  <si>
    <t>第几次签订合同</t>
  </si>
  <si>
    <t>最近一次合同签订日期</t>
  </si>
  <si>
    <t>合同年限</t>
  </si>
  <si>
    <t>合同到期日期</t>
  </si>
  <si>
    <t>出生日期</t>
  </si>
  <si>
    <t>年龄</t>
  </si>
  <si>
    <t>户籍所在地</t>
  </si>
  <si>
    <t>毕业院校</t>
  </si>
  <si>
    <t>专业</t>
  </si>
  <si>
    <t>紧急联系人姓名</t>
  </si>
  <si>
    <t>备用联系方式</t>
  </si>
  <si>
    <t>合同类型</t>
  </si>
  <si>
    <t>社保开始月份</t>
  </si>
  <si>
    <t>薪酬审批单</t>
  </si>
  <si>
    <t>职业资格证书</t>
  </si>
  <si>
    <t>徐利斌</t>
  </si>
  <si>
    <t>432503197103130052</t>
  </si>
  <si>
    <t>070701</t>
  </si>
  <si>
    <t>河北省承德市双桥区府前路世纪城一区23号楼4单元302号</t>
  </si>
  <si>
    <t>湘潭大学</t>
  </si>
  <si>
    <t>法律</t>
  </si>
  <si>
    <t>无固定期限劳动合同</t>
  </si>
  <si>
    <t>无</t>
  </si>
  <si>
    <t>高级设备管理工程师/建筑电工中级</t>
  </si>
  <si>
    <t>刘柯</t>
  </si>
  <si>
    <t>18001317820</t>
  </si>
  <si>
    <t>432522197611196401</t>
  </si>
  <si>
    <t>070702</t>
  </si>
  <si>
    <t>天津市西青区杨柳青镇津杨公路水岸华庭2号楼4门201号</t>
  </si>
  <si>
    <t>设备管理工程师</t>
  </si>
  <si>
    <t>李君</t>
  </si>
  <si>
    <t>431202198109180457</t>
  </si>
  <si>
    <t>080401</t>
  </si>
  <si>
    <t>湖南省洞口县黄桥镇幸福街7组241号</t>
  </si>
  <si>
    <t>湖南广播电视大学</t>
  </si>
  <si>
    <t>计算机</t>
  </si>
  <si>
    <t>固定期限劳动合同</t>
  </si>
  <si>
    <t>高级制冷设备维修工/高级设备维修工程师//建筑电工中级</t>
  </si>
  <si>
    <t>刘述珍</t>
  </si>
  <si>
    <t>43252219731110582x</t>
  </si>
  <si>
    <t>湖南省双峰县杏子铺镇小窑村苦株村民组</t>
  </si>
  <si>
    <t>杏子铺中学</t>
  </si>
  <si>
    <t>中级制冷设备维修工/</t>
  </si>
  <si>
    <t>申瑛</t>
  </si>
  <si>
    <t>430521199307196854</t>
  </si>
  <si>
    <t>广西省灵川县定江镇八里五路6号水榭花都百合苑3栋1单元201室</t>
  </si>
  <si>
    <t>吉首大学</t>
  </si>
  <si>
    <t>通信工程</t>
  </si>
  <si>
    <t>计算机网络管理员/高级设备管理工程师</t>
  </si>
  <si>
    <t>王晓兵</t>
  </si>
  <si>
    <t>410521198705228075</t>
  </si>
  <si>
    <t>河南省林州市姚村镇西张村四区30号</t>
  </si>
  <si>
    <t>林州市第四职业高中</t>
  </si>
  <si>
    <t>机电一体化</t>
  </si>
  <si>
    <t>张立昆</t>
  </si>
  <si>
    <t>130623198601080310</t>
  </si>
  <si>
    <t>河北省保定市涞水县涞水镇西水北村双水路大门里11号</t>
  </si>
  <si>
    <t>郑州大学</t>
  </si>
  <si>
    <t>建筑工程技术</t>
  </si>
  <si>
    <t>建筑电工中级/设备维修高级工程师</t>
  </si>
  <si>
    <t>胡冬杰</t>
  </si>
  <si>
    <t>130623198606032414</t>
  </si>
  <si>
    <t>河北省保定市涞水县娄村乡宫家坟秦安街5号</t>
  </si>
  <si>
    <t>涞水镇中学</t>
  </si>
  <si>
    <t>建筑电工中级</t>
  </si>
  <si>
    <t>李树森</t>
  </si>
  <si>
    <t>130732198301262114</t>
  </si>
  <si>
    <t>河北省张家口市赤城县后城镇下堡村铜安路295号</t>
  </si>
  <si>
    <t>赤城一中</t>
  </si>
  <si>
    <t>有</t>
  </si>
  <si>
    <t>高级制冷设备维修工证/制冷与空调作业/</t>
  </si>
  <si>
    <t>许云付</t>
  </si>
  <si>
    <t>430422196803031239</t>
  </si>
  <si>
    <t>湖南省衡南县鸡笼镇春光村大皂村民小组</t>
  </si>
  <si>
    <t>鸡笼镇中学</t>
  </si>
  <si>
    <t>制冷与空调作业/</t>
  </si>
  <si>
    <t>赵兴华</t>
  </si>
  <si>
    <t>130433198607190328</t>
  </si>
  <si>
    <t>河北省邯郸市馆陶县馆陶镇刘沿村129号</t>
  </si>
  <si>
    <t>河北工程大学科信学院</t>
  </si>
  <si>
    <t>园艺</t>
  </si>
  <si>
    <t>石亚辉</t>
  </si>
  <si>
    <t>132401196603306313</t>
  </si>
  <si>
    <t>河北省定州市大鹿庄乡西建阳村817号</t>
  </si>
  <si>
    <t>定州第二中学</t>
  </si>
  <si>
    <t>制冷设备维修工/</t>
  </si>
  <si>
    <t>邱维保</t>
  </si>
  <si>
    <t>432302196409273716</t>
  </si>
  <si>
    <t>湖南省沅江市志成乡东乐村一村民组14号</t>
  </si>
  <si>
    <t>沅江市电子技术培训学校</t>
  </si>
  <si>
    <t>电子电路</t>
  </si>
  <si>
    <t>低压电工/</t>
  </si>
  <si>
    <t>郭佩港</t>
  </si>
  <si>
    <t>432522199709185814</t>
  </si>
  <si>
    <t>北京市经贸高级技术学校</t>
  </si>
  <si>
    <t>制冷设备维修</t>
  </si>
  <si>
    <t>制冷设备维修技师二级/高处作业特种作业证//建筑电工中级/设备维修工程师</t>
  </si>
  <si>
    <t>孙方涛</t>
  </si>
  <si>
    <t>230421198108242419</t>
  </si>
  <si>
    <t>河北省衡水市故城县武官寨镇齐庄村56号</t>
  </si>
  <si>
    <t>北京科技大学</t>
  </si>
  <si>
    <t>工商管理</t>
  </si>
  <si>
    <t>高级人力资源管理师证/高级设备管理工程师证</t>
  </si>
  <si>
    <t>张建平</t>
  </si>
  <si>
    <t>130731196609210059</t>
  </si>
  <si>
    <t>河北省张家口市涿鹿县涿鹿镇牛家场村56号</t>
  </si>
  <si>
    <t>涿鹿镇中学</t>
  </si>
  <si>
    <t>司炉工证/</t>
  </si>
  <si>
    <t>李军</t>
  </si>
  <si>
    <t>132424197710164217</t>
  </si>
  <si>
    <t>河北省保定市涞源县上庄乡狮子峪村17号</t>
  </si>
  <si>
    <t>北京航空航天大学</t>
  </si>
  <si>
    <t>土木工程</t>
  </si>
  <si>
    <t>设备维修高级工程师/水暖工长证/水暖施工员证/水暖质检员证/建筑电工中级</t>
  </si>
  <si>
    <t>李伟朋</t>
  </si>
  <si>
    <t>411627199212156455</t>
  </si>
  <si>
    <t>河南省太康县马厂镇林洼行政村大朱寨村</t>
  </si>
  <si>
    <t>哈尔滨学院</t>
  </si>
  <si>
    <t>会计学</t>
  </si>
  <si>
    <t>初级会计证</t>
  </si>
  <si>
    <t>王久利</t>
  </si>
  <si>
    <t>132429197009253811</t>
  </si>
  <si>
    <t>河北省保定市涞水县宋庄乡郭各庄村郭各庄大街061号</t>
  </si>
  <si>
    <t>宋各庄中学</t>
  </si>
  <si>
    <t>低压电工证/制冷维修工证三级/空调运行工证/</t>
  </si>
  <si>
    <t>程亚东</t>
  </si>
  <si>
    <t>210922196601121216</t>
  </si>
  <si>
    <t>辽宁省彰武县苇子沟乡苇子沟村十组兴盛街62号</t>
  </si>
  <si>
    <t>锡伯</t>
  </si>
  <si>
    <t>彰武高中</t>
  </si>
  <si>
    <t>空调运行工证</t>
  </si>
  <si>
    <t>赵坤宇</t>
  </si>
  <si>
    <t>130929200002024653</t>
  </si>
  <si>
    <t>河北省沧州市献县韩村镇东留村422号</t>
  </si>
  <si>
    <t>韩村镇中学</t>
  </si>
  <si>
    <t>王梦飞</t>
  </si>
  <si>
    <t>131002198901011882</t>
  </si>
  <si>
    <t>河北省廊坊市安次区杨税务乡大麻村12010号</t>
  </si>
  <si>
    <t>北京信息职业技术学院</t>
  </si>
  <si>
    <t>多媒体设计与制作</t>
  </si>
  <si>
    <t>赵辉</t>
  </si>
  <si>
    <t>110224198601021813</t>
  </si>
  <si>
    <t>北京市大兴区西红门镇小白楼村东四条4号</t>
  </si>
  <si>
    <t>北京青年政治学院</t>
  </si>
  <si>
    <t>涉外秘书</t>
  </si>
  <si>
    <t>万树壮</t>
  </si>
  <si>
    <t>130823199507096215</t>
  </si>
  <si>
    <t>河北省承德市平泉县平房乡太平梁村七组353号</t>
  </si>
  <si>
    <t>平泉县中学</t>
  </si>
  <si>
    <t>空调运行工证/制冷工证四级/焊工证</t>
  </si>
  <si>
    <t>袁宝林</t>
  </si>
  <si>
    <t>130732199506132115</t>
  </si>
  <si>
    <t>河北省张家口市赤城县后城镇后城村玉新路西大街北115号</t>
  </si>
  <si>
    <t>延庆六中</t>
  </si>
  <si>
    <t>汽修</t>
  </si>
  <si>
    <t>袁廷余</t>
  </si>
  <si>
    <t>空调运行工证/司炉工证G2</t>
  </si>
  <si>
    <t>赵沙</t>
  </si>
  <si>
    <t>110108198603013125</t>
  </si>
  <si>
    <t>北京市海淀区四季青金庄31号</t>
  </si>
  <si>
    <t>北京交通大学</t>
  </si>
  <si>
    <t>工商企业管理</t>
  </si>
  <si>
    <t>罗峰</t>
  </si>
  <si>
    <t>孔小贺</t>
  </si>
  <si>
    <t>130582198703212059</t>
  </si>
  <si>
    <t>河北省邢台市桥东区留村乡北俎村三区1号</t>
  </si>
  <si>
    <t>沧州职业技术学院</t>
  </si>
  <si>
    <t>机电一体化技术</t>
  </si>
  <si>
    <t>兼职合同</t>
  </si>
  <si>
    <t>二级建造师证书/安全员B证</t>
  </si>
  <si>
    <t>宋建功</t>
  </si>
  <si>
    <t>110107195709100956</t>
  </si>
  <si>
    <t>北京市石景山区杨庄小区26栋1202号</t>
  </si>
  <si>
    <t>石景山中学</t>
  </si>
  <si>
    <t>王胜欣</t>
  </si>
  <si>
    <t>承揽协议</t>
  </si>
  <si>
    <t>司炉工证G2</t>
  </si>
  <si>
    <t>朱法产</t>
  </si>
  <si>
    <t>412326196902101931</t>
  </si>
  <si>
    <t>河南省夏邑县中锋乡中峰村1017号</t>
  </si>
  <si>
    <t>夏邑中学</t>
  </si>
  <si>
    <t>朱威风</t>
  </si>
  <si>
    <t>司炉工证G2/四级制冷维修工证</t>
  </si>
  <si>
    <t>赵锦誉</t>
  </si>
  <si>
    <t>110104197905250011</t>
  </si>
  <si>
    <t>北京市宣武区鹞儿胡同43号</t>
  </si>
  <si>
    <t>首都师法大学</t>
  </si>
  <si>
    <t>计算机应用</t>
  </si>
  <si>
    <t>赵佳</t>
  </si>
  <si>
    <t>夫妻</t>
  </si>
  <si>
    <t>安全员C证</t>
  </si>
  <si>
    <t>韩耀得</t>
  </si>
  <si>
    <t>411329199905244411</t>
  </si>
  <si>
    <t>河南省社旗县朱集乡茨园村茨园4组26号</t>
  </si>
  <si>
    <t>绕良中学</t>
  </si>
  <si>
    <t>狄运兰</t>
  </si>
  <si>
    <t>母子</t>
  </si>
  <si>
    <t>郝俊义</t>
  </si>
  <si>
    <t>132532197208131837</t>
  </si>
  <si>
    <t>德兴腾翔</t>
  </si>
  <si>
    <t>河北省张家口市赤城县雕鄂镇下虎村赵家巷79号</t>
  </si>
  <si>
    <t>吴善梅</t>
  </si>
  <si>
    <t>34012319840725856X</t>
  </si>
  <si>
    <t>安徽</t>
  </si>
  <si>
    <t>安徽省合肥市肥东县陈集镇陈集村李后组</t>
  </si>
  <si>
    <t>国家开放大学</t>
  </si>
  <si>
    <t>行政管理</t>
  </si>
  <si>
    <t>吴善金</t>
  </si>
  <si>
    <t>兄妹</t>
  </si>
  <si>
    <t>刘伟中</t>
  </si>
  <si>
    <t>430304196507023017</t>
  </si>
  <si>
    <t>运维中心</t>
  </si>
  <si>
    <t>辽宁省大连市甘井子区汇善园5号8-1</t>
  </si>
  <si>
    <t>合作</t>
  </si>
  <si>
    <t>冀玉荣</t>
  </si>
  <si>
    <t>132527196206208014</t>
  </si>
  <si>
    <t>220503</t>
  </si>
  <si>
    <t>河北省张家口市怀安县第三堡乡第十梁村李家房63号</t>
  </si>
  <si>
    <t>河北省怀安县第三堡中学</t>
  </si>
  <si>
    <t>马玉梅</t>
  </si>
  <si>
    <t>林家胜</t>
  </si>
  <si>
    <t>370923196312260659</t>
  </si>
  <si>
    <t>承揽不交</t>
  </si>
  <si>
    <t>中坤广场</t>
  </si>
  <si>
    <t>山东</t>
  </si>
  <si>
    <t>山东省东平县东平镇宿城村09组30号</t>
  </si>
  <si>
    <t>徐杰</t>
  </si>
  <si>
    <t>431382200506140018</t>
  </si>
  <si>
    <t>实习不交</t>
  </si>
  <si>
    <t>湖南省娄底市娄星区长青办事处扶青社区居委会8组</t>
  </si>
  <si>
    <t>娄底四中</t>
  </si>
  <si>
    <t>柏林保</t>
  </si>
  <si>
    <t>142636196503095312</t>
  </si>
  <si>
    <t>山西省汾西县永安镇蔚家岭村049</t>
  </si>
  <si>
    <t>刘洪</t>
  </si>
  <si>
    <t>130623200608070318</t>
  </si>
  <si>
    <t>河北省保定市涞水县涞水镇魏村马家街4号</t>
  </si>
  <si>
    <t>北京市城市管理高级技术学校</t>
  </si>
  <si>
    <t>燃气运行与维护</t>
  </si>
  <si>
    <t>张立华</t>
  </si>
  <si>
    <t>学徒协议</t>
  </si>
  <si>
    <t>李硕</t>
  </si>
  <si>
    <t>130638200308052518</t>
  </si>
  <si>
    <t>彭宇飞</t>
  </si>
  <si>
    <t>工作截止日</t>
  </si>
  <si>
    <t>在职天数</t>
  </si>
  <si>
    <t>是否转正</t>
  </si>
  <si>
    <t>备注</t>
  </si>
  <si>
    <t>王智慧</t>
  </si>
  <si>
    <t>110224197204033621</t>
  </si>
  <si>
    <t>退休不交</t>
  </si>
  <si>
    <t>北京市东城区中绦胡同59号旁门</t>
  </si>
  <si>
    <t>北京经济管理函授学院</t>
  </si>
  <si>
    <t>财会</t>
  </si>
  <si>
    <t>退休返聘协议书</t>
  </si>
  <si>
    <t>会计从业资格证书</t>
  </si>
  <si>
    <t>否</t>
  </si>
  <si>
    <t>个人原因</t>
  </si>
  <si>
    <t>杜凯</t>
  </si>
  <si>
    <t>132532197504221212</t>
  </si>
  <si>
    <t>河北省张家口市赤城县龙观镇小龙王堂村沟东街24号</t>
  </si>
  <si>
    <t>张家口赤诚第三中学</t>
  </si>
  <si>
    <t>杜建娥</t>
  </si>
  <si>
    <t>司炉工证G1</t>
  </si>
  <si>
    <t>因过错主动辞职</t>
  </si>
  <si>
    <t>向丹丹</t>
  </si>
  <si>
    <t>430703198612021122</t>
  </si>
  <si>
    <t>湖南省常德市鼎城区十美堂镇同乐村13村民组</t>
  </si>
  <si>
    <t>湖南农业大学</t>
  </si>
  <si>
    <t>企业财务管理</t>
  </si>
  <si>
    <t>向中前</t>
  </si>
  <si>
    <t>是</t>
  </si>
  <si>
    <t>马冬</t>
  </si>
  <si>
    <t>130528200101020115</t>
  </si>
  <si>
    <t>河北省邢台市宁津县东环路土产公司家属院1胡同3号</t>
  </si>
  <si>
    <t>石家庄科技职业学院</t>
  </si>
  <si>
    <t>自动化生产设备应用</t>
  </si>
  <si>
    <t>自动离职</t>
  </si>
  <si>
    <t>崔志猛</t>
  </si>
  <si>
    <t>130427199211190716</t>
  </si>
  <si>
    <t>河北省邯郸市磁县西固义乡西窑头村五街542号</t>
  </si>
  <si>
    <t>邯郸职业技术学院</t>
  </si>
  <si>
    <t>计算机科学</t>
  </si>
  <si>
    <t>空调运行工证//建筑电工中级</t>
  </si>
  <si>
    <t>跳槽</t>
  </si>
  <si>
    <t>开学</t>
  </si>
  <si>
    <t>魏爱兵</t>
  </si>
  <si>
    <t>372501197403192053</t>
  </si>
  <si>
    <t>北京市海淀区永定路109号3-351</t>
  </si>
  <si>
    <t>沈阳建筑工程学院</t>
  </si>
  <si>
    <t>机电</t>
  </si>
  <si>
    <t>王焕清</t>
  </si>
  <si>
    <t>建筑工程师</t>
  </si>
  <si>
    <t>严重违反公司制度</t>
  </si>
  <si>
    <t>栗建龙</t>
  </si>
  <si>
    <t>130434199910083139</t>
  </si>
  <si>
    <t>河北省邯郸市魏县大么乡栗才曲村019号</t>
  </si>
  <si>
    <t>北京外国语大学</t>
  </si>
  <si>
    <t>低压电工证/制冷维修工证三级/建筑电工中级/设备维修工程师</t>
  </si>
  <si>
    <t>沈铮</t>
  </si>
  <si>
    <t>130281199911172313</t>
  </si>
  <si>
    <t>河北省遵化市石门镇小汤河村东兴道7排33号</t>
  </si>
  <si>
    <t>遵化市职教中心</t>
  </si>
  <si>
    <t>建筑工程</t>
  </si>
  <si>
    <t>陈国清</t>
  </si>
  <si>
    <t>360502197404181658</t>
  </si>
  <si>
    <t>210604</t>
  </si>
  <si>
    <t>北京市房山区良乡镇邢家坞村二区80号</t>
  </si>
  <si>
    <t>赣南师范学院</t>
  </si>
  <si>
    <t>文秘</t>
  </si>
  <si>
    <t>陈国胜</t>
  </si>
  <si>
    <t>四级线务员证</t>
  </si>
  <si>
    <t>个人不交</t>
  </si>
  <si>
    <t>弹窗不报被甲方退回</t>
  </si>
  <si>
    <t>苗青</t>
  </si>
  <si>
    <t>132532198109290335</t>
  </si>
  <si>
    <t>河北省张家口市赤城县龙门所镇北村大寺庙街017号</t>
  </si>
  <si>
    <t>季节工合同到期</t>
  </si>
  <si>
    <t>刘乐</t>
  </si>
  <si>
    <t>13068119991229201x</t>
  </si>
  <si>
    <t>河北省涿州市豆庄乡中相村125号</t>
  </si>
  <si>
    <t>北京理工大学</t>
  </si>
  <si>
    <t>修国辉</t>
  </si>
  <si>
    <t>刘智利</t>
  </si>
  <si>
    <t>130323197908143143</t>
  </si>
  <si>
    <t>河北省秦皇岛市海港区万树香堤13栋2单元101号</t>
  </si>
  <si>
    <t>燕山大学</t>
  </si>
  <si>
    <t>市政管理</t>
  </si>
  <si>
    <t>牛勇</t>
  </si>
  <si>
    <t>二级建造师（外地证）</t>
  </si>
  <si>
    <t>试用期不适应</t>
  </si>
  <si>
    <t>常建林</t>
  </si>
  <si>
    <t>140581197011307410</t>
  </si>
  <si>
    <t>山西省高平市友谊西街友谊小区6-5-501</t>
  </si>
  <si>
    <t>中央广播电视大学</t>
  </si>
  <si>
    <t>吴苗</t>
  </si>
  <si>
    <t>中级会计证</t>
  </si>
  <si>
    <t>邱浩</t>
  </si>
  <si>
    <t>110105198412085813</t>
  </si>
  <si>
    <t>北京市朝阳区枣子营南里25楼2单元301号</t>
  </si>
  <si>
    <t>中央党校</t>
  </si>
  <si>
    <t>武丽颖</t>
  </si>
  <si>
    <t>梁宗晓</t>
  </si>
  <si>
    <t>110104197909260428</t>
  </si>
  <si>
    <t>北京市宣武区白纸坊西街12楼206号</t>
  </si>
  <si>
    <t>经济管理</t>
  </si>
  <si>
    <t>张恒</t>
  </si>
  <si>
    <t>周冬冬</t>
  </si>
  <si>
    <t>131002198606013818</t>
  </si>
  <si>
    <t>河北省廊坊市广阳区和平路管道局7区3栋2单元401室</t>
  </si>
  <si>
    <t>长春工业大学</t>
  </si>
  <si>
    <t>市场营销</t>
  </si>
  <si>
    <t>周继伟</t>
  </si>
  <si>
    <t>邓来军</t>
  </si>
  <si>
    <t>370983197709014211</t>
  </si>
  <si>
    <t>山东省肥城市安临站镇邓庄村476号</t>
  </si>
  <si>
    <t>安站中学</t>
  </si>
  <si>
    <t>辛玉珍</t>
  </si>
  <si>
    <t>制冷设备维修工证</t>
  </si>
  <si>
    <t>不接受新的排班方案</t>
  </si>
  <si>
    <t>宫树龙</t>
  </si>
  <si>
    <t>132532197608242157</t>
  </si>
  <si>
    <t>河北省张家口市赤城县后城镇后城村玉新路西大街南148号</t>
  </si>
  <si>
    <t>后城中学</t>
  </si>
  <si>
    <t>郑建明</t>
  </si>
  <si>
    <t>132532197309112117</t>
  </si>
  <si>
    <t>河北省张家口市赤城县后城镇董家沟村致富路018号</t>
  </si>
  <si>
    <t>后城镇中学</t>
  </si>
  <si>
    <t>邴春霞</t>
  </si>
  <si>
    <t>张旭</t>
  </si>
  <si>
    <t>131082198911235515</t>
  </si>
  <si>
    <t>河北省三河市新集镇西门外村25号</t>
  </si>
  <si>
    <t>廊坊市冀通消防职业培训学校</t>
  </si>
  <si>
    <t>消防</t>
  </si>
  <si>
    <t>仪孝远</t>
  </si>
  <si>
    <t>372929196212082410</t>
  </si>
  <si>
    <t>运行部</t>
  </si>
  <si>
    <t>山东省鄄城县大埝乡仪楼行政村仪楼村001号</t>
  </si>
  <si>
    <t>电工证、运行工证</t>
  </si>
  <si>
    <t>刘初成</t>
  </si>
  <si>
    <t>430419197201038974</t>
  </si>
  <si>
    <t>湖南省耒阳市金山路22号</t>
  </si>
  <si>
    <t>中共湖南省委党校</t>
  </si>
  <si>
    <t>法学</t>
  </si>
  <si>
    <t>李晓兰</t>
  </si>
  <si>
    <t>邓涛</t>
  </si>
  <si>
    <t>11010819730428422X</t>
  </si>
  <si>
    <t>四川</t>
  </si>
  <si>
    <t>北京市海淀区翠微北里3楼4门1号</t>
  </si>
  <si>
    <t>中国科技经营管理学院</t>
  </si>
  <si>
    <t>房红军</t>
  </si>
  <si>
    <t>会计证</t>
  </si>
  <si>
    <t>冯祥</t>
  </si>
  <si>
    <t>140303199212220417</t>
  </si>
  <si>
    <t>山西省阳泉市矿区馨康家园南区6楼1门9号</t>
  </si>
  <si>
    <t>山西电力职业技术学院</t>
  </si>
  <si>
    <t>热能动力装置</t>
  </si>
  <si>
    <t>李扬</t>
  </si>
  <si>
    <t>助理工程师</t>
  </si>
  <si>
    <t>李宏斌</t>
  </si>
  <si>
    <t>15303147886</t>
  </si>
  <si>
    <t>132624198512256212</t>
  </si>
  <si>
    <t>河北省承德市平泉县平房满族蒙古族乡太平梁村二组70号</t>
  </si>
  <si>
    <t>白池沟中学</t>
  </si>
  <si>
    <t>郝红艳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</si>
</sst>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yyyy&quot;年&quot;m&quot;月&quot;;@"/>
    <numFmt numFmtId="179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黑体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/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76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177" fontId="3" fillId="3" borderId="2" xfId="0" applyNumberFormat="1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8" fontId="2" fillId="4" borderId="1" xfId="0" applyNumberFormat="1" applyFont="1" applyFill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left" vertical="center"/>
    </xf>
    <xf numFmtId="57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78" fontId="3" fillId="5" borderId="1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57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57" fontId="3" fillId="3" borderId="1" xfId="0" applyNumberFormat="1" applyFont="1" applyFill="1" applyBorder="1" applyAlignment="1">
      <alignment horizontal="left" vertical="center"/>
    </xf>
    <xf numFmtId="57" fontId="1" fillId="3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9" xfId="0" applyFont="1" applyBorder="1">
      <alignment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1" fillId="2" borderId="1" xfId="0" applyFont="1" applyFill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left" vertical="center"/>
    </xf>
    <xf numFmtId="0" fontId="1" fillId="3" borderId="1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6">
    <dxf>
      <alignment horizontal="left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003399FF"/>
      <color rgb="00FF9999"/>
      <color rgb="00FFFE83"/>
      <color rgb="00B2B000"/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168910</xdr:colOff>
      <xdr:row>11</xdr:row>
      <xdr:rowOff>181610</xdr:rowOff>
    </xdr:from>
    <xdr:to>
      <xdr:col>8</xdr:col>
      <xdr:colOff>456565</xdr:colOff>
      <xdr:row>12</xdr:row>
      <xdr:rowOff>248285</xdr:rowOff>
    </xdr:to>
    <xdr:grpSp>
      <xdr:nvGrpSpPr>
        <xdr:cNvPr id="8" name="组合 7"/>
        <xdr:cNvGrpSpPr/>
      </xdr:nvGrpSpPr>
      <xdr:grpSpPr>
        <a:xfrm>
          <a:off x="4421505" y="3210560"/>
          <a:ext cx="287655" cy="322580"/>
          <a:chOff x="8505" y="8312"/>
          <a:chExt cx="726" cy="778"/>
        </a:xfrm>
      </xdr:grpSpPr>
      <xdr:sp>
        <xdr:nvSpPr>
          <xdr:cNvPr id="6" name="椭圆 50"/>
          <xdr:cNvSpPr/>
        </xdr:nvSpPr>
        <xdr:spPr>
          <a:xfrm>
            <a:off x="8505" y="8312"/>
            <a:ext cx="727" cy="779"/>
          </a:xfrm>
          <a:prstGeom prst="ellipse">
            <a:avLst/>
          </a:prstGeom>
          <a:noFill/>
          <a:ln w="28575" cap="flat" cmpd="sng">
            <a:solidFill>
              <a:schemeClr val="bg1"/>
            </a:solidFill>
            <a:prstDash val="solid"/>
            <a:headEnd type="none" w="med" len="med"/>
            <a:tailEnd type="none" w="med" len="med"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  <xdr:sp>
        <xdr:nvSpPr>
          <xdr:cNvPr id="7" name="等腰三角形 51"/>
          <xdr:cNvSpPr/>
        </xdr:nvSpPr>
        <xdr:spPr>
          <a:xfrm rot="5400000">
            <a:off x="8691" y="8459"/>
            <a:ext cx="449" cy="485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1236980</xdr:colOff>
      <xdr:row>0</xdr:row>
      <xdr:rowOff>445770</xdr:rowOff>
    </xdr:to>
    <xdr:grpSp>
      <xdr:nvGrpSpPr>
        <xdr:cNvPr id="16" name="组合 15">
          <a:hlinkClick xmlns:r="http://schemas.openxmlformats.org/officeDocument/2006/relationships" r:id="rId1"/>
        </xdr:cNvPr>
        <xdr:cNvGrpSpPr/>
      </xdr:nvGrpSpPr>
      <xdr:grpSpPr>
        <a:xfrm>
          <a:off x="11233150" y="0"/>
          <a:ext cx="1236980" cy="445770"/>
          <a:chOff x="7770" y="8283"/>
          <a:chExt cx="1948" cy="678"/>
        </a:xfrm>
      </xdr:grpSpPr>
      <xdr:sp>
        <xdr:nvSpPr>
          <xdr:cNvPr id="17" name="平行四边形 4"/>
          <xdr:cNvSpPr/>
        </xdr:nvSpPr>
        <xdr:spPr>
          <a:xfrm>
            <a:off x="7770" y="8283"/>
            <a:ext cx="1948" cy="678"/>
          </a:xfrm>
          <a:prstGeom prst="parallelogram">
            <a:avLst>
              <a:gd name="adj" fmla="val 41518"/>
            </a:avLst>
          </a:prstGeom>
          <a:solidFill>
            <a:srgbClr val="0070C0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buFont typeface="Arial" panose="020B0604020202020204" pitchFamily="7" charset="0"/>
              <a:buNone/>
            </a:pPr>
            <a:r>
              <a:rPr lang="zh-CN" altLang="en-US" sz="1400" b="1" dirty="0">
                <a:solidFill>
                  <a:srgbClr val="FFFFFF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</a:t>
            </a:r>
            <a:endParaRPr lang="zh-CN" altLang="en-US" sz="1400" b="1" dirty="0">
              <a:solidFill>
                <a:srgbClr val="FFFFFF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8" name="组合 17"/>
          <xdr:cNvGrpSpPr/>
        </xdr:nvGrpSpPr>
        <xdr:grpSpPr>
          <a:xfrm>
            <a:off x="8115" y="8375"/>
            <a:ext cx="499" cy="475"/>
            <a:chOff x="8505" y="8702"/>
            <a:chExt cx="726" cy="778"/>
          </a:xfrm>
        </xdr:grpSpPr>
        <xdr:sp>
          <xdr:nvSpPr>
            <xdr:cNvPr id="19" name="椭圆 50"/>
            <xdr:cNvSpPr/>
          </xdr:nvSpPr>
          <xdr:spPr>
            <a:xfrm>
              <a:off x="8505" y="8702"/>
              <a:ext cx="727" cy="779"/>
            </a:xfrm>
            <a:prstGeom prst="ellipse">
              <a:avLst/>
            </a:prstGeom>
            <a:noFill/>
            <a:ln w="28575" cap="flat" cmpd="sng">
              <a:solidFill>
                <a:schemeClr val="bg1"/>
              </a:solidFill>
              <a:prstDash val="solid"/>
              <a:headEnd type="none" w="med" len="med"/>
              <a:tailEnd type="none" w="med" len="med"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  <xdr:sp>
          <xdr:nvSpPr>
            <xdr:cNvPr id="20" name="等腰三角形 51"/>
            <xdr:cNvSpPr/>
          </xdr:nvSpPr>
          <xdr:spPr>
            <a:xfrm rot="5400000">
              <a:off x="8691" y="8849"/>
              <a:ext cx="449" cy="485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9525">
              <a:noFill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0154;&#20107;&#26723;&#26696;\1-&#33457;&#21517;&#20876;\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1-&#20154;&#36164;&#35268;&#21010;\05-&#24037;&#20316;&#35745;&#21010;&#19982;&#24635;&#32467;\2021&#24180;&#24230;&#36848;&#32844;\202106\&#20837;&#32844;&#32479;&#3574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0-&#27983;&#35272;&#22120;&#19979;&#36733;\&#20837;&#32844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基础信息表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7311689815" refreshedBy="86186" recordCount="47">
  <cacheSource type="worksheet">
    <worksheetSource ref="A1:AK1048576" sheet="在职"/>
  </cacheSource>
  <cacheFields count="37">
    <cacheField name="序号" numFmtId="0">
      <sharedItems containsString="0" containsBlank="1" containsNumber="1" containsInteger="1" minValue="0" maxValue="46" count="4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m/>
      </sharedItems>
    </cacheField>
    <cacheField name="姓名" numFmtId="0">
      <sharedItems containsBlank="1" count="47">
        <s v="徐利斌"/>
        <s v="刘柯"/>
        <s v="李君"/>
        <s v="刘述珍"/>
        <s v="申瑛"/>
        <s v="王晓兵"/>
        <s v="张立昆"/>
        <s v="胡冬杰"/>
        <s v="李树森"/>
        <s v="宫树龙"/>
        <s v="许云付"/>
        <s v="赵兴华"/>
        <s v="石亚辉"/>
        <s v="邱维保"/>
        <s v="郭佩港"/>
        <s v="孙方涛"/>
        <s v="张建平"/>
        <s v="沈铮"/>
        <s v="张旭"/>
        <s v="李军"/>
        <s v="崔志猛"/>
        <s v="李伟朋"/>
        <s v="栗建龙"/>
        <s v="王久利"/>
        <s v="程亚东"/>
        <s v="赵坤宇"/>
        <s v="郑建明"/>
        <s v="王梦飞"/>
        <s v="赵辉"/>
        <s v="万树壮"/>
        <s v="袁宝林"/>
        <s v="冀玉荣"/>
        <s v="赵沙"/>
        <s v="陈国清"/>
        <s v="马冬"/>
        <s v="魏爱兵"/>
        <s v="常建林"/>
        <s v="向丹丹"/>
        <s v="刘乐"/>
        <s v="孔小贺"/>
        <s v="邓来军"/>
        <s v="刘初成"/>
        <s v="宋建功"/>
        <s v="苗青"/>
        <s v="朱法产"/>
        <s v="刘洪"/>
        <m/>
      </sharedItems>
    </cacheField>
    <cacheField name="联系电话" numFmtId="0">
      <sharedItems containsBlank="1" containsNumber="1" containsInteger="1" containsMixedTypes="1" count="47">
        <n v="18911280030"/>
        <s v="18001317820"/>
        <n v="18001317822"/>
        <n v="18001317819"/>
        <n v="15321577428"/>
        <n v="17610157262"/>
        <n v="17777859609"/>
        <n v="13522603310"/>
        <n v="13552303297"/>
        <n v="15010601039"/>
        <n v="13671597229"/>
        <n v="15910769441"/>
        <n v="18701238320"/>
        <n v="13511089546"/>
        <n v="15313380546"/>
        <n v="18610985335"/>
        <n v="13512869907"/>
        <n v="13290553433"/>
        <n v="18033612557"/>
        <n v="13718812934"/>
        <n v="17310631753"/>
        <n v="18810422109"/>
        <n v="13691236866"/>
        <n v="15901282031"/>
        <n v="13699130550"/>
        <n v="15231725523"/>
        <n v="13611204605"/>
        <n v="17600660710"/>
        <n v="15901289737"/>
        <n v="15901442165"/>
        <n v="18800183902"/>
        <n v="13473343446"/>
        <n v="13811828730"/>
        <n v="15801089020"/>
        <n v="15227622004"/>
        <n v="18911607484"/>
        <n v="15910867781"/>
        <n v="18600262939"/>
        <n v="18601045735"/>
        <n v="15613923143"/>
        <n v="13693569723"/>
        <n v="18188621173"/>
        <n v="13520723709"/>
        <n v="15028373530"/>
        <n v="13521233281"/>
        <n v="18931392872"/>
        <m/>
      </sharedItems>
    </cacheField>
    <cacheField name="身份证号" numFmtId="0">
      <sharedItems containsBlank="1" count="47">
        <s v="432503197103130052"/>
        <s v="432522197611196401"/>
        <s v="431202198109180457"/>
        <s v="43252219731110582x"/>
        <s v="430521199307196854"/>
        <s v="410521198705228075"/>
        <s v="130623198601080310"/>
        <s v="130623198606032414"/>
        <s v="130732198301262114"/>
        <s v="132532197608242157"/>
        <s v="430422196803031239"/>
        <s v="130433198607190328"/>
        <s v="132401196603306313"/>
        <s v="432302196409273716"/>
        <s v="432522199709185814"/>
        <s v="230421198108242419"/>
        <s v="130731196609210059"/>
        <s v="130281199911172313"/>
        <s v="131082198911235515"/>
        <s v="132424197710164217"/>
        <s v="130427199211190716"/>
        <s v="411627199212156455"/>
        <s v="130434199910083139"/>
        <s v="132429197009253811"/>
        <s v="210922196601121216"/>
        <s v="130929200002024653"/>
        <s v="132532197309112117"/>
        <s v="131002198901011882"/>
        <s v="110224198601021813"/>
        <s v="130823199507096215"/>
        <s v="130732199506132115"/>
        <s v="132527196206208014"/>
        <s v="110108198603013125"/>
        <s v="360502197404181658"/>
        <s v="130528200101020115"/>
        <s v="372501197403192053"/>
        <s v="140581197011307410"/>
        <s v="430703198612021122"/>
        <s v="13068119991229201x"/>
        <s v="130582198703212059"/>
        <s v="370983197709014211"/>
        <s v="430419197201038974"/>
        <s v="110107195709100956"/>
        <s v="132532198109290335"/>
        <s v="412326196902101931"/>
        <s v="130623200608070318"/>
        <m/>
      </sharedItems>
    </cacheField>
    <cacheField name="性别" numFmtId="0">
      <sharedItems containsBlank="1" count="3">
        <s v="男"/>
        <s v="女"/>
        <m/>
      </sharedItems>
    </cacheField>
    <cacheField name="公司" numFmtId="0">
      <sharedItems containsBlank="1" count="4">
        <s v="三汇能环"/>
        <s v="荣辉洁源"/>
        <s v="三汇冷暖"/>
        <m/>
      </sharedItems>
    </cacheField>
    <cacheField name="社保_x000a_单位" numFmtId="0">
      <sharedItems containsBlank="1" count="8">
        <s v="三汇能环"/>
        <s v="荣辉洁源"/>
        <s v="51社保"/>
        <s v="个人不交"/>
        <s v="实习不交"/>
        <s v="退休不交"/>
        <s v="三汇冷暖"/>
        <m/>
      </sharedItems>
    </cacheField>
    <cacheField name="组织" numFmtId="0">
      <sharedItems containsBlank="1" count="3">
        <s v="总部"/>
        <s v="北分"/>
        <m/>
      </sharedItems>
    </cacheField>
    <cacheField name="部门" numFmtId="0">
      <sharedItems containsBlank="1" count="10">
        <s v="总裁室"/>
        <s v="财务部"/>
        <s v="运维部"/>
        <s v="商贸部"/>
        <s v="信息部"/>
        <s v="工程部"/>
        <s v="客服部"/>
        <s v="人资部"/>
        <s v="销售部"/>
        <m/>
      </sharedItems>
    </cacheField>
    <cacheField name="项目" numFmtId="0">
      <sharedItems containsBlank="1" count="8">
        <m/>
        <s v="沁园公寓"/>
        <s v="东方梅地亚"/>
        <s v="环境大厦"/>
        <s v="宇达"/>
        <s v="兴安嘉业"/>
        <s v="和乔丽晶"/>
        <s v="西直门华电"/>
      </sharedItems>
    </cacheField>
    <cacheField name="职级" numFmtId="0">
      <sharedItems containsBlank="1" count="7">
        <s v="总裁"/>
        <s v="总监"/>
        <s v="主管"/>
        <s v="专员"/>
        <s v="经理"/>
        <s v="学徒"/>
        <m/>
      </sharedItems>
    </cacheField>
    <cacheField name="入职日期" numFmtId="0">
      <sharedItems containsString="0" containsBlank="1" containsNonDate="0" containsDate="1" minDate="2007-07-01T00:00:00" maxDate="2022-01-15T00:00:00" count="44">
        <d v="2007-07-01T00:00:00"/>
        <d v="2008-04-03T00:00:00"/>
        <d v="2010-06-01T00:00:00"/>
        <d v="2015-08-01T00:00:00"/>
        <d v="2016-03-20T00:00:00"/>
        <d v="2016-12-22T00:00:00"/>
        <d v="2017-02-08T00:00:00"/>
        <d v="2017-07-19T00:00:00"/>
        <d v="2017-07-20T00:00:00"/>
        <d v="2017-10-09T00:00:00"/>
        <d v="2018-01-22T00:00:00"/>
        <d v="2018-01-25T00:00:00"/>
        <d v="2018-03-01T00:00:00"/>
        <d v="2018-06-29T00:00:00"/>
        <d v="2019-01-01T00:00:00"/>
        <d v="2019-04-24T00:00:00"/>
        <d v="2019-07-20T00:00:00"/>
        <d v="2019-11-01T00:00:00"/>
        <d v="2020-03-19T00:00:00"/>
        <d v="2020-04-07T00:00:00"/>
        <d v="2020-04-25T00:00:00"/>
        <d v="2020-05-28T00:00:00"/>
        <d v="2020-06-05T00:00:00"/>
        <d v="2020-06-18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工号" numFmtId="0">
      <sharedItems containsBlank="1" containsNumber="1" containsInteger="1" containsMixedTypes="1" count="46">
        <s v="070701"/>
        <s v="070702"/>
        <s v="080401"/>
        <n v="100601"/>
        <n v="150801"/>
        <n v="160301"/>
        <n v="161201"/>
        <n v="170201"/>
        <n v="170701"/>
        <n v="170702"/>
        <n v="171001"/>
        <n v="180101"/>
        <n v="180102"/>
        <n v="180301"/>
        <n v="180604"/>
        <n v="190101"/>
        <n v="190102"/>
        <n v="190401"/>
        <n v="190702"/>
        <n v="191102"/>
        <n v="200301"/>
        <n v="200402"/>
        <n v="200409"/>
        <n v="200504"/>
        <n v="200605"/>
        <n v="200609"/>
        <n v="200802"/>
        <n v="201002"/>
        <n v="201102"/>
        <n v="200101"/>
        <n v="210308"/>
        <n v="210502"/>
        <n v="210509"/>
        <s v="210604"/>
        <n v="210701"/>
        <n v="210704"/>
        <n v="210705"/>
        <n v="210801"/>
        <n v="210804"/>
        <n v="211002"/>
        <n v="211004"/>
        <n v="211101"/>
        <n v="220101"/>
        <m/>
        <n v="220102"/>
        <n v="220104"/>
      </sharedItems>
    </cacheField>
    <cacheField name="工龄_x000a_（年）" numFmtId="0">
      <sharedItems containsString="0" containsBlank="1" containsNumber="1" containsInteger="1" minValue="0" maxValue="14" count="11">
        <n v="14"/>
        <n v="13"/>
        <n v="11"/>
        <n v="6"/>
        <n v="5"/>
        <n v="4"/>
        <n v="3"/>
        <n v="2"/>
        <n v="1"/>
        <n v="0"/>
        <m/>
      </sharedItems>
    </cacheField>
    <cacheField name="工龄(月)" numFmtId="0">
      <sharedItems containsString="0" containsBlank="1" containsNumber="1" containsInteger="1" minValue="0" maxValue="174" count="33">
        <n v="174"/>
        <n v="165"/>
        <n v="139"/>
        <n v="77"/>
        <n v="70"/>
        <n v="61"/>
        <n v="59"/>
        <n v="54"/>
        <n v="51"/>
        <n v="48"/>
        <n v="46"/>
        <n v="42"/>
        <n v="36"/>
        <n v="33"/>
        <n v="30"/>
        <n v="26"/>
        <n v="22"/>
        <n v="21"/>
        <n v="19"/>
        <n v="17"/>
        <n v="15"/>
        <n v="14"/>
        <n v="12"/>
        <n v="10"/>
        <n v="8"/>
        <n v="7"/>
        <n v="6"/>
        <n v="5"/>
        <n v="4"/>
        <n v="3"/>
        <n v="2"/>
        <n v="0"/>
        <m/>
      </sharedItems>
    </cacheField>
    <cacheField name="第几次签订合同" numFmtId="0">
      <sharedItems containsString="0" containsBlank="1" containsNumber="1" containsInteger="1" minValue="0" maxValue="3" count="4">
        <n v="3"/>
        <n v="2"/>
        <n v="1"/>
        <m/>
      </sharedItems>
    </cacheField>
    <cacheField name="最近一次合同签订日期" numFmtId="0">
      <sharedItems containsString="0" containsBlank="1" containsNonDate="0" containsDate="1" minDate="2007-07-01T00:00:00" maxDate="2022-01-15T00:00:00" count="35">
        <d v="2007-07-01T00:00:00"/>
        <d v="2019-01-01T00:00:00"/>
        <d v="2017-12-31T00:00:00"/>
        <d v="2019-07-01T00:00:00"/>
        <d v="2019-01-21T00:00:00"/>
        <d v="2020-01-01T00:00:00"/>
        <d v="2019-04-24T00:00:00"/>
        <d v="2019-07-20T00:00:00"/>
        <d v="2019-11-01T00:00:00"/>
        <d v="2020-03-19T00:00:00"/>
        <d v="2020-04-07T00:00:00"/>
        <d v="2020-04-25T00:00:00"/>
        <d v="2020-04-28T00:00:00"/>
        <d v="2020-06-05T00:00:00"/>
        <d v="2021-06-01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合同年限" numFmtId="0">
      <sharedItems containsString="0" containsBlank="1" containsNumber="1" containsInteger="1" minValue="0" maxValue="50" count="4">
        <n v="50"/>
        <n v="3"/>
        <n v="1"/>
        <m/>
      </sharedItems>
    </cacheField>
    <cacheField name="合同到期日期" numFmtId="0">
      <sharedItems containsString="0" containsBlank="1" containsNonDate="0" containsDate="1" minDate="2020-12-30T00:00:00" maxDate="2057-06-30T00:00:00" count="34">
        <d v="2057-06-30T00:00:00"/>
        <d v="2021-12-31T00:00:00"/>
        <d v="2020-12-30T00:00:00"/>
        <d v="2022-06-30T00:00:00"/>
        <d v="2022-01-20T00:00:00"/>
        <d v="2022-12-31T00:00:00"/>
        <d v="2022-04-23T00:00:00"/>
        <d v="2022-07-19T00:00:00"/>
        <d v="2022-10-31T00:00:00"/>
        <d v="2023-03-18T00:00:00"/>
        <d v="2023-04-06T00:00:00"/>
        <d v="2023-04-24T00:00:00"/>
        <d v="2023-04-27T00:00:00"/>
        <d v="2023-06-04T00:00:00"/>
        <d v="2024-05-31T00:00:00"/>
        <d v="2023-08-10T00:00:00"/>
        <d v="2023-10-11T00:00:00"/>
        <d v="2023-11-01T00:00:00"/>
        <d v="2023-12-31T00:00:00"/>
        <d v="2024-03-23T00:00:00"/>
        <d v="2024-05-07T00:00:00"/>
        <d v="2024-05-18T00:00:00"/>
        <d v="2024-06-24T00:00:00"/>
        <d v="2022-07-01T00:00:00"/>
        <d v="2024-07-07T00:00:00"/>
        <d v="2024-07-09T00:00:00"/>
        <d v="2024-08-08T00:00:00"/>
        <d v="2024-08-29T00:00:00"/>
        <d v="2024-10-08T00:00:00"/>
        <d v="2024-10-18T00:00:00"/>
        <d v="2024-11-15T00:00:00"/>
        <m/>
        <d v="2023-01-04T00:00:00"/>
        <d v="2023-01-14T00:00:00"/>
      </sharedItems>
    </cacheField>
    <cacheField name="出生日期" numFmtId="0">
      <sharedItems containsString="0" containsBlank="1" containsNonDate="0" containsDate="1" minDate="1957-09-10T00:00:00" maxDate="2006-08-07T00:00:00" count="46">
        <d v="1971-03-13T00:00:00"/>
        <d v="1976-11-19T00:00:00"/>
        <d v="1981-09-18T00:00:00"/>
        <d v="1973-11-10T00:00:00"/>
        <d v="1993-07-19T00:00:00"/>
        <d v="1987-05-22T00:00:00"/>
        <d v="1986-01-08T00:00:00"/>
        <d v="1986-06-03T00:00:00"/>
        <d v="1983-01-26T00:00:00"/>
        <d v="1976-08-24T00:00:00"/>
        <d v="1968-03-03T00:00:00"/>
        <d v="1986-07-19T00:00:00"/>
        <d v="1966-03-30T00:00:00"/>
        <d v="1964-09-27T00:00:00"/>
        <d v="1997-09-18T00:00:00"/>
        <d v="1981-08-24T00:00:00"/>
        <d v="1966-09-21T00:00:00"/>
        <d v="1999-11-17T00:00:00"/>
        <d v="1989-11-23T00:00:00"/>
        <d v="1977-10-16T00:00:00"/>
        <d v="1992-11-19T00:00:00"/>
        <d v="1992-12-15T00:00:00"/>
        <d v="1999-10-08T00:00:00"/>
        <d v="1970-09-25T00:00:00"/>
        <d v="1966-01-12T00:00:00"/>
        <d v="2000-02-02T00:00:00"/>
        <d v="1973-09-11T00:00:00"/>
        <d v="1989-01-01T00:00:00"/>
        <d v="1986-01-02T00:00:00"/>
        <d v="1995-07-09T00:00:00"/>
        <d v="1995-06-13T00:00:00"/>
        <d v="1962-06-20T00:00:00"/>
        <d v="1986-03-01T00:00:00"/>
        <d v="1974-04-18T00:00:00"/>
        <d v="2001-01-02T00:00:00"/>
        <d v="1974-03-19T00:00:00"/>
        <d v="1970-11-30T00:00:00"/>
        <d v="1986-12-02T00:00:00"/>
        <d v="1999-12-29T00:00:00"/>
        <d v="1987-03-21T00:00:00"/>
        <d v="1977-09-01T00:00:00"/>
        <d v="1972-01-03T00:00:00"/>
        <d v="1957-09-10T00:00:00"/>
        <m/>
        <d v="1969-02-10T00:00:00"/>
        <d v="2006-08-07T00:00:00"/>
      </sharedItems>
    </cacheField>
    <cacheField name="年龄" numFmtId="0">
      <sharedItems containsString="0" containsBlank="1" containsNumber="1" containsInteger="1" minValue="0" maxValue="65" count="27">
        <n v="51"/>
        <n v="46"/>
        <n v="41"/>
        <n v="49"/>
        <n v="29"/>
        <n v="35"/>
        <n v="36"/>
        <n v="39"/>
        <n v="54"/>
        <n v="56"/>
        <n v="58"/>
        <n v="25"/>
        <n v="23"/>
        <n v="33"/>
        <n v="45"/>
        <n v="30"/>
        <n v="52"/>
        <n v="22"/>
        <n v="27"/>
        <n v="60"/>
        <n v="48"/>
        <n v="21"/>
        <n v="50"/>
        <n v="65"/>
        <m/>
        <n v="53"/>
        <n v="16"/>
      </sharedItems>
    </cacheField>
    <cacheField name="籍贯" numFmtId="0">
      <sharedItems containsBlank="1" count="8">
        <s v="湖南"/>
        <s v="河南"/>
        <s v="河北"/>
        <s v="辽宁"/>
        <s v="北京"/>
        <s v="江苏"/>
        <s v="山西"/>
        <m/>
      </sharedItems>
    </cacheField>
    <cacheField name="户籍所在地" numFmtId="0">
      <sharedItems containsBlank="1" count="46">
        <s v="河北省承德市双桥区府前路世纪城一区23号楼4单元302号"/>
        <s v="天津市西青区杨柳青镇津杨公路水岸华庭2号楼4门201号"/>
        <s v="湖南省洞口县黄桥镇幸福街7组241号"/>
        <s v="湖南省双峰县杏子铺镇小窑村苦株村民组"/>
        <s v="广西省灵川县定江镇八里五路6号水榭花都百合苑3栋1单元201室"/>
        <s v="河南省林州市姚村镇西张村四区30号"/>
        <s v="河北省保定市涞水县涞水镇西水北村双水路大门里11号"/>
        <s v="河北省保定市涞水县娄村乡宫家坟秦安街5号"/>
        <s v="河北省张家口市赤城县后城镇下堡村铜安路295号"/>
        <s v="河北省张家口市赤城县后城镇后城村玉新路西大街南148号"/>
        <s v="湖南省衡南县鸡笼镇春光村大皂村民小组"/>
        <s v="河北省邯郸市馆陶县馆陶镇刘沿村129号"/>
        <s v="河北省定州市大鹿庄乡西建阳村817号"/>
        <s v="湖南省沅江市志成乡东乐村一村民组14号"/>
        <s v="河北省衡水市故城县武官寨镇齐庄村56号"/>
        <s v="河北省张家口市涿鹿县涿鹿镇牛家场村56号"/>
        <s v="河北省遵化市石门镇小汤河村东兴道7排33号"/>
        <s v="河北省三河市新集镇西门外村25号"/>
        <s v="河北省保定市涞源县上庄乡狮子峪村17号"/>
        <s v="河北省邯郸市磁县西固义乡西窑头村五街542号"/>
        <s v="河南省太康县马厂镇林洼行政村大朱寨村"/>
        <s v="河北省邯郸市魏县大么乡栗才曲村019号"/>
        <s v="河北省保定市涞水县宋庄乡郭各庄村郭各庄大街061号"/>
        <s v="辽宁省彰武县苇子沟乡苇子沟村十组兴盛街62号"/>
        <s v="河北省沧州市献县韩村镇东留村422号"/>
        <s v="河北省张家口市赤城县后城镇董家沟村致富路018号"/>
        <s v="河北省廊坊市安次区杨税务乡大麻村12010号"/>
        <s v="北京市大兴区西红门镇小白楼村东四条4号"/>
        <s v="河北省承德市平泉县平房乡太平梁村七组353号"/>
        <s v="河北省张家口市赤城县后城镇后城村玉新路西大街北115号"/>
        <s v="河北省张家口市怀安县第三堡乡第十梁村李家房63号"/>
        <s v="北京市海淀区四季青金庄31号"/>
        <s v="北京市房山区良乡镇邢家坞村二区80号"/>
        <s v="河北省邢台市宁津县东环路土产公司家属院1胡同3号"/>
        <s v="北京市海淀区永定路109号3-351"/>
        <s v="山西省高平市友谊西街友谊小区6-5-501"/>
        <s v="湖南省常德市鼎城区十美堂镇同乐村13村民组"/>
        <s v="河北省涿州市豆庄乡中相村125号"/>
        <s v="河北省邢台市桥东区留村乡北俎村三区1号"/>
        <s v="山东省肥城市安临站镇邓庄村476号"/>
        <s v="湖南省耒阳市金山路22号"/>
        <s v="北京市石景山区杨庄小区26栋1202号"/>
        <s v="河北省张家口市赤城县龙门所镇北村大寺庙街017号"/>
        <s v="河南省夏邑县中锋乡中峰村1017号"/>
        <s v="河北省保定市涞水县涞水镇魏村马家街4号"/>
        <m/>
      </sharedItems>
    </cacheField>
    <cacheField name="民族" numFmtId="0">
      <sharedItems containsBlank="1" count="4">
        <s v="汉族"/>
        <s v="满族"/>
        <s v="锡伯"/>
        <m/>
      </sharedItems>
    </cacheField>
    <cacheField name="毕业院校" numFmtId="0">
      <sharedItems containsBlank="1" count="45">
        <s v="湘潭大学"/>
        <m/>
        <s v="湖南广播电视大学"/>
        <s v="杏子铺中学"/>
        <s v="吉首大学"/>
        <s v="林州市第四职业高中"/>
        <s v="郑州大学"/>
        <s v="涞水镇中学"/>
        <s v="赤城一中"/>
        <s v="后城中学"/>
        <s v="鸡笼镇中学"/>
        <s v="河北工程大学科信学院"/>
        <s v="定州第二中学"/>
        <s v="沅江市电子技术培训学校"/>
        <s v="北京市经贸高级技术学校"/>
        <s v="北京科技大学"/>
        <s v="涿鹿镇中学"/>
        <s v="遵化市职教中心"/>
        <s v="廊坊市冀通消防职业培训学校"/>
        <s v="北京航空航天大学"/>
        <s v="邯郸职业技术学院"/>
        <s v="哈尔滨学院"/>
        <s v="北京外国语大学"/>
        <s v="宋各庄中学"/>
        <s v="彰武高中"/>
        <s v="韩村镇中学"/>
        <s v="后城镇中学"/>
        <s v="北京信息职业技术学院"/>
        <s v="北京青年政治学院"/>
        <s v="平泉县中学"/>
        <s v="延庆六中"/>
        <s v="河北省怀安县第三堡中学"/>
        <s v="北京交通大学"/>
        <s v="赣南师范学院"/>
        <s v="石家庄科技职业学院"/>
        <s v="沈阳建筑工程学院"/>
        <s v="中央广播电视大学"/>
        <s v="湖南农业大学"/>
        <s v="北京理工大学"/>
        <s v="沧州职业技术学院"/>
        <s v="安站中学"/>
        <s v="中共湖南省委党校"/>
        <s v="石景山中学"/>
        <s v="夏邑中学"/>
        <s v="北京市城市管理高级技术学校"/>
      </sharedItems>
    </cacheField>
    <cacheField name="专业" numFmtId="0">
      <sharedItems containsBlank="1" count="26">
        <s v="法律"/>
        <m/>
        <s v="计算机"/>
        <s v="通信工程"/>
        <s v="机电一体化"/>
        <s v="建筑工程技术"/>
        <s v="园艺"/>
        <s v="电子电路"/>
        <s v="制冷设备维修"/>
        <s v="工商管理"/>
        <s v="建筑工程"/>
        <s v="消防"/>
        <s v="土木工程"/>
        <s v="计算机科学"/>
        <s v="会计学"/>
        <s v="多媒体设计与制作"/>
        <s v="涉外秘书"/>
        <s v="汽修"/>
        <s v="工商企业管理"/>
        <s v="文秘"/>
        <s v="自动化生产设备应用"/>
        <s v="机电"/>
        <s v="企业财务管理"/>
        <s v="机电一体化技术"/>
        <s v="法学"/>
        <s v="燃气运行与维护"/>
      </sharedItems>
    </cacheField>
    <cacheField name="学历" numFmtId="0">
      <sharedItems containsBlank="1" count="8">
        <s v="专科"/>
        <s v="初中"/>
        <s v="本科"/>
        <s v="中专"/>
        <s v="高中"/>
        <s v="大专"/>
        <s v="硕士"/>
        <m/>
      </sharedItems>
    </cacheField>
    <cacheField name="婚姻状况" numFmtId="0">
      <sharedItems containsBlank="1" count="4">
        <s v="已婚"/>
        <s v="未婚"/>
        <s v="离异"/>
        <m/>
      </sharedItems>
    </cacheField>
    <cacheField name="政治面貌" numFmtId="0">
      <sharedItems containsBlank="1" count="3">
        <s v="群众"/>
        <s v="党员"/>
        <m/>
      </sharedItems>
    </cacheField>
    <cacheField name="紧急联系人姓名" numFmtId="0">
      <sharedItems containsBlank="1" count="15">
        <m/>
        <s v="邴春霞"/>
        <s v="袁廷余"/>
        <s v="马玉梅"/>
        <s v="罗峰"/>
        <s v="陈国胜"/>
        <s v="王焕清"/>
        <s v="吴苗"/>
        <s v="向中前"/>
        <s v="修国辉"/>
        <s v="辛玉珍"/>
        <s v="李晓兰"/>
        <s v="王胜欣"/>
        <s v="朱威风"/>
        <s v="张立华"/>
      </sharedItems>
    </cacheField>
    <cacheField name="与本人关系" numFmtId="0">
      <sharedItems containsBlank="1" count="4">
        <m/>
        <s v="配偶"/>
        <s v="父母"/>
        <s v="兄弟姐妹"/>
      </sharedItems>
    </cacheField>
    <cacheField name="备用联系方式" numFmtId="0">
      <sharedItems containsString="0" containsBlank="1" containsNumber="1" containsInteger="1" minValue="0" maxValue="18813143397" count="36">
        <m/>
        <n v="13974069032"/>
        <n v="15801607084"/>
        <n v="13722265690"/>
        <n v="13681419195"/>
        <n v="13810624405"/>
        <n v="18001317819"/>
        <n v="13691524256"/>
        <n v="15973783074"/>
        <n v="18001028768"/>
        <n v="13502162901"/>
        <n v="13483568168"/>
        <n v="18333623979"/>
        <n v="13552848682"/>
        <n v="13513307825"/>
        <n v="18811466221"/>
        <n v="13521063613"/>
        <n v="13681189776"/>
        <n v="13520750593"/>
        <n v="18310318218"/>
        <n v="17600909076"/>
        <n v="13601097021"/>
        <n v="15803142831"/>
        <n v="13693302984"/>
        <n v="18813143397"/>
        <n v="13601189116"/>
        <n v="13803576250"/>
        <n v="13521603721"/>
        <n v="18635665240"/>
        <n v="15118388978"/>
        <n v="13011045735"/>
        <n v="13691089258"/>
        <n v="18273410356"/>
        <n v="13671189679"/>
        <n v="13521233281"/>
        <n v="15230202872"/>
      </sharedItems>
    </cacheField>
    <cacheField name="合同类型" numFmtId="0">
      <sharedItems containsBlank="1" count="7">
        <s v="无固定期限劳动合同"/>
        <s v="固定期限劳动合同"/>
        <s v="学徒协议"/>
        <s v="退休返聘协议书"/>
        <s v="兼职合同"/>
        <s v="承揽协议"/>
        <m/>
      </sharedItems>
    </cacheField>
    <cacheField name="用工形式" numFmtId="0">
      <sharedItems containsBlank="1" count="6">
        <s v="全职"/>
        <s v="兼职"/>
        <s v="学徒工"/>
        <s v="退休返聘"/>
        <s v="承揽"/>
        <m/>
      </sharedItems>
    </cacheField>
    <cacheField name="社保开始月份" numFmtId="0">
      <sharedItems containsBlank="1" containsDate="1" containsMixedTypes="1" count="23">
        <m/>
        <d v="2019-03-01T00:00:00"/>
        <d v="2019-01-01T00:00:00"/>
        <d v="2019-05-04T00:00:00"/>
        <d v="2019-08-03T00:00:00"/>
        <d v="2019-11-03T00:00:00"/>
        <d v="2020-07-01T00:00:00"/>
        <d v="2020-04-01T00:00:00"/>
        <d v="2020-05-02T00:00:00"/>
        <d v="2020-06-01T00:00:00"/>
        <d v="2021-03-01T00:00:00"/>
        <d v="2020-08-01T00:00:00"/>
        <d v="2020-10-01T00:00:00"/>
        <d v="2020-11-01T00:00:00"/>
        <d v="2021-01-01T00:00:00"/>
        <d v="2021-04-01T00:00:00"/>
        <s v="无"/>
        <d v="2021-06-01T00:00:00"/>
        <d v="2021-07-01T00:00:00"/>
        <d v="2021-08-01T00:00:00"/>
        <d v="2021-09-01T00:00:00"/>
        <d v="2021-10-01T00:00:00"/>
        <d v="2021-11-01T00:00:00"/>
      </sharedItems>
    </cacheField>
    <cacheField name="薪酬审批单" numFmtId="0">
      <sharedItems containsBlank="1" count="3">
        <s v="无"/>
        <m/>
        <s v="有"/>
      </sharedItems>
    </cacheField>
    <cacheField name="职业资格证书" numFmtId="0">
      <sharedItems containsBlank="1" count="31">
        <s v="高级设备管理工程师/建筑电工中级"/>
        <s v="设备管理工程师"/>
        <s v="高级制冷设备维修工/高级设备维修工程师//建筑电工中级"/>
        <s v="中级制冷设备维修工/"/>
        <s v="计算机网络管理员/高级设备管理工程师"/>
        <s v="无"/>
        <s v="建筑电工中级/设备维修高级工程师"/>
        <s v="建筑电工中级"/>
        <s v="高级制冷设备维修工证/制冷与空调作业/"/>
        <s v="制冷与空调作业/"/>
        <s v="制冷设备维修工/"/>
        <s v="低压电工/"/>
        <s v="制冷设备维修技师二级/高处作业特种作业证//建筑电工中级/设备维修工程师"/>
        <s v="高级人力资源管理师证/高级设备管理工程师证"/>
        <s v="司炉工证/"/>
        <s v="设备维修高级工程师/水暖工长证/水暖施工员证/水暖质检员证/建筑电工中级"/>
        <s v="空调运行工证//建筑电工中级"/>
        <s v="初级会计证"/>
        <s v="低压电工证/制冷维修工证三级/建筑电工中级/设备维修工程师"/>
        <s v="低压电工证/制冷维修工证三级/空调运行工证/"/>
        <s v="空调运行工证"/>
        <s v="空调运行工证/司炉工证G2"/>
        <s v="空调运行工证/制冷工证四级/焊工证"/>
        <s v="四级线务员证"/>
        <s v="建筑工程师"/>
        <s v="中级会计证"/>
        <s v="二级建造师证书/安全员B证"/>
        <s v="制冷设备维修工证"/>
        <s v="司炉工证G2"/>
        <s v="司炉工证G2/四级制冷维修工证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0"/>
    <x v="1"/>
    <x v="0"/>
    <x v="0"/>
    <x v="0"/>
    <x v="0"/>
    <x v="0"/>
    <x v="0"/>
    <x v="1"/>
    <x v="1"/>
    <x v="0"/>
    <x v="1"/>
    <x v="0"/>
    <x v="1"/>
    <x v="1"/>
    <x v="0"/>
    <x v="0"/>
    <x v="0"/>
    <x v="0"/>
    <x v="0"/>
    <x v="0"/>
    <x v="0"/>
    <x v="0"/>
    <x v="0"/>
    <x v="1"/>
    <x v="1"/>
  </r>
  <r>
    <x v="2"/>
    <x v="2"/>
    <x v="2"/>
    <x v="2"/>
    <x v="0"/>
    <x v="0"/>
    <x v="0"/>
    <x v="1"/>
    <x v="2"/>
    <x v="0"/>
    <x v="1"/>
    <x v="1"/>
    <x v="2"/>
    <x v="1"/>
    <x v="1"/>
    <x v="1"/>
    <x v="1"/>
    <x v="1"/>
    <x v="1"/>
    <x v="2"/>
    <x v="2"/>
    <x v="0"/>
    <x v="2"/>
    <x v="0"/>
    <x v="2"/>
    <x v="2"/>
    <x v="0"/>
    <x v="0"/>
    <x v="0"/>
    <x v="0"/>
    <x v="0"/>
    <x v="1"/>
    <x v="1"/>
    <x v="0"/>
    <x v="0"/>
    <x v="1"/>
    <x v="2"/>
  </r>
  <r>
    <x v="3"/>
    <x v="3"/>
    <x v="3"/>
    <x v="3"/>
    <x v="1"/>
    <x v="0"/>
    <x v="0"/>
    <x v="0"/>
    <x v="3"/>
    <x v="0"/>
    <x v="2"/>
    <x v="2"/>
    <x v="3"/>
    <x v="2"/>
    <x v="2"/>
    <x v="1"/>
    <x v="2"/>
    <x v="1"/>
    <x v="2"/>
    <x v="3"/>
    <x v="3"/>
    <x v="0"/>
    <x v="3"/>
    <x v="0"/>
    <x v="3"/>
    <x v="1"/>
    <x v="1"/>
    <x v="0"/>
    <x v="0"/>
    <x v="0"/>
    <x v="0"/>
    <x v="0"/>
    <x v="1"/>
    <x v="0"/>
    <x v="0"/>
    <x v="1"/>
    <x v="3"/>
  </r>
  <r>
    <x v="4"/>
    <x v="4"/>
    <x v="4"/>
    <x v="4"/>
    <x v="0"/>
    <x v="0"/>
    <x v="0"/>
    <x v="0"/>
    <x v="4"/>
    <x v="0"/>
    <x v="1"/>
    <x v="3"/>
    <x v="4"/>
    <x v="3"/>
    <x v="3"/>
    <x v="1"/>
    <x v="3"/>
    <x v="1"/>
    <x v="3"/>
    <x v="4"/>
    <x v="4"/>
    <x v="0"/>
    <x v="4"/>
    <x v="0"/>
    <x v="4"/>
    <x v="3"/>
    <x v="2"/>
    <x v="1"/>
    <x v="1"/>
    <x v="0"/>
    <x v="0"/>
    <x v="0"/>
    <x v="1"/>
    <x v="0"/>
    <x v="0"/>
    <x v="1"/>
    <x v="4"/>
  </r>
  <r>
    <x v="5"/>
    <x v="5"/>
    <x v="5"/>
    <x v="5"/>
    <x v="0"/>
    <x v="1"/>
    <x v="1"/>
    <x v="1"/>
    <x v="2"/>
    <x v="1"/>
    <x v="3"/>
    <x v="4"/>
    <x v="5"/>
    <x v="4"/>
    <x v="4"/>
    <x v="1"/>
    <x v="1"/>
    <x v="1"/>
    <x v="1"/>
    <x v="5"/>
    <x v="5"/>
    <x v="1"/>
    <x v="5"/>
    <x v="0"/>
    <x v="5"/>
    <x v="4"/>
    <x v="3"/>
    <x v="1"/>
    <x v="0"/>
    <x v="0"/>
    <x v="0"/>
    <x v="2"/>
    <x v="1"/>
    <x v="0"/>
    <x v="0"/>
    <x v="1"/>
    <x v="5"/>
  </r>
  <r>
    <x v="6"/>
    <x v="6"/>
    <x v="6"/>
    <x v="6"/>
    <x v="0"/>
    <x v="0"/>
    <x v="0"/>
    <x v="1"/>
    <x v="5"/>
    <x v="0"/>
    <x v="1"/>
    <x v="5"/>
    <x v="6"/>
    <x v="4"/>
    <x v="5"/>
    <x v="1"/>
    <x v="1"/>
    <x v="1"/>
    <x v="1"/>
    <x v="6"/>
    <x v="6"/>
    <x v="2"/>
    <x v="6"/>
    <x v="0"/>
    <x v="6"/>
    <x v="5"/>
    <x v="0"/>
    <x v="0"/>
    <x v="0"/>
    <x v="0"/>
    <x v="0"/>
    <x v="0"/>
    <x v="1"/>
    <x v="0"/>
    <x v="0"/>
    <x v="1"/>
    <x v="6"/>
  </r>
  <r>
    <x v="7"/>
    <x v="7"/>
    <x v="7"/>
    <x v="7"/>
    <x v="0"/>
    <x v="1"/>
    <x v="1"/>
    <x v="1"/>
    <x v="2"/>
    <x v="2"/>
    <x v="2"/>
    <x v="6"/>
    <x v="7"/>
    <x v="5"/>
    <x v="6"/>
    <x v="1"/>
    <x v="1"/>
    <x v="1"/>
    <x v="1"/>
    <x v="7"/>
    <x v="6"/>
    <x v="2"/>
    <x v="7"/>
    <x v="0"/>
    <x v="7"/>
    <x v="1"/>
    <x v="1"/>
    <x v="0"/>
    <x v="0"/>
    <x v="0"/>
    <x v="0"/>
    <x v="3"/>
    <x v="1"/>
    <x v="0"/>
    <x v="0"/>
    <x v="1"/>
    <x v="7"/>
  </r>
  <r>
    <x v="8"/>
    <x v="8"/>
    <x v="8"/>
    <x v="8"/>
    <x v="0"/>
    <x v="1"/>
    <x v="1"/>
    <x v="1"/>
    <x v="2"/>
    <x v="2"/>
    <x v="3"/>
    <x v="7"/>
    <x v="8"/>
    <x v="5"/>
    <x v="7"/>
    <x v="1"/>
    <x v="1"/>
    <x v="1"/>
    <x v="1"/>
    <x v="8"/>
    <x v="7"/>
    <x v="2"/>
    <x v="8"/>
    <x v="0"/>
    <x v="8"/>
    <x v="1"/>
    <x v="4"/>
    <x v="0"/>
    <x v="0"/>
    <x v="0"/>
    <x v="0"/>
    <x v="4"/>
    <x v="1"/>
    <x v="0"/>
    <x v="0"/>
    <x v="2"/>
    <x v="8"/>
  </r>
  <r>
    <x v="9"/>
    <x v="9"/>
    <x v="9"/>
    <x v="9"/>
    <x v="0"/>
    <x v="1"/>
    <x v="1"/>
    <x v="1"/>
    <x v="2"/>
    <x v="2"/>
    <x v="3"/>
    <x v="8"/>
    <x v="9"/>
    <x v="5"/>
    <x v="7"/>
    <x v="1"/>
    <x v="1"/>
    <x v="1"/>
    <x v="1"/>
    <x v="9"/>
    <x v="1"/>
    <x v="2"/>
    <x v="9"/>
    <x v="0"/>
    <x v="9"/>
    <x v="1"/>
    <x v="1"/>
    <x v="0"/>
    <x v="0"/>
    <x v="0"/>
    <x v="0"/>
    <x v="5"/>
    <x v="1"/>
    <x v="0"/>
    <x v="0"/>
    <x v="1"/>
    <x v="8"/>
  </r>
  <r>
    <x v="10"/>
    <x v="10"/>
    <x v="10"/>
    <x v="10"/>
    <x v="0"/>
    <x v="2"/>
    <x v="2"/>
    <x v="1"/>
    <x v="2"/>
    <x v="3"/>
    <x v="3"/>
    <x v="9"/>
    <x v="10"/>
    <x v="5"/>
    <x v="8"/>
    <x v="1"/>
    <x v="1"/>
    <x v="1"/>
    <x v="1"/>
    <x v="10"/>
    <x v="8"/>
    <x v="0"/>
    <x v="10"/>
    <x v="0"/>
    <x v="10"/>
    <x v="1"/>
    <x v="1"/>
    <x v="0"/>
    <x v="0"/>
    <x v="0"/>
    <x v="0"/>
    <x v="6"/>
    <x v="1"/>
    <x v="0"/>
    <x v="0"/>
    <x v="1"/>
    <x v="9"/>
  </r>
  <r>
    <x v="11"/>
    <x v="11"/>
    <x v="11"/>
    <x v="11"/>
    <x v="1"/>
    <x v="0"/>
    <x v="0"/>
    <x v="0"/>
    <x v="6"/>
    <x v="0"/>
    <x v="4"/>
    <x v="10"/>
    <x v="11"/>
    <x v="5"/>
    <x v="9"/>
    <x v="1"/>
    <x v="4"/>
    <x v="1"/>
    <x v="4"/>
    <x v="11"/>
    <x v="6"/>
    <x v="2"/>
    <x v="11"/>
    <x v="0"/>
    <x v="11"/>
    <x v="6"/>
    <x v="0"/>
    <x v="2"/>
    <x v="0"/>
    <x v="0"/>
    <x v="0"/>
    <x v="0"/>
    <x v="1"/>
    <x v="0"/>
    <x v="0"/>
    <x v="2"/>
    <x v="5"/>
  </r>
  <r>
    <x v="12"/>
    <x v="12"/>
    <x v="12"/>
    <x v="12"/>
    <x v="0"/>
    <x v="1"/>
    <x v="1"/>
    <x v="1"/>
    <x v="2"/>
    <x v="2"/>
    <x v="3"/>
    <x v="11"/>
    <x v="12"/>
    <x v="5"/>
    <x v="9"/>
    <x v="1"/>
    <x v="1"/>
    <x v="1"/>
    <x v="1"/>
    <x v="12"/>
    <x v="9"/>
    <x v="2"/>
    <x v="12"/>
    <x v="0"/>
    <x v="12"/>
    <x v="1"/>
    <x v="4"/>
    <x v="0"/>
    <x v="0"/>
    <x v="0"/>
    <x v="0"/>
    <x v="7"/>
    <x v="1"/>
    <x v="0"/>
    <x v="0"/>
    <x v="2"/>
    <x v="10"/>
  </r>
  <r>
    <x v="13"/>
    <x v="13"/>
    <x v="13"/>
    <x v="13"/>
    <x v="0"/>
    <x v="0"/>
    <x v="0"/>
    <x v="1"/>
    <x v="2"/>
    <x v="0"/>
    <x v="3"/>
    <x v="12"/>
    <x v="13"/>
    <x v="6"/>
    <x v="10"/>
    <x v="1"/>
    <x v="1"/>
    <x v="1"/>
    <x v="1"/>
    <x v="13"/>
    <x v="10"/>
    <x v="0"/>
    <x v="13"/>
    <x v="0"/>
    <x v="13"/>
    <x v="7"/>
    <x v="4"/>
    <x v="0"/>
    <x v="0"/>
    <x v="0"/>
    <x v="0"/>
    <x v="8"/>
    <x v="1"/>
    <x v="0"/>
    <x v="0"/>
    <x v="1"/>
    <x v="11"/>
  </r>
  <r>
    <x v="14"/>
    <x v="14"/>
    <x v="14"/>
    <x v="14"/>
    <x v="0"/>
    <x v="0"/>
    <x v="0"/>
    <x v="1"/>
    <x v="2"/>
    <x v="0"/>
    <x v="4"/>
    <x v="13"/>
    <x v="14"/>
    <x v="6"/>
    <x v="11"/>
    <x v="1"/>
    <x v="5"/>
    <x v="1"/>
    <x v="5"/>
    <x v="14"/>
    <x v="11"/>
    <x v="0"/>
    <x v="3"/>
    <x v="0"/>
    <x v="14"/>
    <x v="8"/>
    <x v="0"/>
    <x v="1"/>
    <x v="0"/>
    <x v="0"/>
    <x v="0"/>
    <x v="6"/>
    <x v="1"/>
    <x v="0"/>
    <x v="0"/>
    <x v="1"/>
    <x v="12"/>
  </r>
  <r>
    <x v="15"/>
    <x v="15"/>
    <x v="15"/>
    <x v="15"/>
    <x v="0"/>
    <x v="0"/>
    <x v="0"/>
    <x v="0"/>
    <x v="7"/>
    <x v="0"/>
    <x v="1"/>
    <x v="14"/>
    <x v="15"/>
    <x v="6"/>
    <x v="12"/>
    <x v="1"/>
    <x v="5"/>
    <x v="1"/>
    <x v="5"/>
    <x v="15"/>
    <x v="2"/>
    <x v="2"/>
    <x v="14"/>
    <x v="0"/>
    <x v="15"/>
    <x v="9"/>
    <x v="2"/>
    <x v="0"/>
    <x v="0"/>
    <x v="0"/>
    <x v="0"/>
    <x v="9"/>
    <x v="1"/>
    <x v="0"/>
    <x v="1"/>
    <x v="1"/>
    <x v="13"/>
  </r>
  <r>
    <x v="16"/>
    <x v="16"/>
    <x v="16"/>
    <x v="16"/>
    <x v="0"/>
    <x v="1"/>
    <x v="1"/>
    <x v="1"/>
    <x v="2"/>
    <x v="4"/>
    <x v="3"/>
    <x v="14"/>
    <x v="16"/>
    <x v="6"/>
    <x v="12"/>
    <x v="2"/>
    <x v="1"/>
    <x v="1"/>
    <x v="1"/>
    <x v="16"/>
    <x v="9"/>
    <x v="2"/>
    <x v="15"/>
    <x v="0"/>
    <x v="16"/>
    <x v="1"/>
    <x v="1"/>
    <x v="0"/>
    <x v="0"/>
    <x v="0"/>
    <x v="0"/>
    <x v="10"/>
    <x v="1"/>
    <x v="0"/>
    <x v="2"/>
    <x v="2"/>
    <x v="14"/>
  </r>
  <r>
    <x v="17"/>
    <x v="17"/>
    <x v="17"/>
    <x v="17"/>
    <x v="0"/>
    <x v="0"/>
    <x v="0"/>
    <x v="0"/>
    <x v="7"/>
    <x v="0"/>
    <x v="3"/>
    <x v="15"/>
    <x v="17"/>
    <x v="7"/>
    <x v="13"/>
    <x v="2"/>
    <x v="6"/>
    <x v="1"/>
    <x v="6"/>
    <x v="17"/>
    <x v="12"/>
    <x v="2"/>
    <x v="16"/>
    <x v="1"/>
    <x v="17"/>
    <x v="10"/>
    <x v="3"/>
    <x v="1"/>
    <x v="0"/>
    <x v="0"/>
    <x v="0"/>
    <x v="11"/>
    <x v="1"/>
    <x v="0"/>
    <x v="3"/>
    <x v="2"/>
    <x v="5"/>
  </r>
  <r>
    <x v="18"/>
    <x v="18"/>
    <x v="18"/>
    <x v="18"/>
    <x v="0"/>
    <x v="0"/>
    <x v="0"/>
    <x v="1"/>
    <x v="2"/>
    <x v="1"/>
    <x v="2"/>
    <x v="16"/>
    <x v="18"/>
    <x v="7"/>
    <x v="14"/>
    <x v="2"/>
    <x v="7"/>
    <x v="1"/>
    <x v="7"/>
    <x v="18"/>
    <x v="13"/>
    <x v="2"/>
    <x v="17"/>
    <x v="0"/>
    <x v="18"/>
    <x v="11"/>
    <x v="3"/>
    <x v="0"/>
    <x v="0"/>
    <x v="0"/>
    <x v="0"/>
    <x v="12"/>
    <x v="1"/>
    <x v="0"/>
    <x v="4"/>
    <x v="2"/>
    <x v="7"/>
  </r>
  <r>
    <x v="19"/>
    <x v="19"/>
    <x v="19"/>
    <x v="19"/>
    <x v="0"/>
    <x v="0"/>
    <x v="0"/>
    <x v="1"/>
    <x v="5"/>
    <x v="0"/>
    <x v="3"/>
    <x v="17"/>
    <x v="19"/>
    <x v="7"/>
    <x v="15"/>
    <x v="2"/>
    <x v="8"/>
    <x v="1"/>
    <x v="8"/>
    <x v="19"/>
    <x v="14"/>
    <x v="2"/>
    <x v="18"/>
    <x v="0"/>
    <x v="19"/>
    <x v="12"/>
    <x v="0"/>
    <x v="0"/>
    <x v="0"/>
    <x v="0"/>
    <x v="0"/>
    <x v="13"/>
    <x v="1"/>
    <x v="0"/>
    <x v="5"/>
    <x v="2"/>
    <x v="15"/>
  </r>
  <r>
    <x v="20"/>
    <x v="20"/>
    <x v="20"/>
    <x v="20"/>
    <x v="0"/>
    <x v="0"/>
    <x v="0"/>
    <x v="1"/>
    <x v="2"/>
    <x v="0"/>
    <x v="3"/>
    <x v="18"/>
    <x v="20"/>
    <x v="8"/>
    <x v="16"/>
    <x v="2"/>
    <x v="9"/>
    <x v="1"/>
    <x v="9"/>
    <x v="20"/>
    <x v="15"/>
    <x v="2"/>
    <x v="19"/>
    <x v="0"/>
    <x v="20"/>
    <x v="13"/>
    <x v="3"/>
    <x v="0"/>
    <x v="0"/>
    <x v="0"/>
    <x v="0"/>
    <x v="14"/>
    <x v="1"/>
    <x v="0"/>
    <x v="6"/>
    <x v="2"/>
    <x v="16"/>
  </r>
  <r>
    <x v="21"/>
    <x v="21"/>
    <x v="21"/>
    <x v="21"/>
    <x v="0"/>
    <x v="0"/>
    <x v="0"/>
    <x v="0"/>
    <x v="1"/>
    <x v="0"/>
    <x v="3"/>
    <x v="19"/>
    <x v="21"/>
    <x v="8"/>
    <x v="17"/>
    <x v="2"/>
    <x v="10"/>
    <x v="1"/>
    <x v="10"/>
    <x v="21"/>
    <x v="15"/>
    <x v="1"/>
    <x v="20"/>
    <x v="0"/>
    <x v="21"/>
    <x v="14"/>
    <x v="2"/>
    <x v="1"/>
    <x v="0"/>
    <x v="0"/>
    <x v="0"/>
    <x v="15"/>
    <x v="1"/>
    <x v="0"/>
    <x v="7"/>
    <x v="2"/>
    <x v="17"/>
  </r>
  <r>
    <x v="22"/>
    <x v="22"/>
    <x v="22"/>
    <x v="22"/>
    <x v="0"/>
    <x v="0"/>
    <x v="0"/>
    <x v="1"/>
    <x v="2"/>
    <x v="0"/>
    <x v="2"/>
    <x v="20"/>
    <x v="22"/>
    <x v="8"/>
    <x v="17"/>
    <x v="2"/>
    <x v="11"/>
    <x v="1"/>
    <x v="11"/>
    <x v="22"/>
    <x v="12"/>
    <x v="2"/>
    <x v="21"/>
    <x v="0"/>
    <x v="22"/>
    <x v="9"/>
    <x v="0"/>
    <x v="0"/>
    <x v="0"/>
    <x v="0"/>
    <x v="0"/>
    <x v="16"/>
    <x v="1"/>
    <x v="0"/>
    <x v="8"/>
    <x v="2"/>
    <x v="18"/>
  </r>
  <r>
    <x v="23"/>
    <x v="23"/>
    <x v="23"/>
    <x v="23"/>
    <x v="0"/>
    <x v="1"/>
    <x v="1"/>
    <x v="1"/>
    <x v="2"/>
    <x v="5"/>
    <x v="3"/>
    <x v="21"/>
    <x v="23"/>
    <x v="8"/>
    <x v="18"/>
    <x v="2"/>
    <x v="12"/>
    <x v="1"/>
    <x v="12"/>
    <x v="23"/>
    <x v="16"/>
    <x v="2"/>
    <x v="22"/>
    <x v="0"/>
    <x v="23"/>
    <x v="1"/>
    <x v="1"/>
    <x v="0"/>
    <x v="0"/>
    <x v="0"/>
    <x v="0"/>
    <x v="17"/>
    <x v="1"/>
    <x v="0"/>
    <x v="9"/>
    <x v="2"/>
    <x v="19"/>
  </r>
  <r>
    <x v="24"/>
    <x v="24"/>
    <x v="24"/>
    <x v="24"/>
    <x v="0"/>
    <x v="1"/>
    <x v="1"/>
    <x v="1"/>
    <x v="2"/>
    <x v="6"/>
    <x v="3"/>
    <x v="22"/>
    <x v="24"/>
    <x v="8"/>
    <x v="18"/>
    <x v="2"/>
    <x v="13"/>
    <x v="1"/>
    <x v="13"/>
    <x v="24"/>
    <x v="9"/>
    <x v="3"/>
    <x v="23"/>
    <x v="2"/>
    <x v="24"/>
    <x v="1"/>
    <x v="4"/>
    <x v="0"/>
    <x v="0"/>
    <x v="0"/>
    <x v="0"/>
    <x v="18"/>
    <x v="1"/>
    <x v="0"/>
    <x v="9"/>
    <x v="2"/>
    <x v="20"/>
  </r>
  <r>
    <x v="25"/>
    <x v="25"/>
    <x v="25"/>
    <x v="25"/>
    <x v="0"/>
    <x v="0"/>
    <x v="0"/>
    <x v="1"/>
    <x v="2"/>
    <x v="0"/>
    <x v="3"/>
    <x v="23"/>
    <x v="25"/>
    <x v="8"/>
    <x v="18"/>
    <x v="2"/>
    <x v="14"/>
    <x v="1"/>
    <x v="14"/>
    <x v="25"/>
    <x v="17"/>
    <x v="2"/>
    <x v="24"/>
    <x v="0"/>
    <x v="25"/>
    <x v="1"/>
    <x v="3"/>
    <x v="1"/>
    <x v="0"/>
    <x v="0"/>
    <x v="0"/>
    <x v="0"/>
    <x v="1"/>
    <x v="0"/>
    <x v="10"/>
    <x v="2"/>
    <x v="5"/>
  </r>
  <r>
    <x v="26"/>
    <x v="26"/>
    <x v="26"/>
    <x v="26"/>
    <x v="0"/>
    <x v="1"/>
    <x v="1"/>
    <x v="1"/>
    <x v="2"/>
    <x v="2"/>
    <x v="3"/>
    <x v="24"/>
    <x v="26"/>
    <x v="8"/>
    <x v="19"/>
    <x v="2"/>
    <x v="15"/>
    <x v="1"/>
    <x v="15"/>
    <x v="26"/>
    <x v="3"/>
    <x v="2"/>
    <x v="25"/>
    <x v="0"/>
    <x v="26"/>
    <x v="1"/>
    <x v="4"/>
    <x v="0"/>
    <x v="0"/>
    <x v="1"/>
    <x v="1"/>
    <x v="19"/>
    <x v="1"/>
    <x v="0"/>
    <x v="11"/>
    <x v="2"/>
    <x v="21"/>
  </r>
  <r>
    <x v="27"/>
    <x v="27"/>
    <x v="27"/>
    <x v="27"/>
    <x v="1"/>
    <x v="0"/>
    <x v="0"/>
    <x v="0"/>
    <x v="6"/>
    <x v="0"/>
    <x v="3"/>
    <x v="25"/>
    <x v="27"/>
    <x v="8"/>
    <x v="20"/>
    <x v="2"/>
    <x v="16"/>
    <x v="1"/>
    <x v="16"/>
    <x v="27"/>
    <x v="13"/>
    <x v="2"/>
    <x v="26"/>
    <x v="0"/>
    <x v="27"/>
    <x v="15"/>
    <x v="3"/>
    <x v="0"/>
    <x v="0"/>
    <x v="0"/>
    <x v="0"/>
    <x v="20"/>
    <x v="1"/>
    <x v="0"/>
    <x v="12"/>
    <x v="2"/>
    <x v="5"/>
  </r>
  <r>
    <x v="28"/>
    <x v="28"/>
    <x v="28"/>
    <x v="28"/>
    <x v="0"/>
    <x v="0"/>
    <x v="0"/>
    <x v="0"/>
    <x v="4"/>
    <x v="0"/>
    <x v="3"/>
    <x v="26"/>
    <x v="28"/>
    <x v="8"/>
    <x v="21"/>
    <x v="2"/>
    <x v="17"/>
    <x v="1"/>
    <x v="17"/>
    <x v="28"/>
    <x v="6"/>
    <x v="4"/>
    <x v="27"/>
    <x v="0"/>
    <x v="28"/>
    <x v="16"/>
    <x v="0"/>
    <x v="0"/>
    <x v="0"/>
    <x v="0"/>
    <x v="0"/>
    <x v="21"/>
    <x v="1"/>
    <x v="0"/>
    <x v="13"/>
    <x v="2"/>
    <x v="5"/>
  </r>
  <r>
    <x v="29"/>
    <x v="29"/>
    <x v="29"/>
    <x v="29"/>
    <x v="0"/>
    <x v="0"/>
    <x v="0"/>
    <x v="1"/>
    <x v="2"/>
    <x v="0"/>
    <x v="4"/>
    <x v="27"/>
    <x v="29"/>
    <x v="8"/>
    <x v="22"/>
    <x v="2"/>
    <x v="18"/>
    <x v="1"/>
    <x v="18"/>
    <x v="29"/>
    <x v="18"/>
    <x v="2"/>
    <x v="28"/>
    <x v="1"/>
    <x v="29"/>
    <x v="1"/>
    <x v="1"/>
    <x v="0"/>
    <x v="0"/>
    <x v="0"/>
    <x v="0"/>
    <x v="22"/>
    <x v="1"/>
    <x v="0"/>
    <x v="14"/>
    <x v="2"/>
    <x v="22"/>
  </r>
  <r>
    <x v="30"/>
    <x v="30"/>
    <x v="30"/>
    <x v="30"/>
    <x v="0"/>
    <x v="1"/>
    <x v="1"/>
    <x v="1"/>
    <x v="2"/>
    <x v="7"/>
    <x v="3"/>
    <x v="28"/>
    <x v="30"/>
    <x v="9"/>
    <x v="23"/>
    <x v="2"/>
    <x v="19"/>
    <x v="1"/>
    <x v="19"/>
    <x v="30"/>
    <x v="18"/>
    <x v="2"/>
    <x v="29"/>
    <x v="0"/>
    <x v="30"/>
    <x v="17"/>
    <x v="3"/>
    <x v="1"/>
    <x v="0"/>
    <x v="2"/>
    <x v="2"/>
    <x v="23"/>
    <x v="1"/>
    <x v="0"/>
    <x v="15"/>
    <x v="2"/>
    <x v="21"/>
  </r>
  <r>
    <x v="31"/>
    <x v="31"/>
    <x v="31"/>
    <x v="31"/>
    <x v="0"/>
    <x v="1"/>
    <x v="3"/>
    <x v="1"/>
    <x v="2"/>
    <x v="3"/>
    <x v="3"/>
    <x v="29"/>
    <x v="31"/>
    <x v="9"/>
    <x v="24"/>
    <x v="2"/>
    <x v="20"/>
    <x v="1"/>
    <x v="20"/>
    <x v="31"/>
    <x v="19"/>
    <x v="2"/>
    <x v="30"/>
    <x v="0"/>
    <x v="31"/>
    <x v="1"/>
    <x v="4"/>
    <x v="0"/>
    <x v="0"/>
    <x v="3"/>
    <x v="1"/>
    <x v="24"/>
    <x v="1"/>
    <x v="1"/>
    <x v="16"/>
    <x v="2"/>
    <x v="5"/>
  </r>
  <r>
    <x v="32"/>
    <x v="32"/>
    <x v="32"/>
    <x v="32"/>
    <x v="1"/>
    <x v="0"/>
    <x v="0"/>
    <x v="0"/>
    <x v="6"/>
    <x v="0"/>
    <x v="3"/>
    <x v="30"/>
    <x v="32"/>
    <x v="9"/>
    <x v="24"/>
    <x v="2"/>
    <x v="21"/>
    <x v="1"/>
    <x v="21"/>
    <x v="32"/>
    <x v="6"/>
    <x v="4"/>
    <x v="31"/>
    <x v="0"/>
    <x v="32"/>
    <x v="18"/>
    <x v="5"/>
    <x v="0"/>
    <x v="0"/>
    <x v="4"/>
    <x v="1"/>
    <x v="25"/>
    <x v="1"/>
    <x v="0"/>
    <x v="17"/>
    <x v="2"/>
    <x v="5"/>
  </r>
  <r>
    <x v="33"/>
    <x v="33"/>
    <x v="33"/>
    <x v="33"/>
    <x v="0"/>
    <x v="0"/>
    <x v="0"/>
    <x v="0"/>
    <x v="8"/>
    <x v="0"/>
    <x v="3"/>
    <x v="31"/>
    <x v="33"/>
    <x v="9"/>
    <x v="25"/>
    <x v="2"/>
    <x v="22"/>
    <x v="1"/>
    <x v="22"/>
    <x v="33"/>
    <x v="20"/>
    <x v="4"/>
    <x v="32"/>
    <x v="0"/>
    <x v="33"/>
    <x v="19"/>
    <x v="0"/>
    <x v="2"/>
    <x v="0"/>
    <x v="5"/>
    <x v="3"/>
    <x v="26"/>
    <x v="1"/>
    <x v="0"/>
    <x v="18"/>
    <x v="2"/>
    <x v="23"/>
  </r>
  <r>
    <x v="34"/>
    <x v="34"/>
    <x v="34"/>
    <x v="34"/>
    <x v="0"/>
    <x v="0"/>
    <x v="4"/>
    <x v="1"/>
    <x v="2"/>
    <x v="0"/>
    <x v="5"/>
    <x v="32"/>
    <x v="34"/>
    <x v="9"/>
    <x v="26"/>
    <x v="2"/>
    <x v="23"/>
    <x v="2"/>
    <x v="23"/>
    <x v="34"/>
    <x v="21"/>
    <x v="2"/>
    <x v="33"/>
    <x v="0"/>
    <x v="34"/>
    <x v="20"/>
    <x v="0"/>
    <x v="1"/>
    <x v="0"/>
    <x v="0"/>
    <x v="0"/>
    <x v="0"/>
    <x v="2"/>
    <x v="2"/>
    <x v="16"/>
    <x v="2"/>
    <x v="5"/>
  </r>
  <r>
    <x v="35"/>
    <x v="35"/>
    <x v="35"/>
    <x v="35"/>
    <x v="0"/>
    <x v="0"/>
    <x v="0"/>
    <x v="0"/>
    <x v="8"/>
    <x v="0"/>
    <x v="3"/>
    <x v="33"/>
    <x v="35"/>
    <x v="9"/>
    <x v="26"/>
    <x v="2"/>
    <x v="24"/>
    <x v="1"/>
    <x v="24"/>
    <x v="35"/>
    <x v="20"/>
    <x v="5"/>
    <x v="34"/>
    <x v="0"/>
    <x v="35"/>
    <x v="21"/>
    <x v="2"/>
    <x v="0"/>
    <x v="0"/>
    <x v="6"/>
    <x v="1"/>
    <x v="27"/>
    <x v="1"/>
    <x v="0"/>
    <x v="18"/>
    <x v="2"/>
    <x v="24"/>
  </r>
  <r>
    <x v="36"/>
    <x v="36"/>
    <x v="36"/>
    <x v="36"/>
    <x v="0"/>
    <x v="0"/>
    <x v="5"/>
    <x v="0"/>
    <x v="1"/>
    <x v="0"/>
    <x v="4"/>
    <x v="34"/>
    <x v="36"/>
    <x v="9"/>
    <x v="26"/>
    <x v="2"/>
    <x v="25"/>
    <x v="1"/>
    <x v="25"/>
    <x v="36"/>
    <x v="16"/>
    <x v="6"/>
    <x v="35"/>
    <x v="0"/>
    <x v="36"/>
    <x v="14"/>
    <x v="0"/>
    <x v="0"/>
    <x v="0"/>
    <x v="7"/>
    <x v="1"/>
    <x v="28"/>
    <x v="3"/>
    <x v="3"/>
    <x v="16"/>
    <x v="2"/>
    <x v="25"/>
  </r>
  <r>
    <x v="37"/>
    <x v="37"/>
    <x v="37"/>
    <x v="37"/>
    <x v="1"/>
    <x v="0"/>
    <x v="0"/>
    <x v="0"/>
    <x v="6"/>
    <x v="0"/>
    <x v="3"/>
    <x v="35"/>
    <x v="37"/>
    <x v="9"/>
    <x v="27"/>
    <x v="2"/>
    <x v="26"/>
    <x v="1"/>
    <x v="26"/>
    <x v="37"/>
    <x v="6"/>
    <x v="0"/>
    <x v="36"/>
    <x v="0"/>
    <x v="37"/>
    <x v="22"/>
    <x v="2"/>
    <x v="1"/>
    <x v="0"/>
    <x v="8"/>
    <x v="2"/>
    <x v="29"/>
    <x v="1"/>
    <x v="0"/>
    <x v="19"/>
    <x v="2"/>
    <x v="5"/>
  </r>
  <r>
    <x v="38"/>
    <x v="38"/>
    <x v="38"/>
    <x v="38"/>
    <x v="0"/>
    <x v="0"/>
    <x v="0"/>
    <x v="1"/>
    <x v="5"/>
    <x v="0"/>
    <x v="3"/>
    <x v="36"/>
    <x v="38"/>
    <x v="9"/>
    <x v="28"/>
    <x v="2"/>
    <x v="27"/>
    <x v="1"/>
    <x v="27"/>
    <x v="38"/>
    <x v="12"/>
    <x v="2"/>
    <x v="37"/>
    <x v="0"/>
    <x v="38"/>
    <x v="2"/>
    <x v="0"/>
    <x v="1"/>
    <x v="0"/>
    <x v="9"/>
    <x v="2"/>
    <x v="30"/>
    <x v="1"/>
    <x v="0"/>
    <x v="20"/>
    <x v="2"/>
    <x v="5"/>
  </r>
  <r>
    <x v="39"/>
    <x v="39"/>
    <x v="39"/>
    <x v="39"/>
    <x v="0"/>
    <x v="0"/>
    <x v="0"/>
    <x v="1"/>
    <x v="5"/>
    <x v="0"/>
    <x v="3"/>
    <x v="37"/>
    <x v="39"/>
    <x v="9"/>
    <x v="29"/>
    <x v="2"/>
    <x v="28"/>
    <x v="1"/>
    <x v="28"/>
    <x v="39"/>
    <x v="5"/>
    <x v="2"/>
    <x v="38"/>
    <x v="0"/>
    <x v="39"/>
    <x v="23"/>
    <x v="0"/>
    <x v="0"/>
    <x v="0"/>
    <x v="0"/>
    <x v="0"/>
    <x v="0"/>
    <x v="4"/>
    <x v="1"/>
    <x v="21"/>
    <x v="2"/>
    <x v="26"/>
  </r>
  <r>
    <x v="40"/>
    <x v="40"/>
    <x v="40"/>
    <x v="40"/>
    <x v="0"/>
    <x v="1"/>
    <x v="1"/>
    <x v="1"/>
    <x v="2"/>
    <x v="2"/>
    <x v="3"/>
    <x v="38"/>
    <x v="40"/>
    <x v="9"/>
    <x v="29"/>
    <x v="2"/>
    <x v="29"/>
    <x v="1"/>
    <x v="29"/>
    <x v="40"/>
    <x v="14"/>
    <x v="2"/>
    <x v="39"/>
    <x v="0"/>
    <x v="40"/>
    <x v="1"/>
    <x v="1"/>
    <x v="0"/>
    <x v="0"/>
    <x v="10"/>
    <x v="1"/>
    <x v="31"/>
    <x v="1"/>
    <x v="0"/>
    <x v="22"/>
    <x v="2"/>
    <x v="27"/>
  </r>
  <r>
    <x v="41"/>
    <x v="41"/>
    <x v="41"/>
    <x v="41"/>
    <x v="0"/>
    <x v="0"/>
    <x v="6"/>
    <x v="1"/>
    <x v="3"/>
    <x v="0"/>
    <x v="4"/>
    <x v="39"/>
    <x v="41"/>
    <x v="9"/>
    <x v="30"/>
    <x v="2"/>
    <x v="30"/>
    <x v="1"/>
    <x v="30"/>
    <x v="41"/>
    <x v="22"/>
    <x v="0"/>
    <x v="40"/>
    <x v="0"/>
    <x v="41"/>
    <x v="24"/>
    <x v="6"/>
    <x v="0"/>
    <x v="0"/>
    <x v="11"/>
    <x v="1"/>
    <x v="32"/>
    <x v="1"/>
    <x v="0"/>
    <x v="16"/>
    <x v="2"/>
    <x v="5"/>
  </r>
  <r>
    <x v="42"/>
    <x v="42"/>
    <x v="42"/>
    <x v="42"/>
    <x v="0"/>
    <x v="1"/>
    <x v="1"/>
    <x v="1"/>
    <x v="2"/>
    <x v="7"/>
    <x v="3"/>
    <x v="40"/>
    <x v="42"/>
    <x v="9"/>
    <x v="31"/>
    <x v="2"/>
    <x v="31"/>
    <x v="2"/>
    <x v="5"/>
    <x v="42"/>
    <x v="23"/>
    <x v="4"/>
    <x v="41"/>
    <x v="0"/>
    <x v="42"/>
    <x v="1"/>
    <x v="4"/>
    <x v="0"/>
    <x v="0"/>
    <x v="12"/>
    <x v="1"/>
    <x v="33"/>
    <x v="5"/>
    <x v="4"/>
    <x v="16"/>
    <x v="2"/>
    <x v="28"/>
  </r>
  <r>
    <x v="43"/>
    <x v="43"/>
    <x v="43"/>
    <x v="43"/>
    <x v="0"/>
    <x v="1"/>
    <x v="1"/>
    <x v="1"/>
    <x v="2"/>
    <x v="0"/>
    <x v="3"/>
    <x v="41"/>
    <x v="43"/>
    <x v="10"/>
    <x v="32"/>
    <x v="3"/>
    <x v="32"/>
    <x v="3"/>
    <x v="31"/>
    <x v="43"/>
    <x v="24"/>
    <x v="7"/>
    <x v="42"/>
    <x v="3"/>
    <x v="1"/>
    <x v="1"/>
    <x v="1"/>
    <x v="3"/>
    <x v="2"/>
    <x v="0"/>
    <x v="0"/>
    <x v="0"/>
    <x v="6"/>
    <x v="4"/>
    <x v="16"/>
    <x v="2"/>
    <x v="28"/>
  </r>
  <r>
    <x v="44"/>
    <x v="44"/>
    <x v="44"/>
    <x v="44"/>
    <x v="0"/>
    <x v="1"/>
    <x v="1"/>
    <x v="1"/>
    <x v="2"/>
    <x v="0"/>
    <x v="3"/>
    <x v="42"/>
    <x v="44"/>
    <x v="9"/>
    <x v="31"/>
    <x v="2"/>
    <x v="33"/>
    <x v="2"/>
    <x v="32"/>
    <x v="44"/>
    <x v="25"/>
    <x v="1"/>
    <x v="43"/>
    <x v="0"/>
    <x v="43"/>
    <x v="1"/>
    <x v="0"/>
    <x v="0"/>
    <x v="0"/>
    <x v="13"/>
    <x v="3"/>
    <x v="34"/>
    <x v="5"/>
    <x v="4"/>
    <x v="16"/>
    <x v="2"/>
    <x v="29"/>
  </r>
  <r>
    <x v="45"/>
    <x v="45"/>
    <x v="45"/>
    <x v="45"/>
    <x v="0"/>
    <x v="0"/>
    <x v="4"/>
    <x v="1"/>
    <x v="2"/>
    <x v="2"/>
    <x v="5"/>
    <x v="43"/>
    <x v="45"/>
    <x v="9"/>
    <x v="31"/>
    <x v="2"/>
    <x v="34"/>
    <x v="2"/>
    <x v="33"/>
    <x v="45"/>
    <x v="26"/>
    <x v="2"/>
    <x v="44"/>
    <x v="0"/>
    <x v="44"/>
    <x v="25"/>
    <x v="3"/>
    <x v="1"/>
    <x v="0"/>
    <x v="14"/>
    <x v="2"/>
    <x v="35"/>
    <x v="2"/>
    <x v="2"/>
    <x v="16"/>
    <x v="2"/>
    <x v="5"/>
  </r>
  <r>
    <x v="46"/>
    <x v="46"/>
    <x v="46"/>
    <x v="46"/>
    <x v="2"/>
    <x v="3"/>
    <x v="7"/>
    <x v="2"/>
    <x v="9"/>
    <x v="0"/>
    <x v="6"/>
    <x v="41"/>
    <x v="43"/>
    <x v="10"/>
    <x v="32"/>
    <x v="3"/>
    <x v="32"/>
    <x v="3"/>
    <x v="31"/>
    <x v="43"/>
    <x v="24"/>
    <x v="7"/>
    <x v="45"/>
    <x v="3"/>
    <x v="1"/>
    <x v="1"/>
    <x v="7"/>
    <x v="3"/>
    <x v="2"/>
    <x v="0"/>
    <x v="0"/>
    <x v="0"/>
    <x v="6"/>
    <x v="5"/>
    <x v="0"/>
    <x v="1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8:B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axis="axisRow" compact="0" multipleItemSelectionAllowed="1" showAll="0">
      <items count="9">
        <item x="4"/>
        <item x="2"/>
        <item x="1"/>
        <item x="0"/>
        <item x="5"/>
        <item x="3"/>
        <item x="6"/>
        <item h="1"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compact="0" showAll="0">
      <items count="9">
        <item x="2"/>
        <item x="1"/>
        <item x="5"/>
        <item x="4"/>
        <item x="6"/>
        <item x="3"/>
        <item x="0"/>
        <item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18:E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axis="axisRow" compact="0" multipleItemSelectionAllowed="1" showAll="0">
      <items count="9">
        <item x="2"/>
        <item x="1"/>
        <item x="5"/>
        <item x="4"/>
        <item x="6"/>
        <item x="3"/>
        <item x="0"/>
        <item h="1"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18:H24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7">
        <item x="4"/>
        <item x="1"/>
        <item x="0"/>
        <item x="3"/>
        <item x="2"/>
        <item h="1" x="5"/>
        <item t="default"/>
      </items>
    </pivotField>
    <pivotField compact="0" showAll="0"/>
    <pivotField compact="0" showAll="0"/>
    <pivotField compact="0" showAll="0"/>
  </pivotFields>
  <rowFields count="1">
    <field x="3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12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1">
        <item x="1"/>
        <item x="5"/>
        <item x="6"/>
        <item x="7"/>
        <item x="3"/>
        <item x="8"/>
        <item x="4"/>
        <item x="2"/>
        <item x="0"/>
        <item h="1"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3">
      <pivotArea type="all" dataOnly="0" outline="0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2:E10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9">
        <item x="2"/>
        <item x="6"/>
        <item x="3"/>
        <item x="1"/>
        <item x="7"/>
        <item x="5"/>
        <item x="4"/>
        <item h="1"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1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2:H9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8">
        <item x="4"/>
        <item x="5"/>
        <item x="2"/>
        <item x="3"/>
        <item x="0"/>
        <item x="1"/>
        <item h="1"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9">
      <pivotArea type="all" dataOnly="0" outline="0" fieldPosition="0"/>
    </format>
    <format dxfId="10">
      <pivotArea type="all" dataOnly="0" outline="0" fieldPosition="0"/>
    </format>
    <format dxfId="1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2:K13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2">
        <item x="9"/>
        <item x="8"/>
        <item x="7"/>
        <item x="6"/>
        <item x="5"/>
        <item x="4"/>
        <item x="3"/>
        <item x="2"/>
        <item x="1"/>
        <item x="0"/>
        <item h="1"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12">
      <pivotArea type="all" dataOnly="0" outline="0" fieldPosition="0"/>
    </format>
    <format dxfId="13">
      <pivotArea type="all" dataOnly="0" outline="0" fieldPosition="0"/>
    </format>
    <format dxfId="14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数据透视表1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18:K21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axis="axisRow" compact="0" multipleItemSelectionAllowed="1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 cmpd="sng">
          <a:noFill/>
        </a:ln>
      </a:spPr>
      <a:bodyPr vertOverflow="clip" horzOverflow="clip" wrap="none" rtlCol="0" anchor="t">
        <a:spAutoFit/>
      </a:bodyPr>
      <a:lstStyle>
        <a:defPPr algn="ctr">
          <a:defRPr lang="zh-CN" altLang="en-US" sz="1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7" Type="http://schemas.openxmlformats.org/officeDocument/2006/relationships/pivotTable" Target="../pivotTables/pivotTable7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zoomScale="85" zoomScaleNormal="85" workbookViewId="0">
      <selection activeCell="M14" sqref="M14"/>
    </sheetView>
  </sheetViews>
  <sheetFormatPr defaultColWidth="9" defaultRowHeight="20.15" customHeight="1"/>
  <cols>
    <col min="1" max="1" width="5.725" style="76" customWidth="1"/>
    <col min="2" max="2" width="8.81666666666667" style="76" customWidth="1"/>
    <col min="3" max="3" width="5.725" style="76" customWidth="1"/>
    <col min="4" max="4" width="7.36666666666667" style="76" customWidth="1"/>
    <col min="5" max="5" width="7" style="76" customWidth="1"/>
    <col min="6" max="7" width="5.725" style="76" customWidth="1"/>
    <col min="8" max="10" width="9.725" style="76" customWidth="1"/>
    <col min="11" max="11" width="11.45" style="76" customWidth="1"/>
    <col min="12" max="12" width="12" style="76" customWidth="1"/>
    <col min="13" max="16" width="11.45" style="76" customWidth="1"/>
    <col min="17" max="17" width="2.90833333333333" style="77" customWidth="1"/>
    <col min="18" max="18" width="81.5333333333333" style="77" customWidth="1"/>
    <col min="19" max="16384" width="9" style="77"/>
  </cols>
  <sheetData>
    <row r="1" ht="37" customHeight="1" spans="1:16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85"/>
      <c r="N1" s="85"/>
      <c r="O1" s="85"/>
      <c r="P1" s="85"/>
    </row>
    <row r="2" customHeight="1" spans="1:18">
      <c r="A2" s="79" t="s">
        <v>1</v>
      </c>
      <c r="B2" s="79" t="s">
        <v>2</v>
      </c>
      <c r="C2" s="80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80" t="s">
        <v>10</v>
      </c>
      <c r="K2" s="80" t="s">
        <v>11</v>
      </c>
      <c r="L2" s="79" t="s">
        <v>12</v>
      </c>
      <c r="M2" s="86"/>
      <c r="N2" s="86"/>
      <c r="O2" s="86"/>
      <c r="P2" s="86"/>
      <c r="R2" s="88" t="s">
        <v>13</v>
      </c>
    </row>
    <row r="3" customHeight="1" spans="1:18">
      <c r="A3" s="81" t="s">
        <v>14</v>
      </c>
      <c r="B3" s="82" t="s">
        <v>15</v>
      </c>
      <c r="C3" s="83" t="s">
        <v>16</v>
      </c>
      <c r="D3" s="83" t="s">
        <v>17</v>
      </c>
      <c r="E3" s="82" t="s">
        <v>18</v>
      </c>
      <c r="F3" s="82" t="s">
        <v>19</v>
      </c>
      <c r="G3" s="82" t="s">
        <v>20</v>
      </c>
      <c r="H3" s="82" t="s">
        <v>21</v>
      </c>
      <c r="I3" s="81" t="s">
        <v>22</v>
      </c>
      <c r="J3" s="83" t="s">
        <v>15</v>
      </c>
      <c r="K3" s="82" t="s">
        <v>23</v>
      </c>
      <c r="L3" s="82" t="s">
        <v>24</v>
      </c>
      <c r="M3" s="84"/>
      <c r="N3" s="84"/>
      <c r="O3" s="84"/>
      <c r="P3" s="84"/>
      <c r="R3" s="89" t="s">
        <v>25</v>
      </c>
    </row>
    <row r="4" customHeight="1" spans="1:18">
      <c r="A4" s="81" t="s">
        <v>26</v>
      </c>
      <c r="B4" s="82" t="s">
        <v>27</v>
      </c>
      <c r="C4" s="83" t="s">
        <v>28</v>
      </c>
      <c r="D4" s="83" t="s">
        <v>29</v>
      </c>
      <c r="E4" s="82" t="s">
        <v>30</v>
      </c>
      <c r="F4" s="82" t="s">
        <v>31</v>
      </c>
      <c r="G4" s="82" t="s">
        <v>32</v>
      </c>
      <c r="H4" s="82" t="s">
        <v>33</v>
      </c>
      <c r="I4" s="82" t="s">
        <v>34</v>
      </c>
      <c r="J4" s="87" t="s">
        <v>27</v>
      </c>
      <c r="K4" s="82" t="s">
        <v>35</v>
      </c>
      <c r="L4" s="82" t="s">
        <v>36</v>
      </c>
      <c r="M4" s="84"/>
      <c r="N4" s="84"/>
      <c r="O4" s="84"/>
      <c r="P4" s="84"/>
      <c r="R4" s="89" t="s">
        <v>37</v>
      </c>
    </row>
    <row r="5" customHeight="1" spans="1:18">
      <c r="A5" s="82"/>
      <c r="B5" s="82" t="s">
        <v>38</v>
      </c>
      <c r="C5" s="84"/>
      <c r="D5" s="83" t="s">
        <v>39</v>
      </c>
      <c r="E5" s="82" t="s">
        <v>40</v>
      </c>
      <c r="F5" s="82" t="s">
        <v>41</v>
      </c>
      <c r="G5" s="82" t="s">
        <v>42</v>
      </c>
      <c r="H5" s="82" t="s">
        <v>43</v>
      </c>
      <c r="I5" s="82" t="s">
        <v>44</v>
      </c>
      <c r="J5" s="82" t="s">
        <v>45</v>
      </c>
      <c r="K5" s="82" t="s">
        <v>46</v>
      </c>
      <c r="L5" s="82" t="s">
        <v>47</v>
      </c>
      <c r="M5" s="84"/>
      <c r="N5" s="84"/>
      <c r="O5" s="84"/>
      <c r="P5" s="84"/>
      <c r="R5" s="89" t="s">
        <v>48</v>
      </c>
    </row>
    <row r="6" customHeight="1" spans="1:18">
      <c r="A6" s="82"/>
      <c r="B6" s="82" t="s">
        <v>45</v>
      </c>
      <c r="C6" s="84"/>
      <c r="D6" s="83" t="s">
        <v>49</v>
      </c>
      <c r="E6" s="82" t="s">
        <v>50</v>
      </c>
      <c r="F6" s="82" t="s">
        <v>51</v>
      </c>
      <c r="G6" s="82" t="s">
        <v>52</v>
      </c>
      <c r="H6" s="82"/>
      <c r="I6" s="82" t="s">
        <v>53</v>
      </c>
      <c r="J6" s="82" t="s">
        <v>38</v>
      </c>
      <c r="K6" s="82" t="s">
        <v>54</v>
      </c>
      <c r="L6" s="82" t="s">
        <v>55</v>
      </c>
      <c r="M6" s="84"/>
      <c r="N6" s="84"/>
      <c r="O6" s="84"/>
      <c r="P6" s="84"/>
      <c r="R6" s="89" t="s">
        <v>56</v>
      </c>
    </row>
    <row r="7" customHeight="1" spans="1:18">
      <c r="A7" s="82"/>
      <c r="B7" s="84"/>
      <c r="C7" s="84"/>
      <c r="D7" s="83" t="s">
        <v>57</v>
      </c>
      <c r="E7" s="82" t="s">
        <v>58</v>
      </c>
      <c r="F7" s="82"/>
      <c r="G7" s="82" t="s">
        <v>59</v>
      </c>
      <c r="H7" s="82"/>
      <c r="I7" s="82"/>
      <c r="J7" s="82" t="s">
        <v>60</v>
      </c>
      <c r="K7" s="82" t="s">
        <v>61</v>
      </c>
      <c r="L7" s="82" t="s">
        <v>62</v>
      </c>
      <c r="M7" s="84"/>
      <c r="N7" s="84"/>
      <c r="O7" s="84"/>
      <c r="P7" s="84"/>
      <c r="R7" s="89" t="s">
        <v>63</v>
      </c>
    </row>
    <row r="8" customHeight="1" spans="1:18">
      <c r="A8" s="82"/>
      <c r="B8" s="84"/>
      <c r="C8" s="84"/>
      <c r="D8" s="83" t="s">
        <v>64</v>
      </c>
      <c r="E8" s="82" t="s">
        <v>65</v>
      </c>
      <c r="F8" s="82"/>
      <c r="G8" s="82" t="s">
        <v>66</v>
      </c>
      <c r="H8" s="82"/>
      <c r="I8" s="82"/>
      <c r="K8" s="82" t="s">
        <v>67</v>
      </c>
      <c r="L8" s="82" t="s">
        <v>68</v>
      </c>
      <c r="M8" s="84"/>
      <c r="N8" s="84"/>
      <c r="O8" s="84"/>
      <c r="P8" s="84"/>
      <c r="R8" s="89" t="s">
        <v>69</v>
      </c>
    </row>
    <row r="9" customHeight="1" spans="1:18">
      <c r="A9" s="82"/>
      <c r="B9" s="84"/>
      <c r="C9" s="84"/>
      <c r="D9" s="83" t="s">
        <v>70</v>
      </c>
      <c r="E9" s="82" t="s">
        <v>71</v>
      </c>
      <c r="F9" s="82"/>
      <c r="G9" s="82" t="s">
        <v>72</v>
      </c>
      <c r="H9" s="82"/>
      <c r="I9" s="82"/>
      <c r="J9" s="82"/>
      <c r="K9" s="82" t="s">
        <v>73</v>
      </c>
      <c r="L9" s="82"/>
      <c r="M9" s="84"/>
      <c r="N9" s="84"/>
      <c r="O9" s="84"/>
      <c r="P9" s="84"/>
      <c r="R9" s="90" t="s">
        <v>74</v>
      </c>
    </row>
    <row r="10" customHeight="1" spans="1:16">
      <c r="A10" s="82"/>
      <c r="B10" s="84"/>
      <c r="C10" s="84"/>
      <c r="D10" s="83" t="s">
        <v>75</v>
      </c>
      <c r="E10" s="82" t="s">
        <v>76</v>
      </c>
      <c r="F10" s="82"/>
      <c r="G10" s="82" t="s">
        <v>77</v>
      </c>
      <c r="H10" s="82"/>
      <c r="I10" s="82"/>
      <c r="J10" s="82"/>
      <c r="K10" s="82" t="s">
        <v>78</v>
      </c>
      <c r="L10" s="82"/>
      <c r="M10" s="84"/>
      <c r="N10" s="84"/>
      <c r="O10" s="84"/>
      <c r="P10" s="84"/>
    </row>
    <row r="11" customHeight="1" spans="1:16">
      <c r="A11" s="82"/>
      <c r="B11" s="84"/>
      <c r="C11" s="84"/>
      <c r="D11" s="83" t="s">
        <v>79</v>
      </c>
      <c r="F11" s="82"/>
      <c r="G11" s="82"/>
      <c r="H11" s="82"/>
      <c r="I11" s="82"/>
      <c r="J11" s="82"/>
      <c r="K11" s="82" t="s">
        <v>80</v>
      </c>
      <c r="L11" s="82"/>
      <c r="M11" s="84"/>
      <c r="N11" s="84"/>
      <c r="O11" s="84"/>
      <c r="P11" s="84"/>
    </row>
    <row r="12" customHeight="1" spans="4:4">
      <c r="D12" s="83" t="s">
        <v>81</v>
      </c>
    </row>
    <row r="13" customHeight="1" spans="4:4">
      <c r="D13" s="83" t="s">
        <v>82</v>
      </c>
    </row>
    <row r="14" customHeight="1" spans="4:4">
      <c r="D14" s="83" t="s">
        <v>83</v>
      </c>
    </row>
    <row r="15" customHeight="1" spans="4:4">
      <c r="D15" s="83" t="s">
        <v>84</v>
      </c>
    </row>
    <row r="16" customHeight="1" spans="4:4">
      <c r="D16" s="83" t="s">
        <v>85</v>
      </c>
    </row>
    <row r="17" customHeight="1" spans="4:4">
      <c r="D17" s="83" t="s">
        <v>86</v>
      </c>
    </row>
  </sheetData>
  <autoFilter ref="A2:I17">
    <extLst/>
  </autoFilter>
  <mergeCells count="1">
    <mergeCell ref="A1:I1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workbookViewId="0">
      <selection activeCell="I29" sqref="I29"/>
    </sheetView>
  </sheetViews>
  <sheetFormatPr defaultColWidth="8.725" defaultRowHeight="13.5"/>
  <cols>
    <col min="1" max="1" width="7.725" style="73"/>
    <col min="2" max="2" width="13.55" style="74"/>
    <col min="3" max="3" width="7.53333333333333" style="73"/>
    <col min="4" max="4" width="11.8166666666667" style="73" customWidth="1"/>
    <col min="5" max="5" width="13.55" style="74"/>
    <col min="6" max="6" width="7.53333333333333" style="73"/>
    <col min="7" max="7" width="11.9083333333333" style="73"/>
    <col min="8" max="8" width="13.55" style="73"/>
    <col min="9" max="9" width="8.725" style="73" customWidth="1"/>
    <col min="10" max="10" width="7.725" style="73"/>
    <col min="11" max="11" width="13.55" style="73"/>
    <col min="12" max="12" width="7.725" style="73"/>
    <col min="13" max="20" width="19.6333333333333" style="73"/>
    <col min="21" max="21" width="24.1833333333333" style="73"/>
    <col min="22" max="22" width="19.6333333333333" style="73"/>
    <col min="23" max="23" width="21.9083333333333" style="73"/>
    <col min="24" max="16384" width="8.725" style="73"/>
  </cols>
  <sheetData>
    <row r="1" spans="1:11">
      <c r="A1" s="75" t="s">
        <v>87</v>
      </c>
      <c r="B1" s="75"/>
      <c r="D1" s="75" t="s">
        <v>88</v>
      </c>
      <c r="E1" s="75"/>
      <c r="G1" s="75" t="s">
        <v>89</v>
      </c>
      <c r="H1" s="75"/>
      <c r="J1" s="75" t="s">
        <v>90</v>
      </c>
      <c r="K1" s="75"/>
    </row>
    <row r="2" s="73" customFormat="1" spans="1:11">
      <c r="A2" s="73" t="s">
        <v>4</v>
      </c>
      <c r="B2" s="73" t="s">
        <v>91</v>
      </c>
      <c r="D2" s="73" t="s">
        <v>11</v>
      </c>
      <c r="E2" s="73" t="s">
        <v>91</v>
      </c>
      <c r="G2" s="73" t="s">
        <v>5</v>
      </c>
      <c r="H2" s="73" t="s">
        <v>91</v>
      </c>
      <c r="J2" s="73" t="s">
        <v>92</v>
      </c>
      <c r="K2" s="73" t="s">
        <v>91</v>
      </c>
    </row>
    <row r="3" s="73" customFormat="1" spans="1:11">
      <c r="A3" s="73" t="s">
        <v>39</v>
      </c>
      <c r="B3" s="73">
        <v>3</v>
      </c>
      <c r="D3" s="73" t="s">
        <v>23</v>
      </c>
      <c r="E3" s="73">
        <v>7</v>
      </c>
      <c r="G3" s="73" t="s">
        <v>50</v>
      </c>
      <c r="H3" s="73">
        <v>5</v>
      </c>
      <c r="J3" s="73">
        <v>0</v>
      </c>
      <c r="K3" s="73">
        <v>15</v>
      </c>
    </row>
    <row r="4" s="73" customFormat="1" spans="1:11">
      <c r="A4" s="73" t="s">
        <v>82</v>
      </c>
      <c r="B4" s="73">
        <v>4</v>
      </c>
      <c r="D4" s="73" t="s">
        <v>46</v>
      </c>
      <c r="E4" s="73">
        <v>1</v>
      </c>
      <c r="G4" s="73" t="s">
        <v>76</v>
      </c>
      <c r="H4" s="73">
        <v>2</v>
      </c>
      <c r="J4" s="73">
        <v>1</v>
      </c>
      <c r="K4" s="73">
        <v>10</v>
      </c>
    </row>
    <row r="5" s="73" customFormat="1" spans="1:11">
      <c r="A5" s="73" t="s">
        <v>85</v>
      </c>
      <c r="B5" s="73">
        <v>4</v>
      </c>
      <c r="D5" s="73" t="s">
        <v>78</v>
      </c>
      <c r="E5" s="73">
        <v>2</v>
      </c>
      <c r="G5" s="73" t="s">
        <v>58</v>
      </c>
      <c r="H5" s="73">
        <v>4</v>
      </c>
      <c r="J5" s="73">
        <v>2</v>
      </c>
      <c r="K5" s="73">
        <v>3</v>
      </c>
    </row>
    <row r="6" s="73" customFormat="1" spans="1:11">
      <c r="A6" s="73" t="s">
        <v>49</v>
      </c>
      <c r="B6" s="73">
        <v>2</v>
      </c>
      <c r="D6" s="73" t="s">
        <v>54</v>
      </c>
      <c r="E6" s="73">
        <v>2</v>
      </c>
      <c r="G6" s="73" t="s">
        <v>65</v>
      </c>
      <c r="H6" s="73">
        <v>29</v>
      </c>
      <c r="J6" s="73">
        <v>3</v>
      </c>
      <c r="K6" s="73">
        <v>4</v>
      </c>
    </row>
    <row r="7" s="73" customFormat="1" spans="1:11">
      <c r="A7" s="73" t="s">
        <v>84</v>
      </c>
      <c r="B7" s="73">
        <v>2</v>
      </c>
      <c r="D7" s="73" t="s">
        <v>80</v>
      </c>
      <c r="E7" s="73">
        <v>2</v>
      </c>
      <c r="G7" s="73" t="s">
        <v>18</v>
      </c>
      <c r="H7" s="73">
        <v>1</v>
      </c>
      <c r="J7" s="73">
        <v>4</v>
      </c>
      <c r="K7" s="73">
        <v>6</v>
      </c>
    </row>
    <row r="8" s="73" customFormat="1" spans="1:11">
      <c r="A8" s="73" t="s">
        <v>79</v>
      </c>
      <c r="B8" s="73">
        <v>2</v>
      </c>
      <c r="D8" s="73" t="s">
        <v>61</v>
      </c>
      <c r="E8" s="73">
        <v>1</v>
      </c>
      <c r="G8" s="73" t="s">
        <v>40</v>
      </c>
      <c r="H8" s="73">
        <v>5</v>
      </c>
      <c r="J8" s="73">
        <v>5</v>
      </c>
      <c r="K8" s="73">
        <v>2</v>
      </c>
    </row>
    <row r="9" s="73" customFormat="1" spans="1:11">
      <c r="A9" s="73" t="s">
        <v>70</v>
      </c>
      <c r="B9" s="73">
        <v>2</v>
      </c>
      <c r="D9" s="73" t="s">
        <v>35</v>
      </c>
      <c r="E9" s="73">
        <v>1</v>
      </c>
      <c r="G9" s="73" t="s">
        <v>93</v>
      </c>
      <c r="H9" s="73">
        <v>46</v>
      </c>
      <c r="J9" s="73">
        <v>6</v>
      </c>
      <c r="K9" s="73">
        <v>1</v>
      </c>
    </row>
    <row r="10" s="73" customFormat="1" spans="1:11">
      <c r="A10" s="73" t="s">
        <v>83</v>
      </c>
      <c r="B10" s="73">
        <v>26</v>
      </c>
      <c r="D10" s="73" t="s">
        <v>93</v>
      </c>
      <c r="E10" s="73">
        <v>16</v>
      </c>
      <c r="G10"/>
      <c r="H10"/>
      <c r="J10" s="73">
        <v>11</v>
      </c>
      <c r="K10" s="73">
        <v>1</v>
      </c>
    </row>
    <row r="11" s="73" customFormat="1" spans="1:11">
      <c r="A11" s="73" t="s">
        <v>17</v>
      </c>
      <c r="B11" s="73">
        <v>1</v>
      </c>
      <c r="D11"/>
      <c r="E11"/>
      <c r="J11" s="73">
        <v>13</v>
      </c>
      <c r="K11" s="73">
        <v>1</v>
      </c>
    </row>
    <row r="12" s="73" customFormat="1" spans="1:11">
      <c r="A12" s="73" t="s">
        <v>93</v>
      </c>
      <c r="B12" s="73">
        <v>46</v>
      </c>
      <c r="J12" s="73">
        <v>14</v>
      </c>
      <c r="K12" s="73">
        <v>2</v>
      </c>
    </row>
    <row r="13" s="73" customFormat="1" spans="1:11">
      <c r="A13"/>
      <c r="B13"/>
      <c r="J13" s="73" t="s">
        <v>93</v>
      </c>
      <c r="K13" s="73">
        <v>45</v>
      </c>
    </row>
    <row r="14" s="73" customFormat="1" spans="2:11">
      <c r="B14" s="74"/>
      <c r="J14"/>
      <c r="K14"/>
    </row>
    <row r="15" s="73" customFormat="1" spans="2:2">
      <c r="B15" s="74"/>
    </row>
    <row r="16" spans="5:5">
      <c r="E16" s="73"/>
    </row>
    <row r="17" spans="1:11">
      <c r="A17" s="75" t="s">
        <v>94</v>
      </c>
      <c r="B17" s="75"/>
      <c r="D17" s="75" t="s">
        <v>95</v>
      </c>
      <c r="E17" s="75"/>
      <c r="G17" s="75" t="s">
        <v>96</v>
      </c>
      <c r="H17" s="75"/>
      <c r="J17" s="75" t="s">
        <v>97</v>
      </c>
      <c r="K17" s="75"/>
    </row>
    <row r="18" spans="1:11">
      <c r="A18" s="73" t="s">
        <v>98</v>
      </c>
      <c r="B18" s="73" t="s">
        <v>91</v>
      </c>
      <c r="D18" s="73" t="s">
        <v>7</v>
      </c>
      <c r="E18" s="73" t="s">
        <v>91</v>
      </c>
      <c r="G18" s="73" t="s">
        <v>99</v>
      </c>
      <c r="H18" s="73" t="s">
        <v>91</v>
      </c>
      <c r="J18" s="73" t="s">
        <v>1</v>
      </c>
      <c r="K18" s="73" t="s">
        <v>91</v>
      </c>
    </row>
    <row r="19" spans="1:11">
      <c r="A19" s="73" t="s">
        <v>100</v>
      </c>
      <c r="B19" s="73">
        <v>4</v>
      </c>
      <c r="D19" s="73" t="s">
        <v>42</v>
      </c>
      <c r="E19" s="73">
        <v>5</v>
      </c>
      <c r="G19" s="73" t="s">
        <v>101</v>
      </c>
      <c r="H19" s="73">
        <v>3</v>
      </c>
      <c r="J19" s="73" t="s">
        <v>14</v>
      </c>
      <c r="K19" s="73">
        <v>40</v>
      </c>
    </row>
    <row r="20" spans="1:11">
      <c r="A20" s="73" t="s">
        <v>102</v>
      </c>
      <c r="B20" s="73">
        <v>25</v>
      </c>
      <c r="D20" s="73" t="s">
        <v>72</v>
      </c>
      <c r="E20" s="73">
        <v>9</v>
      </c>
      <c r="G20" s="73" t="s">
        <v>103</v>
      </c>
      <c r="H20" s="73">
        <v>2</v>
      </c>
      <c r="J20" s="73" t="s">
        <v>26</v>
      </c>
      <c r="K20" s="73">
        <v>6</v>
      </c>
    </row>
    <row r="21" spans="1:11">
      <c r="A21" s="73" t="s">
        <v>104</v>
      </c>
      <c r="B21" s="73">
        <v>3</v>
      </c>
      <c r="D21" s="73" t="s">
        <v>105</v>
      </c>
      <c r="E21" s="73">
        <v>1</v>
      </c>
      <c r="G21" s="73" t="s">
        <v>106</v>
      </c>
      <c r="H21" s="73">
        <v>38</v>
      </c>
      <c r="J21" s="73" t="s">
        <v>93</v>
      </c>
      <c r="K21" s="73">
        <v>46</v>
      </c>
    </row>
    <row r="22" spans="1:11">
      <c r="A22" s="73" t="s">
        <v>107</v>
      </c>
      <c r="B22" s="73">
        <v>10</v>
      </c>
      <c r="D22" s="73" t="s">
        <v>59</v>
      </c>
      <c r="E22" s="73">
        <v>7</v>
      </c>
      <c r="G22" s="73" t="s">
        <v>108</v>
      </c>
      <c r="H22" s="73">
        <v>1</v>
      </c>
      <c r="J22"/>
      <c r="K22"/>
    </row>
    <row r="23" spans="1:8">
      <c r="A23" s="73" t="s">
        <v>109</v>
      </c>
      <c r="B23" s="73">
        <v>1</v>
      </c>
      <c r="D23" s="73" t="s">
        <v>32</v>
      </c>
      <c r="E23" s="73">
        <v>1</v>
      </c>
      <c r="G23" s="73" t="s">
        <v>110</v>
      </c>
      <c r="H23" s="73">
        <v>2</v>
      </c>
    </row>
    <row r="24" spans="1:8">
      <c r="A24" s="73" t="s">
        <v>111</v>
      </c>
      <c r="B24" s="73">
        <v>1</v>
      </c>
      <c r="D24" s="73" t="s">
        <v>66</v>
      </c>
      <c r="E24" s="73">
        <v>8</v>
      </c>
      <c r="G24" s="73" t="s">
        <v>93</v>
      </c>
      <c r="H24" s="73">
        <v>46</v>
      </c>
    </row>
    <row r="25" spans="1:8">
      <c r="A25" s="73" t="s">
        <v>112</v>
      </c>
      <c r="B25" s="73">
        <v>1</v>
      </c>
      <c r="D25" s="73" t="s">
        <v>52</v>
      </c>
      <c r="E25" s="73">
        <v>15</v>
      </c>
      <c r="G25"/>
      <c r="H25"/>
    </row>
    <row r="26" spans="1:5">
      <c r="A26" s="73" t="s">
        <v>93</v>
      </c>
      <c r="B26" s="73">
        <v>45</v>
      </c>
      <c r="D26" s="73" t="s">
        <v>93</v>
      </c>
      <c r="E26" s="73">
        <v>46</v>
      </c>
    </row>
    <row r="27" spans="1:5">
      <c r="A27"/>
      <c r="B27"/>
      <c r="D27"/>
      <c r="E27"/>
    </row>
    <row r="28" spans="5:5">
      <c r="E28" s="73"/>
    </row>
    <row r="29" spans="5:5">
      <c r="E29" s="73"/>
    </row>
    <row r="41" spans="2:2">
      <c r="B41" s="73"/>
    </row>
    <row r="53" spans="2:2">
      <c r="B53" s="73"/>
    </row>
    <row r="54" spans="2:2">
      <c r="B54" s="73"/>
    </row>
    <row r="77" spans="2:2">
      <c r="B77" s="73"/>
    </row>
    <row r="78" spans="2:2">
      <c r="B78" s="73"/>
    </row>
    <row r="91" spans="2:2">
      <c r="B91" s="73"/>
    </row>
    <row r="92" spans="2:2">
      <c r="B92" s="73"/>
    </row>
    <row r="93" spans="2:2">
      <c r="B93" s="73"/>
    </row>
    <row r="94" spans="2:2">
      <c r="B94" s="73"/>
    </row>
    <row r="95" spans="2:2">
      <c r="B95" s="73"/>
    </row>
    <row r="96" spans="2:2">
      <c r="B96" s="73"/>
    </row>
    <row r="97" spans="2:2">
      <c r="B97" s="73"/>
    </row>
    <row r="98" spans="2:2">
      <c r="B98" s="73"/>
    </row>
    <row r="99" spans="2:2">
      <c r="B99" s="73"/>
    </row>
    <row r="100" spans="2:2">
      <c r="B100" s="73"/>
    </row>
    <row r="101" spans="2:2">
      <c r="B101" s="73"/>
    </row>
    <row r="102" spans="2:2">
      <c r="B102" s="73"/>
    </row>
    <row r="103" spans="2:2">
      <c r="B103" s="73"/>
    </row>
    <row r="104" spans="2:2">
      <c r="B104" s="73"/>
    </row>
    <row r="105" spans="2:2">
      <c r="B105" s="73"/>
    </row>
    <row r="106" spans="2:2">
      <c r="B106" s="73"/>
    </row>
    <row r="107" spans="2:2">
      <c r="B107" s="73"/>
    </row>
    <row r="108" spans="2:2">
      <c r="B108" s="73"/>
    </row>
    <row r="109" spans="2:2">
      <c r="B109" s="73"/>
    </row>
    <row r="110" spans="2:2">
      <c r="B110" s="73"/>
    </row>
    <row r="111" spans="2:2">
      <c r="B111" s="73"/>
    </row>
    <row r="112" spans="2:2">
      <c r="B112" s="73"/>
    </row>
    <row r="113" spans="2:2">
      <c r="B113" s="73"/>
    </row>
    <row r="114" spans="2:2">
      <c r="B114" s="73"/>
    </row>
    <row r="115" spans="2:2">
      <c r="B115" s="73"/>
    </row>
    <row r="116" spans="2:2">
      <c r="B116" s="73"/>
    </row>
    <row r="117" spans="2:2">
      <c r="B117" s="73"/>
    </row>
    <row r="118" spans="2:2">
      <c r="B118" s="73"/>
    </row>
    <row r="119" spans="2:2">
      <c r="B119" s="73"/>
    </row>
    <row r="120" spans="2:2">
      <c r="B120" s="73"/>
    </row>
    <row r="121" spans="2:2">
      <c r="B121" s="73"/>
    </row>
    <row r="122" spans="2:2">
      <c r="B122" s="73"/>
    </row>
    <row r="123" spans="2:2">
      <c r="B123" s="73"/>
    </row>
    <row r="124" spans="2:2">
      <c r="B124" s="73"/>
    </row>
    <row r="125" spans="2:2">
      <c r="B125" s="73"/>
    </row>
    <row r="126" spans="2:2">
      <c r="B126" s="73"/>
    </row>
    <row r="127" spans="2:2">
      <c r="B127" s="73"/>
    </row>
    <row r="128" spans="2:2">
      <c r="B128" s="73"/>
    </row>
    <row r="129" spans="2:2">
      <c r="B129" s="73"/>
    </row>
    <row r="130" spans="2:2">
      <c r="B130" s="73"/>
    </row>
    <row r="131" spans="2:2">
      <c r="B131" s="73"/>
    </row>
    <row r="132" spans="2:2">
      <c r="B132" s="73"/>
    </row>
    <row r="133" spans="2:2">
      <c r="B133" s="73"/>
    </row>
    <row r="134" spans="2:2">
      <c r="B134" s="73"/>
    </row>
    <row r="135" spans="2:2">
      <c r="B135" s="73"/>
    </row>
    <row r="136" spans="2:2">
      <c r="B136" s="73"/>
    </row>
    <row r="137" spans="2:2">
      <c r="B137" s="73"/>
    </row>
  </sheetData>
  <mergeCells count="8">
    <mergeCell ref="A1:B1"/>
    <mergeCell ref="D1:E1"/>
    <mergeCell ref="G1:H1"/>
    <mergeCell ref="J1:K1"/>
    <mergeCell ref="A17:B17"/>
    <mergeCell ref="D17:E17"/>
    <mergeCell ref="G17:H17"/>
    <mergeCell ref="J17:K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K47"/>
  <sheetViews>
    <sheetView tabSelected="1" zoomScale="115" zoomScaleNormal="115" workbookViewId="0">
      <pane xSplit="2" ySplit="1" topLeftCell="C29" activePane="bottomRight" state="frozen"/>
      <selection/>
      <selection pane="topRight"/>
      <selection pane="bottomLeft"/>
      <selection pane="bottomRight" activeCell="L51" sqref="L51"/>
    </sheetView>
  </sheetViews>
  <sheetFormatPr defaultColWidth="8.725" defaultRowHeight="14.25"/>
  <cols>
    <col min="1" max="1" width="4.38333333333333" style="1" customWidth="1"/>
    <col min="2" max="2" width="7.38333333333333" style="1" customWidth="1"/>
    <col min="3" max="3" width="12.6333333333333" style="1" customWidth="1"/>
    <col min="4" max="4" width="20.3833333333333" style="1" customWidth="1"/>
    <col min="5" max="5" width="3.38333333333333" style="1" customWidth="1"/>
    <col min="6" max="7" width="9.38333333333333" style="1" customWidth="1"/>
    <col min="8" max="8" width="5.375" style="1" customWidth="1"/>
    <col min="9" max="9" width="9.38333333333333" style="1" customWidth="1"/>
    <col min="10" max="10" width="11.5" style="1" customWidth="1"/>
    <col min="11" max="11" width="5.38333333333333" style="1" customWidth="1"/>
    <col min="12" max="12" width="11.5" style="1" customWidth="1"/>
    <col min="13" max="13" width="7.38333333333333" style="1" customWidth="1"/>
    <col min="14" max="14" width="3.38333333333333" style="1" customWidth="1"/>
    <col min="15" max="15" width="4.38333333333333" style="1" customWidth="1"/>
    <col min="16" max="16" width="4.88333333333333" style="1" customWidth="1"/>
    <col min="17" max="17" width="11.5" style="1" customWidth="1"/>
    <col min="18" max="18" width="4.88333333333333" style="1" customWidth="1"/>
    <col min="19" max="20" width="11.5" style="1" customWidth="1"/>
    <col min="21" max="21" width="3.38333333333333" style="1" customWidth="1"/>
    <col min="22" max="22" width="5.38333333333333" style="1" customWidth="1"/>
    <col min="23" max="23" width="62.6333333333333" style="1" customWidth="1"/>
    <col min="24" max="24" width="5.38333333333333" style="1" customWidth="1"/>
    <col min="25" max="25" width="29.3833333333333" style="1" customWidth="1"/>
    <col min="26" max="26" width="18.25" style="1" customWidth="1"/>
    <col min="27" max="29" width="5.38333333333333" style="1" customWidth="1"/>
    <col min="30" max="30" width="7.38333333333333" style="1" customWidth="1"/>
    <col min="31" max="31" width="9.38333333333333" style="1" customWidth="1"/>
    <col min="32" max="32" width="12.6333333333333" style="1" customWidth="1"/>
    <col min="33" max="33" width="20.3833333333333" style="1" customWidth="1"/>
    <col min="34" max="34" width="7.38333333333333" style="1" customWidth="1"/>
    <col min="35" max="35" width="11.5" style="1" customWidth="1"/>
    <col min="36" max="36" width="4.88333333333333" style="1" customWidth="1"/>
    <col min="37" max="37" width="76" style="1" customWidth="1"/>
    <col min="38" max="16384" width="8.725" style="1"/>
  </cols>
  <sheetData>
    <row r="1" ht="71.25" spans="1:37">
      <c r="A1" s="7" t="s">
        <v>113</v>
      </c>
      <c r="B1" s="8" t="s">
        <v>114</v>
      </c>
      <c r="C1" s="8" t="s">
        <v>115</v>
      </c>
      <c r="D1" s="9" t="s">
        <v>116</v>
      </c>
      <c r="E1" s="8" t="s">
        <v>1</v>
      </c>
      <c r="F1" s="8" t="s">
        <v>2</v>
      </c>
      <c r="G1" s="8" t="s">
        <v>117</v>
      </c>
      <c r="H1" s="8" t="s">
        <v>3</v>
      </c>
      <c r="I1" s="8" t="s">
        <v>4</v>
      </c>
      <c r="J1" s="8" t="s">
        <v>11</v>
      </c>
      <c r="K1" s="8" t="s">
        <v>5</v>
      </c>
      <c r="L1" s="8" t="s">
        <v>118</v>
      </c>
      <c r="M1" s="8" t="s">
        <v>119</v>
      </c>
      <c r="N1" s="24" t="s">
        <v>92</v>
      </c>
      <c r="O1" s="24" t="s">
        <v>120</v>
      </c>
      <c r="P1" s="24" t="s">
        <v>121</v>
      </c>
      <c r="Q1" s="24" t="s">
        <v>122</v>
      </c>
      <c r="R1" s="24" t="s">
        <v>123</v>
      </c>
      <c r="S1" s="24" t="s">
        <v>124</v>
      </c>
      <c r="T1" s="37" t="s">
        <v>125</v>
      </c>
      <c r="U1" s="8" t="s">
        <v>126</v>
      </c>
      <c r="V1" s="8" t="s">
        <v>98</v>
      </c>
      <c r="W1" s="8" t="s">
        <v>127</v>
      </c>
      <c r="X1" s="8" t="s">
        <v>6</v>
      </c>
      <c r="Y1" s="8" t="s">
        <v>128</v>
      </c>
      <c r="Z1" s="8" t="s">
        <v>129</v>
      </c>
      <c r="AA1" s="8" t="s">
        <v>7</v>
      </c>
      <c r="AB1" s="8" t="s">
        <v>8</v>
      </c>
      <c r="AC1" s="8" t="s">
        <v>9</v>
      </c>
      <c r="AD1" s="8" t="s">
        <v>130</v>
      </c>
      <c r="AE1" s="8" t="s">
        <v>12</v>
      </c>
      <c r="AF1" s="8" t="s">
        <v>131</v>
      </c>
      <c r="AG1" s="8" t="s">
        <v>132</v>
      </c>
      <c r="AH1" s="8" t="s">
        <v>99</v>
      </c>
      <c r="AI1" s="53" t="s">
        <v>133</v>
      </c>
      <c r="AJ1" s="8" t="s">
        <v>134</v>
      </c>
      <c r="AK1" s="8" t="s">
        <v>135</v>
      </c>
    </row>
    <row r="2" s="3" customFormat="1" spans="1:37">
      <c r="A2" s="10">
        <v>1</v>
      </c>
      <c r="B2" s="18" t="s">
        <v>136</v>
      </c>
      <c r="C2" s="12">
        <v>18911280030</v>
      </c>
      <c r="D2" s="91" t="s">
        <v>137</v>
      </c>
      <c r="E2" s="12" t="s">
        <v>14</v>
      </c>
      <c r="F2" s="12" t="s">
        <v>15</v>
      </c>
      <c r="G2" s="12" t="s">
        <v>15</v>
      </c>
      <c r="H2" s="12" t="s">
        <v>16</v>
      </c>
      <c r="I2" s="12" t="s">
        <v>17</v>
      </c>
      <c r="J2" s="12"/>
      <c r="K2" s="12" t="s">
        <v>18</v>
      </c>
      <c r="L2" s="27">
        <v>39264</v>
      </c>
      <c r="M2" s="91" t="s">
        <v>138</v>
      </c>
      <c r="N2" s="26">
        <f ca="1" t="shared" ref="N2:N41" si="0">IF(L2="","",DATEDIF(L2,TODAY(),"Y"))</f>
        <v>15</v>
      </c>
      <c r="O2" s="26">
        <f ca="1" t="shared" ref="O2:O41" si="1">IF(L2="","",DATEDIF(L2,TODAY(),"m"))</f>
        <v>180</v>
      </c>
      <c r="P2" s="26">
        <v>3</v>
      </c>
      <c r="Q2" s="27">
        <v>39264</v>
      </c>
      <c r="R2" s="26">
        <v>50</v>
      </c>
      <c r="S2" s="27">
        <f t="shared" ref="S2:S41" si="2">IFERROR(IF(R2="无固定期限","",DATE(YEAR(Q2)+R2,MONTH(Q2),DAY(Q2)-1)),"")</f>
        <v>57526</v>
      </c>
      <c r="T2" s="38">
        <f t="shared" ref="T2:T41" si="3">IF(D2="","",VALUE(MID(D2,7,4)&amp;"/"&amp;MID(D2,11,2)&amp;"/"&amp;MID(D2,13,2)))</f>
        <v>26005</v>
      </c>
      <c r="U2" s="12">
        <f ca="1" t="shared" ref="U2:U41" si="4">IF(D2="","",YEAR(TODAY())-MID(D2,7,4))</f>
        <v>51</v>
      </c>
      <c r="V2" s="12" t="s">
        <v>107</v>
      </c>
      <c r="W2" s="12" t="s">
        <v>139</v>
      </c>
      <c r="X2" s="43" t="s">
        <v>19</v>
      </c>
      <c r="Y2" s="12" t="s">
        <v>140</v>
      </c>
      <c r="Z2" s="12" t="s">
        <v>141</v>
      </c>
      <c r="AA2" s="12" t="s">
        <v>52</v>
      </c>
      <c r="AB2" s="12" t="s">
        <v>21</v>
      </c>
      <c r="AC2" s="12" t="s">
        <v>44</v>
      </c>
      <c r="AD2" s="12"/>
      <c r="AE2" s="12"/>
      <c r="AF2" s="12"/>
      <c r="AG2" s="12" t="s">
        <v>142</v>
      </c>
      <c r="AH2" s="12" t="s">
        <v>106</v>
      </c>
      <c r="AI2" s="56"/>
      <c r="AJ2" s="12" t="s">
        <v>143</v>
      </c>
      <c r="AK2" s="12" t="s">
        <v>144</v>
      </c>
    </row>
    <row r="3" s="3" customFormat="1" spans="1:37">
      <c r="A3" s="10">
        <v>2</v>
      </c>
      <c r="B3" s="18" t="s">
        <v>145</v>
      </c>
      <c r="C3" s="12" t="s">
        <v>146</v>
      </c>
      <c r="D3" s="13" t="s">
        <v>147</v>
      </c>
      <c r="E3" s="12" t="s">
        <v>26</v>
      </c>
      <c r="F3" s="12" t="s">
        <v>15</v>
      </c>
      <c r="G3" s="12" t="s">
        <v>15</v>
      </c>
      <c r="H3" s="12" t="s">
        <v>16</v>
      </c>
      <c r="I3" s="12" t="s">
        <v>39</v>
      </c>
      <c r="J3" s="12"/>
      <c r="K3" s="12" t="s">
        <v>40</v>
      </c>
      <c r="L3" s="27">
        <v>39264</v>
      </c>
      <c r="M3" s="91" t="s">
        <v>148</v>
      </c>
      <c r="N3" s="26">
        <f ca="1" t="shared" si="0"/>
        <v>15</v>
      </c>
      <c r="O3" s="26">
        <f ca="1" t="shared" si="1"/>
        <v>180</v>
      </c>
      <c r="P3" s="26">
        <v>3</v>
      </c>
      <c r="Q3" s="27">
        <v>39264</v>
      </c>
      <c r="R3" s="26">
        <v>50</v>
      </c>
      <c r="S3" s="27">
        <f t="shared" si="2"/>
        <v>57526</v>
      </c>
      <c r="T3" s="38">
        <f t="shared" si="3"/>
        <v>28083</v>
      </c>
      <c r="U3" s="12">
        <f ca="1" t="shared" si="4"/>
        <v>46</v>
      </c>
      <c r="V3" s="12" t="s">
        <v>107</v>
      </c>
      <c r="W3" s="12" t="s">
        <v>149</v>
      </c>
      <c r="X3" s="43" t="s">
        <v>19</v>
      </c>
      <c r="Y3" s="12"/>
      <c r="Z3" s="12"/>
      <c r="AA3" s="12" t="s">
        <v>52</v>
      </c>
      <c r="AB3" s="12" t="s">
        <v>21</v>
      </c>
      <c r="AC3" s="12" t="s">
        <v>44</v>
      </c>
      <c r="AD3" s="12"/>
      <c r="AE3" s="12"/>
      <c r="AF3" s="12"/>
      <c r="AG3" s="12" t="s">
        <v>142</v>
      </c>
      <c r="AH3" s="12" t="s">
        <v>106</v>
      </c>
      <c r="AI3" s="56"/>
      <c r="AJ3" s="12"/>
      <c r="AK3" s="12" t="s">
        <v>150</v>
      </c>
    </row>
    <row r="4" s="3" customFormat="1" spans="1:37">
      <c r="A4" s="10">
        <v>3</v>
      </c>
      <c r="B4" s="18" t="s">
        <v>151</v>
      </c>
      <c r="C4" s="12">
        <v>18001317822</v>
      </c>
      <c r="D4" s="91" t="s">
        <v>152</v>
      </c>
      <c r="E4" s="12" t="s">
        <v>14</v>
      </c>
      <c r="F4" s="12" t="s">
        <v>15</v>
      </c>
      <c r="G4" s="12" t="s">
        <v>15</v>
      </c>
      <c r="H4" s="12" t="s">
        <v>28</v>
      </c>
      <c r="I4" s="12" t="s">
        <v>83</v>
      </c>
      <c r="K4" s="12" t="s">
        <v>40</v>
      </c>
      <c r="L4" s="27">
        <v>39541</v>
      </c>
      <c r="M4" s="91" t="s">
        <v>153</v>
      </c>
      <c r="N4" s="26">
        <f ca="1" t="shared" si="0"/>
        <v>14</v>
      </c>
      <c r="O4" s="26">
        <f ca="1" t="shared" si="1"/>
        <v>171</v>
      </c>
      <c r="P4" s="26">
        <v>2</v>
      </c>
      <c r="Q4" s="27">
        <v>44562</v>
      </c>
      <c r="R4" s="26">
        <v>3</v>
      </c>
      <c r="S4" s="27">
        <f t="shared" si="2"/>
        <v>45657</v>
      </c>
      <c r="T4" s="38">
        <f t="shared" si="3"/>
        <v>29847</v>
      </c>
      <c r="U4" s="12">
        <f ca="1" t="shared" si="4"/>
        <v>41</v>
      </c>
      <c r="V4" s="12" t="s">
        <v>107</v>
      </c>
      <c r="W4" s="12" t="s">
        <v>154</v>
      </c>
      <c r="X4" s="43" t="s">
        <v>19</v>
      </c>
      <c r="Y4" s="12" t="s">
        <v>155</v>
      </c>
      <c r="Z4" s="12" t="s">
        <v>156</v>
      </c>
      <c r="AA4" s="12" t="s">
        <v>52</v>
      </c>
      <c r="AB4" s="12" t="s">
        <v>21</v>
      </c>
      <c r="AC4" s="12" t="s">
        <v>44</v>
      </c>
      <c r="AD4" s="12"/>
      <c r="AE4" s="12"/>
      <c r="AF4" s="12">
        <v>13974069032</v>
      </c>
      <c r="AG4" s="12" t="s">
        <v>157</v>
      </c>
      <c r="AH4" s="12" t="s">
        <v>106</v>
      </c>
      <c r="AI4" s="56"/>
      <c r="AJ4" s="12"/>
      <c r="AK4" s="12" t="s">
        <v>158</v>
      </c>
    </row>
    <row r="5" s="3" customFormat="1" spans="1:37">
      <c r="A5" s="10">
        <v>4</v>
      </c>
      <c r="B5" s="18" t="s">
        <v>159</v>
      </c>
      <c r="C5" s="12">
        <v>18001317819</v>
      </c>
      <c r="D5" s="91" t="s">
        <v>160</v>
      </c>
      <c r="E5" s="12" t="s">
        <v>26</v>
      </c>
      <c r="F5" s="12" t="s">
        <v>15</v>
      </c>
      <c r="G5" s="12" t="s">
        <v>15</v>
      </c>
      <c r="H5" s="12" t="s">
        <v>16</v>
      </c>
      <c r="I5" s="12" t="s">
        <v>84</v>
      </c>
      <c r="J5" s="12"/>
      <c r="K5" s="12" t="s">
        <v>58</v>
      </c>
      <c r="L5" s="27">
        <v>40330</v>
      </c>
      <c r="M5" s="13">
        <v>100601</v>
      </c>
      <c r="N5" s="26">
        <f ca="1" t="shared" si="0"/>
        <v>12</v>
      </c>
      <c r="O5" s="26">
        <f ca="1" t="shared" si="1"/>
        <v>145</v>
      </c>
      <c r="P5" s="26">
        <v>2</v>
      </c>
      <c r="Q5" s="27">
        <v>44562</v>
      </c>
      <c r="R5" s="26">
        <v>3</v>
      </c>
      <c r="S5" s="27">
        <f t="shared" si="2"/>
        <v>45657</v>
      </c>
      <c r="T5" s="38">
        <f t="shared" si="3"/>
        <v>26978</v>
      </c>
      <c r="U5" s="12">
        <f ca="1" t="shared" si="4"/>
        <v>49</v>
      </c>
      <c r="V5" s="12" t="s">
        <v>107</v>
      </c>
      <c r="W5" s="12" t="s">
        <v>161</v>
      </c>
      <c r="X5" s="43" t="s">
        <v>19</v>
      </c>
      <c r="Y5" s="12" t="s">
        <v>162</v>
      </c>
      <c r="Z5" s="12"/>
      <c r="AA5" s="12" t="s">
        <v>72</v>
      </c>
      <c r="AB5" s="12" t="s">
        <v>21</v>
      </c>
      <c r="AC5" s="12" t="s">
        <v>44</v>
      </c>
      <c r="AD5" s="12"/>
      <c r="AE5" s="12"/>
      <c r="AF5" s="12"/>
      <c r="AG5" s="12" t="s">
        <v>157</v>
      </c>
      <c r="AH5" s="12" t="s">
        <v>106</v>
      </c>
      <c r="AI5" s="56"/>
      <c r="AJ5" s="12"/>
      <c r="AK5" s="12" t="s">
        <v>163</v>
      </c>
    </row>
    <row r="6" s="3" customFormat="1" spans="1:37">
      <c r="A6" s="10">
        <v>5</v>
      </c>
      <c r="B6" s="18" t="s">
        <v>164</v>
      </c>
      <c r="C6" s="12">
        <v>15321577428</v>
      </c>
      <c r="D6" s="91" t="s">
        <v>165</v>
      </c>
      <c r="E6" s="12" t="s">
        <v>14</v>
      </c>
      <c r="F6" s="12" t="s">
        <v>15</v>
      </c>
      <c r="G6" s="12" t="s">
        <v>15</v>
      </c>
      <c r="H6" s="12" t="s">
        <v>16</v>
      </c>
      <c r="I6" s="12" t="s">
        <v>70</v>
      </c>
      <c r="J6" s="12"/>
      <c r="K6" s="12" t="s">
        <v>40</v>
      </c>
      <c r="L6" s="27">
        <v>42217</v>
      </c>
      <c r="M6" s="13">
        <v>150801</v>
      </c>
      <c r="N6" s="26">
        <f ca="1" t="shared" si="0"/>
        <v>6</v>
      </c>
      <c r="O6" s="26">
        <f ca="1" t="shared" si="1"/>
        <v>83</v>
      </c>
      <c r="P6" s="26">
        <v>2</v>
      </c>
      <c r="Q6" s="27">
        <v>44562</v>
      </c>
      <c r="R6" s="26">
        <v>3</v>
      </c>
      <c r="S6" s="27">
        <f t="shared" si="2"/>
        <v>45657</v>
      </c>
      <c r="T6" s="38">
        <f t="shared" si="3"/>
        <v>34169</v>
      </c>
      <c r="U6" s="12">
        <f ca="1" t="shared" si="4"/>
        <v>29</v>
      </c>
      <c r="V6" s="12" t="s">
        <v>107</v>
      </c>
      <c r="W6" s="12" t="s">
        <v>166</v>
      </c>
      <c r="X6" s="43" t="s">
        <v>19</v>
      </c>
      <c r="Y6" s="12" t="s">
        <v>167</v>
      </c>
      <c r="Z6" s="12" t="s">
        <v>168</v>
      </c>
      <c r="AA6" s="12" t="s">
        <v>42</v>
      </c>
      <c r="AB6" s="12" t="s">
        <v>33</v>
      </c>
      <c r="AC6" s="12" t="s">
        <v>22</v>
      </c>
      <c r="AD6" s="12"/>
      <c r="AE6" s="12"/>
      <c r="AF6" s="12"/>
      <c r="AG6" s="12" t="s">
        <v>157</v>
      </c>
      <c r="AH6" s="12" t="s">
        <v>106</v>
      </c>
      <c r="AI6" s="56"/>
      <c r="AJ6" s="12"/>
      <c r="AK6" s="12" t="s">
        <v>169</v>
      </c>
    </row>
    <row r="7" s="3" customFormat="1" spans="1:37">
      <c r="A7" s="10">
        <v>6</v>
      </c>
      <c r="B7" s="18" t="s">
        <v>170</v>
      </c>
      <c r="C7" s="67">
        <v>17610157262</v>
      </c>
      <c r="D7" s="13" t="s">
        <v>171</v>
      </c>
      <c r="E7" s="12" t="s">
        <v>14</v>
      </c>
      <c r="F7" s="12" t="s">
        <v>45</v>
      </c>
      <c r="G7" s="12" t="s">
        <v>45</v>
      </c>
      <c r="H7" s="12" t="s">
        <v>28</v>
      </c>
      <c r="I7" s="12" t="s">
        <v>83</v>
      </c>
      <c r="J7" s="12" t="s">
        <v>54</v>
      </c>
      <c r="K7" s="12" t="s">
        <v>65</v>
      </c>
      <c r="L7" s="27">
        <v>42449</v>
      </c>
      <c r="M7" s="13">
        <v>160301</v>
      </c>
      <c r="N7" s="26">
        <f ca="1" t="shared" si="0"/>
        <v>6</v>
      </c>
      <c r="O7" s="26">
        <f ca="1" t="shared" si="1"/>
        <v>76</v>
      </c>
      <c r="P7" s="26">
        <v>2</v>
      </c>
      <c r="Q7" s="27">
        <v>44562</v>
      </c>
      <c r="R7" s="26">
        <v>3</v>
      </c>
      <c r="S7" s="27">
        <f t="shared" si="2"/>
        <v>45657</v>
      </c>
      <c r="T7" s="38">
        <f t="shared" si="3"/>
        <v>31919</v>
      </c>
      <c r="U7" s="12">
        <f ca="1" t="shared" si="4"/>
        <v>35</v>
      </c>
      <c r="V7" s="12" t="s">
        <v>104</v>
      </c>
      <c r="W7" s="12" t="s">
        <v>172</v>
      </c>
      <c r="X7" s="43" t="s">
        <v>19</v>
      </c>
      <c r="Y7" s="12" t="s">
        <v>173</v>
      </c>
      <c r="Z7" s="12" t="s">
        <v>174</v>
      </c>
      <c r="AA7" s="12" t="s">
        <v>66</v>
      </c>
      <c r="AB7" s="12" t="s">
        <v>33</v>
      </c>
      <c r="AC7" s="12" t="s">
        <v>44</v>
      </c>
      <c r="AD7" s="12"/>
      <c r="AE7" s="12"/>
      <c r="AF7" s="12">
        <v>15801607084</v>
      </c>
      <c r="AG7" s="12" t="s">
        <v>157</v>
      </c>
      <c r="AH7" s="12" t="s">
        <v>106</v>
      </c>
      <c r="AI7" s="56"/>
      <c r="AJ7" s="12"/>
      <c r="AK7" s="12" t="s">
        <v>143</v>
      </c>
    </row>
    <row r="8" s="3" customFormat="1" spans="1:37">
      <c r="A8" s="10">
        <v>7</v>
      </c>
      <c r="B8" s="18" t="s">
        <v>175</v>
      </c>
      <c r="C8" s="12">
        <v>17777859609</v>
      </c>
      <c r="D8" s="91" t="s">
        <v>176</v>
      </c>
      <c r="E8" s="12" t="s">
        <v>14</v>
      </c>
      <c r="F8" s="12" t="s">
        <v>15</v>
      </c>
      <c r="G8" s="12" t="s">
        <v>15</v>
      </c>
      <c r="H8" s="12" t="s">
        <v>28</v>
      </c>
      <c r="I8" s="12" t="s">
        <v>82</v>
      </c>
      <c r="J8" s="12"/>
      <c r="K8" s="12" t="s">
        <v>40</v>
      </c>
      <c r="L8" s="27">
        <v>42726</v>
      </c>
      <c r="M8" s="13">
        <v>161201</v>
      </c>
      <c r="N8" s="26">
        <f ca="1" t="shared" si="0"/>
        <v>5</v>
      </c>
      <c r="O8" s="26">
        <f ca="1" t="shared" si="1"/>
        <v>67</v>
      </c>
      <c r="P8" s="26">
        <v>2</v>
      </c>
      <c r="Q8" s="27">
        <v>44562</v>
      </c>
      <c r="R8" s="26">
        <v>3</v>
      </c>
      <c r="S8" s="27">
        <f t="shared" si="2"/>
        <v>45657</v>
      </c>
      <c r="T8" s="38">
        <f t="shared" si="3"/>
        <v>31420</v>
      </c>
      <c r="U8" s="12">
        <f ca="1" t="shared" si="4"/>
        <v>36</v>
      </c>
      <c r="V8" s="12" t="s">
        <v>102</v>
      </c>
      <c r="W8" s="12" t="s">
        <v>177</v>
      </c>
      <c r="X8" s="43" t="s">
        <v>19</v>
      </c>
      <c r="Y8" s="12" t="s">
        <v>178</v>
      </c>
      <c r="Z8" s="12" t="s">
        <v>179</v>
      </c>
      <c r="AA8" s="12" t="s">
        <v>52</v>
      </c>
      <c r="AB8" s="12" t="s">
        <v>21</v>
      </c>
      <c r="AC8" s="12" t="s">
        <v>44</v>
      </c>
      <c r="AD8" s="12"/>
      <c r="AE8" s="12"/>
      <c r="AF8" s="12"/>
      <c r="AG8" s="12" t="s">
        <v>157</v>
      </c>
      <c r="AH8" s="12" t="s">
        <v>106</v>
      </c>
      <c r="AI8" s="56"/>
      <c r="AJ8" s="12"/>
      <c r="AK8" s="12" t="s">
        <v>180</v>
      </c>
    </row>
    <row r="9" s="3" customFormat="1" spans="1:37">
      <c r="A9" s="10">
        <v>8</v>
      </c>
      <c r="B9" s="18" t="s">
        <v>181</v>
      </c>
      <c r="C9" s="12">
        <v>13522603310</v>
      </c>
      <c r="D9" s="91" t="s">
        <v>182</v>
      </c>
      <c r="E9" s="12" t="s">
        <v>14</v>
      </c>
      <c r="F9" s="12" t="s">
        <v>45</v>
      </c>
      <c r="G9" s="12" t="s">
        <v>45</v>
      </c>
      <c r="H9" s="12" t="s">
        <v>28</v>
      </c>
      <c r="I9" s="12" t="s">
        <v>83</v>
      </c>
      <c r="J9" s="12" t="s">
        <v>23</v>
      </c>
      <c r="K9" s="12" t="s">
        <v>58</v>
      </c>
      <c r="L9" s="27">
        <v>42774</v>
      </c>
      <c r="M9" s="13">
        <v>170201</v>
      </c>
      <c r="N9" s="26">
        <f ca="1" t="shared" si="0"/>
        <v>5</v>
      </c>
      <c r="O9" s="26">
        <f ca="1" t="shared" si="1"/>
        <v>65</v>
      </c>
      <c r="P9" s="26">
        <v>2</v>
      </c>
      <c r="Q9" s="27">
        <v>44562</v>
      </c>
      <c r="R9" s="26">
        <v>3</v>
      </c>
      <c r="S9" s="27">
        <f t="shared" si="2"/>
        <v>45657</v>
      </c>
      <c r="T9" s="38">
        <f t="shared" si="3"/>
        <v>31566</v>
      </c>
      <c r="U9" s="12">
        <f ca="1" t="shared" si="4"/>
        <v>36</v>
      </c>
      <c r="V9" s="12" t="s">
        <v>102</v>
      </c>
      <c r="W9" s="12" t="s">
        <v>183</v>
      </c>
      <c r="X9" s="43" t="s">
        <v>19</v>
      </c>
      <c r="Y9" s="12" t="s">
        <v>184</v>
      </c>
      <c r="Z9" s="12"/>
      <c r="AA9" s="12" t="s">
        <v>72</v>
      </c>
      <c r="AB9" s="12" t="s">
        <v>21</v>
      </c>
      <c r="AC9" s="12" t="s">
        <v>44</v>
      </c>
      <c r="AD9" s="12"/>
      <c r="AE9" s="12"/>
      <c r="AF9" s="12">
        <v>13722265690</v>
      </c>
      <c r="AG9" s="12" t="s">
        <v>157</v>
      </c>
      <c r="AH9" s="12" t="s">
        <v>106</v>
      </c>
      <c r="AI9" s="56"/>
      <c r="AJ9" s="12"/>
      <c r="AK9" s="12" t="s">
        <v>185</v>
      </c>
    </row>
    <row r="10" s="3" customFormat="1" spans="1:37">
      <c r="A10" s="10">
        <v>9</v>
      </c>
      <c r="B10" s="18" t="s">
        <v>186</v>
      </c>
      <c r="C10" s="12">
        <v>13552303297</v>
      </c>
      <c r="D10" s="13" t="s">
        <v>187</v>
      </c>
      <c r="E10" s="12" t="s">
        <v>14</v>
      </c>
      <c r="F10" s="12" t="s">
        <v>45</v>
      </c>
      <c r="G10" s="12" t="s">
        <v>45</v>
      </c>
      <c r="H10" s="12" t="s">
        <v>28</v>
      </c>
      <c r="I10" s="12" t="s">
        <v>83</v>
      </c>
      <c r="J10" s="12" t="s">
        <v>23</v>
      </c>
      <c r="K10" s="12" t="s">
        <v>65</v>
      </c>
      <c r="L10" s="27">
        <v>42935</v>
      </c>
      <c r="M10" s="13">
        <v>170701</v>
      </c>
      <c r="N10" s="26">
        <f ca="1" t="shared" si="0"/>
        <v>5</v>
      </c>
      <c r="O10" s="26">
        <f ca="1" t="shared" si="1"/>
        <v>60</v>
      </c>
      <c r="P10" s="26">
        <v>2</v>
      </c>
      <c r="Q10" s="27">
        <v>44562</v>
      </c>
      <c r="R10" s="26">
        <v>3</v>
      </c>
      <c r="S10" s="27">
        <f t="shared" si="2"/>
        <v>45657</v>
      </c>
      <c r="T10" s="38">
        <f t="shared" si="3"/>
        <v>30342</v>
      </c>
      <c r="U10" s="12">
        <f ca="1" t="shared" si="4"/>
        <v>39</v>
      </c>
      <c r="V10" s="12" t="s">
        <v>102</v>
      </c>
      <c r="W10" s="12" t="s">
        <v>188</v>
      </c>
      <c r="X10" s="43" t="s">
        <v>19</v>
      </c>
      <c r="Y10" s="12" t="s">
        <v>189</v>
      </c>
      <c r="Z10" s="12"/>
      <c r="AA10" s="12" t="s">
        <v>59</v>
      </c>
      <c r="AB10" s="12" t="s">
        <v>21</v>
      </c>
      <c r="AC10" s="12" t="s">
        <v>44</v>
      </c>
      <c r="AD10" s="12"/>
      <c r="AE10" s="12"/>
      <c r="AF10" s="12">
        <v>13681419195</v>
      </c>
      <c r="AG10" s="12" t="s">
        <v>157</v>
      </c>
      <c r="AH10" s="12" t="s">
        <v>106</v>
      </c>
      <c r="AI10" s="56"/>
      <c r="AJ10" s="12" t="s">
        <v>190</v>
      </c>
      <c r="AK10" s="12" t="s">
        <v>191</v>
      </c>
    </row>
    <row r="11" s="3" customFormat="1" spans="1:37">
      <c r="A11" s="10">
        <v>10</v>
      </c>
      <c r="B11" s="18" t="s">
        <v>192</v>
      </c>
      <c r="C11" s="12">
        <v>13671597229</v>
      </c>
      <c r="D11" s="91" t="s">
        <v>193</v>
      </c>
      <c r="E11" s="12" t="s">
        <v>14</v>
      </c>
      <c r="F11" s="12" t="s">
        <v>27</v>
      </c>
      <c r="G11" s="12" t="s">
        <v>27</v>
      </c>
      <c r="H11" s="12" t="s">
        <v>28</v>
      </c>
      <c r="I11" s="12" t="s">
        <v>83</v>
      </c>
      <c r="J11" s="12" t="s">
        <v>78</v>
      </c>
      <c r="K11" s="12" t="s">
        <v>65</v>
      </c>
      <c r="L11" s="27">
        <v>43017</v>
      </c>
      <c r="M11" s="13">
        <v>171001</v>
      </c>
      <c r="N11" s="26">
        <f ca="1" t="shared" si="0"/>
        <v>4</v>
      </c>
      <c r="O11" s="26">
        <f ca="1" t="shared" si="1"/>
        <v>57</v>
      </c>
      <c r="P11" s="26">
        <v>2</v>
      </c>
      <c r="Q11" s="27">
        <v>44562</v>
      </c>
      <c r="R11" s="26">
        <v>3</v>
      </c>
      <c r="S11" s="27">
        <f t="shared" si="2"/>
        <v>45657</v>
      </c>
      <c r="T11" s="38">
        <f t="shared" si="3"/>
        <v>24900</v>
      </c>
      <c r="U11" s="12">
        <f ca="1" t="shared" si="4"/>
        <v>54</v>
      </c>
      <c r="V11" s="12" t="s">
        <v>107</v>
      </c>
      <c r="W11" s="12" t="s">
        <v>194</v>
      </c>
      <c r="X11" s="43" t="s">
        <v>19</v>
      </c>
      <c r="Y11" s="12" t="s">
        <v>195</v>
      </c>
      <c r="Z11" s="12"/>
      <c r="AA11" s="12" t="s">
        <v>72</v>
      </c>
      <c r="AB11" s="12" t="s">
        <v>21</v>
      </c>
      <c r="AC11" s="12" t="s">
        <v>44</v>
      </c>
      <c r="AD11" s="12"/>
      <c r="AE11" s="12"/>
      <c r="AF11" s="12">
        <v>18001317819</v>
      </c>
      <c r="AG11" s="12" t="s">
        <v>157</v>
      </c>
      <c r="AH11" s="12" t="s">
        <v>106</v>
      </c>
      <c r="AI11" s="56"/>
      <c r="AJ11" s="12"/>
      <c r="AK11" s="12" t="s">
        <v>196</v>
      </c>
    </row>
    <row r="12" s="3" customFormat="1" spans="1:37">
      <c r="A12" s="10">
        <v>11</v>
      </c>
      <c r="B12" s="18" t="s">
        <v>197</v>
      </c>
      <c r="C12" s="12">
        <v>15910769441</v>
      </c>
      <c r="D12" s="13" t="s">
        <v>198</v>
      </c>
      <c r="E12" s="12" t="s">
        <v>26</v>
      </c>
      <c r="F12" s="12" t="s">
        <v>15</v>
      </c>
      <c r="G12" s="12" t="s">
        <v>15</v>
      </c>
      <c r="H12" s="12" t="s">
        <v>16</v>
      </c>
      <c r="I12" s="12" t="s">
        <v>85</v>
      </c>
      <c r="J12" s="12"/>
      <c r="K12" s="12" t="s">
        <v>50</v>
      </c>
      <c r="L12" s="27">
        <v>43122</v>
      </c>
      <c r="M12" s="13">
        <v>180101</v>
      </c>
      <c r="N12" s="26">
        <f ca="1" t="shared" si="0"/>
        <v>4</v>
      </c>
      <c r="O12" s="26">
        <f ca="1" t="shared" si="1"/>
        <v>54</v>
      </c>
      <c r="P12" s="26">
        <v>2</v>
      </c>
      <c r="Q12" s="27">
        <v>44562</v>
      </c>
      <c r="R12" s="26">
        <v>3</v>
      </c>
      <c r="S12" s="27">
        <f t="shared" si="2"/>
        <v>45657</v>
      </c>
      <c r="T12" s="38">
        <f t="shared" si="3"/>
        <v>31612</v>
      </c>
      <c r="U12" s="12">
        <f ca="1" t="shared" si="4"/>
        <v>36</v>
      </c>
      <c r="V12" s="12" t="s">
        <v>102</v>
      </c>
      <c r="W12" s="12" t="s">
        <v>199</v>
      </c>
      <c r="X12" s="43" t="s">
        <v>19</v>
      </c>
      <c r="Y12" s="12" t="s">
        <v>200</v>
      </c>
      <c r="Z12" s="12" t="s">
        <v>201</v>
      </c>
      <c r="AA12" s="12" t="s">
        <v>52</v>
      </c>
      <c r="AB12" s="12" t="s">
        <v>43</v>
      </c>
      <c r="AC12" s="12" t="s">
        <v>44</v>
      </c>
      <c r="AD12" s="12"/>
      <c r="AE12" s="12"/>
      <c r="AF12" s="12"/>
      <c r="AG12" s="12" t="s">
        <v>157</v>
      </c>
      <c r="AH12" s="12" t="s">
        <v>106</v>
      </c>
      <c r="AI12" s="56"/>
      <c r="AJ12" s="12" t="s">
        <v>190</v>
      </c>
      <c r="AK12" s="12" t="s">
        <v>143</v>
      </c>
    </row>
    <row r="13" s="3" customFormat="1" spans="1:37">
      <c r="A13" s="10">
        <v>12</v>
      </c>
      <c r="B13" s="18" t="s">
        <v>202</v>
      </c>
      <c r="C13" s="12">
        <v>18701238320</v>
      </c>
      <c r="D13" s="91" t="s">
        <v>203</v>
      </c>
      <c r="E13" s="12" t="s">
        <v>14</v>
      </c>
      <c r="F13" s="12" t="s">
        <v>45</v>
      </c>
      <c r="G13" s="12" t="s">
        <v>45</v>
      </c>
      <c r="H13" s="12" t="s">
        <v>28</v>
      </c>
      <c r="I13" s="12" t="s">
        <v>83</v>
      </c>
      <c r="J13" s="12" t="s">
        <v>23</v>
      </c>
      <c r="K13" s="12" t="s">
        <v>65</v>
      </c>
      <c r="L13" s="27">
        <v>43125</v>
      </c>
      <c r="M13" s="13">
        <v>180102</v>
      </c>
      <c r="N13" s="26">
        <f ca="1" t="shared" si="0"/>
        <v>4</v>
      </c>
      <c r="O13" s="26">
        <f ca="1" t="shared" si="1"/>
        <v>54</v>
      </c>
      <c r="P13" s="26">
        <v>2</v>
      </c>
      <c r="Q13" s="27">
        <v>44562</v>
      </c>
      <c r="R13" s="26">
        <v>3</v>
      </c>
      <c r="S13" s="27">
        <f t="shared" si="2"/>
        <v>45657</v>
      </c>
      <c r="T13" s="38">
        <f t="shared" si="3"/>
        <v>24196</v>
      </c>
      <c r="U13" s="12">
        <f ca="1" t="shared" si="4"/>
        <v>56</v>
      </c>
      <c r="V13" s="12" t="s">
        <v>102</v>
      </c>
      <c r="W13" s="12" t="s">
        <v>204</v>
      </c>
      <c r="X13" s="43" t="s">
        <v>19</v>
      </c>
      <c r="Y13" s="12" t="s">
        <v>205</v>
      </c>
      <c r="Z13" s="12"/>
      <c r="AA13" s="12" t="s">
        <v>59</v>
      </c>
      <c r="AB13" s="12" t="s">
        <v>21</v>
      </c>
      <c r="AC13" s="12" t="s">
        <v>44</v>
      </c>
      <c r="AD13" s="12"/>
      <c r="AE13" s="12"/>
      <c r="AF13" s="12">
        <v>13691524256</v>
      </c>
      <c r="AG13" s="12" t="s">
        <v>157</v>
      </c>
      <c r="AH13" s="12" t="s">
        <v>106</v>
      </c>
      <c r="AI13" s="56"/>
      <c r="AJ13" s="12" t="s">
        <v>190</v>
      </c>
      <c r="AK13" s="12" t="s">
        <v>206</v>
      </c>
    </row>
    <row r="14" s="3" customFormat="1" spans="1:37">
      <c r="A14" s="10">
        <v>13</v>
      </c>
      <c r="B14" s="18" t="s">
        <v>207</v>
      </c>
      <c r="C14" s="12">
        <v>13511089546</v>
      </c>
      <c r="D14" s="91" t="s">
        <v>208</v>
      </c>
      <c r="E14" s="12" t="s">
        <v>14</v>
      </c>
      <c r="F14" s="12" t="s">
        <v>15</v>
      </c>
      <c r="G14" s="12" t="s">
        <v>15</v>
      </c>
      <c r="H14" s="12" t="s">
        <v>28</v>
      </c>
      <c r="I14" s="12" t="s">
        <v>83</v>
      </c>
      <c r="J14" s="12"/>
      <c r="K14" s="12" t="s">
        <v>65</v>
      </c>
      <c r="L14" s="27">
        <v>43160</v>
      </c>
      <c r="M14" s="13">
        <v>180301</v>
      </c>
      <c r="N14" s="26">
        <f ca="1" t="shared" si="0"/>
        <v>4</v>
      </c>
      <c r="O14" s="26">
        <f ca="1" t="shared" si="1"/>
        <v>52</v>
      </c>
      <c r="P14" s="26">
        <v>2</v>
      </c>
      <c r="Q14" s="27">
        <v>44562</v>
      </c>
      <c r="R14" s="26">
        <v>3</v>
      </c>
      <c r="S14" s="27">
        <f t="shared" si="2"/>
        <v>45657</v>
      </c>
      <c r="T14" s="38">
        <f t="shared" si="3"/>
        <v>23647</v>
      </c>
      <c r="U14" s="12">
        <f ca="1" t="shared" si="4"/>
        <v>58</v>
      </c>
      <c r="V14" s="12" t="s">
        <v>107</v>
      </c>
      <c r="W14" s="12" t="s">
        <v>209</v>
      </c>
      <c r="X14" s="43" t="s">
        <v>19</v>
      </c>
      <c r="Y14" s="12" t="s">
        <v>210</v>
      </c>
      <c r="Z14" s="12" t="s">
        <v>211</v>
      </c>
      <c r="AA14" s="12" t="s">
        <v>59</v>
      </c>
      <c r="AB14" s="12" t="s">
        <v>21</v>
      </c>
      <c r="AC14" s="12" t="s">
        <v>44</v>
      </c>
      <c r="AD14" s="12"/>
      <c r="AE14" s="12"/>
      <c r="AF14" s="12">
        <v>15973783074</v>
      </c>
      <c r="AG14" s="12" t="s">
        <v>157</v>
      </c>
      <c r="AH14" s="12" t="s">
        <v>106</v>
      </c>
      <c r="AI14" s="56"/>
      <c r="AJ14" s="12"/>
      <c r="AK14" s="12" t="s">
        <v>212</v>
      </c>
    </row>
    <row r="15" s="3" customFormat="1" spans="1:37">
      <c r="A15" s="10">
        <v>14</v>
      </c>
      <c r="B15" s="18" t="s">
        <v>213</v>
      </c>
      <c r="C15" s="12">
        <v>15313380546</v>
      </c>
      <c r="D15" s="13" t="s">
        <v>214</v>
      </c>
      <c r="E15" s="12" t="s">
        <v>14</v>
      </c>
      <c r="F15" s="12" t="s">
        <v>15</v>
      </c>
      <c r="G15" s="12" t="s">
        <v>15</v>
      </c>
      <c r="H15" s="12" t="s">
        <v>28</v>
      </c>
      <c r="I15" s="12" t="s">
        <v>83</v>
      </c>
      <c r="J15" s="12"/>
      <c r="K15" s="12" t="s">
        <v>50</v>
      </c>
      <c r="L15" s="27">
        <v>43280</v>
      </c>
      <c r="M15" s="13">
        <v>180604</v>
      </c>
      <c r="N15" s="26">
        <f ca="1" t="shared" si="0"/>
        <v>4</v>
      </c>
      <c r="O15" s="26">
        <f ca="1" t="shared" si="1"/>
        <v>49</v>
      </c>
      <c r="P15" s="26">
        <v>2</v>
      </c>
      <c r="Q15" s="27">
        <v>44562</v>
      </c>
      <c r="R15" s="26">
        <v>3</v>
      </c>
      <c r="S15" s="27">
        <f t="shared" si="2"/>
        <v>45657</v>
      </c>
      <c r="T15" s="38">
        <f t="shared" si="3"/>
        <v>35691</v>
      </c>
      <c r="U15" s="12">
        <f ca="1" t="shared" si="4"/>
        <v>25</v>
      </c>
      <c r="V15" s="12" t="s">
        <v>107</v>
      </c>
      <c r="W15" s="12" t="s">
        <v>161</v>
      </c>
      <c r="X15" s="43" t="s">
        <v>19</v>
      </c>
      <c r="Y15" s="12" t="s">
        <v>215</v>
      </c>
      <c r="Z15" s="12" t="s">
        <v>216</v>
      </c>
      <c r="AA15" s="12" t="s">
        <v>52</v>
      </c>
      <c r="AB15" s="12" t="s">
        <v>33</v>
      </c>
      <c r="AC15" s="12" t="s">
        <v>44</v>
      </c>
      <c r="AD15" s="12"/>
      <c r="AE15" s="12"/>
      <c r="AF15" s="12">
        <v>18001317819</v>
      </c>
      <c r="AG15" s="12" t="s">
        <v>157</v>
      </c>
      <c r="AH15" s="12" t="s">
        <v>106</v>
      </c>
      <c r="AI15" s="56"/>
      <c r="AJ15" s="12"/>
      <c r="AK15" s="12" t="s">
        <v>217</v>
      </c>
    </row>
    <row r="16" s="3" customFormat="1" spans="1:37">
      <c r="A16" s="10">
        <v>15</v>
      </c>
      <c r="B16" s="18" t="s">
        <v>218</v>
      </c>
      <c r="C16" s="12">
        <v>18610985335</v>
      </c>
      <c r="D16" s="13" t="s">
        <v>219</v>
      </c>
      <c r="E16" s="12" t="s">
        <v>14</v>
      </c>
      <c r="F16" s="12" t="s">
        <v>15</v>
      </c>
      <c r="G16" s="12" t="s">
        <v>15</v>
      </c>
      <c r="H16" s="12" t="s">
        <v>16</v>
      </c>
      <c r="I16" s="12" t="s">
        <v>49</v>
      </c>
      <c r="J16" s="12"/>
      <c r="K16" s="12" t="s">
        <v>40</v>
      </c>
      <c r="L16" s="27">
        <v>43466</v>
      </c>
      <c r="M16" s="13">
        <v>190101</v>
      </c>
      <c r="N16" s="26">
        <f ca="1" t="shared" si="0"/>
        <v>3</v>
      </c>
      <c r="O16" s="26">
        <f ca="1" t="shared" si="1"/>
        <v>42</v>
      </c>
      <c r="P16" s="26">
        <v>2</v>
      </c>
      <c r="Q16" s="27">
        <v>44562</v>
      </c>
      <c r="R16" s="26">
        <v>3</v>
      </c>
      <c r="S16" s="27">
        <f t="shared" si="2"/>
        <v>45657</v>
      </c>
      <c r="T16" s="38">
        <f t="shared" si="3"/>
        <v>29822</v>
      </c>
      <c r="U16" s="12">
        <f ca="1" t="shared" si="4"/>
        <v>41</v>
      </c>
      <c r="V16" s="12" t="s">
        <v>102</v>
      </c>
      <c r="W16" s="12" t="s">
        <v>220</v>
      </c>
      <c r="X16" s="43" t="s">
        <v>19</v>
      </c>
      <c r="Y16" s="12" t="s">
        <v>221</v>
      </c>
      <c r="Z16" s="12" t="s">
        <v>222</v>
      </c>
      <c r="AA16" s="12" t="s">
        <v>42</v>
      </c>
      <c r="AB16" s="12" t="s">
        <v>21</v>
      </c>
      <c r="AC16" s="12" t="s">
        <v>44</v>
      </c>
      <c r="AD16" s="12"/>
      <c r="AE16" s="12"/>
      <c r="AF16" s="12">
        <v>18001028768</v>
      </c>
      <c r="AG16" s="12" t="s">
        <v>157</v>
      </c>
      <c r="AH16" s="12" t="s">
        <v>106</v>
      </c>
      <c r="AI16" s="56">
        <v>43525</v>
      </c>
      <c r="AJ16" s="12"/>
      <c r="AK16" s="12" t="s">
        <v>223</v>
      </c>
    </row>
    <row r="17" s="3" customFormat="1" spans="1:37">
      <c r="A17" s="10">
        <v>16</v>
      </c>
      <c r="B17" s="18" t="s">
        <v>224</v>
      </c>
      <c r="C17" s="12">
        <v>13512869907</v>
      </c>
      <c r="D17" s="91" t="s">
        <v>225</v>
      </c>
      <c r="E17" s="12" t="s">
        <v>14</v>
      </c>
      <c r="F17" s="12" t="s">
        <v>45</v>
      </c>
      <c r="G17" s="12" t="s">
        <v>45</v>
      </c>
      <c r="H17" s="12" t="s">
        <v>28</v>
      </c>
      <c r="I17" s="12" t="s">
        <v>83</v>
      </c>
      <c r="J17" s="12" t="s">
        <v>35</v>
      </c>
      <c r="K17" s="12" t="s">
        <v>65</v>
      </c>
      <c r="L17" s="27">
        <v>43466</v>
      </c>
      <c r="M17" s="13">
        <v>190102</v>
      </c>
      <c r="N17" s="26">
        <f ca="1" t="shared" si="0"/>
        <v>3</v>
      </c>
      <c r="O17" s="26">
        <f ca="1" t="shared" si="1"/>
        <v>42</v>
      </c>
      <c r="P17" s="26">
        <v>1</v>
      </c>
      <c r="Q17" s="27">
        <v>44562</v>
      </c>
      <c r="R17" s="26">
        <v>3</v>
      </c>
      <c r="S17" s="27">
        <f t="shared" si="2"/>
        <v>45657</v>
      </c>
      <c r="T17" s="38">
        <f t="shared" si="3"/>
        <v>24371</v>
      </c>
      <c r="U17" s="12">
        <f ca="1" t="shared" si="4"/>
        <v>56</v>
      </c>
      <c r="V17" s="12" t="s">
        <v>102</v>
      </c>
      <c r="W17" s="12" t="s">
        <v>226</v>
      </c>
      <c r="X17" s="43" t="s">
        <v>19</v>
      </c>
      <c r="Y17" s="12" t="s">
        <v>227</v>
      </c>
      <c r="Z17" s="12"/>
      <c r="AA17" s="12" t="s">
        <v>72</v>
      </c>
      <c r="AB17" s="12" t="s">
        <v>21</v>
      </c>
      <c r="AC17" s="12" t="s">
        <v>44</v>
      </c>
      <c r="AD17" s="12"/>
      <c r="AE17" s="12"/>
      <c r="AF17" s="12">
        <v>13502162901</v>
      </c>
      <c r="AG17" s="12" t="s">
        <v>157</v>
      </c>
      <c r="AH17" s="12" t="s">
        <v>106</v>
      </c>
      <c r="AI17" s="56">
        <v>43466</v>
      </c>
      <c r="AJ17" s="12" t="s">
        <v>190</v>
      </c>
      <c r="AK17" s="12" t="s">
        <v>228</v>
      </c>
    </row>
    <row r="18" s="3" customFormat="1" spans="1:37">
      <c r="A18" s="10">
        <v>17</v>
      </c>
      <c r="B18" s="18" t="s">
        <v>229</v>
      </c>
      <c r="C18" s="12">
        <v>13718812934</v>
      </c>
      <c r="D18" s="91" t="s">
        <v>230</v>
      </c>
      <c r="E18" s="12" t="s">
        <v>14</v>
      </c>
      <c r="F18" s="12" t="s">
        <v>15</v>
      </c>
      <c r="G18" s="12" t="s">
        <v>15</v>
      </c>
      <c r="H18" s="12" t="s">
        <v>28</v>
      </c>
      <c r="I18" s="12" t="s">
        <v>82</v>
      </c>
      <c r="J18" s="12"/>
      <c r="K18" s="12" t="s">
        <v>65</v>
      </c>
      <c r="L18" s="27">
        <v>43770</v>
      </c>
      <c r="M18" s="13">
        <v>191102</v>
      </c>
      <c r="N18" s="26">
        <f ca="1" t="shared" si="0"/>
        <v>2</v>
      </c>
      <c r="O18" s="26">
        <f ca="1" t="shared" si="1"/>
        <v>32</v>
      </c>
      <c r="P18" s="26">
        <v>1</v>
      </c>
      <c r="Q18" s="27">
        <v>44562</v>
      </c>
      <c r="R18" s="26">
        <v>3</v>
      </c>
      <c r="S18" s="27">
        <f t="shared" si="2"/>
        <v>45657</v>
      </c>
      <c r="T18" s="38">
        <f t="shared" si="3"/>
        <v>28414</v>
      </c>
      <c r="U18" s="12">
        <f ca="1" t="shared" si="4"/>
        <v>45</v>
      </c>
      <c r="V18" s="12" t="s">
        <v>102</v>
      </c>
      <c r="W18" s="12" t="s">
        <v>231</v>
      </c>
      <c r="X18" s="43" t="s">
        <v>19</v>
      </c>
      <c r="Y18" s="12" t="s">
        <v>232</v>
      </c>
      <c r="Z18" s="12" t="s">
        <v>233</v>
      </c>
      <c r="AA18" s="12" t="s">
        <v>52</v>
      </c>
      <c r="AB18" s="12" t="s">
        <v>21</v>
      </c>
      <c r="AC18" s="12" t="s">
        <v>44</v>
      </c>
      <c r="AD18" s="12"/>
      <c r="AE18" s="12"/>
      <c r="AF18" s="12">
        <v>13552848682</v>
      </c>
      <c r="AG18" s="12" t="s">
        <v>157</v>
      </c>
      <c r="AH18" s="12" t="s">
        <v>106</v>
      </c>
      <c r="AI18" s="55">
        <v>43772</v>
      </c>
      <c r="AJ18" s="12" t="s">
        <v>190</v>
      </c>
      <c r="AK18" s="12" t="s">
        <v>234</v>
      </c>
    </row>
    <row r="19" s="3" customFormat="1" spans="1:37">
      <c r="A19" s="10">
        <v>18</v>
      </c>
      <c r="B19" s="18" t="s">
        <v>235</v>
      </c>
      <c r="C19" s="12">
        <v>18810422109</v>
      </c>
      <c r="D19" s="91" t="s">
        <v>236</v>
      </c>
      <c r="E19" s="12" t="s">
        <v>14</v>
      </c>
      <c r="F19" s="12" t="s">
        <v>15</v>
      </c>
      <c r="G19" s="12" t="s">
        <v>15</v>
      </c>
      <c r="H19" s="12" t="s">
        <v>16</v>
      </c>
      <c r="I19" s="12" t="s">
        <v>39</v>
      </c>
      <c r="J19" s="12"/>
      <c r="K19" s="12" t="s">
        <v>65</v>
      </c>
      <c r="L19" s="27">
        <v>43928</v>
      </c>
      <c r="M19" s="13">
        <v>200402</v>
      </c>
      <c r="N19" s="26">
        <f ca="1" t="shared" si="0"/>
        <v>2</v>
      </c>
      <c r="O19" s="26">
        <f ca="1" t="shared" si="1"/>
        <v>27</v>
      </c>
      <c r="P19" s="26">
        <v>1</v>
      </c>
      <c r="Q19" s="27">
        <v>43928</v>
      </c>
      <c r="R19" s="26">
        <v>3</v>
      </c>
      <c r="S19" s="27">
        <f t="shared" si="2"/>
        <v>45022</v>
      </c>
      <c r="T19" s="38">
        <f t="shared" si="3"/>
        <v>33953</v>
      </c>
      <c r="U19" s="12">
        <f ca="1" t="shared" si="4"/>
        <v>30</v>
      </c>
      <c r="V19" s="12" t="s">
        <v>104</v>
      </c>
      <c r="W19" s="12" t="s">
        <v>237</v>
      </c>
      <c r="X19" s="43" t="s">
        <v>19</v>
      </c>
      <c r="Y19" s="12" t="s">
        <v>238</v>
      </c>
      <c r="Z19" s="12" t="s">
        <v>239</v>
      </c>
      <c r="AA19" s="12" t="s">
        <v>42</v>
      </c>
      <c r="AB19" s="12" t="s">
        <v>33</v>
      </c>
      <c r="AC19" s="12" t="s">
        <v>44</v>
      </c>
      <c r="AD19" s="12"/>
      <c r="AE19" s="12"/>
      <c r="AF19" s="12">
        <v>18811466221</v>
      </c>
      <c r="AG19" s="12" t="s">
        <v>157</v>
      </c>
      <c r="AH19" s="12" t="s">
        <v>106</v>
      </c>
      <c r="AI19" s="55">
        <v>43922</v>
      </c>
      <c r="AJ19" s="12" t="s">
        <v>190</v>
      </c>
      <c r="AK19" s="12" t="s">
        <v>240</v>
      </c>
    </row>
    <row r="20" s="3" customFormat="1" spans="1:37">
      <c r="A20" s="10">
        <v>19</v>
      </c>
      <c r="B20" s="18" t="s">
        <v>241</v>
      </c>
      <c r="C20" s="12">
        <v>15901282031</v>
      </c>
      <c r="D20" s="13" t="s">
        <v>242</v>
      </c>
      <c r="E20" s="12" t="s">
        <v>14</v>
      </c>
      <c r="F20" s="12" t="s">
        <v>45</v>
      </c>
      <c r="G20" s="12" t="s">
        <v>45</v>
      </c>
      <c r="H20" s="12" t="s">
        <v>28</v>
      </c>
      <c r="I20" s="12" t="s">
        <v>83</v>
      </c>
      <c r="J20" s="12" t="s">
        <v>61</v>
      </c>
      <c r="K20" s="12" t="s">
        <v>65</v>
      </c>
      <c r="L20" s="27">
        <v>43979</v>
      </c>
      <c r="M20" s="13">
        <v>200504</v>
      </c>
      <c r="N20" s="26">
        <f ca="1" t="shared" si="0"/>
        <v>2</v>
      </c>
      <c r="O20" s="26">
        <f ca="1" t="shared" si="1"/>
        <v>26</v>
      </c>
      <c r="P20" s="26">
        <v>1</v>
      </c>
      <c r="Q20" s="27">
        <v>43949</v>
      </c>
      <c r="R20" s="26">
        <v>3</v>
      </c>
      <c r="S20" s="27">
        <f t="shared" si="2"/>
        <v>45043</v>
      </c>
      <c r="T20" s="38">
        <f t="shared" si="3"/>
        <v>25836</v>
      </c>
      <c r="U20" s="12">
        <f ca="1" t="shared" si="4"/>
        <v>52</v>
      </c>
      <c r="V20" s="12" t="s">
        <v>102</v>
      </c>
      <c r="W20" s="12" t="s">
        <v>243</v>
      </c>
      <c r="X20" s="43" t="s">
        <v>19</v>
      </c>
      <c r="Y20" s="12" t="s">
        <v>244</v>
      </c>
      <c r="Z20" s="12"/>
      <c r="AA20" s="12" t="s">
        <v>72</v>
      </c>
      <c r="AB20" s="12" t="s">
        <v>21</v>
      </c>
      <c r="AC20" s="12" t="s">
        <v>44</v>
      </c>
      <c r="AD20" s="12"/>
      <c r="AE20" s="12"/>
      <c r="AF20" s="12">
        <v>13681189776</v>
      </c>
      <c r="AG20" s="12" t="s">
        <v>157</v>
      </c>
      <c r="AH20" s="12" t="s">
        <v>106</v>
      </c>
      <c r="AI20" s="55">
        <v>43983</v>
      </c>
      <c r="AJ20" s="12" t="s">
        <v>190</v>
      </c>
      <c r="AK20" s="12" t="s">
        <v>245</v>
      </c>
    </row>
    <row r="21" s="3" customFormat="1" spans="1:37">
      <c r="A21" s="10">
        <v>20</v>
      </c>
      <c r="B21" s="18" t="s">
        <v>246</v>
      </c>
      <c r="C21" s="12">
        <v>13699130550</v>
      </c>
      <c r="D21" s="13" t="s">
        <v>247</v>
      </c>
      <c r="E21" s="12" t="s">
        <v>14</v>
      </c>
      <c r="F21" s="12" t="s">
        <v>45</v>
      </c>
      <c r="G21" s="12" t="s">
        <v>45</v>
      </c>
      <c r="H21" s="12" t="s">
        <v>28</v>
      </c>
      <c r="I21" s="12" t="s">
        <v>83</v>
      </c>
      <c r="J21" s="12" t="s">
        <v>46</v>
      </c>
      <c r="K21" s="12" t="s">
        <v>65</v>
      </c>
      <c r="L21" s="27">
        <v>43987</v>
      </c>
      <c r="M21" s="13">
        <v>200605</v>
      </c>
      <c r="N21" s="26">
        <f ca="1" t="shared" si="0"/>
        <v>2</v>
      </c>
      <c r="O21" s="26">
        <f ca="1" t="shared" si="1"/>
        <v>25</v>
      </c>
      <c r="P21" s="26">
        <v>1</v>
      </c>
      <c r="Q21" s="27">
        <f>L21</f>
        <v>43987</v>
      </c>
      <c r="R21" s="26">
        <v>3</v>
      </c>
      <c r="S21" s="27">
        <f t="shared" si="2"/>
        <v>45081</v>
      </c>
      <c r="T21" s="38">
        <f t="shared" si="3"/>
        <v>24119</v>
      </c>
      <c r="U21" s="12">
        <f ca="1" t="shared" si="4"/>
        <v>56</v>
      </c>
      <c r="V21" s="12" t="s">
        <v>111</v>
      </c>
      <c r="W21" s="12" t="s">
        <v>248</v>
      </c>
      <c r="X21" s="43" t="s">
        <v>249</v>
      </c>
      <c r="Y21" s="12" t="s">
        <v>250</v>
      </c>
      <c r="Z21" s="12"/>
      <c r="AA21" s="12" t="s">
        <v>59</v>
      </c>
      <c r="AB21" s="12" t="s">
        <v>21</v>
      </c>
      <c r="AC21" s="12" t="s">
        <v>44</v>
      </c>
      <c r="AD21" s="12"/>
      <c r="AE21" s="12"/>
      <c r="AF21" s="12">
        <v>13520750593</v>
      </c>
      <c r="AG21" s="12" t="s">
        <v>157</v>
      </c>
      <c r="AH21" s="12" t="s">
        <v>106</v>
      </c>
      <c r="AI21" s="55">
        <v>43983</v>
      </c>
      <c r="AJ21" s="12" t="s">
        <v>190</v>
      </c>
      <c r="AK21" s="12" t="s">
        <v>251</v>
      </c>
    </row>
    <row r="22" s="3" customFormat="1" spans="1:37">
      <c r="A22" s="10">
        <v>21</v>
      </c>
      <c r="B22" s="18" t="s">
        <v>252</v>
      </c>
      <c r="C22" s="68">
        <v>15231725523</v>
      </c>
      <c r="D22" s="13" t="s">
        <v>253</v>
      </c>
      <c r="E22" s="12" t="s">
        <v>14</v>
      </c>
      <c r="F22" s="12" t="s">
        <v>15</v>
      </c>
      <c r="G22" s="12" t="s">
        <v>15</v>
      </c>
      <c r="H22" s="12" t="s">
        <v>28</v>
      </c>
      <c r="I22" s="12" t="s">
        <v>83</v>
      </c>
      <c r="J22" s="12"/>
      <c r="K22" s="12" t="s">
        <v>65</v>
      </c>
      <c r="L22" s="27">
        <v>44000</v>
      </c>
      <c r="M22" s="13">
        <v>200609</v>
      </c>
      <c r="N22" s="26">
        <f ca="1" t="shared" si="0"/>
        <v>2</v>
      </c>
      <c r="O22" s="26">
        <f ca="1" t="shared" si="1"/>
        <v>25</v>
      </c>
      <c r="P22" s="26">
        <v>1</v>
      </c>
      <c r="Q22" s="27">
        <v>44348</v>
      </c>
      <c r="R22" s="26">
        <v>3</v>
      </c>
      <c r="S22" s="27">
        <f t="shared" si="2"/>
        <v>45443</v>
      </c>
      <c r="T22" s="38">
        <f t="shared" si="3"/>
        <v>36558</v>
      </c>
      <c r="U22" s="12">
        <f ca="1" t="shared" si="4"/>
        <v>22</v>
      </c>
      <c r="V22" s="12" t="s">
        <v>102</v>
      </c>
      <c r="W22" s="12" t="s">
        <v>254</v>
      </c>
      <c r="X22" s="43" t="s">
        <v>19</v>
      </c>
      <c r="Y22" s="12" t="s">
        <v>255</v>
      </c>
      <c r="Z22" s="12"/>
      <c r="AA22" s="12" t="s">
        <v>66</v>
      </c>
      <c r="AB22" s="12" t="s">
        <v>33</v>
      </c>
      <c r="AC22" s="12" t="s">
        <v>44</v>
      </c>
      <c r="AD22" s="68"/>
      <c r="AE22" s="68"/>
      <c r="AF22" s="12"/>
      <c r="AG22" s="12" t="s">
        <v>157</v>
      </c>
      <c r="AH22" s="12" t="s">
        <v>106</v>
      </c>
      <c r="AI22" s="56">
        <v>44256</v>
      </c>
      <c r="AJ22" s="12" t="s">
        <v>190</v>
      </c>
      <c r="AK22" s="12" t="s">
        <v>143</v>
      </c>
    </row>
    <row r="23" s="3" customFormat="1" spans="1:37">
      <c r="A23" s="10">
        <v>22</v>
      </c>
      <c r="B23" s="18" t="s">
        <v>256</v>
      </c>
      <c r="C23" s="12">
        <v>17600660710</v>
      </c>
      <c r="D23" s="13" t="s">
        <v>257</v>
      </c>
      <c r="E23" s="12" t="s">
        <v>26</v>
      </c>
      <c r="F23" s="12" t="s">
        <v>15</v>
      </c>
      <c r="G23" s="12" t="s">
        <v>15</v>
      </c>
      <c r="H23" s="12" t="s">
        <v>16</v>
      </c>
      <c r="I23" s="12" t="s">
        <v>85</v>
      </c>
      <c r="J23" s="12"/>
      <c r="K23" s="12" t="s">
        <v>65</v>
      </c>
      <c r="L23" s="27">
        <v>44116</v>
      </c>
      <c r="M23" s="13">
        <v>201002</v>
      </c>
      <c r="N23" s="26">
        <f ca="1" t="shared" si="0"/>
        <v>1</v>
      </c>
      <c r="O23" s="26">
        <f ca="1" t="shared" si="1"/>
        <v>21</v>
      </c>
      <c r="P23" s="26">
        <v>1</v>
      </c>
      <c r="Q23" s="27">
        <v>44116</v>
      </c>
      <c r="R23" s="26">
        <v>3</v>
      </c>
      <c r="S23" s="27">
        <f t="shared" si="2"/>
        <v>45210</v>
      </c>
      <c r="T23" s="38">
        <f t="shared" si="3"/>
        <v>32509</v>
      </c>
      <c r="U23" s="12">
        <f ca="1" t="shared" si="4"/>
        <v>33</v>
      </c>
      <c r="V23" s="12" t="s">
        <v>102</v>
      </c>
      <c r="W23" s="12" t="s">
        <v>258</v>
      </c>
      <c r="X23" s="43" t="s">
        <v>19</v>
      </c>
      <c r="Y23" s="12" t="s">
        <v>259</v>
      </c>
      <c r="Z23" s="12" t="s">
        <v>260</v>
      </c>
      <c r="AA23" s="12" t="s">
        <v>66</v>
      </c>
      <c r="AB23" s="12" t="s">
        <v>21</v>
      </c>
      <c r="AC23" s="12" t="s">
        <v>44</v>
      </c>
      <c r="AD23" s="12"/>
      <c r="AE23" s="12"/>
      <c r="AF23" s="12">
        <v>17600909076</v>
      </c>
      <c r="AG23" s="12" t="s">
        <v>157</v>
      </c>
      <c r="AH23" s="12" t="s">
        <v>106</v>
      </c>
      <c r="AI23" s="56">
        <v>44105</v>
      </c>
      <c r="AJ23" s="12" t="s">
        <v>190</v>
      </c>
      <c r="AK23" s="12" t="s">
        <v>143</v>
      </c>
    </row>
    <row r="24" s="3" customFormat="1" spans="1:37">
      <c r="A24" s="10">
        <v>23</v>
      </c>
      <c r="B24" s="18" t="s">
        <v>261</v>
      </c>
      <c r="C24" s="12">
        <v>15901289737</v>
      </c>
      <c r="D24" s="13" t="s">
        <v>262</v>
      </c>
      <c r="E24" s="12" t="s">
        <v>14</v>
      </c>
      <c r="F24" s="12" t="s">
        <v>15</v>
      </c>
      <c r="G24" s="12" t="s">
        <v>15</v>
      </c>
      <c r="H24" s="12" t="s">
        <v>16</v>
      </c>
      <c r="I24" s="12" t="s">
        <v>70</v>
      </c>
      <c r="J24" s="12"/>
      <c r="K24" s="12" t="s">
        <v>65</v>
      </c>
      <c r="L24" s="27">
        <v>44137</v>
      </c>
      <c r="M24" s="13">
        <v>201102</v>
      </c>
      <c r="N24" s="26">
        <f ca="1" t="shared" si="0"/>
        <v>1</v>
      </c>
      <c r="O24" s="26">
        <f ca="1" t="shared" si="1"/>
        <v>20</v>
      </c>
      <c r="P24" s="26">
        <v>1</v>
      </c>
      <c r="Q24" s="27">
        <v>44137</v>
      </c>
      <c r="R24" s="26">
        <v>3</v>
      </c>
      <c r="S24" s="27">
        <f t="shared" si="2"/>
        <v>45231</v>
      </c>
      <c r="T24" s="38">
        <f t="shared" si="3"/>
        <v>31414</v>
      </c>
      <c r="U24" s="12">
        <f ca="1" t="shared" si="4"/>
        <v>36</v>
      </c>
      <c r="V24" s="12" t="s">
        <v>100</v>
      </c>
      <c r="W24" s="12" t="s">
        <v>263</v>
      </c>
      <c r="X24" s="43" t="s">
        <v>19</v>
      </c>
      <c r="Y24" s="12" t="s">
        <v>264</v>
      </c>
      <c r="Z24" s="12" t="s">
        <v>265</v>
      </c>
      <c r="AA24" s="12" t="s">
        <v>52</v>
      </c>
      <c r="AB24" s="12" t="s">
        <v>21</v>
      </c>
      <c r="AC24" s="12" t="s">
        <v>44</v>
      </c>
      <c r="AD24" s="12"/>
      <c r="AE24" s="12"/>
      <c r="AF24" s="12">
        <v>13601097021</v>
      </c>
      <c r="AG24" s="12" t="s">
        <v>157</v>
      </c>
      <c r="AH24" s="12" t="s">
        <v>106</v>
      </c>
      <c r="AI24" s="56">
        <v>44136</v>
      </c>
      <c r="AJ24" s="12" t="s">
        <v>190</v>
      </c>
      <c r="AK24" s="12" t="s">
        <v>143</v>
      </c>
    </row>
    <row r="25" s="3" customFormat="1" spans="1:37">
      <c r="A25" s="10">
        <v>24</v>
      </c>
      <c r="B25" s="18" t="s">
        <v>266</v>
      </c>
      <c r="C25" s="12">
        <v>15901442165</v>
      </c>
      <c r="D25" s="13" t="s">
        <v>267</v>
      </c>
      <c r="E25" s="12" t="s">
        <v>14</v>
      </c>
      <c r="F25" s="12" t="s">
        <v>15</v>
      </c>
      <c r="G25" s="12" t="s">
        <v>15</v>
      </c>
      <c r="H25" s="12" t="s">
        <v>28</v>
      </c>
      <c r="I25" s="12" t="s">
        <v>83</v>
      </c>
      <c r="J25" s="12"/>
      <c r="K25" s="12" t="s">
        <v>50</v>
      </c>
      <c r="L25" s="27">
        <v>44197</v>
      </c>
      <c r="M25" s="13">
        <v>200101</v>
      </c>
      <c r="N25" s="26">
        <f ca="1" t="shared" si="0"/>
        <v>1</v>
      </c>
      <c r="O25" s="26">
        <f ca="1" t="shared" si="1"/>
        <v>18</v>
      </c>
      <c r="P25" s="26">
        <v>1</v>
      </c>
      <c r="Q25" s="27">
        <v>44197</v>
      </c>
      <c r="R25" s="26">
        <v>3</v>
      </c>
      <c r="S25" s="27">
        <f t="shared" si="2"/>
        <v>45291</v>
      </c>
      <c r="T25" s="38">
        <f t="shared" si="3"/>
        <v>34889</v>
      </c>
      <c r="U25" s="12">
        <f ca="1" t="shared" si="4"/>
        <v>27</v>
      </c>
      <c r="V25" s="12" t="s">
        <v>102</v>
      </c>
      <c r="W25" s="12" t="s">
        <v>268</v>
      </c>
      <c r="X25" s="43" t="s">
        <v>51</v>
      </c>
      <c r="Y25" s="12" t="s">
        <v>269</v>
      </c>
      <c r="Z25" s="12"/>
      <c r="AA25" s="12" t="s">
        <v>72</v>
      </c>
      <c r="AB25" s="12" t="s">
        <v>21</v>
      </c>
      <c r="AC25" s="12" t="s">
        <v>44</v>
      </c>
      <c r="AD25" s="12"/>
      <c r="AE25" s="12"/>
      <c r="AF25" s="12">
        <v>15803142831</v>
      </c>
      <c r="AG25" s="12" t="s">
        <v>157</v>
      </c>
      <c r="AH25" s="12" t="s">
        <v>106</v>
      </c>
      <c r="AI25" s="56">
        <v>44197</v>
      </c>
      <c r="AJ25" s="12" t="s">
        <v>190</v>
      </c>
      <c r="AK25" s="12" t="s">
        <v>270</v>
      </c>
    </row>
    <row r="26" s="3" customFormat="1" spans="1:37">
      <c r="A26" s="10">
        <v>25</v>
      </c>
      <c r="B26" s="18" t="s">
        <v>271</v>
      </c>
      <c r="C26" s="12">
        <v>18800183902</v>
      </c>
      <c r="D26" s="13" t="s">
        <v>272</v>
      </c>
      <c r="E26" s="12" t="s">
        <v>14</v>
      </c>
      <c r="F26" s="12" t="s">
        <v>45</v>
      </c>
      <c r="G26" s="12" t="s">
        <v>45</v>
      </c>
      <c r="H26" s="12" t="s">
        <v>28</v>
      </c>
      <c r="I26" s="12" t="s">
        <v>83</v>
      </c>
      <c r="J26" s="12" t="s">
        <v>80</v>
      </c>
      <c r="K26" s="12" t="s">
        <v>65</v>
      </c>
      <c r="L26" s="27">
        <v>44279</v>
      </c>
      <c r="M26" s="13">
        <v>210308</v>
      </c>
      <c r="N26" s="26">
        <f ca="1" t="shared" si="0"/>
        <v>1</v>
      </c>
      <c r="O26" s="26">
        <f ca="1" t="shared" si="1"/>
        <v>16</v>
      </c>
      <c r="P26" s="26">
        <v>1</v>
      </c>
      <c r="Q26" s="27">
        <v>44279</v>
      </c>
      <c r="R26" s="26">
        <v>3</v>
      </c>
      <c r="S26" s="27">
        <f t="shared" si="2"/>
        <v>45374</v>
      </c>
      <c r="T26" s="38">
        <f t="shared" si="3"/>
        <v>34863</v>
      </c>
      <c r="U26" s="12">
        <f ca="1" t="shared" si="4"/>
        <v>27</v>
      </c>
      <c r="V26" s="12" t="s">
        <v>102</v>
      </c>
      <c r="W26" s="12" t="s">
        <v>273</v>
      </c>
      <c r="X26" s="12" t="s">
        <v>19</v>
      </c>
      <c r="Y26" s="12" t="s">
        <v>274</v>
      </c>
      <c r="Z26" s="12" t="s">
        <v>275</v>
      </c>
      <c r="AA26" s="12" t="s">
        <v>66</v>
      </c>
      <c r="AB26" s="12" t="s">
        <v>33</v>
      </c>
      <c r="AC26" s="12" t="s">
        <v>44</v>
      </c>
      <c r="AD26" s="12" t="s">
        <v>276</v>
      </c>
      <c r="AE26" s="12" t="s">
        <v>24</v>
      </c>
      <c r="AF26" s="12">
        <v>13693302984</v>
      </c>
      <c r="AG26" s="12" t="s">
        <v>157</v>
      </c>
      <c r="AH26" s="12" t="s">
        <v>106</v>
      </c>
      <c r="AI26" s="56">
        <v>44287</v>
      </c>
      <c r="AJ26" s="12" t="s">
        <v>190</v>
      </c>
      <c r="AK26" s="12" t="s">
        <v>277</v>
      </c>
    </row>
    <row r="27" s="3" customFormat="1" spans="1:37">
      <c r="A27" s="10">
        <v>26</v>
      </c>
      <c r="B27" s="18" t="s">
        <v>278</v>
      </c>
      <c r="C27" s="12">
        <v>13811828730</v>
      </c>
      <c r="D27" s="13" t="s">
        <v>279</v>
      </c>
      <c r="E27" s="12" t="s">
        <v>26</v>
      </c>
      <c r="F27" s="12" t="s">
        <v>15</v>
      </c>
      <c r="G27" s="12" t="s">
        <v>15</v>
      </c>
      <c r="H27" s="12" t="s">
        <v>16</v>
      </c>
      <c r="I27" s="12" t="s">
        <v>85</v>
      </c>
      <c r="J27" s="12"/>
      <c r="K27" s="12" t="s">
        <v>65</v>
      </c>
      <c r="L27" s="27">
        <v>44335</v>
      </c>
      <c r="M27" s="69">
        <v>210509</v>
      </c>
      <c r="N27" s="26">
        <f ca="1" t="shared" si="0"/>
        <v>1</v>
      </c>
      <c r="O27" s="26">
        <f ca="1" t="shared" si="1"/>
        <v>14</v>
      </c>
      <c r="P27" s="26">
        <v>1</v>
      </c>
      <c r="Q27" s="27">
        <v>44335</v>
      </c>
      <c r="R27" s="26">
        <v>3</v>
      </c>
      <c r="S27" s="27">
        <f t="shared" si="2"/>
        <v>45430</v>
      </c>
      <c r="T27" s="38">
        <f t="shared" si="3"/>
        <v>31472</v>
      </c>
      <c r="U27" s="12">
        <f ca="1" t="shared" si="4"/>
        <v>36</v>
      </c>
      <c r="V27" s="12" t="s">
        <v>100</v>
      </c>
      <c r="W27" s="12" t="s">
        <v>280</v>
      </c>
      <c r="X27" s="12" t="s">
        <v>19</v>
      </c>
      <c r="Y27" s="12" t="s">
        <v>281</v>
      </c>
      <c r="Z27" s="12" t="s">
        <v>282</v>
      </c>
      <c r="AA27" s="12" t="s">
        <v>105</v>
      </c>
      <c r="AB27" s="12" t="s">
        <v>21</v>
      </c>
      <c r="AC27" s="12" t="s">
        <v>44</v>
      </c>
      <c r="AD27" s="12" t="s">
        <v>283</v>
      </c>
      <c r="AE27" s="12" t="s">
        <v>36</v>
      </c>
      <c r="AF27" s="12">
        <v>13601189116</v>
      </c>
      <c r="AG27" s="12" t="s">
        <v>157</v>
      </c>
      <c r="AH27" s="12" t="s">
        <v>106</v>
      </c>
      <c r="AI27" s="56">
        <v>44348</v>
      </c>
      <c r="AJ27" s="12" t="s">
        <v>190</v>
      </c>
      <c r="AK27" s="12" t="s">
        <v>143</v>
      </c>
    </row>
    <row r="28" s="3" customFormat="1" spans="1:37">
      <c r="A28" s="10">
        <v>27</v>
      </c>
      <c r="B28" s="18" t="s">
        <v>284</v>
      </c>
      <c r="C28" s="12">
        <v>15613923143</v>
      </c>
      <c r="D28" s="91" t="s">
        <v>285</v>
      </c>
      <c r="E28" s="12" t="s">
        <v>14</v>
      </c>
      <c r="F28" s="12" t="s">
        <v>15</v>
      </c>
      <c r="G28" s="12" t="s">
        <v>15</v>
      </c>
      <c r="H28" s="12" t="s">
        <v>28</v>
      </c>
      <c r="I28" s="12" t="s">
        <v>82</v>
      </c>
      <c r="J28" s="12"/>
      <c r="K28" s="12" t="s">
        <v>65</v>
      </c>
      <c r="L28" s="27">
        <v>44478</v>
      </c>
      <c r="M28" s="12">
        <v>211002</v>
      </c>
      <c r="N28" s="26">
        <f ca="1" t="shared" si="0"/>
        <v>0</v>
      </c>
      <c r="O28" s="26">
        <f ca="1" t="shared" si="1"/>
        <v>9</v>
      </c>
      <c r="P28" s="26">
        <v>1</v>
      </c>
      <c r="Q28" s="27">
        <v>44478</v>
      </c>
      <c r="R28" s="12">
        <v>3</v>
      </c>
      <c r="S28" s="27">
        <f t="shared" si="2"/>
        <v>45573</v>
      </c>
      <c r="T28" s="38">
        <f t="shared" si="3"/>
        <v>31857</v>
      </c>
      <c r="U28" s="12">
        <f ca="1" t="shared" si="4"/>
        <v>35</v>
      </c>
      <c r="V28" s="12" t="s">
        <v>102</v>
      </c>
      <c r="W28" s="12" t="s">
        <v>286</v>
      </c>
      <c r="X28" s="12" t="s">
        <v>19</v>
      </c>
      <c r="Y28" s="51" t="s">
        <v>287</v>
      </c>
      <c r="Z28" s="12" t="s">
        <v>288</v>
      </c>
      <c r="AA28" s="12" t="s">
        <v>52</v>
      </c>
      <c r="AB28" s="12" t="s">
        <v>21</v>
      </c>
      <c r="AC28" s="12" t="s">
        <v>44</v>
      </c>
      <c r="AD28" s="12"/>
      <c r="AE28" s="12"/>
      <c r="AF28" s="12"/>
      <c r="AG28" s="12" t="s">
        <v>289</v>
      </c>
      <c r="AH28" s="12" t="s">
        <v>103</v>
      </c>
      <c r="AI28" s="56">
        <v>44470</v>
      </c>
      <c r="AJ28" s="12" t="s">
        <v>190</v>
      </c>
      <c r="AK28" s="12" t="s">
        <v>290</v>
      </c>
    </row>
    <row r="29" s="3" customFormat="1" spans="1:37">
      <c r="A29" s="10">
        <v>28</v>
      </c>
      <c r="B29" s="18" t="s">
        <v>291</v>
      </c>
      <c r="C29" s="12">
        <v>13520723709</v>
      </c>
      <c r="D29" s="91" t="s">
        <v>292</v>
      </c>
      <c r="E29" s="12" t="s">
        <v>14</v>
      </c>
      <c r="F29" s="12" t="s">
        <v>45</v>
      </c>
      <c r="G29" s="12" t="s">
        <v>45</v>
      </c>
      <c r="H29" s="12" t="s">
        <v>28</v>
      </c>
      <c r="I29" s="12" t="s">
        <v>83</v>
      </c>
      <c r="J29" s="12" t="s">
        <v>80</v>
      </c>
      <c r="K29" s="12" t="s">
        <v>65</v>
      </c>
      <c r="L29" s="27">
        <v>44562</v>
      </c>
      <c r="M29" s="12">
        <v>220101</v>
      </c>
      <c r="N29" s="26">
        <f ca="1" t="shared" si="0"/>
        <v>0</v>
      </c>
      <c r="O29" s="26">
        <f ca="1" t="shared" si="1"/>
        <v>6</v>
      </c>
      <c r="P29" s="26">
        <v>1</v>
      </c>
      <c r="Q29" s="27">
        <v>44562</v>
      </c>
      <c r="R29" s="12">
        <v>1</v>
      </c>
      <c r="S29" s="27">
        <f t="shared" si="2"/>
        <v>44926</v>
      </c>
      <c r="T29" s="42">
        <f t="shared" si="3"/>
        <v>21073</v>
      </c>
      <c r="U29" s="12">
        <f ca="1" t="shared" si="4"/>
        <v>65</v>
      </c>
      <c r="V29" s="12" t="s">
        <v>100</v>
      </c>
      <c r="W29" s="12" t="s">
        <v>293</v>
      </c>
      <c r="X29" s="12" t="s">
        <v>19</v>
      </c>
      <c r="Y29" s="51" t="s">
        <v>294</v>
      </c>
      <c r="Z29" s="12"/>
      <c r="AA29" s="12" t="s">
        <v>59</v>
      </c>
      <c r="AB29" s="12" t="s">
        <v>21</v>
      </c>
      <c r="AC29" s="12" t="s">
        <v>44</v>
      </c>
      <c r="AD29" s="12" t="s">
        <v>295</v>
      </c>
      <c r="AE29" s="12" t="s">
        <v>36</v>
      </c>
      <c r="AF29" s="12">
        <v>13671189679</v>
      </c>
      <c r="AG29" s="12" t="s">
        <v>296</v>
      </c>
      <c r="AH29" s="12" t="s">
        <v>101</v>
      </c>
      <c r="AI29" s="12" t="s">
        <v>143</v>
      </c>
      <c r="AJ29" s="12" t="s">
        <v>190</v>
      </c>
      <c r="AK29" s="12" t="s">
        <v>297</v>
      </c>
    </row>
    <row r="30" s="3" customFormat="1" spans="1:37">
      <c r="A30" s="10">
        <v>29</v>
      </c>
      <c r="B30" s="18" t="s">
        <v>298</v>
      </c>
      <c r="C30" s="12">
        <v>13521233281</v>
      </c>
      <c r="D30" s="92" t="s">
        <v>299</v>
      </c>
      <c r="E30" s="12" t="s">
        <v>14</v>
      </c>
      <c r="F30" s="12" t="s">
        <v>45</v>
      </c>
      <c r="G30" s="12" t="s">
        <v>45</v>
      </c>
      <c r="H30" s="12" t="s">
        <v>28</v>
      </c>
      <c r="I30" s="12" t="s">
        <v>83</v>
      </c>
      <c r="J30" s="12" t="s">
        <v>80</v>
      </c>
      <c r="K30" s="12" t="s">
        <v>65</v>
      </c>
      <c r="L30" s="27">
        <v>44566</v>
      </c>
      <c r="M30" s="12">
        <v>220102</v>
      </c>
      <c r="N30" s="26">
        <f ca="1" t="shared" si="0"/>
        <v>0</v>
      </c>
      <c r="O30" s="26">
        <f ca="1" t="shared" si="1"/>
        <v>6</v>
      </c>
      <c r="P30" s="12">
        <v>1</v>
      </c>
      <c r="Q30" s="27">
        <v>44566</v>
      </c>
      <c r="R30" s="12">
        <v>1</v>
      </c>
      <c r="S30" s="27">
        <f t="shared" si="2"/>
        <v>44930</v>
      </c>
      <c r="T30" s="42">
        <f t="shared" si="3"/>
        <v>25244</v>
      </c>
      <c r="U30" s="12">
        <f ca="1" t="shared" si="4"/>
        <v>53</v>
      </c>
      <c r="V30" s="12" t="s">
        <v>104</v>
      </c>
      <c r="W30" s="12" t="s">
        <v>300</v>
      </c>
      <c r="X30" s="12" t="s">
        <v>19</v>
      </c>
      <c r="Y30" s="51" t="s">
        <v>301</v>
      </c>
      <c r="Z30" s="12"/>
      <c r="AA30" s="12" t="s">
        <v>52</v>
      </c>
      <c r="AB30" s="12" t="s">
        <v>21</v>
      </c>
      <c r="AC30" s="12" t="s">
        <v>44</v>
      </c>
      <c r="AD30" s="12" t="s">
        <v>302</v>
      </c>
      <c r="AE30" s="12" t="s">
        <v>55</v>
      </c>
      <c r="AF30" s="12">
        <v>13521233281</v>
      </c>
      <c r="AG30" s="12" t="s">
        <v>296</v>
      </c>
      <c r="AH30" s="12" t="s">
        <v>101</v>
      </c>
      <c r="AI30" s="12" t="s">
        <v>143</v>
      </c>
      <c r="AJ30" s="12" t="s">
        <v>190</v>
      </c>
      <c r="AK30" s="12" t="s">
        <v>303</v>
      </c>
    </row>
    <row r="31" s="3" customFormat="1" spans="1:37">
      <c r="A31" s="10">
        <v>31</v>
      </c>
      <c r="B31" s="18" t="s">
        <v>304</v>
      </c>
      <c r="C31" s="16">
        <v>13126627915</v>
      </c>
      <c r="D31" s="93" t="s">
        <v>305</v>
      </c>
      <c r="E31" s="16" t="s">
        <v>14</v>
      </c>
      <c r="F31" s="16" t="s">
        <v>15</v>
      </c>
      <c r="G31" s="16" t="s">
        <v>15</v>
      </c>
      <c r="H31" s="16" t="s">
        <v>16</v>
      </c>
      <c r="I31" s="16" t="s">
        <v>49</v>
      </c>
      <c r="J31" s="16"/>
      <c r="K31" s="16" t="s">
        <v>65</v>
      </c>
      <c r="L31" s="30">
        <v>44627</v>
      </c>
      <c r="M31" s="16">
        <v>220301</v>
      </c>
      <c r="N31" s="26">
        <f ca="1" t="shared" si="0"/>
        <v>0</v>
      </c>
      <c r="O31" s="26">
        <f ca="1" t="shared" si="1"/>
        <v>4</v>
      </c>
      <c r="P31" s="16">
        <v>1</v>
      </c>
      <c r="Q31" s="30">
        <v>44627</v>
      </c>
      <c r="R31" s="16">
        <v>3</v>
      </c>
      <c r="S31" s="27">
        <f t="shared" si="2"/>
        <v>45722</v>
      </c>
      <c r="T31" s="42">
        <f t="shared" si="3"/>
        <v>29000</v>
      </c>
      <c r="U31" s="12">
        <f ca="1" t="shared" si="4"/>
        <v>43</v>
      </c>
      <c r="V31" s="3" t="s">
        <v>100</v>
      </c>
      <c r="W31" s="16" t="s">
        <v>306</v>
      </c>
      <c r="X31" s="16" t="s">
        <v>19</v>
      </c>
      <c r="Y31" s="16" t="s">
        <v>307</v>
      </c>
      <c r="Z31" s="16" t="s">
        <v>308</v>
      </c>
      <c r="AA31" s="16" t="s">
        <v>42</v>
      </c>
      <c r="AB31" s="16" t="s">
        <v>21</v>
      </c>
      <c r="AC31" s="16" t="s">
        <v>44</v>
      </c>
      <c r="AD31" s="16" t="s">
        <v>309</v>
      </c>
      <c r="AE31" s="16" t="s">
        <v>310</v>
      </c>
      <c r="AF31" s="16">
        <v>13621165681</v>
      </c>
      <c r="AG31" s="16" t="s">
        <v>157</v>
      </c>
      <c r="AH31" s="16" t="s">
        <v>106</v>
      </c>
      <c r="AI31" s="55">
        <v>44621</v>
      </c>
      <c r="AJ31" s="16" t="s">
        <v>190</v>
      </c>
      <c r="AK31" s="16" t="s">
        <v>311</v>
      </c>
    </row>
    <row r="32" s="3" customFormat="1" spans="1:37">
      <c r="A32" s="10">
        <v>32</v>
      </c>
      <c r="B32" s="18" t="s">
        <v>312</v>
      </c>
      <c r="C32" s="16">
        <v>17600627528</v>
      </c>
      <c r="D32" s="93" t="s">
        <v>313</v>
      </c>
      <c r="E32" s="16" t="s">
        <v>14</v>
      </c>
      <c r="F32" s="16" t="s">
        <v>15</v>
      </c>
      <c r="G32" s="16" t="s">
        <v>15</v>
      </c>
      <c r="H32" s="16" t="s">
        <v>16</v>
      </c>
      <c r="I32" s="16" t="s">
        <v>83</v>
      </c>
      <c r="J32" s="16"/>
      <c r="K32" s="16" t="s">
        <v>65</v>
      </c>
      <c r="L32" s="30">
        <v>44625</v>
      </c>
      <c r="M32" s="16">
        <v>220302</v>
      </c>
      <c r="N32" s="26">
        <f ca="1" t="shared" si="0"/>
        <v>0</v>
      </c>
      <c r="O32" s="26">
        <f ca="1" t="shared" si="1"/>
        <v>4</v>
      </c>
      <c r="P32" s="16">
        <v>1</v>
      </c>
      <c r="Q32" s="30">
        <v>44625</v>
      </c>
      <c r="R32" s="31">
        <v>3</v>
      </c>
      <c r="S32" s="27">
        <f t="shared" si="2"/>
        <v>45720</v>
      </c>
      <c r="T32" s="42">
        <f t="shared" si="3"/>
        <v>36304</v>
      </c>
      <c r="U32" s="12">
        <f ca="1" t="shared" si="4"/>
        <v>23</v>
      </c>
      <c r="V32" s="41" t="s">
        <v>104</v>
      </c>
      <c r="W32" s="16" t="s">
        <v>314</v>
      </c>
      <c r="X32" s="16" t="s">
        <v>19</v>
      </c>
      <c r="Y32" s="16" t="s">
        <v>315</v>
      </c>
      <c r="Z32" s="16" t="s">
        <v>143</v>
      </c>
      <c r="AA32" s="16" t="s">
        <v>72</v>
      </c>
      <c r="AB32" s="16" t="s">
        <v>33</v>
      </c>
      <c r="AC32" s="16" t="s">
        <v>44</v>
      </c>
      <c r="AD32" s="16" t="s">
        <v>316</v>
      </c>
      <c r="AE32" s="16" t="s">
        <v>317</v>
      </c>
      <c r="AF32" s="16">
        <v>17600627528</v>
      </c>
      <c r="AG32" s="16" t="s">
        <v>157</v>
      </c>
      <c r="AH32" s="16" t="s">
        <v>106</v>
      </c>
      <c r="AI32" s="55">
        <v>44621</v>
      </c>
      <c r="AJ32" s="16" t="s">
        <v>190</v>
      </c>
      <c r="AK32" s="16"/>
    </row>
    <row r="33" s="3" customFormat="1" spans="1:37">
      <c r="A33" s="10">
        <v>33</v>
      </c>
      <c r="B33" s="18" t="s">
        <v>318</v>
      </c>
      <c r="C33" s="16">
        <v>13716656727</v>
      </c>
      <c r="D33" s="93" t="s">
        <v>319</v>
      </c>
      <c r="E33" s="16" t="s">
        <v>14</v>
      </c>
      <c r="F33" s="16" t="s">
        <v>320</v>
      </c>
      <c r="G33" s="16" t="s">
        <v>143</v>
      </c>
      <c r="H33" s="16" t="s">
        <v>28</v>
      </c>
      <c r="I33" s="16" t="s">
        <v>83</v>
      </c>
      <c r="J33" s="16" t="s">
        <v>78</v>
      </c>
      <c r="K33" s="16" t="s">
        <v>65</v>
      </c>
      <c r="L33" s="30">
        <v>44686</v>
      </c>
      <c r="M33" s="16">
        <v>220503</v>
      </c>
      <c r="N33" s="26">
        <f ca="1" t="shared" si="0"/>
        <v>0</v>
      </c>
      <c r="O33" s="26">
        <f ca="1" t="shared" si="1"/>
        <v>2</v>
      </c>
      <c r="P33" s="16">
        <v>1</v>
      </c>
      <c r="Q33" s="30">
        <v>44686</v>
      </c>
      <c r="R33" s="3">
        <v>1</v>
      </c>
      <c r="S33" s="27">
        <f t="shared" si="2"/>
        <v>45050</v>
      </c>
      <c r="T33" s="42">
        <f t="shared" si="3"/>
        <v>26524</v>
      </c>
      <c r="U33" s="12">
        <f ca="1" t="shared" si="4"/>
        <v>50</v>
      </c>
      <c r="V33" s="3" t="s">
        <v>102</v>
      </c>
      <c r="W33" s="3" t="s">
        <v>321</v>
      </c>
      <c r="X33" s="16" t="s">
        <v>19</v>
      </c>
      <c r="Y33" s="16"/>
      <c r="Z33" s="16"/>
      <c r="AA33" s="16" t="s">
        <v>59</v>
      </c>
      <c r="AB33" s="16" t="s">
        <v>21</v>
      </c>
      <c r="AC33" s="16" t="s">
        <v>44</v>
      </c>
      <c r="AD33" s="16"/>
      <c r="AE33" s="16"/>
      <c r="AF33" s="16"/>
      <c r="AG33" s="16"/>
      <c r="AH33" s="16" t="s">
        <v>101</v>
      </c>
      <c r="AI33" s="16" t="s">
        <v>143</v>
      </c>
      <c r="AJ33" s="16"/>
      <c r="AK33" s="16" t="s">
        <v>297</v>
      </c>
    </row>
    <row r="34" s="3" customFormat="1" spans="1:37">
      <c r="A34" s="10">
        <v>34</v>
      </c>
      <c r="B34" s="18" t="s">
        <v>322</v>
      </c>
      <c r="C34" s="16">
        <v>13301387020</v>
      </c>
      <c r="D34" s="16" t="s">
        <v>323</v>
      </c>
      <c r="E34" s="16" t="s">
        <v>26</v>
      </c>
      <c r="F34" s="16" t="s">
        <v>27</v>
      </c>
      <c r="G34" s="16" t="s">
        <v>27</v>
      </c>
      <c r="H34" s="16" t="s">
        <v>16</v>
      </c>
      <c r="I34" s="16" t="s">
        <v>79</v>
      </c>
      <c r="J34" s="16"/>
      <c r="K34" s="16" t="s">
        <v>65</v>
      </c>
      <c r="L34" s="30">
        <v>44687</v>
      </c>
      <c r="M34" s="16">
        <v>220501</v>
      </c>
      <c r="N34" s="26">
        <f ca="1" t="shared" si="0"/>
        <v>0</v>
      </c>
      <c r="O34" s="26">
        <f ca="1" t="shared" si="1"/>
        <v>2</v>
      </c>
      <c r="P34" s="16">
        <v>1</v>
      </c>
      <c r="Q34" s="30">
        <v>44687</v>
      </c>
      <c r="R34" s="31">
        <v>3</v>
      </c>
      <c r="S34" s="27">
        <f t="shared" si="2"/>
        <v>45782</v>
      </c>
      <c r="T34" s="38">
        <f t="shared" si="3"/>
        <v>30888</v>
      </c>
      <c r="U34" s="12">
        <f ca="1" t="shared" si="4"/>
        <v>38</v>
      </c>
      <c r="V34" s="16" t="s">
        <v>324</v>
      </c>
      <c r="W34" s="41" t="s">
        <v>325</v>
      </c>
      <c r="X34" s="16" t="s">
        <v>19</v>
      </c>
      <c r="Y34" s="16" t="s">
        <v>326</v>
      </c>
      <c r="Z34" s="16" t="s">
        <v>327</v>
      </c>
      <c r="AA34" s="16" t="s">
        <v>105</v>
      </c>
      <c r="AB34" s="16" t="s">
        <v>21</v>
      </c>
      <c r="AC34" s="16" t="s">
        <v>44</v>
      </c>
      <c r="AD34" s="16" t="s">
        <v>328</v>
      </c>
      <c r="AE34" s="16" t="s">
        <v>329</v>
      </c>
      <c r="AF34" s="16">
        <v>18001367010</v>
      </c>
      <c r="AG34" s="16" t="s">
        <v>157</v>
      </c>
      <c r="AH34" s="16" t="s">
        <v>106</v>
      </c>
      <c r="AI34" s="72">
        <v>44682</v>
      </c>
      <c r="AJ34" s="16" t="s">
        <v>190</v>
      </c>
      <c r="AK34" s="16" t="s">
        <v>143</v>
      </c>
    </row>
    <row r="35" s="3" customFormat="1" spans="1:37">
      <c r="A35" s="10">
        <v>35</v>
      </c>
      <c r="B35" s="18" t="s">
        <v>330</v>
      </c>
      <c r="C35" s="16">
        <v>15940895826</v>
      </c>
      <c r="D35" s="93" t="s">
        <v>331</v>
      </c>
      <c r="E35" s="16" t="s">
        <v>14</v>
      </c>
      <c r="F35" s="16" t="s">
        <v>15</v>
      </c>
      <c r="G35" s="16" t="s">
        <v>143</v>
      </c>
      <c r="H35" s="16" t="s">
        <v>16</v>
      </c>
      <c r="I35" s="16" t="s">
        <v>332</v>
      </c>
      <c r="J35" s="16"/>
      <c r="K35" s="31" t="s">
        <v>40</v>
      </c>
      <c r="L35" s="30">
        <v>44691</v>
      </c>
      <c r="M35" s="16">
        <v>220502</v>
      </c>
      <c r="N35" s="26">
        <f ca="1" t="shared" si="0"/>
        <v>0</v>
      </c>
      <c r="O35" s="26">
        <f ca="1" t="shared" si="1"/>
        <v>2</v>
      </c>
      <c r="P35" s="16">
        <v>1</v>
      </c>
      <c r="Q35" s="30">
        <v>44691</v>
      </c>
      <c r="R35" s="31">
        <v>3</v>
      </c>
      <c r="S35" s="27">
        <f t="shared" si="2"/>
        <v>45786</v>
      </c>
      <c r="T35" s="38">
        <f t="shared" si="3"/>
        <v>23925</v>
      </c>
      <c r="U35" s="12">
        <f ca="1" t="shared" si="4"/>
        <v>57</v>
      </c>
      <c r="V35" s="16" t="s">
        <v>107</v>
      </c>
      <c r="W35" s="41" t="s">
        <v>333</v>
      </c>
      <c r="X35" s="16" t="s">
        <v>19</v>
      </c>
      <c r="Y35" s="16"/>
      <c r="Z35" s="16"/>
      <c r="AA35" s="16" t="s">
        <v>32</v>
      </c>
      <c r="AB35" s="16" t="s">
        <v>21</v>
      </c>
      <c r="AC35" s="16" t="s">
        <v>44</v>
      </c>
      <c r="AD35" s="16"/>
      <c r="AE35" s="16"/>
      <c r="AF35" s="16"/>
      <c r="AG35" s="16" t="s">
        <v>334</v>
      </c>
      <c r="AH35" s="16" t="s">
        <v>106</v>
      </c>
      <c r="AI35" s="16" t="s">
        <v>143</v>
      </c>
      <c r="AJ35" s="16" t="s">
        <v>143</v>
      </c>
      <c r="AK35" s="16" t="s">
        <v>143</v>
      </c>
    </row>
    <row r="36" s="3" customFormat="1" spans="1:37">
      <c r="A36" s="10">
        <v>36</v>
      </c>
      <c r="B36" s="18" t="s">
        <v>335</v>
      </c>
      <c r="C36" s="12">
        <v>13473343446</v>
      </c>
      <c r="D36" s="13" t="s">
        <v>336</v>
      </c>
      <c r="E36" s="12" t="s">
        <v>14</v>
      </c>
      <c r="F36" s="12" t="s">
        <v>45</v>
      </c>
      <c r="G36" s="12" t="s">
        <v>143</v>
      </c>
      <c r="H36" s="12" t="s">
        <v>28</v>
      </c>
      <c r="I36" s="12" t="s">
        <v>83</v>
      </c>
      <c r="J36" s="12" t="s">
        <v>67</v>
      </c>
      <c r="K36" s="12" t="s">
        <v>65</v>
      </c>
      <c r="L36" s="27">
        <v>44711</v>
      </c>
      <c r="M36" s="13" t="s">
        <v>337</v>
      </c>
      <c r="N36" s="26">
        <f ca="1" t="shared" si="0"/>
        <v>0</v>
      </c>
      <c r="O36" s="26">
        <f ca="1" t="shared" si="1"/>
        <v>1</v>
      </c>
      <c r="P36" s="26">
        <v>1</v>
      </c>
      <c r="Q36" s="27">
        <v>44324</v>
      </c>
      <c r="R36" s="26">
        <v>3</v>
      </c>
      <c r="S36" s="27">
        <f t="shared" si="2"/>
        <v>45419</v>
      </c>
      <c r="T36" s="38">
        <f t="shared" si="3"/>
        <v>22817</v>
      </c>
      <c r="U36" s="12">
        <f ca="1" t="shared" si="4"/>
        <v>60</v>
      </c>
      <c r="V36" s="12" t="s">
        <v>102</v>
      </c>
      <c r="W36" s="12" t="s">
        <v>338</v>
      </c>
      <c r="X36" s="12" t="s">
        <v>19</v>
      </c>
      <c r="Y36" s="12" t="s">
        <v>339</v>
      </c>
      <c r="Z36" s="12"/>
      <c r="AA36" s="12" t="s">
        <v>59</v>
      </c>
      <c r="AB36" s="12" t="s">
        <v>21</v>
      </c>
      <c r="AC36" s="12" t="s">
        <v>44</v>
      </c>
      <c r="AD36" s="12" t="s">
        <v>340</v>
      </c>
      <c r="AE36" s="12" t="s">
        <v>36</v>
      </c>
      <c r="AF36" s="12">
        <v>18813143397</v>
      </c>
      <c r="AG36" s="12" t="s">
        <v>157</v>
      </c>
      <c r="AH36" s="12" t="s">
        <v>103</v>
      </c>
      <c r="AI36" s="56" t="s">
        <v>143</v>
      </c>
      <c r="AJ36" s="12" t="s">
        <v>190</v>
      </c>
      <c r="AK36" s="12" t="s">
        <v>143</v>
      </c>
    </row>
    <row r="37" spans="1:29">
      <c r="A37" s="10">
        <v>38</v>
      </c>
      <c r="B37" s="20" t="s">
        <v>341</v>
      </c>
      <c r="C37" s="14">
        <v>13520998173</v>
      </c>
      <c r="D37" s="94" t="s">
        <v>342</v>
      </c>
      <c r="E37" s="14" t="s">
        <v>14</v>
      </c>
      <c r="F37" s="14" t="s">
        <v>320</v>
      </c>
      <c r="G37" s="14" t="s">
        <v>343</v>
      </c>
      <c r="H37" s="14" t="s">
        <v>28</v>
      </c>
      <c r="I37" s="14" t="s">
        <v>332</v>
      </c>
      <c r="J37" s="14" t="s">
        <v>344</v>
      </c>
      <c r="K37" s="14" t="s">
        <v>65</v>
      </c>
      <c r="L37" s="28">
        <v>44740</v>
      </c>
      <c r="M37" s="14">
        <v>220602</v>
      </c>
      <c r="N37" s="26">
        <f ca="1" t="shared" si="0"/>
        <v>0</v>
      </c>
      <c r="O37" s="26">
        <f ca="1" t="shared" si="1"/>
        <v>1</v>
      </c>
      <c r="P37" s="26">
        <v>1</v>
      </c>
      <c r="Q37" s="28">
        <v>44620</v>
      </c>
      <c r="R37" s="14">
        <v>1</v>
      </c>
      <c r="S37" s="27">
        <f t="shared" si="2"/>
        <v>44984</v>
      </c>
      <c r="T37" s="38">
        <f t="shared" si="3"/>
        <v>23371</v>
      </c>
      <c r="U37" s="12">
        <f ca="1" t="shared" si="4"/>
        <v>59</v>
      </c>
      <c r="V37" s="14" t="s">
        <v>345</v>
      </c>
      <c r="W37" s="14" t="s">
        <v>346</v>
      </c>
      <c r="X37" s="14" t="s">
        <v>19</v>
      </c>
      <c r="Y37" s="14"/>
      <c r="Z37" s="14"/>
      <c r="AA37" s="14"/>
      <c r="AB37" s="14"/>
      <c r="AC37" s="14"/>
    </row>
    <row r="38" s="5" customFormat="1" spans="1:29">
      <c r="A38" s="10">
        <v>39</v>
      </c>
      <c r="B38" s="20" t="s">
        <v>347</v>
      </c>
      <c r="C38" s="20">
        <v>19891768309</v>
      </c>
      <c r="D38" s="95" t="s">
        <v>348</v>
      </c>
      <c r="E38" s="20" t="s">
        <v>14</v>
      </c>
      <c r="F38" s="20" t="s">
        <v>27</v>
      </c>
      <c r="G38" s="20" t="s">
        <v>349</v>
      </c>
      <c r="H38" s="20" t="s">
        <v>28</v>
      </c>
      <c r="I38" s="20" t="s">
        <v>332</v>
      </c>
      <c r="J38" s="20"/>
      <c r="K38" s="20" t="s">
        <v>76</v>
      </c>
      <c r="L38" s="34">
        <v>44745</v>
      </c>
      <c r="M38" s="20">
        <v>220701</v>
      </c>
      <c r="N38" s="33">
        <f ca="1" t="shared" si="0"/>
        <v>0</v>
      </c>
      <c r="O38" s="33">
        <f ca="1" t="shared" si="1"/>
        <v>0</v>
      </c>
      <c r="P38" s="33">
        <v>1</v>
      </c>
      <c r="Q38" s="34">
        <v>44745</v>
      </c>
      <c r="R38" s="20">
        <v>1</v>
      </c>
      <c r="S38" s="32">
        <f t="shared" si="2"/>
        <v>45109</v>
      </c>
      <c r="T38" s="44">
        <f t="shared" si="3"/>
        <v>38517</v>
      </c>
      <c r="U38" s="18">
        <f ca="1" t="shared" si="4"/>
        <v>17</v>
      </c>
      <c r="V38" s="20" t="s">
        <v>107</v>
      </c>
      <c r="W38" s="20" t="s">
        <v>350</v>
      </c>
      <c r="X38" s="20" t="s">
        <v>19</v>
      </c>
      <c r="Y38" s="20" t="s">
        <v>351</v>
      </c>
      <c r="Z38" s="20"/>
      <c r="AA38" s="20"/>
      <c r="AB38" s="20"/>
      <c r="AC38" s="20"/>
    </row>
    <row r="39" s="5" customFormat="1" spans="1:24">
      <c r="A39" s="10">
        <v>40</v>
      </c>
      <c r="B39" s="20" t="s">
        <v>352</v>
      </c>
      <c r="C39" s="20">
        <v>13753741866</v>
      </c>
      <c r="D39" s="95" t="s">
        <v>353</v>
      </c>
      <c r="E39" s="20" t="s">
        <v>14</v>
      </c>
      <c r="F39" s="20" t="s">
        <v>320</v>
      </c>
      <c r="G39" s="20" t="s">
        <v>343</v>
      </c>
      <c r="H39" s="20" t="s">
        <v>28</v>
      </c>
      <c r="I39" s="20" t="s">
        <v>332</v>
      </c>
      <c r="J39" s="20" t="s">
        <v>344</v>
      </c>
      <c r="K39" s="20" t="s">
        <v>65</v>
      </c>
      <c r="L39" s="34">
        <v>44746</v>
      </c>
      <c r="M39" s="20">
        <v>220702</v>
      </c>
      <c r="N39" s="33">
        <f ca="1" t="shared" si="0"/>
        <v>0</v>
      </c>
      <c r="O39" s="33">
        <f ca="1" t="shared" si="1"/>
        <v>0</v>
      </c>
      <c r="P39" s="33">
        <v>1</v>
      </c>
      <c r="Q39" s="34">
        <v>44746</v>
      </c>
      <c r="R39" s="20">
        <v>1</v>
      </c>
      <c r="S39" s="32">
        <f t="shared" si="2"/>
        <v>45110</v>
      </c>
      <c r="T39" s="44">
        <f t="shared" si="3"/>
        <v>23810</v>
      </c>
      <c r="U39" s="18">
        <f ca="1" t="shared" si="4"/>
        <v>57</v>
      </c>
      <c r="V39" s="20" t="s">
        <v>112</v>
      </c>
      <c r="W39" s="20" t="s">
        <v>354</v>
      </c>
      <c r="X39" s="20" t="s">
        <v>19</v>
      </c>
    </row>
    <row r="40" s="5" customFormat="1" spans="1:37">
      <c r="A40" s="10">
        <v>41</v>
      </c>
      <c r="B40" s="18" t="s">
        <v>355</v>
      </c>
      <c r="C40" s="20">
        <v>18931392872</v>
      </c>
      <c r="D40" s="95" t="s">
        <v>356</v>
      </c>
      <c r="E40" s="20" t="s">
        <v>14</v>
      </c>
      <c r="F40" s="20" t="s">
        <v>27</v>
      </c>
      <c r="G40" s="20" t="s">
        <v>349</v>
      </c>
      <c r="H40" s="20" t="s">
        <v>28</v>
      </c>
      <c r="I40" s="20" t="s">
        <v>332</v>
      </c>
      <c r="J40" s="20" t="s">
        <v>23</v>
      </c>
      <c r="K40" s="20" t="s">
        <v>76</v>
      </c>
      <c r="L40" s="34">
        <v>44748</v>
      </c>
      <c r="M40" s="20">
        <v>220703</v>
      </c>
      <c r="N40" s="33">
        <f ca="1" t="shared" si="0"/>
        <v>0</v>
      </c>
      <c r="O40" s="33">
        <f ca="1" t="shared" si="1"/>
        <v>0</v>
      </c>
      <c r="P40" s="20">
        <v>1</v>
      </c>
      <c r="Q40" s="34">
        <v>44576</v>
      </c>
      <c r="R40" s="20">
        <v>1</v>
      </c>
      <c r="S40" s="32">
        <f t="shared" si="2"/>
        <v>44940</v>
      </c>
      <c r="T40" s="44">
        <f t="shared" si="3"/>
        <v>38936</v>
      </c>
      <c r="U40" s="18">
        <f ca="1" t="shared" si="4"/>
        <v>16</v>
      </c>
      <c r="V40" s="20" t="s">
        <v>102</v>
      </c>
      <c r="W40" s="20" t="s">
        <v>357</v>
      </c>
      <c r="X40" s="20" t="s">
        <v>19</v>
      </c>
      <c r="Y40" s="71" t="s">
        <v>358</v>
      </c>
      <c r="Z40" s="20" t="s">
        <v>359</v>
      </c>
      <c r="AA40" s="20" t="s">
        <v>66</v>
      </c>
      <c r="AB40" s="20" t="s">
        <v>33</v>
      </c>
      <c r="AC40" s="20" t="s">
        <v>44</v>
      </c>
      <c r="AD40" s="20" t="s">
        <v>360</v>
      </c>
      <c r="AE40" s="20" t="s">
        <v>24</v>
      </c>
      <c r="AF40" s="20">
        <v>15230202872</v>
      </c>
      <c r="AG40" s="20" t="s">
        <v>361</v>
      </c>
      <c r="AH40" s="20" t="s">
        <v>110</v>
      </c>
      <c r="AI40" s="20" t="s">
        <v>143</v>
      </c>
      <c r="AJ40" s="20" t="s">
        <v>190</v>
      </c>
      <c r="AK40" s="20" t="s">
        <v>143</v>
      </c>
    </row>
    <row r="41" s="5" customFormat="1" spans="1:24">
      <c r="A41" s="10">
        <v>42</v>
      </c>
      <c r="B41" s="20" t="s">
        <v>362</v>
      </c>
      <c r="C41" s="20">
        <v>15831272580</v>
      </c>
      <c r="D41" s="95" t="s">
        <v>363</v>
      </c>
      <c r="E41" s="20" t="s">
        <v>14</v>
      </c>
      <c r="F41" s="20" t="s">
        <v>27</v>
      </c>
      <c r="G41" s="20" t="s">
        <v>349</v>
      </c>
      <c r="H41" s="20" t="s">
        <v>28</v>
      </c>
      <c r="I41" s="20" t="s">
        <v>332</v>
      </c>
      <c r="J41" s="20"/>
      <c r="K41" s="20" t="s">
        <v>76</v>
      </c>
      <c r="L41" s="34">
        <v>44749</v>
      </c>
      <c r="M41" s="20">
        <v>220704</v>
      </c>
      <c r="N41" s="33">
        <f ca="1" t="shared" si="0"/>
        <v>0</v>
      </c>
      <c r="O41" s="33">
        <f ca="1" t="shared" si="1"/>
        <v>0</v>
      </c>
      <c r="P41" s="20">
        <v>1</v>
      </c>
      <c r="Q41" s="34">
        <v>44749</v>
      </c>
      <c r="R41" s="20">
        <v>1</v>
      </c>
      <c r="S41" s="32">
        <f t="shared" si="2"/>
        <v>45113</v>
      </c>
      <c r="T41" s="44">
        <f t="shared" si="3"/>
        <v>37838</v>
      </c>
      <c r="U41" s="18">
        <f ca="1" t="shared" si="4"/>
        <v>19</v>
      </c>
      <c r="V41" s="20"/>
      <c r="W41" s="20"/>
      <c r="X41" s="5" t="s">
        <v>19</v>
      </c>
    </row>
    <row r="42" spans="1:23">
      <c r="A42" s="10">
        <v>43</v>
      </c>
      <c r="B42" s="14" t="s">
        <v>364</v>
      </c>
      <c r="C42" s="14"/>
      <c r="D42" s="14"/>
      <c r="E42" s="14"/>
      <c r="F42" s="14"/>
      <c r="G42" s="14"/>
      <c r="H42" s="14"/>
      <c r="I42" s="14"/>
      <c r="J42" s="14"/>
      <c r="K42" s="14"/>
      <c r="L42" s="28">
        <v>44765</v>
      </c>
      <c r="M42" s="20">
        <v>220705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>
      <c r="A43" s="10">
        <v>44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28"/>
      <c r="M43" s="2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1">
      <c r="A44" s="10">
        <v>45</v>
      </c>
    </row>
    <row r="45" spans="1:1">
      <c r="A45" s="10">
        <v>46</v>
      </c>
    </row>
    <row r="46" spans="1:1">
      <c r="A46" s="10">
        <v>47</v>
      </c>
    </row>
    <row r="47" spans="1:1">
      <c r="A47" s="10">
        <v>48</v>
      </c>
    </row>
  </sheetData>
  <autoFilter ref="A1:AK47">
    <extLst/>
  </autoFilter>
  <dataValidations count="10">
    <dataValidation type="list" allowBlank="1" showInputMessage="1" showErrorMessage="1" sqref="K18 K19 K27 K28 K29 K30 K36 K1:K10 K11:K17 K20:K22 K23:K26">
      <formula1>序列!$E$3:$E$10</formula1>
    </dataValidation>
    <dataValidation type="list" allowBlank="1" showInputMessage="1" sqref="F1 F7 F8 F9 F10 F11 F12 F13 F17 F18 G18 F19 G19 F20 F21 F22 F27 F28 F29 G29 F30:G30 F36 F2:F6 F14:F16 F23:F24 F25:F26 G7:G10 G11:G17 G20:G22 G23:G26">
      <formula1>序列!$B$3:$B$6</formula1>
    </dataValidation>
    <dataValidation type="list" allowBlank="1" showInputMessage="1" showErrorMessage="1" sqref="J5 J18 J19 J27 J28 J29 J30 J36 J1:J3 J6:J10 J11:J17 J20:J22 J23:J26">
      <formula1>序列!$K$3:$K$16</formula1>
    </dataValidation>
    <dataValidation type="list" allowBlank="1" showInputMessage="1" sqref="H1 H10 H11 H18 H19 H27 H28 H29 H30 H36 H2:H9 H12:H17 H20:H22 H23:H26">
      <formula1>序列!$C$3:$C$4</formula1>
    </dataValidation>
    <dataValidation type="list" allowBlank="1" showInputMessage="1" showErrorMessage="1" sqref="I11 I18 I19 I27 I28 I29 I30 I36 I1:I8 I9:I10 I12:I17 I20:I22 I23:I26">
      <formula1>序列!$D$3:$D$18</formula1>
    </dataValidation>
    <dataValidation type="list" allowBlank="1" showInputMessage="1" showErrorMessage="1" sqref="AA18 AA19 AA27 AA28 AA29 AA30 AA36 AA1:AA10 AA11:AA17 AA20:AA22 AA23:AA26">
      <formula1>序列!$G$3:$G$10</formula1>
    </dataValidation>
    <dataValidation type="list" allowBlank="1" showInputMessage="1" sqref="E19 E21 E22 E23 E24 E26 E27 E36 E1:E7 E8:E10 E11:E14 E15:E17">
      <formula1>序列!$A$3:$A$9</formula1>
    </dataValidation>
    <dataValidation type="list" allowBlank="1" showInputMessage="1" showErrorMessage="1" sqref="AE18 AE19 AE20 AE21 AE22 AE25 AE26 AE27 AE36 AE1:AE10 AE11:AE17 AE23:AE24">
      <formula1>序列!$L$3:$L$8</formula1>
    </dataValidation>
    <dataValidation type="list" allowBlank="1" showInputMessage="1" showErrorMessage="1" sqref="AB20 AB21 AB22 AB23 AB24 AB25 AB26 AB27 AB36 AB1:AB7 AB8:AB10 AB11:AB14 AB15:AB17">
      <formula1>序列!$H$3:$H$35</formula1>
    </dataValidation>
    <dataValidation type="list" allowBlank="1" showInputMessage="1" showErrorMessage="1" sqref="AC20 AC21 AC22 AC23 AC24 AC25 AC26 AC27 AC36 AC1:AC7 AC8:AC10 AC11:AC14 AC15:AC17">
      <formula1>序列!$I$3:$I$29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O28"/>
  <sheetViews>
    <sheetView workbookViewId="0">
      <pane xSplit="2" ySplit="1" topLeftCell="Z2" activePane="bottomRight" state="frozen"/>
      <selection/>
      <selection pane="topRight"/>
      <selection pane="bottomLeft"/>
      <selection pane="bottomRight" activeCell="AH31" sqref="AH31"/>
    </sheetView>
  </sheetViews>
  <sheetFormatPr defaultColWidth="8.725" defaultRowHeight="14.25"/>
  <cols>
    <col min="1" max="1" width="4.38333333333333" style="1" customWidth="1"/>
    <col min="2" max="2" width="7.38333333333333" style="1" customWidth="1"/>
    <col min="3" max="3" width="12.6333333333333" style="1" customWidth="1"/>
    <col min="4" max="4" width="20.3833333333333" style="1" customWidth="1"/>
    <col min="5" max="5" width="3.38333333333333" style="1" customWidth="1"/>
    <col min="6" max="7" width="9.38333333333333" style="1" customWidth="1"/>
    <col min="8" max="8" width="5.38333333333333" style="1" customWidth="1"/>
    <col min="9" max="9" width="7.38333333333333" style="1" customWidth="1"/>
    <col min="10" max="10" width="11.5" style="1" customWidth="1"/>
    <col min="11" max="11" width="5.38333333333333" style="1" customWidth="1"/>
    <col min="12" max="12" width="11.5" style="1" customWidth="1"/>
    <col min="13" max="13" width="7.38333333333333" style="1" customWidth="1"/>
    <col min="14" max="14" width="2.75" style="1" customWidth="1"/>
    <col min="15" max="15" width="3.88333333333333" style="1" customWidth="1"/>
    <col min="16" max="16" width="4.88333333333333" style="1" customWidth="1"/>
    <col min="17" max="17" width="11.5" style="1" customWidth="1"/>
    <col min="18" max="18" width="4.88333333333333" style="1" customWidth="1"/>
    <col min="19" max="20" width="11.5" style="1" customWidth="1"/>
    <col min="21" max="21" width="3.38333333333333" style="1" customWidth="1"/>
    <col min="22" max="22" width="5.38333333333333" style="1" customWidth="1"/>
    <col min="23" max="23" width="51.5" style="1" customWidth="1"/>
    <col min="24" max="24" width="5.38333333333333" style="1" customWidth="1"/>
    <col min="25" max="25" width="29.3833333333333" style="1" customWidth="1"/>
    <col min="26" max="26" width="20.3833333333333" style="1" customWidth="1"/>
    <col min="27" max="29" width="5.38333333333333" style="1" customWidth="1"/>
    <col min="30" max="30" width="7.38333333333333" style="1" customWidth="1"/>
    <col min="31" max="31" width="9.38333333333333" style="1" customWidth="1"/>
    <col min="32" max="32" width="12.6333333333333" style="1" customWidth="1"/>
    <col min="33" max="33" width="18.25" style="1" customWidth="1"/>
    <col min="34" max="34" width="9.38333333333333" style="1" customWidth="1"/>
    <col min="35" max="35" width="11.5" style="1" customWidth="1"/>
    <col min="36" max="36" width="4.88333333333333" style="1" customWidth="1"/>
    <col min="37" max="37" width="61.5" style="1" customWidth="1"/>
    <col min="38" max="38" width="11.5" style="1" customWidth="1"/>
    <col min="39" max="40" width="9.38333333333333" style="1" customWidth="1"/>
    <col min="41" max="41" width="23.75" style="1" customWidth="1"/>
    <col min="42" max="16384" width="8.725" style="1"/>
  </cols>
  <sheetData>
    <row r="1" s="1" customFormat="1" ht="71.25" spans="1:41">
      <c r="A1" s="7" t="s">
        <v>113</v>
      </c>
      <c r="B1" s="8" t="s">
        <v>114</v>
      </c>
      <c r="C1" s="8" t="s">
        <v>115</v>
      </c>
      <c r="D1" s="9" t="s">
        <v>116</v>
      </c>
      <c r="E1" s="8" t="s">
        <v>1</v>
      </c>
      <c r="F1" s="8" t="s">
        <v>2</v>
      </c>
      <c r="G1" s="8" t="s">
        <v>117</v>
      </c>
      <c r="H1" s="8" t="s">
        <v>3</v>
      </c>
      <c r="I1" s="8" t="s">
        <v>4</v>
      </c>
      <c r="J1" s="8" t="s">
        <v>11</v>
      </c>
      <c r="K1" s="8" t="s">
        <v>5</v>
      </c>
      <c r="L1" s="8" t="s">
        <v>118</v>
      </c>
      <c r="M1" s="8" t="s">
        <v>119</v>
      </c>
      <c r="N1" s="24" t="s">
        <v>92</v>
      </c>
      <c r="O1" s="24" t="s">
        <v>120</v>
      </c>
      <c r="P1" s="24" t="s">
        <v>121</v>
      </c>
      <c r="Q1" s="24" t="s">
        <v>122</v>
      </c>
      <c r="R1" s="24" t="s">
        <v>123</v>
      </c>
      <c r="S1" s="24" t="s">
        <v>124</v>
      </c>
      <c r="T1" s="37" t="s">
        <v>125</v>
      </c>
      <c r="U1" s="8" t="s">
        <v>126</v>
      </c>
      <c r="V1" s="8" t="s">
        <v>98</v>
      </c>
      <c r="W1" s="8" t="s">
        <v>127</v>
      </c>
      <c r="X1" s="8" t="s">
        <v>6</v>
      </c>
      <c r="Y1" s="8" t="s">
        <v>128</v>
      </c>
      <c r="Z1" s="8" t="s">
        <v>129</v>
      </c>
      <c r="AA1" s="8" t="s">
        <v>7</v>
      </c>
      <c r="AB1" s="8" t="s">
        <v>8</v>
      </c>
      <c r="AC1" s="8" t="s">
        <v>9</v>
      </c>
      <c r="AD1" s="8" t="s">
        <v>130</v>
      </c>
      <c r="AE1" s="8" t="s">
        <v>12</v>
      </c>
      <c r="AF1" s="8" t="s">
        <v>131</v>
      </c>
      <c r="AG1" s="8" t="s">
        <v>132</v>
      </c>
      <c r="AH1" s="8" t="s">
        <v>99</v>
      </c>
      <c r="AI1" s="53" t="s">
        <v>133</v>
      </c>
      <c r="AJ1" s="8" t="s">
        <v>134</v>
      </c>
      <c r="AK1" s="8" t="s">
        <v>135</v>
      </c>
      <c r="AL1" s="23" t="s">
        <v>365</v>
      </c>
      <c r="AM1" s="23" t="s">
        <v>366</v>
      </c>
      <c r="AN1" s="23" t="s">
        <v>367</v>
      </c>
      <c r="AO1" s="23" t="s">
        <v>368</v>
      </c>
    </row>
    <row r="2" s="1" customFormat="1" spans="1:41">
      <c r="A2" s="10">
        <v>1</v>
      </c>
      <c r="B2" s="11" t="s">
        <v>369</v>
      </c>
      <c r="C2" s="11">
        <v>13716063336</v>
      </c>
      <c r="D2" s="96" t="s">
        <v>370</v>
      </c>
      <c r="E2" s="11" t="s">
        <v>26</v>
      </c>
      <c r="F2" s="11" t="s">
        <v>15</v>
      </c>
      <c r="G2" s="11" t="s">
        <v>371</v>
      </c>
      <c r="H2" s="11" t="s">
        <v>16</v>
      </c>
      <c r="I2" s="11" t="s">
        <v>39</v>
      </c>
      <c r="J2" s="11"/>
      <c r="K2" s="11" t="s">
        <v>65</v>
      </c>
      <c r="L2" s="25">
        <v>44571</v>
      </c>
      <c r="M2" s="11">
        <v>220103</v>
      </c>
      <c r="N2" s="26">
        <f ca="1">IF(L2="","",DATEDIF(L2,TODAY(),"Y"))</f>
        <v>0</v>
      </c>
      <c r="O2" s="26">
        <f ca="1" t="shared" ref="O2:O23" si="0">IF(L2="","",DATEDIF(L2,TODAY(),"m"))</f>
        <v>6</v>
      </c>
      <c r="P2" s="11">
        <v>1</v>
      </c>
      <c r="Q2" s="25">
        <v>44571</v>
      </c>
      <c r="R2" s="11">
        <v>3</v>
      </c>
      <c r="S2" s="27">
        <f t="shared" ref="S2:S18" si="1">IFERROR(IF(R2="无固定期限","",DATE(YEAR(Q2)+R2,MONTH(Q2),DAY(Q2)-1)),"")</f>
        <v>45666</v>
      </c>
      <c r="T2" s="38">
        <f t="shared" ref="T2:T18" si="2">IF(D2="","",VALUE(MID(D2,7,4)&amp;"/"&amp;MID(D2,11,2)&amp;"/"&amp;MID(D2,13,2)))</f>
        <v>26392</v>
      </c>
      <c r="U2" s="12">
        <f ca="1" t="shared" ref="U2:U18" si="3">IF(D2="","",YEAR(TODAY())-MID(D2,7,4))</f>
        <v>50</v>
      </c>
      <c r="V2" s="11" t="s">
        <v>100</v>
      </c>
      <c r="W2" s="11" t="s">
        <v>372</v>
      </c>
      <c r="X2" s="11" t="s">
        <v>31</v>
      </c>
      <c r="Y2" s="11" t="s">
        <v>373</v>
      </c>
      <c r="Z2" s="11" t="s">
        <v>374</v>
      </c>
      <c r="AA2" s="11" t="s">
        <v>52</v>
      </c>
      <c r="AB2" s="11" t="s">
        <v>21</v>
      </c>
      <c r="AC2" s="11" t="s">
        <v>44</v>
      </c>
      <c r="AD2" s="11"/>
      <c r="AE2" s="11"/>
      <c r="AF2" s="11"/>
      <c r="AG2" s="11" t="s">
        <v>375</v>
      </c>
      <c r="AH2" s="11" t="s">
        <v>108</v>
      </c>
      <c r="AI2" s="54">
        <v>44562</v>
      </c>
      <c r="AJ2" s="11" t="s">
        <v>190</v>
      </c>
      <c r="AK2" s="11" t="s">
        <v>376</v>
      </c>
      <c r="AL2" s="28">
        <v>44575</v>
      </c>
      <c r="AM2" s="14">
        <f t="shared" ref="AM2:AM26" si="4">AL2-L2+1</f>
        <v>5</v>
      </c>
      <c r="AN2" s="50" t="s">
        <v>377</v>
      </c>
      <c r="AO2" s="14" t="s">
        <v>378</v>
      </c>
    </row>
    <row r="3" s="1" customFormat="1" spans="1:41">
      <c r="A3" s="10">
        <v>2</v>
      </c>
      <c r="B3" s="12" t="s">
        <v>379</v>
      </c>
      <c r="C3" s="12">
        <v>18516977052</v>
      </c>
      <c r="D3" s="13" t="s">
        <v>380</v>
      </c>
      <c r="E3" s="12" t="s">
        <v>14</v>
      </c>
      <c r="F3" s="12" t="s">
        <v>45</v>
      </c>
      <c r="G3" s="12" t="s">
        <v>45</v>
      </c>
      <c r="H3" s="12" t="s">
        <v>28</v>
      </c>
      <c r="I3" s="12" t="s">
        <v>83</v>
      </c>
      <c r="J3" s="12" t="s">
        <v>73</v>
      </c>
      <c r="K3" s="12" t="s">
        <v>65</v>
      </c>
      <c r="L3" s="27">
        <v>44491</v>
      </c>
      <c r="M3" s="12">
        <v>211003</v>
      </c>
      <c r="N3" s="26">
        <f ca="1">IF(L3="","",DATEDIF(L3,TODAY(),"Y"))</f>
        <v>0</v>
      </c>
      <c r="O3" s="26">
        <f ca="1" t="shared" si="0"/>
        <v>9</v>
      </c>
      <c r="P3" s="26">
        <v>1</v>
      </c>
      <c r="Q3" s="27">
        <f>L3</f>
        <v>44491</v>
      </c>
      <c r="R3" s="12">
        <v>3</v>
      </c>
      <c r="S3" s="27">
        <f t="shared" si="1"/>
        <v>45586</v>
      </c>
      <c r="T3" s="38">
        <f t="shared" si="2"/>
        <v>27506</v>
      </c>
      <c r="U3" s="12">
        <f ca="1" t="shared" si="3"/>
        <v>47</v>
      </c>
      <c r="V3" s="12" t="s">
        <v>102</v>
      </c>
      <c r="W3" s="12" t="s">
        <v>381</v>
      </c>
      <c r="X3" s="12" t="s">
        <v>19</v>
      </c>
      <c r="Y3" s="12" t="s">
        <v>382</v>
      </c>
      <c r="Z3" s="12"/>
      <c r="AA3" s="12" t="s">
        <v>72</v>
      </c>
      <c r="AB3" s="12" t="s">
        <v>33</v>
      </c>
      <c r="AC3" s="12" t="s">
        <v>44</v>
      </c>
      <c r="AD3" s="12" t="s">
        <v>383</v>
      </c>
      <c r="AE3" s="12" t="s">
        <v>55</v>
      </c>
      <c r="AF3" s="12">
        <v>18231323538</v>
      </c>
      <c r="AG3" s="12" t="s">
        <v>157</v>
      </c>
      <c r="AH3" s="12" t="s">
        <v>106</v>
      </c>
      <c r="AI3" s="55">
        <v>44501</v>
      </c>
      <c r="AJ3" s="12" t="s">
        <v>190</v>
      </c>
      <c r="AK3" s="15" t="s">
        <v>384</v>
      </c>
      <c r="AL3" s="28">
        <v>44578</v>
      </c>
      <c r="AM3" s="14">
        <f t="shared" si="4"/>
        <v>88</v>
      </c>
      <c r="AN3" s="50" t="s">
        <v>377</v>
      </c>
      <c r="AO3" s="14" t="s">
        <v>385</v>
      </c>
    </row>
    <row r="4" spans="1:41">
      <c r="A4" s="10">
        <v>38</v>
      </c>
      <c r="B4" s="12" t="s">
        <v>386</v>
      </c>
      <c r="C4" s="12">
        <v>18600262939</v>
      </c>
      <c r="D4" s="13" t="s">
        <v>387</v>
      </c>
      <c r="E4" s="12" t="s">
        <v>26</v>
      </c>
      <c r="F4" s="12" t="s">
        <v>15</v>
      </c>
      <c r="G4" s="12" t="s">
        <v>15</v>
      </c>
      <c r="H4" s="12" t="s">
        <v>16</v>
      </c>
      <c r="I4" s="12" t="s">
        <v>85</v>
      </c>
      <c r="J4" s="12"/>
      <c r="K4" s="12" t="s">
        <v>65</v>
      </c>
      <c r="L4" s="27">
        <v>44417</v>
      </c>
      <c r="M4" s="12">
        <v>210801</v>
      </c>
      <c r="N4" s="26">
        <v>0</v>
      </c>
      <c r="O4" s="26">
        <f ca="1" t="shared" si="0"/>
        <v>11</v>
      </c>
      <c r="P4" s="26">
        <v>1</v>
      </c>
      <c r="Q4" s="27">
        <f>L4</f>
        <v>44417</v>
      </c>
      <c r="R4" s="26">
        <v>3</v>
      </c>
      <c r="S4" s="27">
        <f t="shared" si="1"/>
        <v>45512</v>
      </c>
      <c r="T4" s="38">
        <f t="shared" si="2"/>
        <v>31748</v>
      </c>
      <c r="U4" s="12">
        <f ca="1" t="shared" si="3"/>
        <v>36</v>
      </c>
      <c r="V4" s="15" t="s">
        <v>107</v>
      </c>
      <c r="W4" s="15" t="s">
        <v>388</v>
      </c>
      <c r="X4" s="12" t="s">
        <v>19</v>
      </c>
      <c r="Y4" s="12" t="s">
        <v>389</v>
      </c>
      <c r="Z4" s="12" t="s">
        <v>390</v>
      </c>
      <c r="AA4" s="12" t="s">
        <v>42</v>
      </c>
      <c r="AB4" s="12" t="s">
        <v>33</v>
      </c>
      <c r="AC4" s="12" t="s">
        <v>44</v>
      </c>
      <c r="AD4" s="12" t="s">
        <v>391</v>
      </c>
      <c r="AE4" s="12" t="s">
        <v>24</v>
      </c>
      <c r="AF4" s="12">
        <v>15118388978</v>
      </c>
      <c r="AG4" s="12" t="s">
        <v>157</v>
      </c>
      <c r="AH4" s="12" t="s">
        <v>106</v>
      </c>
      <c r="AI4" s="56">
        <v>44409</v>
      </c>
      <c r="AJ4" s="12" t="s">
        <v>190</v>
      </c>
      <c r="AK4" s="12" t="s">
        <v>143</v>
      </c>
      <c r="AL4" s="28">
        <v>44589</v>
      </c>
      <c r="AM4" s="14">
        <f t="shared" si="4"/>
        <v>173</v>
      </c>
      <c r="AN4" s="50" t="s">
        <v>392</v>
      </c>
      <c r="AO4" s="14" t="s">
        <v>378</v>
      </c>
    </row>
    <row r="5" s="2" customFormat="1" spans="1:41">
      <c r="A5" s="10">
        <v>33</v>
      </c>
      <c r="B5" s="12" t="s">
        <v>393</v>
      </c>
      <c r="C5" s="12">
        <v>15227622004</v>
      </c>
      <c r="D5" s="13" t="s">
        <v>394</v>
      </c>
      <c r="E5" s="12" t="s">
        <v>14</v>
      </c>
      <c r="F5" s="12" t="s">
        <v>15</v>
      </c>
      <c r="G5" s="12" t="s">
        <v>349</v>
      </c>
      <c r="H5" s="12" t="s">
        <v>28</v>
      </c>
      <c r="I5" s="12" t="s">
        <v>83</v>
      </c>
      <c r="J5" s="12"/>
      <c r="K5" s="12" t="s">
        <v>76</v>
      </c>
      <c r="L5" s="27">
        <v>44379</v>
      </c>
      <c r="M5" s="12">
        <v>210701</v>
      </c>
      <c r="N5" s="26">
        <f ca="1" t="shared" ref="N5:N12" si="5">IF(L5="","",DATEDIF(L5,TODAY(),"Y"))</f>
        <v>1</v>
      </c>
      <c r="O5" s="26">
        <f ca="1" t="shared" si="0"/>
        <v>12</v>
      </c>
      <c r="P5" s="26">
        <v>1</v>
      </c>
      <c r="Q5" s="27">
        <f>L5</f>
        <v>44379</v>
      </c>
      <c r="R5" s="26">
        <v>1</v>
      </c>
      <c r="S5" s="27">
        <f t="shared" si="1"/>
        <v>44743</v>
      </c>
      <c r="T5" s="38">
        <f t="shared" si="2"/>
        <v>36893</v>
      </c>
      <c r="U5" s="12">
        <f ca="1" t="shared" si="3"/>
        <v>21</v>
      </c>
      <c r="V5" s="12" t="s">
        <v>102</v>
      </c>
      <c r="W5" s="12" t="s">
        <v>395</v>
      </c>
      <c r="X5" s="12" t="s">
        <v>19</v>
      </c>
      <c r="Y5" s="12" t="s">
        <v>396</v>
      </c>
      <c r="Z5" s="12" t="s">
        <v>397</v>
      </c>
      <c r="AA5" s="12" t="s">
        <v>52</v>
      </c>
      <c r="AB5" s="12" t="s">
        <v>33</v>
      </c>
      <c r="AC5" s="12" t="s">
        <v>44</v>
      </c>
      <c r="AD5" s="12"/>
      <c r="AE5" s="12"/>
      <c r="AF5" s="12"/>
      <c r="AG5" s="12" t="s">
        <v>361</v>
      </c>
      <c r="AH5" s="12" t="s">
        <v>110</v>
      </c>
      <c r="AI5" s="56" t="s">
        <v>143</v>
      </c>
      <c r="AJ5" s="12" t="s">
        <v>190</v>
      </c>
      <c r="AK5" s="12" t="s">
        <v>143</v>
      </c>
      <c r="AL5" s="30">
        <v>44592</v>
      </c>
      <c r="AM5" s="16">
        <f t="shared" si="4"/>
        <v>214</v>
      </c>
      <c r="AN5" s="41" t="s">
        <v>377</v>
      </c>
      <c r="AO5" s="16" t="s">
        <v>398</v>
      </c>
    </row>
    <row r="6" s="3" customFormat="1" spans="1:41">
      <c r="A6" s="10">
        <v>21</v>
      </c>
      <c r="B6" s="12" t="s">
        <v>399</v>
      </c>
      <c r="C6" s="12">
        <v>17310631753</v>
      </c>
      <c r="D6" s="91" t="s">
        <v>400</v>
      </c>
      <c r="E6" s="12" t="s">
        <v>14</v>
      </c>
      <c r="F6" s="12" t="s">
        <v>15</v>
      </c>
      <c r="G6" s="12" t="s">
        <v>15</v>
      </c>
      <c r="H6" s="12" t="s">
        <v>28</v>
      </c>
      <c r="I6" s="12" t="s">
        <v>83</v>
      </c>
      <c r="J6" s="12"/>
      <c r="K6" s="12" t="s">
        <v>65</v>
      </c>
      <c r="L6" s="27">
        <v>43909</v>
      </c>
      <c r="M6" s="13">
        <v>200301</v>
      </c>
      <c r="N6" s="26">
        <f ca="1" t="shared" si="5"/>
        <v>2</v>
      </c>
      <c r="O6" s="26">
        <f ca="1" t="shared" si="0"/>
        <v>28</v>
      </c>
      <c r="P6" s="26">
        <v>1</v>
      </c>
      <c r="Q6" s="27">
        <v>43909</v>
      </c>
      <c r="R6" s="26">
        <v>3</v>
      </c>
      <c r="S6" s="27">
        <f t="shared" si="1"/>
        <v>45003</v>
      </c>
      <c r="T6" s="38">
        <f t="shared" si="2"/>
        <v>33927</v>
      </c>
      <c r="U6" s="12">
        <f ca="1" t="shared" si="3"/>
        <v>30</v>
      </c>
      <c r="V6" s="12" t="s">
        <v>102</v>
      </c>
      <c r="W6" s="12" t="s">
        <v>401</v>
      </c>
      <c r="X6" s="12" t="s">
        <v>19</v>
      </c>
      <c r="Y6" s="12" t="s">
        <v>402</v>
      </c>
      <c r="Z6" s="12" t="s">
        <v>403</v>
      </c>
      <c r="AA6" s="12" t="s">
        <v>66</v>
      </c>
      <c r="AB6" s="12" t="s">
        <v>21</v>
      </c>
      <c r="AC6" s="12" t="s">
        <v>44</v>
      </c>
      <c r="AD6" s="12"/>
      <c r="AE6" s="12"/>
      <c r="AF6" s="12">
        <v>13513307825</v>
      </c>
      <c r="AG6" s="12" t="s">
        <v>157</v>
      </c>
      <c r="AH6" s="12" t="s">
        <v>106</v>
      </c>
      <c r="AI6" s="55">
        <v>44013</v>
      </c>
      <c r="AJ6" s="12" t="s">
        <v>190</v>
      </c>
      <c r="AK6" s="12" t="s">
        <v>404</v>
      </c>
      <c r="AL6" s="30">
        <v>44612</v>
      </c>
      <c r="AM6" s="16">
        <f t="shared" si="4"/>
        <v>704</v>
      </c>
      <c r="AN6" s="41" t="s">
        <v>392</v>
      </c>
      <c r="AO6" s="16" t="s">
        <v>405</v>
      </c>
    </row>
    <row r="7" s="1" customFormat="1" spans="1:41">
      <c r="A7" s="10">
        <v>36</v>
      </c>
      <c r="B7" s="12" t="s">
        <v>355</v>
      </c>
      <c r="C7" s="14">
        <v>18931392872</v>
      </c>
      <c r="D7" s="94" t="s">
        <v>356</v>
      </c>
      <c r="E7" s="14" t="s">
        <v>14</v>
      </c>
      <c r="F7" s="14" t="s">
        <v>15</v>
      </c>
      <c r="G7" s="14" t="s">
        <v>349</v>
      </c>
      <c r="H7" s="14" t="s">
        <v>28</v>
      </c>
      <c r="I7" s="14" t="s">
        <v>83</v>
      </c>
      <c r="J7" s="14" t="s">
        <v>23</v>
      </c>
      <c r="K7" s="14" t="s">
        <v>76</v>
      </c>
      <c r="L7" s="28">
        <v>44576</v>
      </c>
      <c r="M7" s="14">
        <v>220104</v>
      </c>
      <c r="N7" s="26">
        <f ca="1" t="shared" si="5"/>
        <v>0</v>
      </c>
      <c r="O7" s="26">
        <f ca="1" t="shared" si="0"/>
        <v>6</v>
      </c>
      <c r="P7" s="14">
        <v>1</v>
      </c>
      <c r="Q7" s="28">
        <v>44576</v>
      </c>
      <c r="R7" s="14">
        <v>1</v>
      </c>
      <c r="S7" s="27">
        <f t="shared" si="1"/>
        <v>44940</v>
      </c>
      <c r="T7" s="38">
        <f t="shared" si="2"/>
        <v>38936</v>
      </c>
      <c r="U7" s="12">
        <f ca="1" t="shared" si="3"/>
        <v>16</v>
      </c>
      <c r="V7" s="14" t="s">
        <v>102</v>
      </c>
      <c r="W7" s="14" t="s">
        <v>357</v>
      </c>
      <c r="X7" s="14" t="s">
        <v>19</v>
      </c>
      <c r="Y7" s="50" t="s">
        <v>358</v>
      </c>
      <c r="Z7" s="14" t="s">
        <v>359</v>
      </c>
      <c r="AA7" s="14" t="s">
        <v>66</v>
      </c>
      <c r="AB7" s="14" t="s">
        <v>33</v>
      </c>
      <c r="AC7" s="14" t="s">
        <v>44</v>
      </c>
      <c r="AD7" s="14" t="s">
        <v>360</v>
      </c>
      <c r="AE7" s="14" t="s">
        <v>24</v>
      </c>
      <c r="AF7" s="14">
        <v>15230202872</v>
      </c>
      <c r="AG7" s="14" t="s">
        <v>361</v>
      </c>
      <c r="AH7" s="14" t="s">
        <v>110</v>
      </c>
      <c r="AI7" s="14" t="s">
        <v>143</v>
      </c>
      <c r="AJ7" s="14" t="s">
        <v>190</v>
      </c>
      <c r="AK7" s="14" t="s">
        <v>143</v>
      </c>
      <c r="AL7" s="57">
        <v>44619</v>
      </c>
      <c r="AM7" s="16">
        <f t="shared" si="4"/>
        <v>44</v>
      </c>
      <c r="AN7" s="1" t="s">
        <v>377</v>
      </c>
      <c r="AO7" s="14" t="s">
        <v>406</v>
      </c>
    </row>
    <row r="8" s="3" customFormat="1" spans="1:41">
      <c r="A8" s="10">
        <v>34</v>
      </c>
      <c r="B8" s="12" t="s">
        <v>407</v>
      </c>
      <c r="C8" s="12">
        <v>18911607484</v>
      </c>
      <c r="D8" s="13" t="s">
        <v>408</v>
      </c>
      <c r="E8" s="12" t="s">
        <v>14</v>
      </c>
      <c r="F8" s="12" t="s">
        <v>15</v>
      </c>
      <c r="G8" s="12" t="s">
        <v>15</v>
      </c>
      <c r="H8" s="12" t="s">
        <v>16</v>
      </c>
      <c r="I8" s="12" t="s">
        <v>79</v>
      </c>
      <c r="J8" s="12"/>
      <c r="K8" s="12" t="s">
        <v>65</v>
      </c>
      <c r="L8" s="27">
        <v>44385</v>
      </c>
      <c r="M8" s="12">
        <v>210704</v>
      </c>
      <c r="N8" s="26">
        <f ca="1" t="shared" si="5"/>
        <v>1</v>
      </c>
      <c r="O8" s="26">
        <f ca="1" t="shared" si="0"/>
        <v>12</v>
      </c>
      <c r="P8" s="26">
        <v>1</v>
      </c>
      <c r="Q8" s="27">
        <f>L8</f>
        <v>44385</v>
      </c>
      <c r="R8" s="26">
        <v>3</v>
      </c>
      <c r="S8" s="27">
        <f t="shared" si="1"/>
        <v>45480</v>
      </c>
      <c r="T8" s="38">
        <f t="shared" si="2"/>
        <v>27107</v>
      </c>
      <c r="U8" s="12">
        <f ca="1" t="shared" si="3"/>
        <v>48</v>
      </c>
      <c r="V8" s="12" t="s">
        <v>109</v>
      </c>
      <c r="W8" s="12" t="s">
        <v>409</v>
      </c>
      <c r="X8" s="12" t="s">
        <v>19</v>
      </c>
      <c r="Y8" s="12" t="s">
        <v>410</v>
      </c>
      <c r="Z8" s="12" t="s">
        <v>411</v>
      </c>
      <c r="AA8" s="12" t="s">
        <v>42</v>
      </c>
      <c r="AB8" s="12" t="s">
        <v>21</v>
      </c>
      <c r="AC8" s="12" t="s">
        <v>44</v>
      </c>
      <c r="AD8" s="12" t="s">
        <v>412</v>
      </c>
      <c r="AE8" s="12" t="s">
        <v>36</v>
      </c>
      <c r="AF8" s="12">
        <v>13521603721</v>
      </c>
      <c r="AG8" s="12" t="s">
        <v>157</v>
      </c>
      <c r="AH8" s="12" t="s">
        <v>106</v>
      </c>
      <c r="AI8" s="56">
        <v>44378</v>
      </c>
      <c r="AJ8" s="12" t="s">
        <v>190</v>
      </c>
      <c r="AK8" s="12" t="s">
        <v>413</v>
      </c>
      <c r="AL8" s="30">
        <v>44627</v>
      </c>
      <c r="AM8" s="16">
        <f t="shared" si="4"/>
        <v>243</v>
      </c>
      <c r="AN8" s="41" t="s">
        <v>392</v>
      </c>
      <c r="AO8" s="16" t="s">
        <v>414</v>
      </c>
    </row>
    <row r="9" s="3" customFormat="1" spans="1:41">
      <c r="A9" s="10">
        <v>22</v>
      </c>
      <c r="B9" s="12" t="s">
        <v>415</v>
      </c>
      <c r="C9" s="12">
        <v>13691236866</v>
      </c>
      <c r="D9" s="13" t="s">
        <v>416</v>
      </c>
      <c r="E9" s="12" t="s">
        <v>14</v>
      </c>
      <c r="F9" s="12" t="s">
        <v>15</v>
      </c>
      <c r="G9" s="12" t="s">
        <v>15</v>
      </c>
      <c r="H9" s="12" t="s">
        <v>28</v>
      </c>
      <c r="I9" s="12" t="s">
        <v>83</v>
      </c>
      <c r="J9" s="12"/>
      <c r="K9" s="12" t="s">
        <v>58</v>
      </c>
      <c r="L9" s="27">
        <v>43946</v>
      </c>
      <c r="M9" s="13">
        <v>200409</v>
      </c>
      <c r="N9" s="26">
        <f ca="1" t="shared" si="5"/>
        <v>2</v>
      </c>
      <c r="O9" s="26">
        <f ca="1" t="shared" si="0"/>
        <v>27</v>
      </c>
      <c r="P9" s="26">
        <v>1</v>
      </c>
      <c r="Q9" s="27">
        <v>43946</v>
      </c>
      <c r="R9" s="26">
        <v>3</v>
      </c>
      <c r="S9" s="27">
        <f t="shared" si="1"/>
        <v>45040</v>
      </c>
      <c r="T9" s="38">
        <f t="shared" si="2"/>
        <v>36441</v>
      </c>
      <c r="U9" s="12">
        <f ca="1" t="shared" si="3"/>
        <v>23</v>
      </c>
      <c r="V9" s="12" t="s">
        <v>102</v>
      </c>
      <c r="W9" s="12" t="s">
        <v>417</v>
      </c>
      <c r="X9" s="12" t="s">
        <v>19</v>
      </c>
      <c r="Y9" s="12" t="s">
        <v>418</v>
      </c>
      <c r="Z9" s="12" t="s">
        <v>222</v>
      </c>
      <c r="AA9" s="12" t="s">
        <v>52</v>
      </c>
      <c r="AB9" s="12" t="s">
        <v>21</v>
      </c>
      <c r="AC9" s="12" t="s">
        <v>44</v>
      </c>
      <c r="AD9" s="12"/>
      <c r="AE9" s="12"/>
      <c r="AF9" s="12">
        <v>13521063613</v>
      </c>
      <c r="AG9" s="12" t="s">
        <v>157</v>
      </c>
      <c r="AH9" s="12" t="s">
        <v>106</v>
      </c>
      <c r="AI9" s="55">
        <v>43953</v>
      </c>
      <c r="AJ9" s="12" t="s">
        <v>190</v>
      </c>
      <c r="AK9" s="12" t="s">
        <v>419</v>
      </c>
      <c r="AL9" s="30">
        <v>44628</v>
      </c>
      <c r="AM9" s="16">
        <f t="shared" si="4"/>
        <v>683</v>
      </c>
      <c r="AN9" s="41" t="s">
        <v>392</v>
      </c>
      <c r="AO9" s="16" t="s">
        <v>405</v>
      </c>
    </row>
    <row r="10" spans="1:41">
      <c r="A10" s="10">
        <v>18</v>
      </c>
      <c r="B10" s="12" t="s">
        <v>420</v>
      </c>
      <c r="C10" s="12">
        <v>13290553433</v>
      </c>
      <c r="D10" s="13" t="s">
        <v>421</v>
      </c>
      <c r="E10" s="12" t="s">
        <v>14</v>
      </c>
      <c r="F10" s="12" t="s">
        <v>15</v>
      </c>
      <c r="G10" s="12" t="s">
        <v>15</v>
      </c>
      <c r="H10" s="12" t="s">
        <v>16</v>
      </c>
      <c r="I10" s="12" t="s">
        <v>49</v>
      </c>
      <c r="J10" s="12"/>
      <c r="K10" s="12" t="s">
        <v>65</v>
      </c>
      <c r="L10" s="27">
        <v>43579</v>
      </c>
      <c r="M10" s="13">
        <v>190401</v>
      </c>
      <c r="N10" s="26">
        <f ca="1" t="shared" si="5"/>
        <v>3</v>
      </c>
      <c r="O10" s="26">
        <f ca="1" t="shared" si="0"/>
        <v>39</v>
      </c>
      <c r="P10" s="26">
        <v>1</v>
      </c>
      <c r="Q10" s="27">
        <v>43579</v>
      </c>
      <c r="R10" s="26">
        <v>3</v>
      </c>
      <c r="S10" s="27">
        <f t="shared" si="1"/>
        <v>44674</v>
      </c>
      <c r="T10" s="38">
        <f t="shared" si="2"/>
        <v>36481</v>
      </c>
      <c r="U10" s="12">
        <f ca="1" t="shared" si="3"/>
        <v>23</v>
      </c>
      <c r="V10" s="12" t="s">
        <v>102</v>
      </c>
      <c r="W10" s="12" t="s">
        <v>422</v>
      </c>
      <c r="X10" s="12" t="s">
        <v>51</v>
      </c>
      <c r="Y10" s="12" t="s">
        <v>423</v>
      </c>
      <c r="Z10" s="12" t="s">
        <v>424</v>
      </c>
      <c r="AA10" s="12" t="s">
        <v>66</v>
      </c>
      <c r="AB10" s="12" t="s">
        <v>33</v>
      </c>
      <c r="AC10" s="12" t="s">
        <v>44</v>
      </c>
      <c r="AD10" s="12"/>
      <c r="AE10" s="12"/>
      <c r="AF10" s="12">
        <v>13483568168</v>
      </c>
      <c r="AG10" s="12" t="s">
        <v>157</v>
      </c>
      <c r="AH10" s="12" t="s">
        <v>106</v>
      </c>
      <c r="AI10" s="56">
        <v>43589</v>
      </c>
      <c r="AJ10" s="12" t="s">
        <v>190</v>
      </c>
      <c r="AK10" s="12" t="s">
        <v>143</v>
      </c>
      <c r="AL10" s="28">
        <v>44634</v>
      </c>
      <c r="AM10" s="16">
        <f t="shared" si="4"/>
        <v>1056</v>
      </c>
      <c r="AN10" s="41" t="s">
        <v>392</v>
      </c>
      <c r="AO10" s="14" t="s">
        <v>378</v>
      </c>
    </row>
    <row r="11" spans="1:41">
      <c r="A11" s="10">
        <v>32</v>
      </c>
      <c r="B11" s="12" t="s">
        <v>425</v>
      </c>
      <c r="C11" s="12">
        <v>15801089020</v>
      </c>
      <c r="D11" s="13" t="s">
        <v>426</v>
      </c>
      <c r="E11" s="12" t="s">
        <v>14</v>
      </c>
      <c r="F11" s="12" t="s">
        <v>15</v>
      </c>
      <c r="G11" s="15" t="s">
        <v>15</v>
      </c>
      <c r="H11" s="12" t="s">
        <v>16</v>
      </c>
      <c r="I11" s="12" t="s">
        <v>79</v>
      </c>
      <c r="J11" s="12"/>
      <c r="K11" s="12" t="s">
        <v>65</v>
      </c>
      <c r="L11" s="27">
        <v>44372</v>
      </c>
      <c r="M11" s="13" t="s">
        <v>427</v>
      </c>
      <c r="N11" s="26">
        <f ca="1" t="shared" si="5"/>
        <v>1</v>
      </c>
      <c r="O11" s="26">
        <f ca="1" t="shared" si="0"/>
        <v>13</v>
      </c>
      <c r="P11" s="26">
        <v>1</v>
      </c>
      <c r="Q11" s="27">
        <v>44372</v>
      </c>
      <c r="R11" s="26">
        <v>3</v>
      </c>
      <c r="S11" s="27">
        <f t="shared" si="1"/>
        <v>45467</v>
      </c>
      <c r="T11" s="38">
        <f t="shared" si="2"/>
        <v>27137</v>
      </c>
      <c r="U11" s="12">
        <f ca="1" t="shared" si="3"/>
        <v>48</v>
      </c>
      <c r="V11" s="12" t="s">
        <v>100</v>
      </c>
      <c r="W11" s="12" t="s">
        <v>428</v>
      </c>
      <c r="X11" s="12" t="s">
        <v>19</v>
      </c>
      <c r="Y11" s="12" t="s">
        <v>429</v>
      </c>
      <c r="Z11" s="12" t="s">
        <v>430</v>
      </c>
      <c r="AA11" s="12" t="s">
        <v>52</v>
      </c>
      <c r="AB11" s="12" t="s">
        <v>43</v>
      </c>
      <c r="AC11" s="12" t="s">
        <v>44</v>
      </c>
      <c r="AD11" s="12" t="s">
        <v>431</v>
      </c>
      <c r="AE11" s="12" t="s">
        <v>55</v>
      </c>
      <c r="AF11" s="12">
        <v>13803576250</v>
      </c>
      <c r="AG11" s="12" t="s">
        <v>157</v>
      </c>
      <c r="AH11" s="12" t="s">
        <v>106</v>
      </c>
      <c r="AI11" s="56">
        <v>44378</v>
      </c>
      <c r="AJ11" s="12" t="s">
        <v>190</v>
      </c>
      <c r="AK11" s="12" t="s">
        <v>432</v>
      </c>
      <c r="AL11" s="28">
        <v>44634</v>
      </c>
      <c r="AM11" s="16">
        <f t="shared" si="4"/>
        <v>263</v>
      </c>
      <c r="AN11" s="41" t="s">
        <v>392</v>
      </c>
      <c r="AO11" s="14" t="s">
        <v>378</v>
      </c>
    </row>
    <row r="12" spans="1:41">
      <c r="A12" s="10">
        <v>29</v>
      </c>
      <c r="B12" s="12" t="s">
        <v>335</v>
      </c>
      <c r="C12" s="15">
        <v>13473343446</v>
      </c>
      <c r="D12" s="13" t="s">
        <v>336</v>
      </c>
      <c r="E12" s="15" t="s">
        <v>14</v>
      </c>
      <c r="F12" s="12" t="s">
        <v>45</v>
      </c>
      <c r="G12" s="15" t="s">
        <v>433</v>
      </c>
      <c r="H12" s="12" t="s">
        <v>28</v>
      </c>
      <c r="I12" s="12" t="s">
        <v>83</v>
      </c>
      <c r="J12" s="15" t="s">
        <v>78</v>
      </c>
      <c r="K12" s="15" t="s">
        <v>65</v>
      </c>
      <c r="L12" s="27">
        <v>44324</v>
      </c>
      <c r="M12" s="29">
        <v>210502</v>
      </c>
      <c r="N12" s="26">
        <f ca="1" t="shared" si="5"/>
        <v>1</v>
      </c>
      <c r="O12" s="26">
        <f ca="1" t="shared" si="0"/>
        <v>14</v>
      </c>
      <c r="P12" s="26">
        <v>1</v>
      </c>
      <c r="Q12" s="39">
        <v>44324</v>
      </c>
      <c r="R12" s="40">
        <v>3</v>
      </c>
      <c r="S12" s="27">
        <f t="shared" si="1"/>
        <v>45419</v>
      </c>
      <c r="T12" s="38">
        <f t="shared" si="2"/>
        <v>22817</v>
      </c>
      <c r="U12" s="12">
        <f ca="1" t="shared" si="3"/>
        <v>60</v>
      </c>
      <c r="V12" s="15" t="s">
        <v>102</v>
      </c>
      <c r="W12" s="15" t="s">
        <v>338</v>
      </c>
      <c r="X12" s="15" t="s">
        <v>19</v>
      </c>
      <c r="Y12" s="15" t="s">
        <v>339</v>
      </c>
      <c r="Z12" s="15"/>
      <c r="AA12" s="15" t="s">
        <v>59</v>
      </c>
      <c r="AB12" s="15" t="s">
        <v>21</v>
      </c>
      <c r="AC12" s="15" t="s">
        <v>44</v>
      </c>
      <c r="AD12" s="15" t="s">
        <v>340</v>
      </c>
      <c r="AE12" s="15" t="s">
        <v>36</v>
      </c>
      <c r="AF12" s="15">
        <v>18813143397</v>
      </c>
      <c r="AG12" s="12" t="s">
        <v>157</v>
      </c>
      <c r="AH12" s="12" t="s">
        <v>103</v>
      </c>
      <c r="AI12" s="58" t="s">
        <v>143</v>
      </c>
      <c r="AJ12" s="15" t="s">
        <v>190</v>
      </c>
      <c r="AK12" s="11" t="s">
        <v>143</v>
      </c>
      <c r="AL12" s="28">
        <v>44639</v>
      </c>
      <c r="AM12" s="16">
        <f t="shared" si="4"/>
        <v>316</v>
      </c>
      <c r="AN12" s="50" t="s">
        <v>392</v>
      </c>
      <c r="AO12" s="14" t="s">
        <v>434</v>
      </c>
    </row>
    <row r="13" spans="1:41">
      <c r="A13" s="10">
        <v>37</v>
      </c>
      <c r="B13" s="12" t="s">
        <v>435</v>
      </c>
      <c r="C13" s="11">
        <v>15028373530</v>
      </c>
      <c r="D13" s="96" t="s">
        <v>436</v>
      </c>
      <c r="E13" s="11" t="s">
        <v>14</v>
      </c>
      <c r="F13" s="12" t="s">
        <v>320</v>
      </c>
      <c r="G13" s="12" t="s">
        <v>320</v>
      </c>
      <c r="H13" s="12" t="s">
        <v>28</v>
      </c>
      <c r="I13" s="11" t="s">
        <v>83</v>
      </c>
      <c r="J13" s="11"/>
      <c r="K13" s="11" t="s">
        <v>65</v>
      </c>
      <c r="L13" s="25">
        <v>44566</v>
      </c>
      <c r="M13" s="11">
        <v>220103</v>
      </c>
      <c r="N13" s="26">
        <v>0</v>
      </c>
      <c r="O13" s="26">
        <f ca="1" t="shared" si="0"/>
        <v>6</v>
      </c>
      <c r="P13" s="26">
        <v>0</v>
      </c>
      <c r="Q13" s="25">
        <v>44566</v>
      </c>
      <c r="R13" s="11">
        <v>1</v>
      </c>
      <c r="S13" s="27">
        <f t="shared" si="1"/>
        <v>44930</v>
      </c>
      <c r="T13" s="38">
        <f t="shared" si="2"/>
        <v>29858</v>
      </c>
      <c r="U13" s="12">
        <f ca="1" t="shared" si="3"/>
        <v>41</v>
      </c>
      <c r="V13" s="11" t="s">
        <v>102</v>
      </c>
      <c r="W13" s="11" t="s">
        <v>437</v>
      </c>
      <c r="X13" s="11" t="s">
        <v>19</v>
      </c>
      <c r="Y13" s="11"/>
      <c r="Z13" s="11"/>
      <c r="AA13" s="11" t="s">
        <v>72</v>
      </c>
      <c r="AB13" s="11"/>
      <c r="AC13" s="11"/>
      <c r="AD13" s="11"/>
      <c r="AE13" s="11"/>
      <c r="AF13" s="11"/>
      <c r="AG13" s="11" t="s">
        <v>296</v>
      </c>
      <c r="AH13" s="11" t="s">
        <v>101</v>
      </c>
      <c r="AI13" s="11" t="s">
        <v>143</v>
      </c>
      <c r="AJ13" s="11" t="s">
        <v>190</v>
      </c>
      <c r="AK13" s="11" t="s">
        <v>297</v>
      </c>
      <c r="AL13" s="28">
        <v>44642</v>
      </c>
      <c r="AM13" s="16">
        <f t="shared" si="4"/>
        <v>77</v>
      </c>
      <c r="AN13" s="50" t="s">
        <v>377</v>
      </c>
      <c r="AO13" s="14" t="s">
        <v>438</v>
      </c>
    </row>
    <row r="14" s="3" customFormat="1" spans="1:41">
      <c r="A14" s="10">
        <v>25</v>
      </c>
      <c r="B14" s="12" t="s">
        <v>439</v>
      </c>
      <c r="C14" s="12">
        <v>18601045735</v>
      </c>
      <c r="D14" s="13" t="s">
        <v>440</v>
      </c>
      <c r="E14" s="12" t="s">
        <v>14</v>
      </c>
      <c r="F14" s="12" t="s">
        <v>15</v>
      </c>
      <c r="G14" s="12" t="s">
        <v>15</v>
      </c>
      <c r="H14" s="12" t="s">
        <v>28</v>
      </c>
      <c r="I14" s="12" t="s">
        <v>82</v>
      </c>
      <c r="J14" s="12"/>
      <c r="K14" s="12" t="s">
        <v>65</v>
      </c>
      <c r="L14" s="27">
        <v>44438</v>
      </c>
      <c r="M14" s="12">
        <v>210804</v>
      </c>
      <c r="N14" s="26">
        <f ca="1" t="shared" ref="N14:N23" si="6">IF(L14="","",DATEDIF(L14,TODAY(),"Y"))</f>
        <v>0</v>
      </c>
      <c r="O14" s="26">
        <f ca="1" t="shared" si="0"/>
        <v>10</v>
      </c>
      <c r="P14" s="26">
        <v>1</v>
      </c>
      <c r="Q14" s="27">
        <f>L14</f>
        <v>44438</v>
      </c>
      <c r="R14" s="26">
        <v>3</v>
      </c>
      <c r="S14" s="27">
        <f t="shared" si="1"/>
        <v>45533</v>
      </c>
      <c r="T14" s="38">
        <f t="shared" si="2"/>
        <v>36523</v>
      </c>
      <c r="U14" s="12">
        <f ca="1" t="shared" si="3"/>
        <v>23</v>
      </c>
      <c r="V14" s="12" t="s">
        <v>102</v>
      </c>
      <c r="W14" s="12" t="s">
        <v>441</v>
      </c>
      <c r="X14" s="12" t="s">
        <v>19</v>
      </c>
      <c r="Y14" s="12" t="s">
        <v>442</v>
      </c>
      <c r="Z14" s="12" t="s">
        <v>156</v>
      </c>
      <c r="AA14" s="12" t="s">
        <v>52</v>
      </c>
      <c r="AB14" s="12" t="s">
        <v>33</v>
      </c>
      <c r="AC14" s="12" t="s">
        <v>44</v>
      </c>
      <c r="AD14" s="12" t="s">
        <v>443</v>
      </c>
      <c r="AE14" s="12" t="s">
        <v>24</v>
      </c>
      <c r="AF14" s="12">
        <v>13011045735</v>
      </c>
      <c r="AG14" s="12" t="s">
        <v>157</v>
      </c>
      <c r="AH14" s="12" t="s">
        <v>106</v>
      </c>
      <c r="AI14" s="56">
        <v>44440</v>
      </c>
      <c r="AJ14" s="12" t="s">
        <v>190</v>
      </c>
      <c r="AK14" s="12" t="s">
        <v>143</v>
      </c>
      <c r="AL14" s="30">
        <v>44645</v>
      </c>
      <c r="AM14" s="16">
        <f t="shared" si="4"/>
        <v>208</v>
      </c>
      <c r="AN14" s="41" t="s">
        <v>392</v>
      </c>
      <c r="AO14" s="16" t="s">
        <v>378</v>
      </c>
    </row>
    <row r="15" s="4" customFormat="1" spans="1:41">
      <c r="A15" s="10">
        <v>41</v>
      </c>
      <c r="B15" s="16" t="s">
        <v>444</v>
      </c>
      <c r="C15" s="16">
        <v>13633350011</v>
      </c>
      <c r="D15" s="93" t="s">
        <v>445</v>
      </c>
      <c r="E15" s="16" t="s">
        <v>26</v>
      </c>
      <c r="F15" s="16" t="s">
        <v>15</v>
      </c>
      <c r="G15" s="16" t="s">
        <v>15</v>
      </c>
      <c r="H15" s="16" t="s">
        <v>16</v>
      </c>
      <c r="I15" s="16" t="s">
        <v>85</v>
      </c>
      <c r="J15" s="16"/>
      <c r="K15" s="16" t="s">
        <v>65</v>
      </c>
      <c r="L15" s="30">
        <v>44662</v>
      </c>
      <c r="M15" s="16">
        <v>220401</v>
      </c>
      <c r="N15" s="26">
        <f ca="1" t="shared" si="6"/>
        <v>0</v>
      </c>
      <c r="O15" s="26">
        <f ca="1" t="shared" si="0"/>
        <v>3</v>
      </c>
      <c r="P15" s="16">
        <v>1</v>
      </c>
      <c r="Q15" s="30">
        <v>44662</v>
      </c>
      <c r="R15" s="16">
        <v>3</v>
      </c>
      <c r="S15" s="27">
        <f t="shared" si="1"/>
        <v>45757</v>
      </c>
      <c r="T15" s="38">
        <f t="shared" si="2"/>
        <v>29081</v>
      </c>
      <c r="U15" s="12">
        <f ca="1" t="shared" si="3"/>
        <v>43</v>
      </c>
      <c r="V15" s="16" t="s">
        <v>102</v>
      </c>
      <c r="W15" s="3" t="s">
        <v>446</v>
      </c>
      <c r="X15" s="3" t="s">
        <v>19</v>
      </c>
      <c r="Y15" s="3" t="s">
        <v>447</v>
      </c>
      <c r="Z15" s="3" t="s">
        <v>448</v>
      </c>
      <c r="AA15" s="16" t="s">
        <v>42</v>
      </c>
      <c r="AB15" s="16" t="s">
        <v>21</v>
      </c>
      <c r="AC15" s="16" t="s">
        <v>44</v>
      </c>
      <c r="AD15" s="16" t="s">
        <v>449</v>
      </c>
      <c r="AE15" s="16" t="s">
        <v>310</v>
      </c>
      <c r="AF15" s="16">
        <v>18630364376</v>
      </c>
      <c r="AG15" s="16" t="s">
        <v>157</v>
      </c>
      <c r="AH15" s="16" t="s">
        <v>106</v>
      </c>
      <c r="AI15" s="16" t="s">
        <v>143</v>
      </c>
      <c r="AJ15" s="16" t="s">
        <v>190</v>
      </c>
      <c r="AK15" s="16" t="s">
        <v>450</v>
      </c>
      <c r="AL15" s="30">
        <v>44663</v>
      </c>
      <c r="AM15" s="16">
        <f t="shared" si="4"/>
        <v>2</v>
      </c>
      <c r="AN15" s="41" t="s">
        <v>377</v>
      </c>
      <c r="AO15" s="16" t="s">
        <v>451</v>
      </c>
    </row>
    <row r="16" s="4" customFormat="1" spans="1:41">
      <c r="A16" s="10">
        <v>30</v>
      </c>
      <c r="B16" s="12" t="s">
        <v>452</v>
      </c>
      <c r="C16" s="12">
        <v>15910867781</v>
      </c>
      <c r="D16" s="13" t="s">
        <v>453</v>
      </c>
      <c r="E16" s="12" t="s">
        <v>14</v>
      </c>
      <c r="F16" s="12" t="s">
        <v>15</v>
      </c>
      <c r="G16" s="12" t="s">
        <v>371</v>
      </c>
      <c r="H16" s="12" t="s">
        <v>16</v>
      </c>
      <c r="I16" s="12" t="s">
        <v>39</v>
      </c>
      <c r="J16" s="12"/>
      <c r="K16" s="12" t="s">
        <v>50</v>
      </c>
      <c r="L16" s="27">
        <v>44387</v>
      </c>
      <c r="M16" s="12">
        <v>210705</v>
      </c>
      <c r="N16" s="26">
        <f ca="1" t="shared" si="6"/>
        <v>1</v>
      </c>
      <c r="O16" s="26">
        <f ca="1" t="shared" si="0"/>
        <v>12</v>
      </c>
      <c r="P16" s="26">
        <v>1</v>
      </c>
      <c r="Q16" s="27">
        <f>L16</f>
        <v>44387</v>
      </c>
      <c r="R16" s="26">
        <v>3</v>
      </c>
      <c r="S16" s="27">
        <f t="shared" si="1"/>
        <v>45482</v>
      </c>
      <c r="T16" s="38">
        <f t="shared" si="2"/>
        <v>25902</v>
      </c>
      <c r="U16" s="12">
        <f ca="1" t="shared" si="3"/>
        <v>52</v>
      </c>
      <c r="V16" s="12" t="s">
        <v>112</v>
      </c>
      <c r="W16" s="12" t="s">
        <v>454</v>
      </c>
      <c r="X16" s="12" t="s">
        <v>19</v>
      </c>
      <c r="Y16" s="12" t="s">
        <v>455</v>
      </c>
      <c r="Z16" s="12" t="s">
        <v>239</v>
      </c>
      <c r="AA16" s="12" t="s">
        <v>52</v>
      </c>
      <c r="AB16" s="12" t="s">
        <v>21</v>
      </c>
      <c r="AC16" s="12" t="s">
        <v>44</v>
      </c>
      <c r="AD16" s="12" t="s">
        <v>456</v>
      </c>
      <c r="AE16" s="12" t="s">
        <v>36</v>
      </c>
      <c r="AF16" s="12">
        <v>18635665240</v>
      </c>
      <c r="AG16" s="12" t="s">
        <v>375</v>
      </c>
      <c r="AH16" s="12" t="s">
        <v>108</v>
      </c>
      <c r="AI16" s="56" t="s">
        <v>143</v>
      </c>
      <c r="AJ16" s="12" t="s">
        <v>190</v>
      </c>
      <c r="AK16" s="12" t="s">
        <v>457</v>
      </c>
      <c r="AL16" s="30">
        <v>44671</v>
      </c>
      <c r="AM16" s="16">
        <f t="shared" si="4"/>
        <v>285</v>
      </c>
      <c r="AN16" s="41" t="s">
        <v>392</v>
      </c>
      <c r="AO16" s="16" t="s">
        <v>378</v>
      </c>
    </row>
    <row r="17" s="4" customFormat="1" spans="1:41">
      <c r="A17" s="10">
        <v>41</v>
      </c>
      <c r="B17" s="16" t="s">
        <v>458</v>
      </c>
      <c r="C17" s="16">
        <v>13810885235</v>
      </c>
      <c r="D17" s="93" t="s">
        <v>459</v>
      </c>
      <c r="E17" s="16" t="s">
        <v>14</v>
      </c>
      <c r="F17" s="16" t="s">
        <v>15</v>
      </c>
      <c r="G17" s="16" t="s">
        <v>15</v>
      </c>
      <c r="H17" s="16" t="s">
        <v>16</v>
      </c>
      <c r="I17" s="16" t="s">
        <v>85</v>
      </c>
      <c r="J17" s="16"/>
      <c r="K17" s="16" t="s">
        <v>65</v>
      </c>
      <c r="L17" s="30">
        <v>44669</v>
      </c>
      <c r="M17" s="16">
        <v>220402</v>
      </c>
      <c r="N17" s="26">
        <f ca="1" t="shared" si="6"/>
        <v>0</v>
      </c>
      <c r="O17" s="26">
        <f ca="1" t="shared" si="0"/>
        <v>3</v>
      </c>
      <c r="P17" s="16">
        <v>1</v>
      </c>
      <c r="Q17" s="30">
        <v>44669</v>
      </c>
      <c r="R17" s="16">
        <v>3</v>
      </c>
      <c r="S17" s="27">
        <f t="shared" si="1"/>
        <v>45764</v>
      </c>
      <c r="T17" s="38">
        <f t="shared" si="2"/>
        <v>31024</v>
      </c>
      <c r="U17" s="12">
        <f ca="1" t="shared" si="3"/>
        <v>38</v>
      </c>
      <c r="V17" s="16" t="s">
        <v>100</v>
      </c>
      <c r="W17" s="3" t="s">
        <v>460</v>
      </c>
      <c r="X17" s="3" t="s">
        <v>19</v>
      </c>
      <c r="Y17" s="3" t="s">
        <v>461</v>
      </c>
      <c r="Z17" s="3" t="s">
        <v>141</v>
      </c>
      <c r="AA17" s="16" t="s">
        <v>42</v>
      </c>
      <c r="AB17" s="16" t="s">
        <v>21</v>
      </c>
      <c r="AC17" s="16" t="s">
        <v>44</v>
      </c>
      <c r="AD17" s="16" t="s">
        <v>462</v>
      </c>
      <c r="AE17" s="16" t="s">
        <v>310</v>
      </c>
      <c r="AF17" s="16">
        <v>15611841331</v>
      </c>
      <c r="AG17" s="16" t="s">
        <v>157</v>
      </c>
      <c r="AH17" s="16" t="s">
        <v>106</v>
      </c>
      <c r="AI17" s="16" t="s">
        <v>143</v>
      </c>
      <c r="AJ17" s="16" t="s">
        <v>190</v>
      </c>
      <c r="AK17" s="16"/>
      <c r="AL17" s="30">
        <v>44671</v>
      </c>
      <c r="AM17" s="16">
        <f t="shared" si="4"/>
        <v>3</v>
      </c>
      <c r="AN17" s="41" t="s">
        <v>377</v>
      </c>
      <c r="AO17" s="16" t="s">
        <v>451</v>
      </c>
    </row>
    <row r="18" s="2" customFormat="1" spans="1:41">
      <c r="A18" s="10">
        <v>39</v>
      </c>
      <c r="B18" s="12" t="s">
        <v>463</v>
      </c>
      <c r="C18" s="16">
        <v>13671099923</v>
      </c>
      <c r="D18" s="93" t="s">
        <v>464</v>
      </c>
      <c r="E18" s="16" t="s">
        <v>14</v>
      </c>
      <c r="F18" s="16" t="s">
        <v>15</v>
      </c>
      <c r="G18" s="16" t="s">
        <v>15</v>
      </c>
      <c r="H18" s="16" t="s">
        <v>16</v>
      </c>
      <c r="I18" s="16" t="s">
        <v>83</v>
      </c>
      <c r="J18" s="16"/>
      <c r="K18" s="16" t="s">
        <v>65</v>
      </c>
      <c r="L18" s="30">
        <v>44671</v>
      </c>
      <c r="M18" s="31">
        <v>220403</v>
      </c>
      <c r="N18" s="26">
        <f ca="1" t="shared" si="6"/>
        <v>0</v>
      </c>
      <c r="O18" s="26">
        <f ca="1" t="shared" si="0"/>
        <v>3</v>
      </c>
      <c r="P18" s="16">
        <v>1</v>
      </c>
      <c r="Q18" s="30">
        <v>44671</v>
      </c>
      <c r="R18" s="16">
        <v>3</v>
      </c>
      <c r="S18" s="27">
        <f t="shared" si="1"/>
        <v>45766</v>
      </c>
      <c r="T18" s="38">
        <f t="shared" si="2"/>
        <v>29124</v>
      </c>
      <c r="U18" s="12">
        <f ca="1" t="shared" si="3"/>
        <v>43</v>
      </c>
      <c r="V18" s="41" t="s">
        <v>100</v>
      </c>
      <c r="W18" s="16" t="s">
        <v>465</v>
      </c>
      <c r="X18" s="16" t="s">
        <v>19</v>
      </c>
      <c r="Y18" s="16" t="s">
        <v>461</v>
      </c>
      <c r="Z18" s="16" t="s">
        <v>466</v>
      </c>
      <c r="AA18" s="16" t="s">
        <v>42</v>
      </c>
      <c r="AB18" s="16" t="s">
        <v>21</v>
      </c>
      <c r="AC18" s="16" t="s">
        <v>44</v>
      </c>
      <c r="AD18" s="16" t="s">
        <v>467</v>
      </c>
      <c r="AE18" s="16" t="s">
        <v>310</v>
      </c>
      <c r="AF18" s="16">
        <v>13601134140</v>
      </c>
      <c r="AG18" s="16" t="s">
        <v>157</v>
      </c>
      <c r="AH18" s="16" t="s">
        <v>106</v>
      </c>
      <c r="AI18" s="55">
        <v>44652</v>
      </c>
      <c r="AJ18" s="16" t="s">
        <v>190</v>
      </c>
      <c r="AK18" s="59"/>
      <c r="AL18" s="60">
        <v>44678</v>
      </c>
      <c r="AM18" s="59">
        <f t="shared" si="4"/>
        <v>8</v>
      </c>
      <c r="AN18" s="61" t="s">
        <v>377</v>
      </c>
      <c r="AO18" s="59" t="s">
        <v>451</v>
      </c>
    </row>
    <row r="19" s="2" customFormat="1" spans="1:41">
      <c r="A19" s="10">
        <v>39</v>
      </c>
      <c r="B19" s="12" t="s">
        <v>468</v>
      </c>
      <c r="C19" s="16">
        <v>13292688669</v>
      </c>
      <c r="D19" s="93" t="s">
        <v>469</v>
      </c>
      <c r="E19" s="16" t="s">
        <v>14</v>
      </c>
      <c r="F19" s="16" t="s">
        <v>15</v>
      </c>
      <c r="G19" s="16" t="s">
        <v>15</v>
      </c>
      <c r="H19" s="16" t="s">
        <v>16</v>
      </c>
      <c r="I19" s="16" t="s">
        <v>83</v>
      </c>
      <c r="J19" s="16"/>
      <c r="K19" s="16" t="s">
        <v>50</v>
      </c>
      <c r="L19" s="30">
        <v>44679</v>
      </c>
      <c r="M19" s="16">
        <v>220404</v>
      </c>
      <c r="N19" s="26">
        <f ca="1" t="shared" si="6"/>
        <v>0</v>
      </c>
      <c r="O19" s="26">
        <f ca="1" t="shared" si="0"/>
        <v>3</v>
      </c>
      <c r="P19" s="16">
        <v>1</v>
      </c>
      <c r="Q19" s="30">
        <v>44679</v>
      </c>
      <c r="R19" s="16">
        <v>3</v>
      </c>
      <c r="S19" s="27">
        <f t="shared" ref="S19:S28" si="7">IFERROR(IF(R19="无固定期限","",DATE(YEAR(Q19)+R19,MONTH(Q19),DAY(Q19)-1)),"")</f>
        <v>45774</v>
      </c>
      <c r="T19" s="42">
        <f t="shared" ref="T19:T28" si="8">IF(D19="","",VALUE(MID(D19,7,4)&amp;"/"&amp;MID(D19,11,2)&amp;"/"&amp;MID(D19,13,2)))</f>
        <v>31564</v>
      </c>
      <c r="U19" s="12">
        <f ca="1" t="shared" ref="U19:U28" si="9">IF(D19="","",YEAR(TODAY())-MID(D19,7,4))</f>
        <v>36</v>
      </c>
      <c r="V19" s="41" t="s">
        <v>102</v>
      </c>
      <c r="W19" s="41" t="s">
        <v>470</v>
      </c>
      <c r="X19" s="16" t="s">
        <v>19</v>
      </c>
      <c r="Y19" s="16" t="s">
        <v>471</v>
      </c>
      <c r="Z19" s="16" t="s">
        <v>472</v>
      </c>
      <c r="AA19" s="16" t="s">
        <v>105</v>
      </c>
      <c r="AB19" s="16" t="s">
        <v>33</v>
      </c>
      <c r="AC19" s="16" t="s">
        <v>44</v>
      </c>
      <c r="AD19" s="16" t="s">
        <v>473</v>
      </c>
      <c r="AE19" s="16" t="s">
        <v>55</v>
      </c>
      <c r="AF19" s="16">
        <v>13785618884</v>
      </c>
      <c r="AG19" s="16" t="s">
        <v>157</v>
      </c>
      <c r="AH19" s="16" t="s">
        <v>106</v>
      </c>
      <c r="AI19" s="55">
        <v>44652</v>
      </c>
      <c r="AJ19" s="16" t="s">
        <v>190</v>
      </c>
      <c r="AK19" s="16" t="s">
        <v>143</v>
      </c>
      <c r="AL19" s="30">
        <v>44707</v>
      </c>
      <c r="AM19" s="16">
        <f t="shared" si="4"/>
        <v>29</v>
      </c>
      <c r="AN19" s="62" t="s">
        <v>377</v>
      </c>
      <c r="AO19" s="62" t="s">
        <v>378</v>
      </c>
    </row>
    <row r="20" s="3" customFormat="1" spans="1:41">
      <c r="A20" s="10">
        <v>31</v>
      </c>
      <c r="B20" s="12" t="s">
        <v>474</v>
      </c>
      <c r="C20" s="12">
        <v>13693569723</v>
      </c>
      <c r="D20" s="13" t="s">
        <v>475</v>
      </c>
      <c r="E20" s="12" t="s">
        <v>14</v>
      </c>
      <c r="F20" s="12" t="s">
        <v>45</v>
      </c>
      <c r="G20" s="12" t="s">
        <v>45</v>
      </c>
      <c r="H20" s="12" t="s">
        <v>28</v>
      </c>
      <c r="I20" s="12" t="s">
        <v>83</v>
      </c>
      <c r="J20" s="12" t="s">
        <v>23</v>
      </c>
      <c r="K20" s="12" t="s">
        <v>65</v>
      </c>
      <c r="L20" s="27">
        <v>44488</v>
      </c>
      <c r="M20" s="12">
        <v>211004</v>
      </c>
      <c r="N20" s="26">
        <f ca="1" t="shared" si="6"/>
        <v>0</v>
      </c>
      <c r="O20" s="26">
        <f ca="1" t="shared" si="0"/>
        <v>9</v>
      </c>
      <c r="P20" s="26">
        <v>1</v>
      </c>
      <c r="Q20" s="27">
        <f>L20</f>
        <v>44488</v>
      </c>
      <c r="R20" s="12">
        <v>3</v>
      </c>
      <c r="S20" s="27">
        <f t="shared" si="7"/>
        <v>45583</v>
      </c>
      <c r="T20" s="42">
        <f t="shared" si="8"/>
        <v>28369</v>
      </c>
      <c r="U20" s="12">
        <f ca="1" t="shared" si="9"/>
        <v>45</v>
      </c>
      <c r="V20" s="12" t="s">
        <v>102</v>
      </c>
      <c r="W20" s="12" t="s">
        <v>476</v>
      </c>
      <c r="X20" s="12" t="s">
        <v>19</v>
      </c>
      <c r="Y20" s="51" t="s">
        <v>477</v>
      </c>
      <c r="Z20" s="12"/>
      <c r="AA20" s="12" t="s">
        <v>72</v>
      </c>
      <c r="AB20" s="12" t="s">
        <v>21</v>
      </c>
      <c r="AC20" s="12" t="s">
        <v>44</v>
      </c>
      <c r="AD20" s="12" t="s">
        <v>478</v>
      </c>
      <c r="AE20" s="12" t="s">
        <v>36</v>
      </c>
      <c r="AF20" s="12">
        <v>13691089258</v>
      </c>
      <c r="AG20" s="12" t="s">
        <v>157</v>
      </c>
      <c r="AH20" s="12" t="s">
        <v>106</v>
      </c>
      <c r="AI20" s="55">
        <v>44501</v>
      </c>
      <c r="AJ20" s="12" t="s">
        <v>190</v>
      </c>
      <c r="AK20" s="12" t="s">
        <v>479</v>
      </c>
      <c r="AL20" s="30">
        <v>44712</v>
      </c>
      <c r="AM20" s="16">
        <f t="shared" si="4"/>
        <v>225</v>
      </c>
      <c r="AN20" s="16" t="s">
        <v>392</v>
      </c>
      <c r="AO20" s="16" t="s">
        <v>480</v>
      </c>
    </row>
    <row r="21" s="3" customFormat="1" spans="1:41">
      <c r="A21" s="10">
        <v>10</v>
      </c>
      <c r="B21" s="12" t="s">
        <v>481</v>
      </c>
      <c r="C21" s="12">
        <v>15010601039</v>
      </c>
      <c r="D21" s="13" t="s">
        <v>482</v>
      </c>
      <c r="E21" s="12" t="s">
        <v>14</v>
      </c>
      <c r="F21" s="12" t="s">
        <v>45</v>
      </c>
      <c r="G21" s="12" t="s">
        <v>45</v>
      </c>
      <c r="H21" s="12" t="s">
        <v>28</v>
      </c>
      <c r="I21" s="12" t="s">
        <v>83</v>
      </c>
      <c r="J21" s="12" t="s">
        <v>23</v>
      </c>
      <c r="K21" s="12" t="s">
        <v>65</v>
      </c>
      <c r="L21" s="27">
        <v>42936</v>
      </c>
      <c r="M21" s="13">
        <v>170702</v>
      </c>
      <c r="N21" s="26">
        <f ca="1" t="shared" si="6"/>
        <v>5</v>
      </c>
      <c r="O21" s="26">
        <f ca="1" t="shared" si="0"/>
        <v>60</v>
      </c>
      <c r="P21" s="26">
        <v>2</v>
      </c>
      <c r="Q21" s="27">
        <v>44562</v>
      </c>
      <c r="R21" s="26">
        <v>3</v>
      </c>
      <c r="S21" s="27">
        <f t="shared" si="7"/>
        <v>45657</v>
      </c>
      <c r="T21" s="38">
        <f t="shared" si="8"/>
        <v>27996</v>
      </c>
      <c r="U21" s="12">
        <f ca="1" t="shared" si="9"/>
        <v>46</v>
      </c>
      <c r="V21" s="12" t="s">
        <v>102</v>
      </c>
      <c r="W21" s="12" t="s">
        <v>483</v>
      </c>
      <c r="X21" s="43" t="s">
        <v>19</v>
      </c>
      <c r="Y21" s="12" t="s">
        <v>484</v>
      </c>
      <c r="Z21" s="12"/>
      <c r="AA21" s="12" t="s">
        <v>72</v>
      </c>
      <c r="AB21" s="12" t="s">
        <v>21</v>
      </c>
      <c r="AC21" s="12" t="s">
        <v>44</v>
      </c>
      <c r="AD21" s="12"/>
      <c r="AE21" s="12"/>
      <c r="AF21" s="12">
        <v>13810624405</v>
      </c>
      <c r="AG21" s="12" t="s">
        <v>157</v>
      </c>
      <c r="AH21" s="12" t="s">
        <v>106</v>
      </c>
      <c r="AI21" s="56"/>
      <c r="AJ21" s="12"/>
      <c r="AK21" s="12" t="s">
        <v>191</v>
      </c>
      <c r="AL21" s="30">
        <v>44712</v>
      </c>
      <c r="AM21" s="16">
        <f t="shared" si="4"/>
        <v>1777</v>
      </c>
      <c r="AN21" s="16" t="s">
        <v>392</v>
      </c>
      <c r="AO21" s="16" t="s">
        <v>480</v>
      </c>
    </row>
    <row r="22" s="5" customFormat="1" spans="1:41">
      <c r="A22" s="17">
        <v>23</v>
      </c>
      <c r="B22" s="18" t="s">
        <v>485</v>
      </c>
      <c r="C22" s="18">
        <v>13611204605</v>
      </c>
      <c r="D22" s="19" t="s">
        <v>486</v>
      </c>
      <c r="E22" s="18" t="s">
        <v>14</v>
      </c>
      <c r="F22" s="18" t="s">
        <v>45</v>
      </c>
      <c r="G22" s="18" t="s">
        <v>45</v>
      </c>
      <c r="H22" s="18" t="s">
        <v>28</v>
      </c>
      <c r="I22" s="18" t="s">
        <v>83</v>
      </c>
      <c r="J22" s="18" t="s">
        <v>23</v>
      </c>
      <c r="K22" s="18" t="s">
        <v>65</v>
      </c>
      <c r="L22" s="32">
        <v>44055</v>
      </c>
      <c r="M22" s="19">
        <v>200802</v>
      </c>
      <c r="N22" s="33">
        <f ca="1" t="shared" si="6"/>
        <v>1</v>
      </c>
      <c r="O22" s="33">
        <f ca="1" t="shared" si="0"/>
        <v>23</v>
      </c>
      <c r="P22" s="33">
        <v>1</v>
      </c>
      <c r="Q22" s="32">
        <f>L22</f>
        <v>44055</v>
      </c>
      <c r="R22" s="33">
        <v>3</v>
      </c>
      <c r="S22" s="32">
        <f t="shared" si="7"/>
        <v>45149</v>
      </c>
      <c r="T22" s="44">
        <f t="shared" si="8"/>
        <v>26918</v>
      </c>
      <c r="U22" s="18">
        <f ca="1" t="shared" si="9"/>
        <v>49</v>
      </c>
      <c r="V22" s="18" t="s">
        <v>102</v>
      </c>
      <c r="W22" s="18" t="s">
        <v>487</v>
      </c>
      <c r="X22" s="45" t="s">
        <v>19</v>
      </c>
      <c r="Y22" s="52" t="s">
        <v>488</v>
      </c>
      <c r="Z22" s="18"/>
      <c r="AA22" s="18" t="s">
        <v>59</v>
      </c>
      <c r="AB22" s="18" t="s">
        <v>21</v>
      </c>
      <c r="AC22" s="18" t="s">
        <v>44</v>
      </c>
      <c r="AD22" s="18" t="s">
        <v>489</v>
      </c>
      <c r="AE22" s="18" t="s">
        <v>36</v>
      </c>
      <c r="AF22" s="18">
        <v>18310318218</v>
      </c>
      <c r="AG22" s="18" t="s">
        <v>157</v>
      </c>
      <c r="AH22" s="18" t="s">
        <v>106</v>
      </c>
      <c r="AI22" s="63">
        <v>44044</v>
      </c>
      <c r="AJ22" s="18" t="s">
        <v>190</v>
      </c>
      <c r="AK22" s="18" t="s">
        <v>277</v>
      </c>
      <c r="AL22" s="34">
        <v>44722</v>
      </c>
      <c r="AM22" s="20">
        <f t="shared" si="4"/>
        <v>668</v>
      </c>
      <c r="AN22" s="20" t="s">
        <v>392</v>
      </c>
      <c r="AO22" s="20" t="s">
        <v>378</v>
      </c>
    </row>
    <row r="23" s="5" customFormat="1" spans="1:41">
      <c r="A23" s="17">
        <v>17</v>
      </c>
      <c r="B23" s="18" t="s">
        <v>490</v>
      </c>
      <c r="C23" s="18">
        <v>18033612557</v>
      </c>
      <c r="D23" s="19" t="s">
        <v>491</v>
      </c>
      <c r="E23" s="18" t="s">
        <v>14</v>
      </c>
      <c r="F23" s="18" t="s">
        <v>15</v>
      </c>
      <c r="G23" s="18" t="s">
        <v>15</v>
      </c>
      <c r="H23" s="18" t="s">
        <v>28</v>
      </c>
      <c r="I23" s="18" t="s">
        <v>83</v>
      </c>
      <c r="J23" s="18" t="s">
        <v>54</v>
      </c>
      <c r="K23" s="18" t="s">
        <v>58</v>
      </c>
      <c r="L23" s="32">
        <v>43666</v>
      </c>
      <c r="M23" s="19">
        <v>190702</v>
      </c>
      <c r="N23" s="33">
        <f ca="1" t="shared" si="6"/>
        <v>3</v>
      </c>
      <c r="O23" s="33">
        <f ca="1" t="shared" si="0"/>
        <v>36</v>
      </c>
      <c r="P23" s="33">
        <v>1</v>
      </c>
      <c r="Q23" s="32">
        <v>44562</v>
      </c>
      <c r="R23" s="33">
        <v>3</v>
      </c>
      <c r="S23" s="32">
        <f t="shared" si="7"/>
        <v>45657</v>
      </c>
      <c r="T23" s="44">
        <f t="shared" si="8"/>
        <v>32835</v>
      </c>
      <c r="U23" s="18">
        <f ca="1" t="shared" si="9"/>
        <v>33</v>
      </c>
      <c r="V23" s="18" t="s">
        <v>102</v>
      </c>
      <c r="W23" s="18" t="s">
        <v>492</v>
      </c>
      <c r="X23" s="45" t="s">
        <v>19</v>
      </c>
      <c r="Y23" s="18" t="s">
        <v>493</v>
      </c>
      <c r="Z23" s="18" t="s">
        <v>494</v>
      </c>
      <c r="AA23" s="18" t="s">
        <v>66</v>
      </c>
      <c r="AB23" s="18" t="s">
        <v>21</v>
      </c>
      <c r="AC23" s="18" t="s">
        <v>44</v>
      </c>
      <c r="AD23" s="18"/>
      <c r="AE23" s="18"/>
      <c r="AF23" s="18">
        <v>18333623979</v>
      </c>
      <c r="AG23" s="18" t="s">
        <v>157</v>
      </c>
      <c r="AH23" s="18" t="s">
        <v>106</v>
      </c>
      <c r="AI23" s="64">
        <v>43680</v>
      </c>
      <c r="AJ23" s="18" t="s">
        <v>190</v>
      </c>
      <c r="AK23" s="18" t="s">
        <v>185</v>
      </c>
      <c r="AL23" s="34">
        <v>44726</v>
      </c>
      <c r="AM23" s="20">
        <f t="shared" si="4"/>
        <v>1061</v>
      </c>
      <c r="AN23" s="20" t="s">
        <v>392</v>
      </c>
      <c r="AO23" s="20" t="s">
        <v>378</v>
      </c>
    </row>
    <row r="24" s="5" customFormat="1" spans="1:41">
      <c r="A24" s="17">
        <v>37</v>
      </c>
      <c r="B24" s="18" t="s">
        <v>495</v>
      </c>
      <c r="C24" s="20">
        <v>15510784417</v>
      </c>
      <c r="D24" s="95" t="s">
        <v>496</v>
      </c>
      <c r="E24" s="20" t="s">
        <v>14</v>
      </c>
      <c r="F24" s="20" t="s">
        <v>320</v>
      </c>
      <c r="G24" s="20" t="s">
        <v>143</v>
      </c>
      <c r="H24" s="20" t="s">
        <v>28</v>
      </c>
      <c r="I24" s="20" t="s">
        <v>497</v>
      </c>
      <c r="J24" s="20" t="s">
        <v>344</v>
      </c>
      <c r="K24" s="20" t="s">
        <v>65</v>
      </c>
      <c r="L24" s="34">
        <v>44707</v>
      </c>
      <c r="M24" s="20">
        <v>220504</v>
      </c>
      <c r="N24" s="20">
        <v>0</v>
      </c>
      <c r="O24" s="20">
        <v>0</v>
      </c>
      <c r="P24" s="20">
        <v>1</v>
      </c>
      <c r="Q24" s="34">
        <v>44707</v>
      </c>
      <c r="R24" s="20">
        <v>1</v>
      </c>
      <c r="S24" s="32">
        <f t="shared" si="7"/>
        <v>45071</v>
      </c>
      <c r="T24" s="44">
        <f t="shared" si="8"/>
        <v>22988</v>
      </c>
      <c r="U24" s="18">
        <f ca="1" t="shared" si="9"/>
        <v>60</v>
      </c>
      <c r="V24" s="20" t="s">
        <v>345</v>
      </c>
      <c r="W24" s="20" t="s">
        <v>498</v>
      </c>
      <c r="X24" s="20" t="s">
        <v>19</v>
      </c>
      <c r="Y24" s="20"/>
      <c r="Z24" s="20"/>
      <c r="AA24" s="20" t="s">
        <v>59</v>
      </c>
      <c r="AB24" s="20" t="s">
        <v>21</v>
      </c>
      <c r="AC24" s="20" t="s">
        <v>44</v>
      </c>
      <c r="AD24" s="20"/>
      <c r="AE24" s="20"/>
      <c r="AF24" s="20"/>
      <c r="AG24" s="20" t="s">
        <v>296</v>
      </c>
      <c r="AH24" s="20" t="s">
        <v>101</v>
      </c>
      <c r="AI24" s="20" t="s">
        <v>143</v>
      </c>
      <c r="AJ24" s="20"/>
      <c r="AK24" s="20" t="s">
        <v>499</v>
      </c>
      <c r="AL24" s="34">
        <v>44742</v>
      </c>
      <c r="AM24" s="20">
        <f t="shared" si="4"/>
        <v>36</v>
      </c>
      <c r="AN24" s="20" t="s">
        <v>377</v>
      </c>
      <c r="AO24" s="20" t="s">
        <v>378</v>
      </c>
    </row>
    <row r="25" s="5" customFormat="1" spans="1:41">
      <c r="A25" s="17">
        <v>28</v>
      </c>
      <c r="B25" s="18" t="s">
        <v>500</v>
      </c>
      <c r="C25" s="18">
        <v>18188621173</v>
      </c>
      <c r="D25" s="19" t="s">
        <v>501</v>
      </c>
      <c r="E25" s="18" t="s">
        <v>14</v>
      </c>
      <c r="F25" s="18" t="s">
        <v>15</v>
      </c>
      <c r="G25" s="18" t="s">
        <v>27</v>
      </c>
      <c r="H25" s="18" t="s">
        <v>28</v>
      </c>
      <c r="I25" s="18" t="s">
        <v>84</v>
      </c>
      <c r="J25" s="18"/>
      <c r="K25" s="18" t="s">
        <v>50</v>
      </c>
      <c r="L25" s="32">
        <v>44516</v>
      </c>
      <c r="M25" s="18">
        <v>211101</v>
      </c>
      <c r="N25" s="33">
        <f ca="1" t="shared" ref="N25:N28" si="10">IF(L25="","",DATEDIF(L25,TODAY(),"Y"))</f>
        <v>0</v>
      </c>
      <c r="O25" s="33">
        <f ca="1" t="shared" ref="O25:O28" si="11">IF(L25="","",DATEDIF(L25,TODAY(),"m"))</f>
        <v>8</v>
      </c>
      <c r="P25" s="33">
        <v>1</v>
      </c>
      <c r="Q25" s="32">
        <f>L25</f>
        <v>44516</v>
      </c>
      <c r="R25" s="18">
        <v>3</v>
      </c>
      <c r="S25" s="32">
        <f t="shared" si="7"/>
        <v>45611</v>
      </c>
      <c r="T25" s="44">
        <f t="shared" si="8"/>
        <v>26301</v>
      </c>
      <c r="U25" s="18">
        <f ca="1" t="shared" si="9"/>
        <v>50</v>
      </c>
      <c r="V25" s="18" t="s">
        <v>107</v>
      </c>
      <c r="W25" s="18" t="s">
        <v>502</v>
      </c>
      <c r="X25" s="18" t="s">
        <v>19</v>
      </c>
      <c r="Y25" s="18" t="s">
        <v>503</v>
      </c>
      <c r="Z25" s="18" t="s">
        <v>504</v>
      </c>
      <c r="AA25" s="18" t="s">
        <v>32</v>
      </c>
      <c r="AB25" s="18" t="s">
        <v>21</v>
      </c>
      <c r="AC25" s="18" t="s">
        <v>44</v>
      </c>
      <c r="AD25" s="18" t="s">
        <v>505</v>
      </c>
      <c r="AE25" s="18" t="s">
        <v>36</v>
      </c>
      <c r="AF25" s="18">
        <v>18273410356</v>
      </c>
      <c r="AG25" s="18" t="s">
        <v>157</v>
      </c>
      <c r="AH25" s="18" t="s">
        <v>101</v>
      </c>
      <c r="AI25" s="63" t="s">
        <v>143</v>
      </c>
      <c r="AJ25" s="18" t="s">
        <v>190</v>
      </c>
      <c r="AK25" s="18" t="s">
        <v>143</v>
      </c>
      <c r="AL25" s="34">
        <v>44746</v>
      </c>
      <c r="AM25" s="20">
        <f t="shared" si="4"/>
        <v>231</v>
      </c>
      <c r="AN25" s="20" t="s">
        <v>392</v>
      </c>
      <c r="AO25" s="20" t="s">
        <v>378</v>
      </c>
    </row>
    <row r="26" s="6" customFormat="1" spans="1:41">
      <c r="A26" s="21">
        <v>30</v>
      </c>
      <c r="B26" s="22" t="s">
        <v>506</v>
      </c>
      <c r="C26" s="23">
        <v>13801071688</v>
      </c>
      <c r="D26" s="23" t="s">
        <v>507</v>
      </c>
      <c r="E26" s="23" t="s">
        <v>26</v>
      </c>
      <c r="F26" s="23" t="s">
        <v>15</v>
      </c>
      <c r="G26" s="23" t="s">
        <v>15</v>
      </c>
      <c r="H26" s="23" t="s">
        <v>16</v>
      </c>
      <c r="I26" s="23" t="s">
        <v>39</v>
      </c>
      <c r="J26" s="23"/>
      <c r="K26" s="23" t="s">
        <v>65</v>
      </c>
      <c r="L26" s="35">
        <v>44613</v>
      </c>
      <c r="M26" s="23">
        <v>220201</v>
      </c>
      <c r="N26" s="36">
        <f ca="1" t="shared" si="10"/>
        <v>0</v>
      </c>
      <c r="O26" s="36">
        <f ca="1" t="shared" si="11"/>
        <v>5</v>
      </c>
      <c r="P26" s="23">
        <v>1</v>
      </c>
      <c r="Q26" s="35">
        <v>44613</v>
      </c>
      <c r="R26" s="23">
        <v>3</v>
      </c>
      <c r="S26" s="46">
        <f t="shared" si="7"/>
        <v>45708</v>
      </c>
      <c r="T26" s="47">
        <f t="shared" si="8"/>
        <v>26782</v>
      </c>
      <c r="U26" s="22">
        <f ca="1" t="shared" si="9"/>
        <v>49</v>
      </c>
      <c r="V26" s="23" t="s">
        <v>508</v>
      </c>
      <c r="W26" s="23" t="s">
        <v>509</v>
      </c>
      <c r="X26" s="23" t="s">
        <v>19</v>
      </c>
      <c r="Y26" s="49" t="s">
        <v>510</v>
      </c>
      <c r="Z26" s="23" t="s">
        <v>239</v>
      </c>
      <c r="AA26" s="23" t="s">
        <v>105</v>
      </c>
      <c r="AB26" s="23" t="s">
        <v>21</v>
      </c>
      <c r="AC26" s="23" t="s">
        <v>44</v>
      </c>
      <c r="AD26" s="23" t="s">
        <v>511</v>
      </c>
      <c r="AE26" s="23" t="s">
        <v>310</v>
      </c>
      <c r="AF26" s="23">
        <v>13801071688</v>
      </c>
      <c r="AG26" s="23" t="s">
        <v>157</v>
      </c>
      <c r="AH26" s="23" t="s">
        <v>106</v>
      </c>
      <c r="AI26" s="65">
        <v>44621</v>
      </c>
      <c r="AJ26" s="23" t="s">
        <v>190</v>
      </c>
      <c r="AK26" s="23" t="s">
        <v>512</v>
      </c>
      <c r="AL26" s="35">
        <v>44764</v>
      </c>
      <c r="AM26" s="23">
        <f t="shared" si="4"/>
        <v>152</v>
      </c>
      <c r="AN26" s="23" t="s">
        <v>392</v>
      </c>
      <c r="AO26" s="23" t="s">
        <v>378</v>
      </c>
    </row>
    <row r="27" s="6" customFormat="1" spans="1:41">
      <c r="A27" s="21">
        <v>37</v>
      </c>
      <c r="B27" s="23" t="s">
        <v>513</v>
      </c>
      <c r="C27" s="23">
        <v>17035316789</v>
      </c>
      <c r="D27" s="97" t="s">
        <v>514</v>
      </c>
      <c r="E27" s="23" t="s">
        <v>14</v>
      </c>
      <c r="F27" s="23" t="s">
        <v>45</v>
      </c>
      <c r="G27" s="23" t="s">
        <v>45</v>
      </c>
      <c r="H27" s="23" t="s">
        <v>28</v>
      </c>
      <c r="I27" s="23" t="s">
        <v>332</v>
      </c>
      <c r="J27" s="23"/>
      <c r="K27" s="23" t="s">
        <v>50</v>
      </c>
      <c r="L27" s="35">
        <v>44735</v>
      </c>
      <c r="M27" s="23">
        <v>220601</v>
      </c>
      <c r="N27" s="36">
        <f ca="1" t="shared" si="10"/>
        <v>0</v>
      </c>
      <c r="O27" s="36">
        <f ca="1" t="shared" si="11"/>
        <v>1</v>
      </c>
      <c r="P27" s="36">
        <v>1</v>
      </c>
      <c r="Q27" s="46">
        <v>44370</v>
      </c>
      <c r="R27" s="36">
        <v>3</v>
      </c>
      <c r="S27" s="46">
        <f t="shared" si="7"/>
        <v>45465</v>
      </c>
      <c r="T27" s="48">
        <f t="shared" si="8"/>
        <v>33960</v>
      </c>
      <c r="U27" s="22">
        <f ca="1" t="shared" si="9"/>
        <v>30</v>
      </c>
      <c r="V27" s="23" t="s">
        <v>112</v>
      </c>
      <c r="W27" s="23" t="s">
        <v>515</v>
      </c>
      <c r="X27" s="23" t="s">
        <v>19</v>
      </c>
      <c r="Y27" s="23" t="s">
        <v>516</v>
      </c>
      <c r="Z27" s="23" t="s">
        <v>517</v>
      </c>
      <c r="AA27" s="23" t="s">
        <v>105</v>
      </c>
      <c r="AB27" s="23" t="s">
        <v>21</v>
      </c>
      <c r="AC27" s="23" t="s">
        <v>44</v>
      </c>
      <c r="AD27" s="23" t="s">
        <v>518</v>
      </c>
      <c r="AE27" s="23" t="s">
        <v>36</v>
      </c>
      <c r="AF27" s="23">
        <v>18734340303</v>
      </c>
      <c r="AG27" s="23" t="s">
        <v>157</v>
      </c>
      <c r="AH27" s="23" t="s">
        <v>106</v>
      </c>
      <c r="AI27" s="66">
        <v>44743</v>
      </c>
      <c r="AJ27" s="23" t="s">
        <v>190</v>
      </c>
      <c r="AK27" s="23" t="s">
        <v>519</v>
      </c>
      <c r="AL27" s="23"/>
      <c r="AM27" s="23"/>
      <c r="AN27" s="23"/>
      <c r="AO27" s="23"/>
    </row>
    <row r="28" s="6" customFormat="1" spans="1:41">
      <c r="A28" s="21">
        <v>30</v>
      </c>
      <c r="B28" s="22" t="s">
        <v>520</v>
      </c>
      <c r="C28" s="97" t="s">
        <v>521</v>
      </c>
      <c r="D28" s="97" t="s">
        <v>522</v>
      </c>
      <c r="E28" s="23" t="s">
        <v>14</v>
      </c>
      <c r="F28" s="22" t="s">
        <v>320</v>
      </c>
      <c r="G28" s="22" t="s">
        <v>320</v>
      </c>
      <c r="H28" s="23" t="s">
        <v>28</v>
      </c>
      <c r="I28" s="23" t="s">
        <v>83</v>
      </c>
      <c r="J28" s="23"/>
      <c r="K28" s="23" t="s">
        <v>76</v>
      </c>
      <c r="L28" s="35">
        <v>44615</v>
      </c>
      <c r="M28" s="23">
        <v>220202</v>
      </c>
      <c r="N28" s="36">
        <f ca="1" t="shared" si="10"/>
        <v>0</v>
      </c>
      <c r="O28" s="36">
        <f ca="1" t="shared" si="11"/>
        <v>5</v>
      </c>
      <c r="P28" s="23">
        <v>1</v>
      </c>
      <c r="Q28" s="35">
        <v>44615</v>
      </c>
      <c r="R28" s="23">
        <v>1</v>
      </c>
      <c r="S28" s="46">
        <f t="shared" si="7"/>
        <v>44979</v>
      </c>
      <c r="T28" s="47">
        <f t="shared" si="8"/>
        <v>31406</v>
      </c>
      <c r="U28" s="22">
        <f ca="1" t="shared" si="9"/>
        <v>37</v>
      </c>
      <c r="V28" s="49" t="s">
        <v>102</v>
      </c>
      <c r="W28" s="23" t="s">
        <v>523</v>
      </c>
      <c r="X28" s="23" t="s">
        <v>51</v>
      </c>
      <c r="Y28" s="23" t="s">
        <v>524</v>
      </c>
      <c r="Z28" s="23" t="s">
        <v>143</v>
      </c>
      <c r="AA28" s="23" t="s">
        <v>72</v>
      </c>
      <c r="AB28" s="23" t="s">
        <v>21</v>
      </c>
      <c r="AC28" s="23" t="s">
        <v>44</v>
      </c>
      <c r="AD28" s="23" t="s">
        <v>525</v>
      </c>
      <c r="AE28" s="23" t="s">
        <v>310</v>
      </c>
      <c r="AF28" s="23">
        <v>18831405125</v>
      </c>
      <c r="AG28" s="23" t="s">
        <v>361</v>
      </c>
      <c r="AH28" s="23" t="s">
        <v>110</v>
      </c>
      <c r="AI28" s="23" t="s">
        <v>143</v>
      </c>
      <c r="AJ28" s="23" t="s">
        <v>190</v>
      </c>
      <c r="AK28" s="23" t="s">
        <v>143</v>
      </c>
      <c r="AL28" s="23"/>
      <c r="AM28" s="23"/>
      <c r="AN28" s="23"/>
      <c r="AO28" s="23"/>
    </row>
  </sheetData>
  <dataValidations count="15">
    <dataValidation type="list" allowBlank="1" showInputMessage="1" sqref="E1 E4 E5 E8 E9 E10 E12 E14 E16 E21 E22">
      <formula1>序列!$A$3:$A$9</formula1>
    </dataValidation>
    <dataValidation type="list" allowBlank="1" showInputMessage="1" showErrorMessage="1" sqref="K1 K2 K3 K4 K5 K6 K8 K9 K10 K11 K12 K13 K14 K16 K20 K21 K22 K23 K25">
      <formula1>序列!$E$3:$E$10</formula1>
    </dataValidation>
    <dataValidation type="list" allowBlank="1" showInputMessage="1" sqref="E23">
      <formula1>[1]基础信息表!#REF!</formula1>
    </dataValidation>
    <dataValidation type="list" allowBlank="1" showInputMessage="1" sqref="F1 F2 F3:G3 F4 F5 F6 G6 F8 F9 G9 F10 G10 F11 F12 F13 G13 F14 F16 F20:G20 F21 G21 F22 G22 F23 G23 F25:G25 F28 G28">
      <formula1>序列!$B$3:$B$6</formula1>
    </dataValidation>
    <dataValidation type="list" allowBlank="1" showInputMessage="1" showErrorMessage="1" sqref="J1 J2 J3 J4 J5 J6 J8 J9 J10 J11 J12 J13 J14 J16 J20 J21 J22 J23 J25">
      <formula1>序列!$K$3:$K$16</formula1>
    </dataValidation>
    <dataValidation type="list" allowBlank="1" showInputMessage="1" sqref="H1 H2 H3 H4 H5 H6 H8 H9 H10 H11 H12 H13 H14 H16 H20 H21 H22 H23 H25">
      <formula1>序列!$C$3:$C$4</formula1>
    </dataValidation>
    <dataValidation type="list" allowBlank="1" showInputMessage="1" sqref="E11">
      <formula1>[2]序列!#REF!</formula1>
    </dataValidation>
    <dataValidation type="list" allowBlank="1" showInputMessage="1" showErrorMessage="1" sqref="I1 I2 I3 I4 I5 I6 I8 I9 I10 I11 I12 I13 I14 I16 I20 I21 I22 I23 I25">
      <formula1>序列!$D$3:$D$18</formula1>
    </dataValidation>
    <dataValidation type="list" allowBlank="1" showInputMessage="1" showErrorMessage="1" sqref="AA1 AA2 AA3 AA4 AA5 AA6 AA8 AA9 AA10 AA11 AA12 AA13 AA14 AA16 AA20 AA21 AA22 AA23 AA25">
      <formula1>序列!$G$3:$G$10</formula1>
    </dataValidation>
    <dataValidation type="list" allowBlank="1" showInputMessage="1" showErrorMessage="1" sqref="AB1 AB5 AB8 AB9 AB10 AB12 AB14 AB16 AB21 AB22">
      <formula1>序列!$H$3:$H$35</formula1>
    </dataValidation>
    <dataValidation type="list" allowBlank="1" showInputMessage="1" showErrorMessage="1" sqref="AC1 AC5 AC8 AC9 AC10 AC12 AC14 AC16 AC21 AC22">
      <formula1>序列!$I$3:$I$29</formula1>
    </dataValidation>
    <dataValidation type="list" allowBlank="1" showInputMessage="1" showErrorMessage="1" sqref="AE1 AE5 AE6 AE8 AE9 AE10 AE12 AE14 AE16 AE21 AE22 AE23">
      <formula1>序列!$L$3:$L$8</formula1>
    </dataValidation>
    <dataValidation type="list" allowBlank="1" showInputMessage="1" showErrorMessage="1" sqref="AE3 AB11 AC11 AE11 AE20 AE25">
      <formula1>[2]序列!#REF!</formula1>
    </dataValidation>
    <dataValidation type="list" allowBlank="1" showInputMessage="1" showErrorMessage="1" sqref="AB4:AC4 AE4">
      <formula1>[3]序列!#REF!</formula1>
    </dataValidation>
    <dataValidation type="list" allowBlank="1" showInputMessage="1" showErrorMessage="1" sqref="AB23:AC23">
      <formula1>[1]基础信息表!#REF!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序列</vt:lpstr>
      <vt:lpstr>人力资源分析</vt:lpstr>
      <vt:lpstr>在职</vt:lpstr>
      <vt:lpstr>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2016-06-29T01:54:00Z</dcterms:created>
  <dcterms:modified xsi:type="dcterms:W3CDTF">2022-07-29T03:31:32Z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A2B99F814A0C413B8F68EB019BF84E46</vt:lpwstr>
  </property>
  <property fmtid="{D5CDD505-2E9C-101B-9397-08002B2CF9AE}" pid="4" name="commondata">
    <vt:lpwstr>eyJoZGlkIjoiNzQ1N2ZhMjZmYjdmYjY1ODJlZTlhOTA0MzBkOWY2MTYifQ==</vt:lpwstr>
  </property>
</Properties>
</file>