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 (2)" sheetId="5" r:id="rId1"/>
  </sheets>
  <definedNames>
    <definedName name="_xlnm.Print_Area" localSheetId="0">'Sheet1 (2)'!$A$1:$K$64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35" authorId="0">
      <text>
        <r>
          <rPr>
            <sz val="9"/>
            <rFont val="宋体"/>
            <charset val="134"/>
          </rPr>
          <t>=(外径mm-壁厚mm)*壁厚mm*0.02796*长m</t>
        </r>
      </text>
    </comment>
  </commentList>
</comments>
</file>

<file path=xl/sharedStrings.xml><?xml version="1.0" encoding="utf-8"?>
<sst xmlns="http://schemas.openxmlformats.org/spreadsheetml/2006/main" count="207" uniqueCount="123">
  <si>
    <t>技术服务报价单</t>
  </si>
  <si>
    <t>项目名称</t>
  </si>
  <si>
    <t>远大直燃机大修</t>
  </si>
  <si>
    <t>业主单位</t>
  </si>
  <si>
    <t>北京卫星制造厂有限公司</t>
  </si>
  <si>
    <t>报价单位</t>
  </si>
  <si>
    <t>北京三汇能环科技发展有限公司</t>
  </si>
  <si>
    <t>项目地址</t>
  </si>
  <si>
    <t>北京海淀海淀区知春路63号</t>
  </si>
  <si>
    <t>报修电话</t>
  </si>
  <si>
    <t>010-52408023  400-636-7337</t>
  </si>
  <si>
    <t>联系人</t>
  </si>
  <si>
    <t>孙羽经理</t>
  </si>
  <si>
    <t>项目编号</t>
  </si>
  <si>
    <t>NHY-20221025-W-01-01-001</t>
  </si>
  <si>
    <t>联系电话</t>
  </si>
  <si>
    <t xml:space="preserve">13321119523
</t>
  </si>
  <si>
    <t>客服电话</t>
  </si>
  <si>
    <t>18001317823   18001317827</t>
  </si>
  <si>
    <t>传真/邮箱</t>
  </si>
  <si>
    <t>负责人</t>
  </si>
  <si>
    <t>徐利斌        18911280030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</si>
  <si>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</si>
  <si>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</si>
  <si>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</si>
  <si>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</si>
  <si>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</si>
  <si>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</si>
  <si>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</si>
  <si>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</si>
  <si>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</si>
  <si>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直燃机</t>
  </si>
  <si>
    <t>远大</t>
  </si>
  <si>
    <t>BZ125VII(K)CH2</t>
  </si>
  <si>
    <t>台</t>
  </si>
  <si>
    <t>2</t>
  </si>
  <si>
    <t>2000年9月</t>
  </si>
  <si>
    <t>制热量：1050kw</t>
  </si>
  <si>
    <t>现状</t>
  </si>
  <si>
    <t>1、采暖水换热器铜管泄漏，2、机组高低温交换器泄漏，3、机组高压发生器烟管泄漏。</t>
  </si>
  <si>
    <t>方案</t>
  </si>
  <si>
    <t>一号机组：                                                                                                                                       1、清洗机组；                                                                                                                   2、置换溶液；                                                                                                                                                                              3、补充新溶液；                                                                                                                              4、加装溶液过滤器。                                                                                                                                二号机组：                                                                                                                                           1、更换采暖水换热器铜管、高发烟管、前烟箱和后烟箱；                                                                                                            2、更换发生泵、吸收泵和冷剂泵；                                                                                                              3、更换高、低温热交换器；                                                                                                                         4、清洗机组更换机组密封件；                                                                                                                    5、机组清洗；                                                                                                                               6、置换溶液；                                                                                                                              7、补充溶液；                                                                                                                                                        8、加装溶液过滤器；                                                                                                                           9、机组防爆片维修。</t>
  </si>
  <si>
    <r>
      <rPr>
        <b/>
        <sz val="11"/>
        <rFont val="宋体"/>
        <charset val="134"/>
      </rPr>
      <t xml:space="preserve">                                 报 价 明 细                     </t>
    </r>
    <r>
      <rPr>
        <sz val="9"/>
        <rFont val="宋体"/>
        <charset val="134"/>
      </rPr>
      <t>单位（人民币）：元</t>
    </r>
    <r>
      <rPr>
        <sz val="11"/>
        <rFont val="宋体"/>
        <charset val="134"/>
      </rPr>
      <t xml:space="preserve"> </t>
    </r>
  </si>
  <si>
    <t>部品/作业名称</t>
  </si>
  <si>
    <t>单价</t>
  </si>
  <si>
    <t>金额/￥</t>
  </si>
  <si>
    <t>生产厂家</t>
  </si>
  <si>
    <t>货期/工期</t>
  </si>
  <si>
    <t>技术服务</t>
  </si>
  <si>
    <t>吸收器、冷凝器清洗、预膜</t>
  </si>
  <si>
    <t>1#直燃机</t>
  </si>
  <si>
    <t>4天</t>
  </si>
  <si>
    <t>蒸发器清洗、预膜</t>
  </si>
  <si>
    <t>溶液内腔清洗预膜</t>
  </si>
  <si>
    <t>溶液置换（工厂再生）</t>
  </si>
  <si>
    <t>吨</t>
  </si>
  <si>
    <t>10天</t>
  </si>
  <si>
    <t>拆装采暖换热器铜管</t>
  </si>
  <si>
    <t>φ16*0.8*3100</t>
  </si>
  <si>
    <t>根</t>
  </si>
  <si>
    <t>2#直燃机</t>
  </si>
  <si>
    <t>3天</t>
  </si>
  <si>
    <t>拆装高压发生器烟管</t>
  </si>
  <si>
    <t>φ40*5*3100</t>
  </si>
  <si>
    <t>高发前烟箱拆装</t>
  </si>
  <si>
    <t>个</t>
  </si>
  <si>
    <t>拆装高发后烟箱</t>
  </si>
  <si>
    <t>屏蔽泵拆装</t>
  </si>
  <si>
    <t>2天</t>
  </si>
  <si>
    <t>高低温热交换器拆装</t>
  </si>
  <si>
    <t>台套</t>
  </si>
  <si>
    <t>整机密封件拆装</t>
  </si>
  <si>
    <t>1天</t>
  </si>
  <si>
    <t>溶液过滤器安装</t>
  </si>
  <si>
    <t>不含税价小计</t>
  </si>
  <si>
    <t>税金</t>
  </si>
  <si>
    <t>价税小计</t>
  </si>
  <si>
    <t>销售</t>
  </si>
  <si>
    <t>溴化锂溶液补充</t>
  </si>
  <si>
    <t>河北摩尔</t>
  </si>
  <si>
    <t>溶液过滤器</t>
  </si>
  <si>
    <t>深圳益佳源</t>
  </si>
  <si>
    <t>15天</t>
  </si>
  <si>
    <t>铜管</t>
  </si>
  <si>
    <t>河南金龙</t>
  </si>
  <si>
    <t>烟管</t>
  </si>
  <si>
    <t>河北温钢</t>
  </si>
  <si>
    <t>高发前烟箱</t>
  </si>
  <si>
    <t>北京三汇</t>
  </si>
  <si>
    <t>高发后烟箱</t>
  </si>
  <si>
    <t>屏蔽泵（发生泵）</t>
  </si>
  <si>
    <t>LY-316C4-0610</t>
  </si>
  <si>
    <t>帝国</t>
  </si>
  <si>
    <t>大连帝国</t>
  </si>
  <si>
    <t>5天</t>
  </si>
  <si>
    <t>屏蔽泵（吸收泵）</t>
  </si>
  <si>
    <t>LY-216C4</t>
  </si>
  <si>
    <t>冷剂泵</t>
  </si>
  <si>
    <t>高温交换器</t>
  </si>
  <si>
    <t>苏州普尔森</t>
  </si>
  <si>
    <t>20天</t>
  </si>
  <si>
    <t>低温交换器</t>
  </si>
  <si>
    <t>烟管管板</t>
  </si>
  <si>
    <t>高发防爆片</t>
  </si>
  <si>
    <t>上海华理</t>
  </si>
  <si>
    <t>整机密封件</t>
  </si>
  <si>
    <t>海门阀门四厂</t>
  </si>
  <si>
    <t>真空隔膜阀膜片</t>
  </si>
  <si>
    <t>片</t>
  </si>
  <si>
    <t>清洗剂</t>
  </si>
  <si>
    <t>25kg/包</t>
  </si>
  <si>
    <t>包</t>
  </si>
  <si>
    <t>包装、运费</t>
  </si>
  <si>
    <t>项</t>
  </si>
  <si>
    <t>价税总计</t>
  </si>
  <si>
    <t xml:space="preserve">备注：1、更换的废铜管归我司处理；                                                                          2、其他费用另计。 </t>
  </si>
  <si>
    <t xml:space="preserve">报  价  回  复 </t>
  </si>
  <si>
    <t xml:space="preserve">  希望作业 /日期：     年    月    日</t>
  </si>
  <si>
    <t xml:space="preserve">  普通发票:</t>
  </si>
  <si>
    <t xml:space="preserve">  增值税发票:</t>
  </si>
  <si>
    <t>请传真一般纳税人证明及税务登记副本</t>
  </si>
  <si>
    <t xml:space="preserve">  发票单位：</t>
  </si>
  <si>
    <t xml:space="preserve">   签字盖章（客户）：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</si>
</sst>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  <numFmt numFmtId="178" formatCode="#,##0.00_ "/>
    <numFmt numFmtId="179" formatCode="[DBNum2][$RMB]General;[Red][DBNum2][$RMB]General"/>
    <numFmt numFmtId="180" formatCode="[DBNum2][$RMB]General;[Red][DBNum2][$RMB]General&quot;“&quot;&quot;元&quot;&quot;整&quot;&quot;”&quot;"/>
  </numFmts>
  <fonts count="37">
    <font>
      <sz val="10"/>
      <name val="黑体"/>
      <charset val="134"/>
    </font>
    <font>
      <sz val="11.5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u/>
      <sz val="11"/>
      <color indexed="20"/>
      <name val="黑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u/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黑体"/>
      <charset val="134"/>
    </font>
    <font>
      <u/>
      <sz val="10"/>
      <color indexed="36"/>
      <name val="黑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0" fillId="6" borderId="16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0" borderId="0"/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94">
    <xf numFmtId="0" fontId="0" fillId="0" borderId="0" xfId="0"/>
    <xf numFmtId="0" fontId="0" fillId="0" borderId="0" xfId="0" applyFill="1" applyBorder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4" fontId="5" fillId="0" borderId="2" xfId="0" applyNumberFormat="1" applyFont="1" applyFill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left" vertical="center" wrapText="1"/>
    </xf>
    <xf numFmtId="14" fontId="5" fillId="0" borderId="5" xfId="0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7" fillId="0" borderId="2" xfId="10" applyFont="1" applyBorder="1" applyAlignment="1" applyProtection="1">
      <alignment horizontal="left" vertical="center"/>
    </xf>
    <xf numFmtId="0" fontId="7" fillId="0" borderId="3" xfId="10" applyFont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2" xfId="1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/>
    </xf>
    <xf numFmtId="9" fontId="11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9" fontId="13" fillId="0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78" fontId="5" fillId="0" borderId="4" xfId="0" applyNumberFormat="1" applyFont="1" applyFill="1" applyBorder="1" applyAlignment="1">
      <alignment horizontal="right" vertical="center" wrapText="1"/>
    </xf>
    <xf numFmtId="9" fontId="6" fillId="0" borderId="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horizontal="left" vertical="center"/>
    </xf>
    <xf numFmtId="179" fontId="5" fillId="0" borderId="3" xfId="0" applyNumberFormat="1" applyFont="1" applyFill="1" applyBorder="1" applyAlignment="1">
      <alignment horizontal="left" vertical="center"/>
    </xf>
    <xf numFmtId="179" fontId="5" fillId="0" borderId="5" xfId="0" applyNumberFormat="1" applyFont="1" applyFill="1" applyBorder="1" applyAlignment="1">
      <alignment horizontal="left" vertical="center"/>
    </xf>
    <xf numFmtId="180" fontId="5" fillId="0" borderId="4" xfId="0" applyNumberFormat="1" applyFont="1" applyFill="1" applyBorder="1" applyAlignment="1">
      <alignment horizontal="left" vertical="center" wrapText="1"/>
    </xf>
    <xf numFmtId="180" fontId="5" fillId="0" borderId="11" xfId="0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12" xfId="0" applyBorder="1"/>
    <xf numFmtId="0" fontId="0" fillId="0" borderId="8" xfId="0" applyBorder="1"/>
    <xf numFmtId="0" fontId="0" fillId="0" borderId="13" xfId="0" applyBorder="1"/>
    <xf numFmtId="0" fontId="5" fillId="0" borderId="5" xfId="0" applyFont="1" applyFill="1" applyBorder="1" applyAlignment="1">
      <alignment horizontal="left" vertical="center"/>
    </xf>
    <xf numFmtId="0" fontId="7" fillId="0" borderId="5" xfId="10" applyFont="1" applyBorder="1" applyAlignment="1" applyProtection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10" xfId="0" applyBorder="1"/>
    <xf numFmtId="0" fontId="0" fillId="0" borderId="14" xfId="0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/>
    <xf numFmtId="0" fontId="5" fillId="0" borderId="4" xfId="0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_x0007_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800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360045</xdr:colOff>
      <xdr:row>58</xdr:row>
      <xdr:rowOff>5715</xdr:rowOff>
    </xdr:from>
    <xdr:to>
      <xdr:col>1</xdr:col>
      <xdr:colOff>519430</xdr:colOff>
      <xdr:row>58</xdr:row>
      <xdr:rowOff>196850</xdr:rowOff>
    </xdr:to>
    <xdr:sp>
      <xdr:nvSpPr>
        <xdr:cNvPr id="8821" name="Rectangle 4"/>
        <xdr:cNvSpPr/>
      </xdr:nvSpPr>
      <xdr:spPr>
        <a:xfrm>
          <a:off x="1003935" y="22633940"/>
          <a:ext cx="159385" cy="191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346710</xdr:colOff>
      <xdr:row>59</xdr:row>
      <xdr:rowOff>107315</xdr:rowOff>
    </xdr:from>
    <xdr:to>
      <xdr:col>1</xdr:col>
      <xdr:colOff>513080</xdr:colOff>
      <xdr:row>59</xdr:row>
      <xdr:rowOff>297180</xdr:rowOff>
    </xdr:to>
    <xdr:sp>
      <xdr:nvSpPr>
        <xdr:cNvPr id="8822" name="Rectangle 5"/>
        <xdr:cNvSpPr/>
      </xdr:nvSpPr>
      <xdr:spPr>
        <a:xfrm>
          <a:off x="990600" y="23205440"/>
          <a:ext cx="166370" cy="18986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140335</xdr:colOff>
      <xdr:row>61</xdr:row>
      <xdr:rowOff>0</xdr:rowOff>
    </xdr:from>
    <xdr:to>
      <xdr:col>4</xdr:col>
      <xdr:colOff>59690</xdr:colOff>
      <xdr:row>61</xdr:row>
      <xdr:rowOff>0</xdr:rowOff>
    </xdr:to>
    <xdr:sp>
      <xdr:nvSpPr>
        <xdr:cNvPr id="8823" name="Line 6"/>
        <xdr:cNvSpPr/>
      </xdr:nvSpPr>
      <xdr:spPr>
        <a:xfrm>
          <a:off x="784225" y="24037925"/>
          <a:ext cx="2487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567055</xdr:colOff>
      <xdr:row>59</xdr:row>
      <xdr:rowOff>222250</xdr:rowOff>
    </xdr:from>
    <xdr:to>
      <xdr:col>2</xdr:col>
      <xdr:colOff>86995</xdr:colOff>
      <xdr:row>59</xdr:row>
      <xdr:rowOff>229235</xdr:rowOff>
    </xdr:to>
    <xdr:sp>
      <xdr:nvSpPr>
        <xdr:cNvPr id="8824" name="Line 7"/>
        <xdr:cNvSpPr/>
      </xdr:nvSpPr>
      <xdr:spPr>
        <a:xfrm flipH="1" flipV="1">
          <a:off x="1210945" y="23320375"/>
          <a:ext cx="288925" cy="698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sanhuinh@163.com" TargetMode="External"/><Relationship Id="rId4" Type="http://schemas.openxmlformats.org/officeDocument/2006/relationships/hyperlink" Target="mailto:FLgongchengbu@163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zoomScale="99" zoomScaleNormal="99" zoomScaleSheetLayoutView="60" topLeftCell="A19" workbookViewId="0">
      <selection activeCell="N34" sqref="N34"/>
    </sheetView>
  </sheetViews>
  <sheetFormatPr defaultColWidth="9.09523809523809" defaultRowHeight="12"/>
  <cols>
    <col min="1" max="1" width="9.65714285714286" style="3" customWidth="1"/>
    <col min="2" max="2" width="11.5333333333333" style="4" customWidth="1"/>
    <col min="3" max="3" width="16.2952380952381" style="4" customWidth="1"/>
    <col min="4" max="4" width="10.6952380952381" style="3" customWidth="1"/>
    <col min="5" max="5" width="6.92380952380952" style="3" customWidth="1"/>
    <col min="6" max="6" width="5.62857142857143" style="3" customWidth="1"/>
    <col min="7" max="7" width="13.2761904761905" style="5" customWidth="1"/>
    <col min="8" max="8" width="13.9904761904762" style="3" customWidth="1"/>
    <col min="9" max="9" width="6.42857142857143" style="6" customWidth="1"/>
    <col min="10" max="10" width="12.2666666666667" customWidth="1"/>
    <col min="11" max="11" width="6.48571428571429" customWidth="1"/>
  </cols>
  <sheetData>
    <row r="1" s="1" customFormat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0" customHeight="1" spans="1:11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72"/>
      <c r="J2" s="73"/>
      <c r="K2" s="74"/>
    </row>
    <row r="3" ht="31" customHeight="1" spans="1:11">
      <c r="A3" s="11" t="s">
        <v>3</v>
      </c>
      <c r="B3" s="12" t="s">
        <v>4</v>
      </c>
      <c r="C3" s="13"/>
      <c r="D3" s="14"/>
      <c r="E3" s="15" t="s">
        <v>5</v>
      </c>
      <c r="F3" s="16" t="s">
        <v>6</v>
      </c>
      <c r="G3" s="16"/>
      <c r="H3" s="16"/>
      <c r="I3" s="16"/>
      <c r="J3" s="75"/>
      <c r="K3" s="76"/>
    </row>
    <row r="4" ht="31" customHeight="1" spans="1:11">
      <c r="A4" s="11" t="s">
        <v>7</v>
      </c>
      <c r="B4" s="16" t="s">
        <v>8</v>
      </c>
      <c r="C4" s="16"/>
      <c r="D4" s="16"/>
      <c r="E4" s="11" t="s">
        <v>9</v>
      </c>
      <c r="F4" s="17" t="s">
        <v>10</v>
      </c>
      <c r="G4" s="18"/>
      <c r="H4" s="18"/>
      <c r="I4" s="77"/>
      <c r="J4" s="75"/>
      <c r="K4" s="76"/>
    </row>
    <row r="5" ht="31" customHeight="1" spans="1:11">
      <c r="A5" s="11" t="s">
        <v>11</v>
      </c>
      <c r="B5" s="17" t="s">
        <v>12</v>
      </c>
      <c r="C5" s="19"/>
      <c r="D5" s="20"/>
      <c r="E5" s="21" t="s">
        <v>13</v>
      </c>
      <c r="F5" s="22" t="s">
        <v>14</v>
      </c>
      <c r="G5" s="23"/>
      <c r="H5" s="23"/>
      <c r="I5" s="78"/>
      <c r="J5" s="75"/>
      <c r="K5" s="76"/>
    </row>
    <row r="6" ht="31" customHeight="1" spans="1:11">
      <c r="A6" s="11" t="s">
        <v>15</v>
      </c>
      <c r="B6" s="24" t="s">
        <v>16</v>
      </c>
      <c r="C6" s="25"/>
      <c r="D6" s="26"/>
      <c r="E6" s="11" t="s">
        <v>17</v>
      </c>
      <c r="F6" s="16" t="s">
        <v>18</v>
      </c>
      <c r="G6" s="16"/>
      <c r="H6" s="16"/>
      <c r="I6" s="16"/>
      <c r="J6" s="75"/>
      <c r="K6" s="76"/>
    </row>
    <row r="7" ht="31" customHeight="1" spans="1:11">
      <c r="A7" s="11" t="s">
        <v>19</v>
      </c>
      <c r="B7" s="27"/>
      <c r="C7" s="28"/>
      <c r="D7" s="29"/>
      <c r="E7" s="11" t="s">
        <v>20</v>
      </c>
      <c r="F7" s="17" t="s">
        <v>21</v>
      </c>
      <c r="G7" s="18"/>
      <c r="H7" s="18"/>
      <c r="I7" s="77"/>
      <c r="J7" s="75"/>
      <c r="K7" s="76"/>
    </row>
    <row r="8" ht="18" customHeight="1" spans="1:11">
      <c r="A8" s="30" t="s">
        <v>22</v>
      </c>
      <c r="B8" s="30"/>
      <c r="C8" s="30"/>
      <c r="D8" s="30"/>
      <c r="E8" s="30"/>
      <c r="F8" s="30"/>
      <c r="G8" s="30"/>
      <c r="H8" s="30"/>
      <c r="I8" s="30"/>
      <c r="J8" s="75"/>
      <c r="K8" s="76"/>
    </row>
    <row r="9" ht="30" customHeight="1" spans="1:11">
      <c r="A9" s="31" t="s">
        <v>23</v>
      </c>
      <c r="B9" s="31" t="s">
        <v>24</v>
      </c>
      <c r="C9" s="31" t="s">
        <v>25</v>
      </c>
      <c r="D9" s="31" t="s">
        <v>26</v>
      </c>
      <c r="E9" s="31" t="s">
        <v>27</v>
      </c>
      <c r="F9" s="31" t="s">
        <v>28</v>
      </c>
      <c r="G9" s="31" t="s">
        <v>29</v>
      </c>
      <c r="H9" s="32" t="s">
        <v>30</v>
      </c>
      <c r="I9" s="32"/>
      <c r="J9" s="75"/>
      <c r="K9" s="76"/>
    </row>
    <row r="10" ht="34" customHeight="1" spans="1:11">
      <c r="A10" s="31">
        <v>1</v>
      </c>
      <c r="B10" s="31" t="s">
        <v>31</v>
      </c>
      <c r="C10" s="31" t="s">
        <v>32</v>
      </c>
      <c r="D10" s="33" t="s">
        <v>33</v>
      </c>
      <c r="E10" s="31" t="s">
        <v>34</v>
      </c>
      <c r="F10" s="34" t="s">
        <v>35</v>
      </c>
      <c r="G10" s="34" t="s">
        <v>36</v>
      </c>
      <c r="H10" s="35" t="s">
        <v>37</v>
      </c>
      <c r="I10" s="40"/>
      <c r="J10" s="75"/>
      <c r="K10" s="76"/>
    </row>
    <row r="11" ht="34" customHeight="1" spans="1:11">
      <c r="A11" s="36" t="s">
        <v>38</v>
      </c>
      <c r="B11" s="37" t="s">
        <v>39</v>
      </c>
      <c r="C11" s="38"/>
      <c r="D11" s="38"/>
      <c r="E11" s="38"/>
      <c r="F11" s="38"/>
      <c r="G11" s="38"/>
      <c r="H11" s="38"/>
      <c r="I11" s="79"/>
      <c r="J11" s="75"/>
      <c r="K11" s="76"/>
    </row>
    <row r="12" ht="208" customHeight="1" spans="1:11">
      <c r="A12" s="36" t="s">
        <v>40</v>
      </c>
      <c r="B12" s="37" t="s">
        <v>41</v>
      </c>
      <c r="C12" s="38"/>
      <c r="D12" s="38"/>
      <c r="E12" s="38"/>
      <c r="F12" s="38"/>
      <c r="G12" s="38"/>
      <c r="H12" s="38"/>
      <c r="I12" s="79"/>
      <c r="J12" s="75"/>
      <c r="K12" s="76"/>
    </row>
    <row r="13" ht="21.75" customHeight="1" spans="1:11">
      <c r="A13" s="39" t="s">
        <v>42</v>
      </c>
      <c r="B13" s="39"/>
      <c r="C13" s="39"/>
      <c r="D13" s="39"/>
      <c r="E13" s="39"/>
      <c r="F13" s="39"/>
      <c r="G13" s="39"/>
      <c r="H13" s="39"/>
      <c r="I13" s="39"/>
      <c r="J13" s="80"/>
      <c r="K13" s="81"/>
    </row>
    <row r="14" ht="25" customHeight="1" spans="1:11">
      <c r="A14" s="31" t="s">
        <v>23</v>
      </c>
      <c r="B14" s="35" t="s">
        <v>43</v>
      </c>
      <c r="C14" s="40"/>
      <c r="D14" s="31" t="s">
        <v>26</v>
      </c>
      <c r="E14" s="31" t="s">
        <v>27</v>
      </c>
      <c r="F14" s="31" t="s">
        <v>28</v>
      </c>
      <c r="G14" s="31" t="s">
        <v>44</v>
      </c>
      <c r="H14" s="31" t="s">
        <v>45</v>
      </c>
      <c r="I14" s="32" t="s">
        <v>30</v>
      </c>
      <c r="J14" s="82" t="s">
        <v>46</v>
      </c>
      <c r="K14" s="83" t="s">
        <v>47</v>
      </c>
    </row>
    <row r="15" ht="26" customHeight="1" spans="1:11">
      <c r="A15" s="41">
        <v>1</v>
      </c>
      <c r="B15" s="42" t="s">
        <v>48</v>
      </c>
      <c r="C15" s="43" t="s">
        <v>49</v>
      </c>
      <c r="D15" s="44"/>
      <c r="E15" s="31" t="s">
        <v>34</v>
      </c>
      <c r="F15" s="32">
        <v>1</v>
      </c>
      <c r="G15" s="45">
        <v>8000</v>
      </c>
      <c r="H15" s="45">
        <f t="shared" ref="H15:H20" si="0">G15*F15</f>
        <v>8000</v>
      </c>
      <c r="I15" s="42" t="s">
        <v>50</v>
      </c>
      <c r="J15" s="84"/>
      <c r="K15" s="84" t="s">
        <v>51</v>
      </c>
    </row>
    <row r="16" ht="26" customHeight="1" spans="1:11">
      <c r="A16" s="46"/>
      <c r="B16" s="47"/>
      <c r="C16" s="43" t="s">
        <v>52</v>
      </c>
      <c r="D16" s="44"/>
      <c r="E16" s="31" t="s">
        <v>34</v>
      </c>
      <c r="F16" s="32">
        <v>1</v>
      </c>
      <c r="G16" s="45">
        <v>7000</v>
      </c>
      <c r="H16" s="45">
        <f t="shared" si="0"/>
        <v>7000</v>
      </c>
      <c r="I16" s="47"/>
      <c r="J16" s="84"/>
      <c r="K16" s="84" t="s">
        <v>51</v>
      </c>
    </row>
    <row r="17" ht="26" customHeight="1" spans="1:11">
      <c r="A17" s="46"/>
      <c r="B17" s="47"/>
      <c r="C17" s="43" t="s">
        <v>53</v>
      </c>
      <c r="D17" s="44"/>
      <c r="E17" s="31" t="s">
        <v>34</v>
      </c>
      <c r="F17" s="32">
        <v>1</v>
      </c>
      <c r="G17" s="45">
        <v>8000</v>
      </c>
      <c r="H17" s="45">
        <f t="shared" si="0"/>
        <v>8000</v>
      </c>
      <c r="I17" s="47"/>
      <c r="J17" s="84"/>
      <c r="K17" s="84" t="s">
        <v>51</v>
      </c>
    </row>
    <row r="18" ht="26" customHeight="1" spans="1:11">
      <c r="A18" s="46"/>
      <c r="B18" s="47"/>
      <c r="C18" s="43" t="s">
        <v>54</v>
      </c>
      <c r="D18" s="48">
        <v>0.55</v>
      </c>
      <c r="E18" s="31" t="s">
        <v>55</v>
      </c>
      <c r="F18" s="32">
        <v>4.4</v>
      </c>
      <c r="G18" s="45">
        <v>21000</v>
      </c>
      <c r="H18" s="45">
        <f t="shared" si="0"/>
        <v>92400</v>
      </c>
      <c r="I18" s="51"/>
      <c r="J18" s="84"/>
      <c r="K18" s="84" t="s">
        <v>56</v>
      </c>
    </row>
    <row r="19" ht="26" customHeight="1" spans="1:11">
      <c r="A19" s="46"/>
      <c r="B19" s="47"/>
      <c r="C19" s="43" t="s">
        <v>57</v>
      </c>
      <c r="D19" s="49" t="s">
        <v>58</v>
      </c>
      <c r="E19" s="31" t="s">
        <v>59</v>
      </c>
      <c r="F19" s="32">
        <v>72</v>
      </c>
      <c r="G19" s="45">
        <v>80</v>
      </c>
      <c r="H19" s="45">
        <f t="shared" si="0"/>
        <v>5760</v>
      </c>
      <c r="I19" s="42" t="s">
        <v>60</v>
      </c>
      <c r="J19" s="84"/>
      <c r="K19" s="84" t="s">
        <v>61</v>
      </c>
    </row>
    <row r="20" ht="26" customHeight="1" spans="1:11">
      <c r="A20" s="50"/>
      <c r="B20" s="51"/>
      <c r="C20" s="43" t="s">
        <v>62</v>
      </c>
      <c r="D20" s="49" t="s">
        <v>63</v>
      </c>
      <c r="E20" s="31" t="s">
        <v>59</v>
      </c>
      <c r="F20" s="32">
        <v>102</v>
      </c>
      <c r="G20" s="45">
        <v>200</v>
      </c>
      <c r="H20" s="45">
        <f t="shared" si="0"/>
        <v>20400</v>
      </c>
      <c r="I20" s="47"/>
      <c r="J20" s="84"/>
      <c r="K20" s="84" t="s">
        <v>61</v>
      </c>
    </row>
    <row r="21" ht="26" customHeight="1" spans="1:11">
      <c r="A21" s="46">
        <v>1</v>
      </c>
      <c r="B21" s="47" t="s">
        <v>48</v>
      </c>
      <c r="C21" s="43" t="s">
        <v>64</v>
      </c>
      <c r="D21" s="44" t="s">
        <v>33</v>
      </c>
      <c r="E21" s="31" t="s">
        <v>65</v>
      </c>
      <c r="F21" s="32">
        <v>1</v>
      </c>
      <c r="G21" s="45">
        <v>13000</v>
      </c>
      <c r="H21" s="45">
        <f t="shared" ref="H21:H24" si="1">G21*F21</f>
        <v>13000</v>
      </c>
      <c r="I21" s="47"/>
      <c r="J21" s="84"/>
      <c r="K21" s="84" t="s">
        <v>61</v>
      </c>
    </row>
    <row r="22" ht="26" customHeight="1" spans="1:11">
      <c r="A22" s="46"/>
      <c r="B22" s="47"/>
      <c r="C22" s="43" t="s">
        <v>66</v>
      </c>
      <c r="D22" s="44" t="s">
        <v>33</v>
      </c>
      <c r="E22" s="31" t="s">
        <v>65</v>
      </c>
      <c r="F22" s="32">
        <v>1</v>
      </c>
      <c r="G22" s="45">
        <v>13000</v>
      </c>
      <c r="H22" s="45">
        <f t="shared" si="1"/>
        <v>13000</v>
      </c>
      <c r="I22" s="47"/>
      <c r="J22" s="84"/>
      <c r="K22" s="84" t="s">
        <v>61</v>
      </c>
    </row>
    <row r="23" ht="26" customHeight="1" spans="1:11">
      <c r="A23" s="46"/>
      <c r="B23" s="47"/>
      <c r="C23" s="43" t="s">
        <v>67</v>
      </c>
      <c r="D23" s="44"/>
      <c r="E23" s="31" t="s">
        <v>34</v>
      </c>
      <c r="F23" s="32">
        <v>3</v>
      </c>
      <c r="G23" s="45">
        <v>1000</v>
      </c>
      <c r="H23" s="45">
        <f t="shared" si="1"/>
        <v>3000</v>
      </c>
      <c r="I23" s="47"/>
      <c r="J23" s="84"/>
      <c r="K23" s="84" t="s">
        <v>68</v>
      </c>
    </row>
    <row r="24" ht="26" customHeight="1" spans="1:11">
      <c r="A24" s="46"/>
      <c r="B24" s="47"/>
      <c r="C24" s="43" t="s">
        <v>69</v>
      </c>
      <c r="D24" s="44"/>
      <c r="E24" s="31" t="s">
        <v>70</v>
      </c>
      <c r="F24" s="32">
        <v>1</v>
      </c>
      <c r="G24" s="45">
        <v>26000</v>
      </c>
      <c r="H24" s="45">
        <f t="shared" si="1"/>
        <v>26000</v>
      </c>
      <c r="I24" s="47"/>
      <c r="J24" s="84"/>
      <c r="K24" s="84" t="s">
        <v>51</v>
      </c>
    </row>
    <row r="25" ht="26" customHeight="1" spans="1:11">
      <c r="A25" s="46"/>
      <c r="B25" s="47"/>
      <c r="C25" s="43" t="s">
        <v>71</v>
      </c>
      <c r="D25" s="44"/>
      <c r="E25" s="31" t="s">
        <v>70</v>
      </c>
      <c r="F25" s="32">
        <v>1</v>
      </c>
      <c r="G25" s="45">
        <v>5000</v>
      </c>
      <c r="H25" s="45">
        <f t="shared" ref="H25:H29" si="2">G25*F25</f>
        <v>5000</v>
      </c>
      <c r="I25" s="47"/>
      <c r="J25" s="84"/>
      <c r="K25" s="84" t="s">
        <v>72</v>
      </c>
    </row>
    <row r="26" ht="26" customHeight="1" spans="1:11">
      <c r="A26" s="46"/>
      <c r="B26" s="47"/>
      <c r="C26" s="43" t="s">
        <v>49</v>
      </c>
      <c r="D26" s="44"/>
      <c r="E26" s="31" t="s">
        <v>34</v>
      </c>
      <c r="F26" s="32">
        <v>1</v>
      </c>
      <c r="G26" s="45">
        <v>8000</v>
      </c>
      <c r="H26" s="45">
        <f t="shared" si="2"/>
        <v>8000</v>
      </c>
      <c r="I26" s="47"/>
      <c r="J26" s="84"/>
      <c r="K26" s="84" t="s">
        <v>51</v>
      </c>
    </row>
    <row r="27" ht="26" customHeight="1" spans="1:11">
      <c r="A27" s="46"/>
      <c r="B27" s="47"/>
      <c r="C27" s="43" t="s">
        <v>52</v>
      </c>
      <c r="D27" s="44"/>
      <c r="E27" s="31" t="s">
        <v>34</v>
      </c>
      <c r="F27" s="32">
        <v>1</v>
      </c>
      <c r="G27" s="45">
        <v>7000</v>
      </c>
      <c r="H27" s="45">
        <f t="shared" si="2"/>
        <v>7000</v>
      </c>
      <c r="I27" s="47"/>
      <c r="J27" s="84"/>
      <c r="K27" s="84" t="s">
        <v>51</v>
      </c>
    </row>
    <row r="28" ht="26" customHeight="1" spans="1:11">
      <c r="A28" s="46"/>
      <c r="B28" s="47"/>
      <c r="C28" s="43" t="s">
        <v>54</v>
      </c>
      <c r="D28" s="48">
        <v>0.55</v>
      </c>
      <c r="E28" s="31" t="s">
        <v>55</v>
      </c>
      <c r="F28" s="32">
        <v>4.4</v>
      </c>
      <c r="G28" s="45">
        <v>21000</v>
      </c>
      <c r="H28" s="45">
        <f t="shared" si="2"/>
        <v>92400</v>
      </c>
      <c r="I28" s="47"/>
      <c r="J28" s="84"/>
      <c r="K28" s="84" t="s">
        <v>56</v>
      </c>
    </row>
    <row r="29" ht="26" customHeight="1" spans="1:11">
      <c r="A29" s="46"/>
      <c r="B29" s="47"/>
      <c r="C29" s="43" t="s">
        <v>73</v>
      </c>
      <c r="D29" s="44"/>
      <c r="E29" s="31" t="s">
        <v>65</v>
      </c>
      <c r="F29" s="32">
        <v>1</v>
      </c>
      <c r="G29" s="45">
        <v>5000</v>
      </c>
      <c r="H29" s="45">
        <f t="shared" si="2"/>
        <v>5000</v>
      </c>
      <c r="I29" s="51"/>
      <c r="J29" s="84"/>
      <c r="K29" s="84" t="s">
        <v>61</v>
      </c>
    </row>
    <row r="30" ht="26" customHeight="1" spans="1:11">
      <c r="A30" s="46"/>
      <c r="B30" s="47"/>
      <c r="C30" s="52" t="s">
        <v>74</v>
      </c>
      <c r="D30" s="40"/>
      <c r="E30" s="31"/>
      <c r="F30" s="32"/>
      <c r="G30" s="45"/>
      <c r="H30" s="45">
        <f>SUM(H15:H29)</f>
        <v>313960</v>
      </c>
      <c r="I30" s="85"/>
      <c r="J30" s="84"/>
      <c r="K30" s="84"/>
    </row>
    <row r="31" ht="26" customHeight="1" spans="1:11">
      <c r="A31" s="46"/>
      <c r="B31" s="47"/>
      <c r="C31" s="52" t="s">
        <v>75</v>
      </c>
      <c r="D31" s="40"/>
      <c r="E31" s="31"/>
      <c r="F31" s="32"/>
      <c r="G31" s="45">
        <v>0.06</v>
      </c>
      <c r="H31" s="45">
        <f>G31*H30</f>
        <v>18837.6</v>
      </c>
      <c r="I31" s="85"/>
      <c r="J31" s="84"/>
      <c r="K31" s="84"/>
    </row>
    <row r="32" ht="26" customHeight="1" spans="1:11">
      <c r="A32" s="50"/>
      <c r="B32" s="51"/>
      <c r="C32" s="28" t="s">
        <v>76</v>
      </c>
      <c r="D32" s="29"/>
      <c r="E32" s="31"/>
      <c r="F32" s="32"/>
      <c r="G32" s="45"/>
      <c r="H32" s="45">
        <f>SUM(H30:H31)</f>
        <v>332797.6</v>
      </c>
      <c r="I32" s="86"/>
      <c r="J32" s="84"/>
      <c r="K32" s="84"/>
    </row>
    <row r="33" ht="26" customHeight="1" spans="1:11">
      <c r="A33" s="42">
        <v>2</v>
      </c>
      <c r="B33" s="53" t="s">
        <v>77</v>
      </c>
      <c r="C33" s="54" t="s">
        <v>78</v>
      </c>
      <c r="D33" s="55">
        <v>0.55</v>
      </c>
      <c r="E33" s="31" t="s">
        <v>55</v>
      </c>
      <c r="F33" s="32">
        <v>0.5</v>
      </c>
      <c r="G33" s="45">
        <v>148000</v>
      </c>
      <c r="H33" s="45">
        <f t="shared" ref="H33:H51" si="3">G33*F33</f>
        <v>74000</v>
      </c>
      <c r="I33" s="87" t="s">
        <v>50</v>
      </c>
      <c r="J33" s="84" t="s">
        <v>79</v>
      </c>
      <c r="K33" s="84" t="s">
        <v>61</v>
      </c>
    </row>
    <row r="34" ht="26" customHeight="1" spans="1:11">
      <c r="A34" s="47"/>
      <c r="B34" s="56"/>
      <c r="C34" s="54" t="s">
        <v>80</v>
      </c>
      <c r="D34" s="55"/>
      <c r="E34" s="31" t="s">
        <v>65</v>
      </c>
      <c r="F34" s="32">
        <v>1</v>
      </c>
      <c r="G34" s="45">
        <v>23500</v>
      </c>
      <c r="H34" s="45">
        <f t="shared" si="3"/>
        <v>23500</v>
      </c>
      <c r="I34" s="88"/>
      <c r="J34" s="84" t="s">
        <v>81</v>
      </c>
      <c r="K34" s="84" t="s">
        <v>82</v>
      </c>
    </row>
    <row r="35" ht="26" customHeight="1" spans="1:11">
      <c r="A35" s="47"/>
      <c r="B35" s="56"/>
      <c r="C35" s="57" t="s">
        <v>83</v>
      </c>
      <c r="D35" s="49" t="s">
        <v>58</v>
      </c>
      <c r="E35" s="31" t="s">
        <v>59</v>
      </c>
      <c r="F35" s="32">
        <v>72</v>
      </c>
      <c r="G35" s="58">
        <f>(16-0.8)*0.02796*0.8*2.3*100</f>
        <v>78.198528</v>
      </c>
      <c r="H35" s="45">
        <f t="shared" si="3"/>
        <v>5630.294016</v>
      </c>
      <c r="I35" s="86"/>
      <c r="J35" s="84" t="s">
        <v>84</v>
      </c>
      <c r="K35" s="84" t="s">
        <v>56</v>
      </c>
    </row>
    <row r="36" ht="26" customHeight="1" spans="1:11">
      <c r="A36" s="47"/>
      <c r="B36" s="56"/>
      <c r="C36" s="57" t="s">
        <v>85</v>
      </c>
      <c r="D36" s="49" t="s">
        <v>63</v>
      </c>
      <c r="E36" s="31" t="s">
        <v>59</v>
      </c>
      <c r="F36" s="32">
        <v>102</v>
      </c>
      <c r="G36" s="45">
        <v>150</v>
      </c>
      <c r="H36" s="45">
        <f t="shared" si="3"/>
        <v>15300</v>
      </c>
      <c r="I36" s="86"/>
      <c r="J36" s="84" t="s">
        <v>86</v>
      </c>
      <c r="K36" s="84" t="s">
        <v>56</v>
      </c>
    </row>
    <row r="37" ht="26" customHeight="1" spans="1:11">
      <c r="A37" s="47"/>
      <c r="B37" s="56"/>
      <c r="C37" s="43" t="s">
        <v>87</v>
      </c>
      <c r="D37" s="44" t="s">
        <v>33</v>
      </c>
      <c r="E37" s="31" t="s">
        <v>65</v>
      </c>
      <c r="F37" s="32">
        <v>1</v>
      </c>
      <c r="G37" s="45">
        <v>13000</v>
      </c>
      <c r="H37" s="45">
        <f t="shared" si="3"/>
        <v>13000</v>
      </c>
      <c r="I37" s="86"/>
      <c r="J37" s="84" t="s">
        <v>88</v>
      </c>
      <c r="K37" s="84" t="s">
        <v>56</v>
      </c>
    </row>
    <row r="38" ht="26" customHeight="1" spans="1:11">
      <c r="A38" s="47"/>
      <c r="B38" s="56"/>
      <c r="C38" s="43" t="s">
        <v>89</v>
      </c>
      <c r="D38" s="44" t="s">
        <v>33</v>
      </c>
      <c r="E38" s="31" t="s">
        <v>65</v>
      </c>
      <c r="F38" s="32">
        <v>1</v>
      </c>
      <c r="G38" s="45">
        <v>13000</v>
      </c>
      <c r="H38" s="45">
        <f t="shared" si="3"/>
        <v>13000</v>
      </c>
      <c r="I38" s="86"/>
      <c r="J38" s="84" t="s">
        <v>88</v>
      </c>
      <c r="K38" s="84" t="s">
        <v>56</v>
      </c>
    </row>
    <row r="39" ht="26" customHeight="1" spans="1:11">
      <c r="A39" s="47"/>
      <c r="B39" s="56"/>
      <c r="C39" s="54" t="s">
        <v>90</v>
      </c>
      <c r="D39" s="55" t="s">
        <v>91</v>
      </c>
      <c r="E39" s="31" t="s">
        <v>34</v>
      </c>
      <c r="F39" s="32">
        <v>1</v>
      </c>
      <c r="G39" s="58">
        <v>18620</v>
      </c>
      <c r="H39" s="45">
        <f t="shared" si="3"/>
        <v>18620</v>
      </c>
      <c r="I39" s="86" t="s">
        <v>92</v>
      </c>
      <c r="J39" s="84" t="s">
        <v>93</v>
      </c>
      <c r="K39" s="84" t="s">
        <v>94</v>
      </c>
    </row>
    <row r="40" ht="26" customHeight="1" spans="1:11">
      <c r="A40" s="47"/>
      <c r="B40" s="56"/>
      <c r="C40" s="54" t="s">
        <v>95</v>
      </c>
      <c r="D40" s="55" t="s">
        <v>96</v>
      </c>
      <c r="E40" s="31" t="s">
        <v>34</v>
      </c>
      <c r="F40" s="32">
        <v>1</v>
      </c>
      <c r="G40" s="58">
        <v>12800</v>
      </c>
      <c r="H40" s="45">
        <f t="shared" si="3"/>
        <v>12800</v>
      </c>
      <c r="I40" s="86" t="s">
        <v>92</v>
      </c>
      <c r="J40" s="84" t="s">
        <v>93</v>
      </c>
      <c r="K40" s="84" t="s">
        <v>94</v>
      </c>
    </row>
    <row r="41" ht="26" customHeight="1" spans="1:11">
      <c r="A41" s="47"/>
      <c r="B41" s="56"/>
      <c r="C41" s="43" t="s">
        <v>97</v>
      </c>
      <c r="D41" s="44"/>
      <c r="E41" s="31" t="s">
        <v>34</v>
      </c>
      <c r="F41" s="32">
        <v>1</v>
      </c>
      <c r="G41" s="45">
        <v>8650</v>
      </c>
      <c r="H41" s="45">
        <f t="shared" si="3"/>
        <v>8650</v>
      </c>
      <c r="I41" s="86"/>
      <c r="J41" s="84" t="s">
        <v>93</v>
      </c>
      <c r="K41" s="84" t="s">
        <v>94</v>
      </c>
    </row>
    <row r="42" ht="26" customHeight="1" spans="1:11">
      <c r="A42" s="47"/>
      <c r="B42" s="56"/>
      <c r="C42" s="54" t="s">
        <v>98</v>
      </c>
      <c r="D42" s="59"/>
      <c r="E42" s="31" t="s">
        <v>34</v>
      </c>
      <c r="F42" s="32">
        <v>1</v>
      </c>
      <c r="G42" s="45">
        <v>58000</v>
      </c>
      <c r="H42" s="45">
        <f t="shared" si="3"/>
        <v>58000</v>
      </c>
      <c r="I42" s="86"/>
      <c r="J42" s="84" t="s">
        <v>99</v>
      </c>
      <c r="K42" s="84" t="s">
        <v>100</v>
      </c>
    </row>
    <row r="43" ht="26" customHeight="1" spans="1:11">
      <c r="A43" s="47"/>
      <c r="B43" s="56"/>
      <c r="C43" s="54" t="s">
        <v>101</v>
      </c>
      <c r="D43" s="59"/>
      <c r="E43" s="31" t="s">
        <v>34</v>
      </c>
      <c r="F43" s="32">
        <v>1</v>
      </c>
      <c r="G43" s="45">
        <v>58000</v>
      </c>
      <c r="H43" s="45">
        <f t="shared" si="3"/>
        <v>58000</v>
      </c>
      <c r="I43" s="86"/>
      <c r="J43" s="84" t="s">
        <v>99</v>
      </c>
      <c r="K43" s="84" t="s">
        <v>100</v>
      </c>
    </row>
    <row r="44" ht="26" customHeight="1" spans="1:11">
      <c r="A44" s="47"/>
      <c r="B44" s="56"/>
      <c r="C44" s="57" t="s">
        <v>102</v>
      </c>
      <c r="D44" s="49"/>
      <c r="E44" s="31" t="s">
        <v>34</v>
      </c>
      <c r="F44" s="32">
        <v>1</v>
      </c>
      <c r="G44" s="45">
        <v>33600</v>
      </c>
      <c r="H44" s="45">
        <f t="shared" si="3"/>
        <v>33600</v>
      </c>
      <c r="I44" s="86"/>
      <c r="J44" s="84" t="s">
        <v>88</v>
      </c>
      <c r="K44" s="84" t="s">
        <v>56</v>
      </c>
    </row>
    <row r="45" ht="26" customHeight="1" spans="1:11">
      <c r="A45" s="47"/>
      <c r="B45" s="56"/>
      <c r="C45" s="54" t="s">
        <v>78</v>
      </c>
      <c r="D45" s="55">
        <v>0.55</v>
      </c>
      <c r="E45" s="31" t="s">
        <v>55</v>
      </c>
      <c r="F45" s="32">
        <v>0.5</v>
      </c>
      <c r="G45" s="45">
        <v>148000</v>
      </c>
      <c r="H45" s="45">
        <f t="shared" si="3"/>
        <v>74000</v>
      </c>
      <c r="I45" s="86"/>
      <c r="J45" s="84" t="s">
        <v>79</v>
      </c>
      <c r="K45" s="84" t="s">
        <v>61</v>
      </c>
    </row>
    <row r="46" ht="26" customHeight="1" spans="1:11">
      <c r="A46" s="47"/>
      <c r="B46" s="56"/>
      <c r="C46" s="54" t="s">
        <v>103</v>
      </c>
      <c r="D46" s="55"/>
      <c r="E46" s="31" t="s">
        <v>65</v>
      </c>
      <c r="F46" s="32">
        <v>1</v>
      </c>
      <c r="G46" s="45">
        <v>1800</v>
      </c>
      <c r="H46" s="45">
        <f t="shared" si="3"/>
        <v>1800</v>
      </c>
      <c r="I46" s="86"/>
      <c r="J46" s="84" t="s">
        <v>104</v>
      </c>
      <c r="K46" s="84" t="s">
        <v>94</v>
      </c>
    </row>
    <row r="47" ht="26" customHeight="1" spans="1:11">
      <c r="A47" s="47"/>
      <c r="B47" s="56"/>
      <c r="C47" s="54" t="s">
        <v>105</v>
      </c>
      <c r="D47" s="55"/>
      <c r="E47" s="31" t="s">
        <v>70</v>
      </c>
      <c r="F47" s="32">
        <v>2</v>
      </c>
      <c r="G47" s="45">
        <v>5000</v>
      </c>
      <c r="H47" s="45">
        <f t="shared" si="3"/>
        <v>10000</v>
      </c>
      <c r="I47" s="86"/>
      <c r="J47" s="84" t="s">
        <v>106</v>
      </c>
      <c r="K47" s="84" t="s">
        <v>61</v>
      </c>
    </row>
    <row r="48" ht="26" customHeight="1" spans="1:11">
      <c r="A48" s="47"/>
      <c r="B48" s="56"/>
      <c r="C48" s="54" t="s">
        <v>107</v>
      </c>
      <c r="D48" s="55"/>
      <c r="E48" s="31" t="s">
        <v>108</v>
      </c>
      <c r="F48" s="32">
        <v>8</v>
      </c>
      <c r="G48" s="45">
        <v>110</v>
      </c>
      <c r="H48" s="45">
        <f t="shared" si="3"/>
        <v>880</v>
      </c>
      <c r="I48" s="86"/>
      <c r="J48" s="84" t="s">
        <v>106</v>
      </c>
      <c r="K48" s="84" t="s">
        <v>61</v>
      </c>
    </row>
    <row r="49" ht="26" customHeight="1" spans="1:11">
      <c r="A49" s="51"/>
      <c r="B49" s="60"/>
      <c r="C49" s="54" t="s">
        <v>80</v>
      </c>
      <c r="D49" s="55"/>
      <c r="E49" s="31" t="s">
        <v>65</v>
      </c>
      <c r="F49" s="32">
        <v>1</v>
      </c>
      <c r="G49" s="45">
        <v>23500</v>
      </c>
      <c r="H49" s="45">
        <f t="shared" si="3"/>
        <v>23500</v>
      </c>
      <c r="I49" s="86"/>
      <c r="J49" s="84" t="s">
        <v>81</v>
      </c>
      <c r="K49" s="84" t="s">
        <v>82</v>
      </c>
    </row>
    <row r="50" ht="26" customHeight="1" spans="1:11">
      <c r="A50" s="42">
        <v>2</v>
      </c>
      <c r="B50" s="53" t="s">
        <v>77</v>
      </c>
      <c r="C50" s="54" t="s">
        <v>109</v>
      </c>
      <c r="D50" s="55" t="s">
        <v>110</v>
      </c>
      <c r="E50" s="31" t="s">
        <v>111</v>
      </c>
      <c r="F50" s="32">
        <v>20</v>
      </c>
      <c r="G50" s="45">
        <v>350</v>
      </c>
      <c r="H50" s="45">
        <f t="shared" si="3"/>
        <v>7000</v>
      </c>
      <c r="I50" s="86"/>
      <c r="J50" s="84" t="s">
        <v>88</v>
      </c>
      <c r="K50" s="84" t="s">
        <v>94</v>
      </c>
    </row>
    <row r="51" ht="26" customHeight="1" spans="1:11">
      <c r="A51" s="47"/>
      <c r="B51" s="56"/>
      <c r="C51" s="57" t="s">
        <v>112</v>
      </c>
      <c r="D51" s="59"/>
      <c r="E51" s="31" t="s">
        <v>113</v>
      </c>
      <c r="F51" s="32">
        <v>1</v>
      </c>
      <c r="G51" s="45">
        <v>12000</v>
      </c>
      <c r="H51" s="45">
        <f t="shared" si="3"/>
        <v>12000</v>
      </c>
      <c r="I51" s="86"/>
      <c r="J51" s="89"/>
      <c r="K51" s="89"/>
    </row>
    <row r="52" ht="26" customHeight="1" spans="1:11">
      <c r="A52" s="47"/>
      <c r="B52" s="56"/>
      <c r="C52" s="52" t="s">
        <v>74</v>
      </c>
      <c r="D52" s="52"/>
      <c r="E52" s="32"/>
      <c r="F52" s="32"/>
      <c r="G52" s="45"/>
      <c r="H52" s="45">
        <f>SUM(H33:H51)</f>
        <v>463280.294016</v>
      </c>
      <c r="I52" s="86"/>
      <c r="J52" s="89"/>
      <c r="K52" s="89"/>
    </row>
    <row r="53" ht="26" customHeight="1" spans="1:11">
      <c r="A53" s="47"/>
      <c r="B53" s="56"/>
      <c r="C53" s="52" t="s">
        <v>75</v>
      </c>
      <c r="D53" s="52"/>
      <c r="E53" s="32"/>
      <c r="F53" s="32"/>
      <c r="G53" s="45">
        <v>0.13</v>
      </c>
      <c r="H53" s="45">
        <f>G53*H52</f>
        <v>60226.43822208</v>
      </c>
      <c r="I53" s="86"/>
      <c r="J53" s="89"/>
      <c r="K53" s="89"/>
    </row>
    <row r="54" ht="37" customHeight="1" spans="1:11">
      <c r="A54" s="51"/>
      <c r="B54" s="60"/>
      <c r="C54" s="28" t="s">
        <v>76</v>
      </c>
      <c r="D54" s="28"/>
      <c r="E54" s="32"/>
      <c r="F54" s="32"/>
      <c r="G54" s="45"/>
      <c r="H54" s="45">
        <f>SUM(H52:H53)</f>
        <v>523506.73223808</v>
      </c>
      <c r="I54" s="85"/>
      <c r="J54" s="89"/>
      <c r="K54" s="89"/>
    </row>
    <row r="55" ht="37" customHeight="1" spans="1:11">
      <c r="A55" s="31">
        <v>3</v>
      </c>
      <c r="B55" s="61" t="s">
        <v>114</v>
      </c>
      <c r="C55" s="62"/>
      <c r="D55" s="63">
        <f>H55</f>
        <v>856304.33223808</v>
      </c>
      <c r="E55" s="64"/>
      <c r="F55" s="64"/>
      <c r="G55" s="65"/>
      <c r="H55" s="45">
        <f>H54+H32</f>
        <v>856304.33223808</v>
      </c>
      <c r="I55" s="85"/>
      <c r="J55" s="89"/>
      <c r="K55" s="89"/>
    </row>
    <row r="56" s="2" customFormat="1" ht="37" customHeight="1" spans="1:11">
      <c r="A56" s="66" t="s">
        <v>115</v>
      </c>
      <c r="B56" s="67"/>
      <c r="C56" s="67"/>
      <c r="D56" s="66"/>
      <c r="E56" s="66"/>
      <c r="F56" s="66"/>
      <c r="G56" s="66"/>
      <c r="H56" s="66"/>
      <c r="I56" s="66"/>
      <c r="J56" s="90"/>
      <c r="K56" s="91"/>
    </row>
    <row r="57" s="2" customFormat="1" ht="37" customHeight="1" spans="1:11">
      <c r="A57" s="30" t="s">
        <v>116</v>
      </c>
      <c r="B57" s="30"/>
      <c r="C57" s="30"/>
      <c r="D57" s="30"/>
      <c r="E57" s="30"/>
      <c r="F57" s="30"/>
      <c r="G57" s="30"/>
      <c r="H57" s="30"/>
      <c r="I57" s="30"/>
      <c r="J57" s="92"/>
      <c r="K57" s="93"/>
    </row>
    <row r="58" s="2" customFormat="1" ht="37" customHeight="1" spans="1:11">
      <c r="A58" s="21" t="s">
        <v>117</v>
      </c>
      <c r="B58" s="21"/>
      <c r="C58" s="21"/>
      <c r="D58" s="21"/>
      <c r="E58" s="21"/>
      <c r="F58" s="21"/>
      <c r="G58" s="68"/>
      <c r="H58" s="68"/>
      <c r="I58" s="68"/>
      <c r="J58" s="92"/>
      <c r="K58" s="93"/>
    </row>
    <row r="59" ht="37" customHeight="1" spans="1:11">
      <c r="A59" s="69" t="s">
        <v>118</v>
      </c>
      <c r="B59" s="69"/>
      <c r="C59" s="70"/>
      <c r="D59" s="70"/>
      <c r="E59" s="70"/>
      <c r="F59" s="70"/>
      <c r="G59" s="68"/>
      <c r="H59" s="68"/>
      <c r="I59" s="68"/>
      <c r="J59" s="75"/>
      <c r="K59" s="76"/>
    </row>
    <row r="60" ht="37" customHeight="1" spans="1:11">
      <c r="A60" s="11" t="s">
        <v>119</v>
      </c>
      <c r="B60" s="11"/>
      <c r="C60" s="71" t="s">
        <v>120</v>
      </c>
      <c r="D60" s="71"/>
      <c r="E60" s="71"/>
      <c r="F60" s="71"/>
      <c r="G60" s="68"/>
      <c r="H60" s="68"/>
      <c r="I60" s="68"/>
      <c r="J60" s="75"/>
      <c r="K60" s="76"/>
    </row>
    <row r="61" ht="37" customHeight="1" spans="1:11">
      <c r="A61" s="21" t="s">
        <v>121</v>
      </c>
      <c r="B61" s="21"/>
      <c r="C61" s="70"/>
      <c r="D61" s="70"/>
      <c r="E61" s="70"/>
      <c r="F61" s="70"/>
      <c r="G61" s="68"/>
      <c r="H61" s="68"/>
      <c r="I61" s="68"/>
      <c r="J61" s="75"/>
      <c r="K61" s="76"/>
    </row>
    <row r="62" ht="37" customHeight="1" spans="1:11">
      <c r="A62" s="70"/>
      <c r="B62" s="70"/>
      <c r="C62" s="70"/>
      <c r="D62" s="70"/>
      <c r="E62" s="70"/>
      <c r="F62" s="70"/>
      <c r="G62" s="68"/>
      <c r="H62" s="68"/>
      <c r="I62" s="68"/>
      <c r="J62" s="75"/>
      <c r="K62" s="76"/>
    </row>
    <row r="63" ht="37" customHeight="1" spans="1:11">
      <c r="A63" s="21" t="s">
        <v>122</v>
      </c>
      <c r="B63" s="21"/>
      <c r="C63" s="70"/>
      <c r="D63" s="70"/>
      <c r="E63" s="70"/>
      <c r="F63" s="70"/>
      <c r="G63" s="70"/>
      <c r="H63" s="70"/>
      <c r="I63" s="70"/>
      <c r="J63" s="75"/>
      <c r="K63" s="76"/>
    </row>
    <row r="64" ht="37" customHeight="1" spans="1:11">
      <c r="A64" s="21"/>
      <c r="B64" s="21"/>
      <c r="C64" s="70"/>
      <c r="D64" s="70"/>
      <c r="E64" s="70"/>
      <c r="F64" s="70"/>
      <c r="G64" s="70"/>
      <c r="H64" s="70"/>
      <c r="I64" s="70"/>
      <c r="J64" s="80"/>
      <c r="K64" s="81"/>
    </row>
    <row r="65" ht="37" customHeight="1"/>
  </sheetData>
  <mergeCells count="55">
    <mergeCell ref="A1:I1"/>
    <mergeCell ref="B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8:I8"/>
    <mergeCell ref="H9:I9"/>
    <mergeCell ref="H10:I10"/>
    <mergeCell ref="B11:I11"/>
    <mergeCell ref="B12:I12"/>
    <mergeCell ref="A13:I13"/>
    <mergeCell ref="B14:C14"/>
    <mergeCell ref="C30:D30"/>
    <mergeCell ref="C31:D31"/>
    <mergeCell ref="C32:D32"/>
    <mergeCell ref="C52:D52"/>
    <mergeCell ref="C53:D53"/>
    <mergeCell ref="C54:D54"/>
    <mergeCell ref="B55:C55"/>
    <mergeCell ref="D55:G55"/>
    <mergeCell ref="A56:I56"/>
    <mergeCell ref="A57:I57"/>
    <mergeCell ref="A58:E58"/>
    <mergeCell ref="G58:I58"/>
    <mergeCell ref="A59:B59"/>
    <mergeCell ref="C59:E59"/>
    <mergeCell ref="G59:I59"/>
    <mergeCell ref="A60:B60"/>
    <mergeCell ref="C60:E60"/>
    <mergeCell ref="G60:I60"/>
    <mergeCell ref="A61:B61"/>
    <mergeCell ref="C61:E61"/>
    <mergeCell ref="G61:I61"/>
    <mergeCell ref="A62:E62"/>
    <mergeCell ref="G62:I62"/>
    <mergeCell ref="A15:A20"/>
    <mergeCell ref="A21:A32"/>
    <mergeCell ref="A33:A49"/>
    <mergeCell ref="A50:A54"/>
    <mergeCell ref="B15:B20"/>
    <mergeCell ref="B21:B32"/>
    <mergeCell ref="B33:B49"/>
    <mergeCell ref="B50:B54"/>
    <mergeCell ref="I15:I18"/>
    <mergeCell ref="I19:I29"/>
    <mergeCell ref="I33:I34"/>
    <mergeCell ref="A63:B64"/>
    <mergeCell ref="C63:I64"/>
  </mergeCells>
  <hyperlinks>
    <hyperlink ref="B7" r:id="rId4"/>
    <hyperlink ref="F5" r:id="rId5" display="NHY-20221025-W-01-01-001"/>
  </hyperlinks>
  <printOptions horizontalCentered="1"/>
  <pageMargins left="0" right="0" top="0.393055555555556" bottom="0.393055555555556" header="0.35" footer="0.468055555555556"/>
  <pageSetup paperSize="9" orientation="portrait" horizontalDpi="600" verticalDpi="180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DAIKIN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</dc:creator>
  <cp:lastModifiedBy>WPS_1652065989</cp:lastModifiedBy>
  <cp:revision>1</cp:revision>
  <dcterms:created xsi:type="dcterms:W3CDTF">2003-08-05T23:43:00Z</dcterms:created>
  <cp:lastPrinted>2015-08-01T06:12:00Z</cp:lastPrinted>
  <dcterms:modified xsi:type="dcterms:W3CDTF">2022-10-28T00:45:55Z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8FF7F2A1547F44CEBB6E7539FF14F90F</vt:lpwstr>
  </property>
</Properties>
</file>