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2"/>
  </bookViews>
  <sheets>
    <sheet name="表底数空表（勿修改）" sheetId="1" r:id="rId1"/>
    <sheet name="流量账单" sheetId="5" r:id="rId2"/>
    <sheet name="2021夏季制冷账单(总表)" sheetId="3" r:id="rId3"/>
    <sheet name="21-22供暖账单" sheetId="7" r:id="rId4"/>
  </sheets>
  <definedNames>
    <definedName name="_xlnm._FilterDatabase" localSheetId="1" hidden="1">流量账单!$AC$1:$AC$304</definedName>
    <definedName name="_xlnm.Print_Titles" localSheetId="0">'表底数空表（勿修改）'!$1:$3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a</author>
  </authors>
  <commentList>
    <comment ref="A9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空房，找不到人</t>
        </r>
      </text>
    </comment>
    <comment ref="A23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租户今年不交供暖费，房子要拍卖，正在腾房</t>
        </r>
      </text>
    </comment>
    <comment ref="A83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物业的说，此房要拍卖</t>
        </r>
      </text>
    </comment>
    <comment ref="A145" authorId="0">
      <text>
        <r>
          <rPr>
            <b/>
            <sz val="9"/>
            <rFont val="SimSun"/>
            <charset val="134"/>
          </rPr>
          <t>Administrator:房子归属权问题在打官司</t>
        </r>
      </text>
    </comment>
    <comment ref="A165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十多年未联系到过人，</t>
        </r>
      </text>
    </comment>
    <comment ref="A207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屋里温度不热，已经报修，往年供热没有问题，温度靠开关控制，今年开到最大也不暖和，</t>
        </r>
      </text>
    </comment>
    <comment ref="A216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空房，找不到人</t>
        </r>
      </text>
    </comment>
    <comment ref="A224" authorId="1">
      <text>
        <r>
          <rPr>
            <sz val="9"/>
            <rFont val="SimSun"/>
            <charset val="134"/>
          </rPr>
          <t>H101房屋面积1025.89平米，高度4.5米，2019-2020年度应交供暖费金额为49,050.37元（1025.89*45+1025.89*45*12.5%*0.5），已支付给供暖公司68,939.81元，应退还19,889.44元；2020-2021年度应交供暖费金额为49,050.37元；因此2020-2021年度实际应支付供暖费金额为29,160.93元。</t>
        </r>
      </text>
    </comment>
    <comment ref="A234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空房，找不到人</t>
        </r>
      </text>
    </comment>
    <comment ref="A237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H0903与H1503与H0506三房同业主，一起交钱
</t>
        </r>
      </text>
    </comment>
    <comment ref="A253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H0903与H1503与H0506三房同业主，一起交钱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a</author>
  </authors>
  <commentList>
    <comment ref="A9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空房，找不到人</t>
        </r>
      </text>
    </comment>
    <comment ref="B10" authorId="0">
      <text>
        <r>
          <rPr>
            <sz val="9"/>
            <rFont val="SimSun"/>
            <charset val="134"/>
          </rPr>
          <t>2021.6.13开阀</t>
        </r>
      </text>
    </comment>
    <comment ref="A16" authorId="0">
      <text>
        <r>
          <rPr>
            <sz val="9"/>
            <rFont val="SimSun"/>
            <charset val="134"/>
          </rPr>
          <t>2021.6.15开阀</t>
        </r>
      </text>
    </comment>
    <comment ref="A23" authorId="0">
      <text>
        <r>
          <rPr>
            <sz val="9"/>
            <rFont val="SimSun"/>
            <charset val="134"/>
          </rPr>
          <t>业主拒不缴费</t>
        </r>
      </text>
    </comment>
    <comment ref="A28" authorId="0">
      <text>
        <r>
          <rPr>
            <sz val="9"/>
            <rFont val="SimSun"/>
            <charset val="134"/>
          </rPr>
          <t>物业房</t>
        </r>
      </text>
    </comment>
    <comment ref="A30" authorId="0">
      <text>
        <r>
          <rPr>
            <sz val="9"/>
            <rFont val="SimSun"/>
            <charset val="134"/>
          </rPr>
          <t>物业房</t>
        </r>
      </text>
    </comment>
    <comment ref="B77" authorId="0">
      <text>
        <r>
          <rPr>
            <sz val="9"/>
            <rFont val="SimSun"/>
            <charset val="134"/>
          </rPr>
          <t>制冷结束出账单</t>
        </r>
      </text>
    </comment>
    <comment ref="G97" authorId="0">
      <text>
        <r>
          <rPr>
            <sz val="9"/>
            <rFont val="SimSun"/>
            <charset val="134"/>
          </rPr>
          <t>6/5旧租户退租
6/8新租户入住</t>
        </r>
      </text>
    </comment>
    <comment ref="A105" authorId="0">
      <text>
        <r>
          <rPr>
            <sz val="9"/>
            <rFont val="SimSun"/>
            <charset val="134"/>
          </rPr>
          <t>2021.7.21跟管家确认有人住</t>
        </r>
      </text>
    </comment>
    <comment ref="A118" authorId="0">
      <text>
        <r>
          <rPr>
            <sz val="9"/>
            <rFont val="SimSun"/>
            <charset val="134"/>
          </rPr>
          <t>2021.6.11季度包干已交</t>
        </r>
      </text>
    </comment>
    <comment ref="A120" authorId="0">
      <text>
        <r>
          <rPr>
            <sz val="9"/>
            <rFont val="SimSun"/>
            <charset val="134"/>
          </rPr>
          <t>6/28 打电话说 已经卖了 交接时候再付钱 和702是一家</t>
        </r>
      </text>
    </comment>
    <comment ref="K120" authorId="0">
      <text>
        <r>
          <rPr>
            <sz val="9"/>
            <rFont val="SimSun"/>
            <charset val="134"/>
          </rPr>
          <t>2021.7.13已换新业主，费用已结清。2021.7.13以后产生的费用找新业主要。</t>
        </r>
      </text>
    </comment>
    <comment ref="A139" authorId="0">
      <text>
        <r>
          <rPr>
            <sz val="9"/>
            <rFont val="SimSun"/>
            <charset val="134"/>
          </rPr>
          <t xml:space="preserve">E601/E603 是一家 制冷结束再出账单 </t>
        </r>
      </text>
    </comment>
    <comment ref="A145" authorId="0">
      <text>
        <r>
          <rPr>
            <b/>
            <sz val="9"/>
            <rFont val="SimSun"/>
            <charset val="134"/>
          </rPr>
          <t>房主2021.7.23装修完毕试空调待出租</t>
        </r>
      </text>
    </comment>
    <comment ref="A146" authorId="0">
      <text>
        <r>
          <rPr>
            <sz val="9"/>
            <rFont val="SimSun"/>
            <charset val="134"/>
          </rPr>
          <t>物业BigBoss最后收</t>
        </r>
      </text>
    </comment>
    <comment ref="A151" authorId="0">
      <text>
        <r>
          <rPr>
            <sz val="9"/>
            <rFont val="SimSun"/>
            <charset val="134"/>
          </rPr>
          <t>此户制冷结束再出账单</t>
        </r>
      </text>
    </comment>
    <comment ref="A154" authorId="0">
      <text>
        <r>
          <rPr>
            <sz val="9"/>
            <rFont val="SimSun"/>
            <charset val="134"/>
          </rPr>
          <t xml:space="preserve">物业交，2020年底结算，等财务通知
</t>
        </r>
      </text>
    </comment>
    <comment ref="A156" authorId="0">
      <text>
        <r>
          <rPr>
            <sz val="9"/>
            <rFont val="SimSun"/>
            <charset val="134"/>
          </rPr>
          <t>已结清费用退租</t>
        </r>
      </text>
    </comment>
    <comment ref="A157" authorId="0">
      <text>
        <r>
          <rPr>
            <sz val="9"/>
            <rFont val="SimSun"/>
            <charset val="134"/>
          </rPr>
          <t>F105 F101 F1101 E102 
四个账单最后出 一起给 幼儿园</t>
        </r>
      </text>
    </comment>
    <comment ref="A165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十多年未联系到过人，</t>
        </r>
      </text>
    </comment>
    <comment ref="A190" authorId="0">
      <text>
        <r>
          <rPr>
            <sz val="9"/>
            <rFont val="SimSun"/>
            <charset val="134"/>
          </rPr>
          <t>幼儿园</t>
        </r>
      </text>
    </comment>
    <comment ref="A207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屋里温度不热，已经报修，往年供热没有问题，温度靠开关控制，今年开到最大也不暖和，</t>
        </r>
      </text>
    </comment>
    <comment ref="A216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空房，找不到人</t>
        </r>
      </text>
    </comment>
    <comment ref="A224" authorId="1">
      <text>
        <r>
          <rPr>
            <sz val="9"/>
            <rFont val="SimSun"/>
            <charset val="134"/>
          </rPr>
          <t>H101房屋面积1025.89平米，高度4.5米，2019-2020年度应交供暖费金额为49,050.37元（1025.89*45+1025.89*45*12.5%*0.5），已支付给供暖公司68,939.81元，应退还19,889.44元；2020-2021年度应交供暖费金额为49,050.37元；因此2020-2021年度实际应支付供暖费金额为29,160.93元。</t>
        </r>
      </text>
    </comment>
    <comment ref="A226" authorId="0">
      <text>
        <r>
          <rPr>
            <sz val="9"/>
            <rFont val="SimSun"/>
            <charset val="134"/>
          </rPr>
          <t xml:space="preserve">2021.7.5开阀
</t>
        </r>
      </text>
    </comment>
    <comment ref="A227" authorId="0">
      <text>
        <r>
          <rPr>
            <sz val="9"/>
            <rFont val="SimSun"/>
            <charset val="134"/>
          </rPr>
          <t>2021.5.14关阀</t>
        </r>
      </text>
    </comment>
    <comment ref="A230" authorId="0">
      <text>
        <r>
          <rPr>
            <sz val="9"/>
            <rFont val="SimSun"/>
            <charset val="134"/>
          </rPr>
          <t>2021.5.14关阀</t>
        </r>
      </text>
    </comment>
    <comment ref="A234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空房，找不到人</t>
        </r>
      </text>
    </comment>
    <comment ref="I235" authorId="0">
      <text>
        <r>
          <rPr>
            <sz val="9"/>
            <rFont val="SimSun"/>
            <charset val="134"/>
          </rPr>
          <t>2021.6.29交</t>
        </r>
      </text>
    </comment>
    <comment ref="A237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H0903与H1503与H0506三房同业主，一起交钱
</t>
        </r>
      </text>
    </comment>
    <comment ref="A242" authorId="0">
      <text>
        <r>
          <rPr>
            <sz val="9"/>
            <rFont val="SimSun"/>
            <charset val="134"/>
          </rPr>
          <t>2021.7.1开阀
2021.7.27关阀</t>
        </r>
      </text>
    </comment>
    <comment ref="A253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H0903与H1503与H0506三房同业主，一起交钱</t>
        </r>
      </text>
    </comment>
    <comment ref="A271" authorId="0">
      <text>
        <r>
          <rPr>
            <sz val="9"/>
            <rFont val="SimSun"/>
            <charset val="134"/>
          </rPr>
          <t>2021.5.30日退租结清710.6元</t>
        </r>
      </text>
    </comment>
    <comment ref="A277" authorId="0">
      <text>
        <r>
          <rPr>
            <sz val="9"/>
            <rFont val="SimSun"/>
            <charset val="134"/>
          </rPr>
          <t>物业老总房 收费找李昕静</t>
        </r>
      </text>
    </comment>
    <comment ref="A278" authorId="0">
      <text>
        <r>
          <rPr>
            <sz val="9"/>
            <rFont val="SimSun"/>
            <charset val="134"/>
          </rPr>
          <t>年底物业交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22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空房，人在加拿大，疫情原因一直没回来</t>
        </r>
      </text>
    </comment>
    <comment ref="C24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物业空房，采暖美洋物业交</t>
        </r>
      </text>
    </comment>
    <comment ref="C26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空房，物业房</t>
        </r>
      </text>
    </comment>
    <comment ref="C28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B102物业费都不交，20191023蔺贵宾回复</t>
        </r>
      </text>
    </comment>
    <comment ref="C29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鹿文德家，空房</t>
        </r>
      </text>
    </comment>
    <comment ref="C32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一直在海淀住，没搬过来，偶尔住两天。冬天地暖，买房时与物业谈的交50%</t>
        </r>
      </text>
    </comment>
    <comment ref="C41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空房，与H1702/03,H2201一家，伊梦家</t>
        </r>
      </text>
    </comment>
    <comment ref="C42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包干</t>
        </r>
      </text>
    </comment>
    <comment ref="C57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老赖
19+20制冷费+采暖费都没交，此房要拍卖</t>
        </r>
      </text>
    </comment>
    <comment ref="C59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空房，采暖交60%</t>
        </r>
      </text>
    </comment>
    <comment ref="C61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8月抄表注明包干</t>
        </r>
      </text>
    </comment>
    <comment ref="C79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装修</t>
        </r>
      </text>
    </comment>
    <comment ref="C94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空房，业主去世了，女儿联系不上</t>
        </r>
      </text>
    </comment>
    <comment ref="C96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幼儿园，无表，，包月3.5个月</t>
        </r>
      </text>
    </comment>
    <comment ref="C111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备注包干</t>
        </r>
      </text>
    </comment>
    <comment ref="C112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装修，未入住</t>
        </r>
      </text>
    </comment>
    <comment ref="C113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房子归属权问题，一直在打官司</t>
        </r>
      </text>
    </comment>
    <comment ref="C114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物业老总房，物业李姐收费最后给结算</t>
        </r>
      </text>
    </comment>
    <comment ref="C115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夏季关阀，不用</t>
        </r>
      </text>
    </comment>
    <comment ref="C116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受业主群影响，今年制冷费不交</t>
        </r>
      </text>
    </comment>
    <comment ref="C136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物业白总的的房，空房，夏天关阀，冬季美洋物业交</t>
        </r>
      </text>
    </comment>
    <comment ref="C143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20191106表不走字</t>
        </r>
      </text>
    </comment>
    <comment ref="C144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夏季关阀，不用</t>
        </r>
      </text>
    </comment>
    <comment ref="C152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出差在外地，一直没回来</t>
        </r>
      </text>
    </comment>
    <comment ref="C167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夏季关阀</t>
        </r>
      </text>
    </comment>
    <comment ref="C168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</t>
        </r>
      </text>
    </comment>
    <comment ref="C172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外地出差，一直还未回来</t>
        </r>
      </text>
    </comment>
    <comment ref="C177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空房，不用，</t>
        </r>
      </text>
    </comment>
    <comment ref="C181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空房，好多年一直联系不到业主，物业停止服务房</t>
        </r>
      </text>
    </comment>
    <comment ref="C191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物业老总，冬夏不收费</t>
        </r>
      </text>
    </comment>
    <comment ref="C192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20191106物业房</t>
        </r>
      </text>
    </comment>
    <comment ref="C194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H305.306物业公司的房20191023蔺贵宾回复</t>
        </r>
      </text>
    </comment>
    <comment ref="C195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H305.306物业公司的房20191023蔺贵宾回复
</t>
        </r>
      </text>
    </comment>
    <comment ref="C196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找不到人，物业停止服务房</t>
        </r>
      </text>
    </comment>
    <comment ref="C216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装修中，夏季关阀。</t>
        </r>
      </text>
    </comment>
    <comment ref="C218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物业集团老总，不查表</t>
        </r>
      </text>
    </comment>
    <comment ref="C222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空房，关阀</t>
        </r>
      </text>
    </comment>
    <comment ref="C227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物业集团老总，不查表</t>
        </r>
      </text>
    </comment>
    <comment ref="C234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鹿文德家，与张立昆当时签了协议，一点一点交，没有钱，19年还未结清</t>
        </r>
      </text>
    </comment>
    <comment ref="C236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20191106毛坯房</t>
        </r>
      </text>
    </comment>
    <comment ref="C237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与h1603一家，受业主群影响，制冷费不交</t>
        </r>
      </text>
    </comment>
    <comment ref="C239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物业刘总房，收费找李昕静
</t>
        </r>
      </text>
    </comment>
    <comment ref="C240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物业房，最后结算</t>
        </r>
      </text>
    </comment>
    <comment ref="C241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与H2201一起包干，未付</t>
        </r>
      </text>
    </comment>
    <comment ref="C242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与H2201一起包干，未付
</t>
        </r>
      </text>
    </comment>
    <comment ref="C243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</t>
        </r>
      </text>
    </comment>
    <comment ref="C244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</t>
        </r>
      </text>
    </comment>
    <comment ref="G251" authorId="0">
      <text>
        <r>
          <rPr>
            <sz val="9"/>
            <rFont val="SimSun"/>
            <charset val="134"/>
          </rPr>
          <t xml:space="preserve">多交4565.9元，结转到采暖费
</t>
        </r>
      </text>
    </comment>
    <comment ref="C263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包干，未付，</t>
        </r>
      </text>
    </comment>
    <comment ref="C268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佳翊汇,国际男孩,俱乐部三家供暖费都是房主交</t>
        </r>
      </text>
    </comment>
    <comment ref="C269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2020.6月物业告知未营业。</t>
        </r>
      </text>
    </comment>
  </commentList>
</comments>
</file>

<file path=xl/comments4.xml><?xml version="1.0" encoding="utf-8"?>
<comments xmlns="http://schemas.openxmlformats.org/spreadsheetml/2006/main">
  <authors>
    <author>Administrator</author>
    <author>a</author>
  </authors>
  <commentList>
    <comment ref="C7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空房，找不到人</t>
        </r>
      </text>
    </comment>
    <comment ref="C21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租户今年不交供暖费，房子要拍卖，正在腾房</t>
        </r>
      </text>
    </comment>
    <comment ref="I38" authorId="0">
      <text>
        <r>
          <rPr>
            <sz val="9"/>
            <rFont val="SimSun"/>
            <charset val="134"/>
          </rPr>
          <t>另一部分新业主还没付交付60%</t>
        </r>
      </text>
    </comment>
    <comment ref="C58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物业的说，此房要拍卖</t>
        </r>
      </text>
    </comment>
    <comment ref="C114" authorId="0">
      <text>
        <r>
          <rPr>
            <b/>
            <sz val="9"/>
            <rFont val="SimSun"/>
            <charset val="134"/>
          </rPr>
          <t>Administrator:房子归属权问题在打官司</t>
        </r>
      </text>
    </comment>
    <comment ref="C133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十多年未联系到过人，</t>
        </r>
      </text>
    </comment>
    <comment ref="C173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屋里温度不热，已经报修，往年供热没有问题，温度靠开关控制，今年开到最大也不暖和，</t>
        </r>
      </text>
    </comment>
    <comment ref="C182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空房，找不到人</t>
        </r>
      </text>
    </comment>
    <comment ref="C188" authorId="1">
      <text>
        <r>
          <rPr>
            <sz val="9"/>
            <rFont val="SimSun"/>
            <charset val="134"/>
          </rPr>
          <t>H101房屋面积1025.89平米，高度4.5米，2019-2020年度应交供暖费金额为49,050.37元（1025.89*45+1025.89*45*12.5%*0.5），已支付给供暖公司68,939.81元，应退还19,889.44元；2020-2021年度应交供暖费金额为49,050.37元；因此2020-2021年度实际应支付供暖费金额为29,160.93元。</t>
        </r>
      </text>
    </comment>
    <comment ref="C198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空房，找不到人</t>
        </r>
      </text>
    </comment>
    <comment ref="C201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H0903与H1503与H0506三房同业主，一起交钱
</t>
        </r>
      </text>
    </comment>
    <comment ref="C217" authorId="0">
      <text>
        <r>
          <rPr>
            <b/>
            <sz val="9"/>
            <rFont val="SimSun"/>
            <charset val="134"/>
          </rPr>
          <t>Administrator:</t>
        </r>
        <r>
          <rPr>
            <sz val="9"/>
            <rFont val="SimSun"/>
            <charset val="134"/>
          </rPr>
          <t xml:space="preserve">
H0903与H1503与H0506三房同业主，一起交钱</t>
        </r>
      </text>
    </comment>
  </commentList>
</comments>
</file>

<file path=xl/sharedStrings.xml><?xml version="1.0" encoding="utf-8"?>
<sst xmlns="http://schemas.openxmlformats.org/spreadsheetml/2006/main" count="1679" uniqueCount="459">
  <si>
    <t>和乔丽晶20210515-20211015季度夏季制冷表底数</t>
  </si>
  <si>
    <t>单元号</t>
  </si>
  <si>
    <t>面积</t>
  </si>
  <si>
    <t>表
几</t>
  </si>
  <si>
    <t>5.15-6.14</t>
  </si>
  <si>
    <t>6.15-7.14</t>
  </si>
  <si>
    <t>7.15-8.14</t>
  </si>
  <si>
    <t>8.15-9.14</t>
  </si>
  <si>
    <t>9.15-10.14</t>
  </si>
  <si>
    <t>表起数</t>
  </si>
  <si>
    <t>表止数</t>
  </si>
  <si>
    <t>A0101</t>
  </si>
  <si>
    <t>表1</t>
  </si>
  <si>
    <t>表2</t>
  </si>
  <si>
    <t>A0102</t>
  </si>
  <si>
    <t>A0103</t>
  </si>
  <si>
    <t>A0202</t>
  </si>
  <si>
    <t>A0301</t>
  </si>
  <si>
    <t>A0302</t>
  </si>
  <si>
    <t>A0303</t>
  </si>
  <si>
    <t>A0501</t>
  </si>
  <si>
    <t>A0502</t>
  </si>
  <si>
    <t>A0503</t>
  </si>
  <si>
    <t>A0601</t>
  </si>
  <si>
    <t>A0602</t>
  </si>
  <si>
    <t>A0603</t>
  </si>
  <si>
    <t>A0701</t>
  </si>
  <si>
    <t>A0702</t>
  </si>
  <si>
    <t>A0703</t>
  </si>
  <si>
    <t>A0801</t>
  </si>
  <si>
    <t>A0802</t>
  </si>
  <si>
    <t>A0803</t>
  </si>
  <si>
    <t>A0901</t>
  </si>
  <si>
    <t>A0902</t>
  </si>
  <si>
    <t>A1001</t>
  </si>
  <si>
    <t>A1002</t>
  </si>
  <si>
    <t>A1101</t>
  </si>
  <si>
    <t>A1102</t>
  </si>
  <si>
    <t>B0102</t>
  </si>
  <si>
    <t>B0201</t>
  </si>
  <si>
    <t>B0202</t>
  </si>
  <si>
    <t>B0301</t>
  </si>
  <si>
    <t>B0302</t>
  </si>
  <si>
    <t>B0501</t>
  </si>
  <si>
    <t>B0502</t>
  </si>
  <si>
    <t>B0601</t>
  </si>
  <si>
    <t>B0602</t>
  </si>
  <si>
    <t>B0701</t>
  </si>
  <si>
    <t>B0702</t>
  </si>
  <si>
    <t>B0801</t>
  </si>
  <si>
    <t>B0802</t>
  </si>
  <si>
    <t>B0901</t>
  </si>
  <si>
    <t>B0902</t>
  </si>
  <si>
    <t>B1001</t>
  </si>
  <si>
    <t>B1002</t>
  </si>
  <si>
    <t>B1101</t>
  </si>
  <si>
    <t>B1102</t>
  </si>
  <si>
    <t>C0101</t>
  </si>
  <si>
    <t>C0102</t>
  </si>
  <si>
    <t>C0103</t>
  </si>
  <si>
    <t>C0202</t>
  </si>
  <si>
    <t>C0301</t>
  </si>
  <si>
    <t>C0302</t>
  </si>
  <si>
    <t>C0501</t>
  </si>
  <si>
    <t>C0502</t>
  </si>
  <si>
    <t>C0601</t>
  </si>
  <si>
    <t>C0602</t>
  </si>
  <si>
    <t>C0701</t>
  </si>
  <si>
    <t>C0702</t>
  </si>
  <si>
    <t>C0801</t>
  </si>
  <si>
    <t>C0802</t>
  </si>
  <si>
    <t>C0901</t>
  </si>
  <si>
    <t>C0902</t>
  </si>
  <si>
    <t>C1001</t>
  </si>
  <si>
    <t>C1002</t>
  </si>
  <si>
    <t>C1101</t>
  </si>
  <si>
    <t>C1102</t>
  </si>
  <si>
    <t>D0101</t>
  </si>
  <si>
    <t>D0102</t>
  </si>
  <si>
    <t>D0103</t>
  </si>
  <si>
    <t>D0105</t>
  </si>
  <si>
    <t>D0201</t>
  </si>
  <si>
    <t>D0202</t>
  </si>
  <si>
    <t>D0203</t>
  </si>
  <si>
    <t>D0205</t>
  </si>
  <si>
    <t>D0301</t>
  </si>
  <si>
    <t>D0302</t>
  </si>
  <si>
    <t>D0303</t>
  </si>
  <si>
    <t>D0305</t>
  </si>
  <si>
    <t>D0501</t>
  </si>
  <si>
    <t>D0502</t>
  </si>
  <si>
    <t>D0503</t>
  </si>
  <si>
    <t>D0505</t>
  </si>
  <si>
    <t>D0601</t>
  </si>
  <si>
    <t>D0602</t>
  </si>
  <si>
    <t>D0603</t>
  </si>
  <si>
    <t>D0605</t>
  </si>
  <si>
    <t>D0701</t>
  </si>
  <si>
    <t>D0702</t>
  </si>
  <si>
    <t>D0703</t>
  </si>
  <si>
    <t>D0705</t>
  </si>
  <si>
    <t>D0801</t>
  </si>
  <si>
    <t>D0802</t>
  </si>
  <si>
    <t>D0803</t>
  </si>
  <si>
    <t>D0805</t>
  </si>
  <si>
    <t>E0101</t>
  </si>
  <si>
    <t>E0102</t>
  </si>
  <si>
    <t>E0103</t>
  </si>
  <si>
    <t>E0202</t>
  </si>
  <si>
    <t>E0301</t>
  </si>
  <si>
    <t>E0302</t>
  </si>
  <si>
    <t>E0303</t>
  </si>
  <si>
    <t>E0501</t>
  </si>
  <si>
    <t>E0502</t>
  </si>
  <si>
    <t>E0503</t>
  </si>
  <si>
    <t>E0601</t>
  </si>
  <si>
    <t>E0602</t>
  </si>
  <si>
    <t>E0603</t>
  </si>
  <si>
    <t>E0701</t>
  </si>
  <si>
    <t>E0702</t>
  </si>
  <si>
    <t>E0703</t>
  </si>
  <si>
    <t>E0801</t>
  </si>
  <si>
    <t>E0802</t>
  </si>
  <si>
    <t>E0803</t>
  </si>
  <si>
    <t>E0901</t>
  </si>
  <si>
    <t>E0902</t>
  </si>
  <si>
    <t>E0903</t>
  </si>
  <si>
    <t>E1001</t>
  </si>
  <si>
    <t>E1002</t>
  </si>
  <si>
    <t>E1003</t>
  </si>
  <si>
    <t>E1102</t>
  </si>
  <si>
    <t>F0101</t>
  </si>
  <si>
    <t>F0102</t>
  </si>
  <si>
    <t>F0103</t>
  </si>
  <si>
    <t>F0105</t>
  </si>
  <si>
    <t>F0201</t>
  </si>
  <si>
    <t>F0202</t>
  </si>
  <si>
    <t>F0203</t>
  </si>
  <si>
    <t>F0205</t>
  </si>
  <si>
    <t>F0301</t>
  </si>
  <si>
    <t>F0302</t>
  </si>
  <si>
    <t>F0303</t>
  </si>
  <si>
    <t>F0305</t>
  </si>
  <si>
    <t>F0501</t>
  </si>
  <si>
    <t>F0502</t>
  </si>
  <si>
    <t>F0503</t>
  </si>
  <si>
    <t>F0505</t>
  </si>
  <si>
    <t>F0601</t>
  </si>
  <si>
    <t>F0602</t>
  </si>
  <si>
    <t>F0603</t>
  </si>
  <si>
    <t>F0605</t>
  </si>
  <si>
    <t>F0701</t>
  </si>
  <si>
    <t>F0702</t>
  </si>
  <si>
    <t>F0703</t>
  </si>
  <si>
    <t>F0705</t>
  </si>
  <si>
    <t>F0801</t>
  </si>
  <si>
    <t>F0802</t>
  </si>
  <si>
    <t>F0803</t>
  </si>
  <si>
    <t>F0805</t>
  </si>
  <si>
    <t>F0901</t>
  </si>
  <si>
    <t>F0902</t>
  </si>
  <si>
    <t>F0903</t>
  </si>
  <si>
    <t>F0905</t>
  </si>
  <si>
    <t>F1001</t>
  </si>
  <si>
    <t>F1002</t>
  </si>
  <si>
    <t>F1003</t>
  </si>
  <si>
    <t>F1005</t>
  </si>
  <si>
    <t>F1101</t>
  </si>
  <si>
    <t>F1102</t>
  </si>
  <si>
    <t>F1103</t>
  </si>
  <si>
    <t>F1105</t>
  </si>
  <si>
    <t>G0101</t>
  </si>
  <si>
    <t>G0102</t>
  </si>
  <si>
    <t>G0103</t>
  </si>
  <si>
    <t>G0202</t>
  </si>
  <si>
    <t>G0301</t>
  </si>
  <si>
    <t>G0302</t>
  </si>
  <si>
    <t>G0303</t>
  </si>
  <si>
    <t>G0501</t>
  </si>
  <si>
    <t>G0502</t>
  </si>
  <si>
    <t>G0503</t>
  </si>
  <si>
    <t>G0601</t>
  </si>
  <si>
    <t>G0602</t>
  </si>
  <si>
    <t>G0603</t>
  </si>
  <si>
    <t>G0701</t>
  </si>
  <si>
    <t>G0702</t>
  </si>
  <si>
    <t>G0703</t>
  </si>
  <si>
    <t>G0801</t>
  </si>
  <si>
    <t>G0802</t>
  </si>
  <si>
    <t>G0803</t>
  </si>
  <si>
    <t>G0901</t>
  </si>
  <si>
    <t>G0902</t>
  </si>
  <si>
    <t>G0903</t>
  </si>
  <si>
    <t>G1001</t>
  </si>
  <si>
    <t>G1002</t>
  </si>
  <si>
    <t>G1003</t>
  </si>
  <si>
    <t>G1102</t>
  </si>
  <si>
    <t>H0101</t>
  </si>
  <si>
    <t>H0202</t>
  </si>
  <si>
    <t>H0203</t>
  </si>
  <si>
    <t>H0205</t>
  </si>
  <si>
    <t>H0206</t>
  </si>
  <si>
    <t>H0301</t>
  </si>
  <si>
    <t>H0302</t>
  </si>
  <si>
    <t>H0303</t>
  </si>
  <si>
    <t>H0305</t>
  </si>
  <si>
    <t>H0306</t>
  </si>
  <si>
    <t>H0502</t>
  </si>
  <si>
    <t>H0503</t>
  </si>
  <si>
    <t>H0505</t>
  </si>
  <si>
    <t>H0506</t>
  </si>
  <si>
    <t>H0601</t>
  </si>
  <si>
    <t>H0602</t>
  </si>
  <si>
    <t>H0603</t>
  </si>
  <si>
    <t>H0605</t>
  </si>
  <si>
    <t>H0606</t>
  </si>
  <si>
    <t>H0702</t>
  </si>
  <si>
    <t>H0703</t>
  </si>
  <si>
    <t>H0705</t>
  </si>
  <si>
    <t>H0706</t>
  </si>
  <si>
    <t>H0801</t>
  </si>
  <si>
    <t>H0802</t>
  </si>
  <si>
    <t>H0803</t>
  </si>
  <si>
    <t>H0805</t>
  </si>
  <si>
    <t>H0806</t>
  </si>
  <si>
    <t>H0902</t>
  </si>
  <si>
    <t>H0903</t>
  </si>
  <si>
    <t>H0905</t>
  </si>
  <si>
    <t>H0906</t>
  </si>
  <si>
    <t>H1001</t>
  </si>
  <si>
    <t>H1002</t>
  </si>
  <si>
    <t>H1003</t>
  </si>
  <si>
    <t>H1005</t>
  </si>
  <si>
    <t>H1006</t>
  </si>
  <si>
    <t>H1102</t>
  </si>
  <si>
    <t>H1103</t>
  </si>
  <si>
    <t>H1105</t>
  </si>
  <si>
    <t>H1106</t>
  </si>
  <si>
    <t>H1201</t>
  </si>
  <si>
    <t>H1202</t>
  </si>
  <si>
    <t>H1203</t>
  </si>
  <si>
    <t>H1205</t>
  </si>
  <si>
    <t>H1206</t>
  </si>
  <si>
    <t>H1502</t>
  </si>
  <si>
    <t>H1503</t>
  </si>
  <si>
    <t>H1505</t>
  </si>
  <si>
    <t>H1506</t>
  </si>
  <si>
    <t>H1601</t>
  </si>
  <si>
    <t>H1602</t>
  </si>
  <si>
    <t>H1603</t>
  </si>
  <si>
    <t>H1605</t>
  </si>
  <si>
    <t>H1606</t>
  </si>
  <si>
    <t>H1702</t>
  </si>
  <si>
    <t>H1703</t>
  </si>
  <si>
    <t>H1705</t>
  </si>
  <si>
    <t>H1706</t>
  </si>
  <si>
    <t>H1801</t>
  </si>
  <si>
    <t>H1802</t>
  </si>
  <si>
    <t>H1803</t>
  </si>
  <si>
    <t>H1805</t>
  </si>
  <si>
    <t>H1806</t>
  </si>
  <si>
    <t>H1902</t>
  </si>
  <si>
    <t>H1903</t>
  </si>
  <si>
    <t>H1905</t>
  </si>
  <si>
    <t>H1906</t>
  </si>
  <si>
    <t>H2001</t>
  </si>
  <si>
    <t>H2002</t>
  </si>
  <si>
    <t>H2003</t>
  </si>
  <si>
    <t>H2005</t>
  </si>
  <si>
    <t>H2006</t>
  </si>
  <si>
    <t>H2102</t>
  </si>
  <si>
    <t>H2103</t>
  </si>
  <si>
    <t>H2105</t>
  </si>
  <si>
    <t>H2106</t>
  </si>
  <si>
    <t>H2201</t>
  </si>
  <si>
    <t>俱乐部</t>
  </si>
  <si>
    <t>包干
金额</t>
  </si>
  <si>
    <t>表
号</t>
  </si>
  <si>
    <t>单价</t>
  </si>
  <si>
    <t>用量</t>
  </si>
  <si>
    <t>金额</t>
  </si>
  <si>
    <t>总用量</t>
  </si>
  <si>
    <t>总金额</t>
  </si>
  <si>
    <t>备注</t>
  </si>
  <si>
    <t>差价</t>
  </si>
  <si>
    <t>关阀</t>
  </si>
  <si>
    <t>物业房</t>
  </si>
  <si>
    <t>空房</t>
  </si>
  <si>
    <t>包干缴费</t>
  </si>
  <si>
    <t>伊梦</t>
  </si>
  <si>
    <t>已交费</t>
  </si>
  <si>
    <t>坏</t>
  </si>
  <si>
    <t>新业主装修</t>
  </si>
  <si>
    <t>有人住</t>
  </si>
  <si>
    <t>管家说按包干</t>
  </si>
  <si>
    <t>进不去</t>
  </si>
  <si>
    <t>欠2年</t>
  </si>
  <si>
    <t>阀门不严</t>
  </si>
  <si>
    <t>表坏了</t>
  </si>
  <si>
    <t>包干已交</t>
  </si>
  <si>
    <t>包月</t>
  </si>
  <si>
    <t>已交</t>
  </si>
  <si>
    <t>表坏</t>
  </si>
  <si>
    <t>幼儿园包月</t>
  </si>
  <si>
    <t>1114</t>
  </si>
  <si>
    <t>1324</t>
  </si>
  <si>
    <t>表怀</t>
  </si>
  <si>
    <t>不收费</t>
  </si>
  <si>
    <t>包干</t>
  </si>
  <si>
    <t>正在装修</t>
  </si>
  <si>
    <t>装修</t>
  </si>
  <si>
    <t>不用</t>
  </si>
  <si>
    <t>和乔丽晶20210515-20211015制冷费</t>
  </si>
  <si>
    <t>序号</t>
  </si>
  <si>
    <t>旧欠</t>
  </si>
  <si>
    <t>房号</t>
  </si>
  <si>
    <t>建筑面积（m2）</t>
  </si>
  <si>
    <t>应收金额</t>
  </si>
  <si>
    <t>实收金额</t>
  </si>
  <si>
    <t>缴费比例</t>
  </si>
  <si>
    <t>缴费方案</t>
  </si>
  <si>
    <t>缴费方式</t>
  </si>
  <si>
    <t>缴费时间</t>
  </si>
  <si>
    <t>合同签署</t>
  </si>
  <si>
    <t>催收时间状态</t>
  </si>
  <si>
    <t>业主群不交</t>
  </si>
  <si>
    <t>有</t>
  </si>
  <si>
    <t>7/15再联系缴费</t>
  </si>
  <si>
    <t>8.25账单已贴门</t>
  </si>
  <si>
    <t>2021.7.13退租</t>
  </si>
  <si>
    <t>6/25每月一给账单 屋内不凉 等出差回来联系</t>
  </si>
  <si>
    <t>室内表</t>
  </si>
  <si>
    <t>联系管家</t>
  </si>
  <si>
    <t>2021.7.26电话沟通9月份以后联系签协议</t>
  </si>
  <si>
    <t>5.15-8.15流量</t>
  </si>
  <si>
    <t>微邮付</t>
  </si>
  <si>
    <t>2021.8.23</t>
  </si>
  <si>
    <t>租户8.23结清3142.6退租</t>
  </si>
  <si>
    <t>2021.6.22</t>
  </si>
  <si>
    <t>否</t>
  </si>
  <si>
    <t>租户租到9.18日，记得关阀</t>
  </si>
  <si>
    <t>6/25电话通知费用，每月告知费用，制冷结束交</t>
  </si>
  <si>
    <t>6/25 已告知管家费用</t>
  </si>
  <si>
    <t>6/25 电话通知费用 制冷结束交</t>
  </si>
  <si>
    <t>6/25 电话通知费用 每月通知费用 制冷结束交</t>
  </si>
  <si>
    <t>找租户收钱</t>
  </si>
  <si>
    <t>阀门失灵 关着也走 业主不知道</t>
  </si>
  <si>
    <t>季度包干</t>
  </si>
  <si>
    <t>微信微邮付</t>
  </si>
  <si>
    <t>2021.6.11</t>
  </si>
  <si>
    <t>2021.7.13</t>
  </si>
  <si>
    <t>已签</t>
  </si>
  <si>
    <t>2021.7.13已换新业主 目前装修中</t>
  </si>
  <si>
    <t>6/28 电话没打通</t>
  </si>
  <si>
    <t>6/28 电话沟通女主人 说制冷制热都不好使</t>
  </si>
  <si>
    <t>6/28 每月告知费用 制冷结束交</t>
  </si>
  <si>
    <t>6/28 制冷结束交 账单给鲍工</t>
  </si>
  <si>
    <t>2021.8.25</t>
  </si>
  <si>
    <t>新业主</t>
  </si>
  <si>
    <t>6/29 与供暖费物业费一起年底交</t>
  </si>
  <si>
    <t>租户交制冷费</t>
  </si>
  <si>
    <t>6/29 电话联系租户和管家了 正在沟通制冷费</t>
  </si>
  <si>
    <t>6/29 电话联系租户 账单给管家 制冷结束交</t>
  </si>
  <si>
    <t>6/29 正在退租</t>
  </si>
  <si>
    <t>2021.8.24</t>
  </si>
  <si>
    <t xml:space="preserve">6/29 电话挂断 估计忙 </t>
  </si>
  <si>
    <t>6/29 账单贴门上 还未贴</t>
  </si>
  <si>
    <t>8.23账单已贴门</t>
  </si>
  <si>
    <t>2021.6.16</t>
  </si>
  <si>
    <t>流量</t>
  </si>
  <si>
    <t>微信</t>
  </si>
  <si>
    <t>2021.5.30</t>
  </si>
  <si>
    <t>关</t>
  </si>
  <si>
    <t>租户2021.5.30退租结清710.6元</t>
  </si>
  <si>
    <t>佳翊汇</t>
  </si>
  <si>
    <t>予森服装</t>
  </si>
  <si>
    <t>广禾堂</t>
  </si>
  <si>
    <t>佳翊汇地下室</t>
  </si>
  <si>
    <t>国际男孩</t>
  </si>
  <si>
    <t>健身房</t>
  </si>
  <si>
    <t>合计</t>
  </si>
  <si>
    <t>和乔丽晶20211115-20220315供暖费  低温运行收取60%费用</t>
  </si>
  <si>
    <t>业主</t>
  </si>
  <si>
    <t>单价（元）</t>
  </si>
  <si>
    <t>面积应收
金额（元）</t>
  </si>
  <si>
    <t>本季应收
金额（元）</t>
  </si>
  <si>
    <t>实收金额（元）</t>
  </si>
  <si>
    <t>百分比</t>
  </si>
  <si>
    <t>收费日期</t>
  </si>
  <si>
    <t>催收状态</t>
  </si>
  <si>
    <t>阀门状态</t>
  </si>
  <si>
    <t>人在日本 房子已空两年</t>
  </si>
  <si>
    <t>空房 找不到人</t>
  </si>
  <si>
    <t>年底付物业费时候一起</t>
  </si>
  <si>
    <t>末端低温 供暖六折 业主不供暖</t>
  </si>
  <si>
    <t>拍卖房 无人交</t>
  </si>
  <si>
    <t>供暖结束交</t>
  </si>
  <si>
    <t>3.16已通知李管家</t>
  </si>
  <si>
    <t>空房 人在加拿大 19年未交</t>
  </si>
  <si>
    <t>物业交60%，2020年底结算，等财务通知</t>
  </si>
  <si>
    <t>空房 待出租</t>
  </si>
  <si>
    <t>物业交，2020年底结算，等财务通知</t>
  </si>
  <si>
    <t>空房找不到人</t>
  </si>
  <si>
    <t>鹿文德，空房不交</t>
  </si>
  <si>
    <t>空房，如果租出去就100%，如果空房就60%</t>
  </si>
  <si>
    <t>地暖 春节之前交</t>
  </si>
  <si>
    <t>空房，供暖费在等等</t>
  </si>
  <si>
    <t>伊梦家</t>
  </si>
  <si>
    <t>入户催2次未交</t>
  </si>
  <si>
    <t>录完系统</t>
  </si>
  <si>
    <t>温度不达标17、18度</t>
  </si>
  <si>
    <t>私转公</t>
  </si>
  <si>
    <t>2021.6.1</t>
  </si>
  <si>
    <t>供暖不欠 一下交3年 22000元</t>
  </si>
  <si>
    <t>空房 管家最后收</t>
  </si>
  <si>
    <t>无</t>
  </si>
  <si>
    <t>业主在外地拍戏没回来</t>
  </si>
  <si>
    <t>春节前来刷卡</t>
  </si>
  <si>
    <t>地暖60%</t>
  </si>
  <si>
    <t>催过多次 总是过两天交</t>
  </si>
  <si>
    <t>管家说这户的先等等，可能要卖</t>
  </si>
  <si>
    <t>需补1895元</t>
  </si>
  <si>
    <t>3.16催</t>
  </si>
  <si>
    <t>12月底交</t>
  </si>
  <si>
    <t>没钱，两年制冷采暖未交</t>
  </si>
  <si>
    <t>在装修 等等</t>
  </si>
  <si>
    <t>供暖结束交，温度不稳定（井冈山老婆短信沟通）</t>
  </si>
  <si>
    <t>官司房</t>
  </si>
  <si>
    <t>地暖</t>
  </si>
  <si>
    <t>不暖和，19年打了折</t>
  </si>
  <si>
    <t>因制冷包干先交了，体验不好，所以供暖等到结束交</t>
  </si>
  <si>
    <t>空房，明年如果租出去就交全额，租不出去就交60%</t>
  </si>
  <si>
    <t xml:space="preserve">  </t>
  </si>
  <si>
    <t>十几年联系不上</t>
  </si>
  <si>
    <t>制冷单价不认可 供暖费不交</t>
  </si>
  <si>
    <t>出差，明年三月份回来交60%</t>
  </si>
  <si>
    <t>催了多次，未交，继续催</t>
  </si>
  <si>
    <t>空房 和物业费一起交</t>
  </si>
  <si>
    <t>催女业主</t>
  </si>
  <si>
    <t>业主在美国</t>
  </si>
  <si>
    <t>交物业费时一起</t>
  </si>
  <si>
    <t xml:space="preserve">不暖和 </t>
  </si>
  <si>
    <t>空房 管家收物业费时帮问</t>
  </si>
  <si>
    <t>联系不上</t>
  </si>
  <si>
    <t>物业老总不收费</t>
  </si>
  <si>
    <t>需补2641元</t>
  </si>
  <si>
    <t>殷桃</t>
  </si>
  <si>
    <t>客户使用78天按照100%缴费 另按60%</t>
  </si>
  <si>
    <t>开</t>
  </si>
  <si>
    <t>瞿颖家，人在泰国未回来</t>
  </si>
  <si>
    <t>业主病了，过几天就交。12/4</t>
  </si>
  <si>
    <t>有协议</t>
  </si>
  <si>
    <t>毛坯房</t>
  </si>
  <si>
    <t>不住人，60%不愿意交，让关了不用。</t>
  </si>
  <si>
    <t>张艺谋投资人现在不景气没有钱，物业费已两年没有来交了</t>
  </si>
  <si>
    <t>催了多次，管家说每年都是12月底交。</t>
  </si>
  <si>
    <t>天上人间老板房没钱，物业说只能先挂着账物业费也欠两年未交了</t>
  </si>
  <si>
    <t>201-2020年多付扣除</t>
  </si>
  <si>
    <t>俱乐部（超过标准供暖高0.5米）面积供暖费=2237.21*45+（2237.21*45*0.125*0.5）=106966.60元，因多支付给我司150,340.51元，应退还43,373.91元，2020-2021年的供暖费少支付43,373.91，从俱乐部扣除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</si>
</sst>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yyyy/m/d;@"/>
    <numFmt numFmtId="178" formatCode="0.00;[Red]0.00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b/>
      <sz val="11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name val="SimSun"/>
      <charset val="134"/>
    </font>
    <font>
      <sz val="9"/>
      <name val="SimSu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6" fillId="26" borderId="17" applyNumberFormat="0" applyAlignment="0" applyProtection="0">
      <alignment vertical="center"/>
    </xf>
    <xf numFmtId="0" fontId="31" fillId="26" borderId="14" applyNumberFormat="0" applyAlignment="0" applyProtection="0">
      <alignment vertical="center"/>
    </xf>
    <xf numFmtId="0" fontId="33" fillId="29" borderId="16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0" fontId="3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10" fontId="2" fillId="2" borderId="0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0" fontId="2" fillId="3" borderId="0" xfId="0" applyNumberFormat="1" applyFont="1" applyFill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178" fontId="2" fillId="3" borderId="8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0" fontId="2" fillId="3" borderId="2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176" fontId="12" fillId="6" borderId="0" xfId="0" applyNumberFormat="1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176" fontId="13" fillId="6" borderId="7" xfId="0" applyNumberFormat="1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176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12" fillId="6" borderId="2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2"/>
  <sheetViews>
    <sheetView workbookViewId="0">
      <pane ySplit="3" topLeftCell="A10" activePane="bottomLeft" state="frozen"/>
      <selection/>
      <selection pane="bottomLeft" activeCell="F7" sqref="F7"/>
    </sheetView>
  </sheetViews>
  <sheetFormatPr defaultColWidth="12.5" defaultRowHeight="25" customHeight="1"/>
  <cols>
    <col min="1" max="1" width="8.25" style="67" customWidth="1"/>
    <col min="2" max="2" width="7.875" style="67" customWidth="1"/>
    <col min="3" max="3" width="3.625" style="67" customWidth="1"/>
    <col min="4" max="5" width="12.5" style="119" customWidth="1"/>
    <col min="6" max="16384" width="12.5" style="66" customWidth="1"/>
  </cols>
  <sheetData>
    <row r="1" s="65" customFormat="1" ht="30" customHeight="1" spans="1:12">
      <c r="A1" s="73" t="s">
        <v>0</v>
      </c>
      <c r="B1" s="74"/>
      <c r="C1" s="75"/>
      <c r="D1" s="120"/>
      <c r="E1" s="120"/>
      <c r="F1" s="74"/>
      <c r="G1" s="74"/>
      <c r="H1" s="74"/>
      <c r="I1" s="74"/>
      <c r="J1" s="74"/>
      <c r="K1" s="74"/>
      <c r="L1" s="102"/>
    </row>
    <row r="2" s="65" customFormat="1" customHeight="1" spans="1:13">
      <c r="A2" s="77" t="s">
        <v>1</v>
      </c>
      <c r="B2" s="77" t="s">
        <v>2</v>
      </c>
      <c r="C2" s="78" t="s">
        <v>3</v>
      </c>
      <c r="D2" s="84" t="s">
        <v>4</v>
      </c>
      <c r="E2" s="83"/>
      <c r="F2" s="84" t="s">
        <v>5</v>
      </c>
      <c r="G2" s="83"/>
      <c r="H2" s="84" t="s">
        <v>6</v>
      </c>
      <c r="I2" s="83"/>
      <c r="J2" s="84" t="s">
        <v>7</v>
      </c>
      <c r="K2" s="83"/>
      <c r="L2" s="84" t="s">
        <v>8</v>
      </c>
      <c r="M2" s="83"/>
    </row>
    <row r="3" s="65" customFormat="1" customHeight="1" spans="1:13">
      <c r="A3" s="82"/>
      <c r="B3" s="82"/>
      <c r="C3" s="82"/>
      <c r="D3" s="97" t="s">
        <v>9</v>
      </c>
      <c r="E3" s="97" t="s">
        <v>10</v>
      </c>
      <c r="F3" s="97" t="s">
        <v>9</v>
      </c>
      <c r="G3" s="97" t="s">
        <v>10</v>
      </c>
      <c r="H3" s="97" t="s">
        <v>9</v>
      </c>
      <c r="I3" s="97" t="s">
        <v>10</v>
      </c>
      <c r="J3" s="97" t="s">
        <v>9</v>
      </c>
      <c r="K3" s="97" t="s">
        <v>10</v>
      </c>
      <c r="L3" s="97" t="s">
        <v>9</v>
      </c>
      <c r="M3" s="97" t="s">
        <v>10</v>
      </c>
    </row>
    <row r="4" customHeight="1" spans="1:13">
      <c r="A4" s="85" t="s">
        <v>11</v>
      </c>
      <c r="B4" s="85">
        <v>271.61</v>
      </c>
      <c r="C4" s="86" t="s">
        <v>12</v>
      </c>
      <c r="D4" s="121"/>
      <c r="E4" s="121"/>
      <c r="F4" s="86"/>
      <c r="G4" s="86"/>
      <c r="H4" s="86"/>
      <c r="I4" s="86"/>
      <c r="J4" s="86"/>
      <c r="K4" s="86"/>
      <c r="L4" s="86"/>
      <c r="M4" s="86"/>
    </row>
    <row r="5" customHeight="1" spans="1:13">
      <c r="A5" s="88"/>
      <c r="B5" s="88"/>
      <c r="C5" s="86" t="s">
        <v>13</v>
      </c>
      <c r="D5" s="121"/>
      <c r="E5" s="121"/>
      <c r="F5" s="86"/>
      <c r="G5" s="86"/>
      <c r="H5" s="86"/>
      <c r="I5" s="86"/>
      <c r="J5" s="86"/>
      <c r="K5" s="86"/>
      <c r="L5" s="86"/>
      <c r="M5" s="86"/>
    </row>
    <row r="6" customHeight="1" spans="1:13">
      <c r="A6" s="89" t="s">
        <v>14</v>
      </c>
      <c r="B6" s="89">
        <v>119.56</v>
      </c>
      <c r="C6" s="90"/>
      <c r="D6" s="121"/>
      <c r="E6" s="121"/>
      <c r="F6" s="86"/>
      <c r="G6" s="86"/>
      <c r="H6" s="86"/>
      <c r="I6" s="86"/>
      <c r="J6" s="86"/>
      <c r="K6" s="86"/>
      <c r="L6" s="86"/>
      <c r="M6" s="86"/>
    </row>
    <row r="7" customHeight="1" spans="1:13">
      <c r="A7" s="85" t="s">
        <v>15</v>
      </c>
      <c r="B7" s="85">
        <v>269.54</v>
      </c>
      <c r="C7" s="86" t="s">
        <v>12</v>
      </c>
      <c r="D7" s="121"/>
      <c r="E7" s="121"/>
      <c r="F7" s="86"/>
      <c r="G7" s="86"/>
      <c r="H7" s="86"/>
      <c r="I7" s="86"/>
      <c r="J7" s="86"/>
      <c r="K7" s="86"/>
      <c r="L7" s="86"/>
      <c r="M7" s="86"/>
    </row>
    <row r="8" customHeight="1" spans="1:13">
      <c r="A8" s="88"/>
      <c r="B8" s="88"/>
      <c r="C8" s="86" t="s">
        <v>13</v>
      </c>
      <c r="D8" s="121"/>
      <c r="E8" s="121"/>
      <c r="F8" s="86"/>
      <c r="G8" s="86"/>
      <c r="H8" s="86"/>
      <c r="I8" s="86"/>
      <c r="J8" s="86"/>
      <c r="K8" s="86"/>
      <c r="L8" s="86"/>
      <c r="M8" s="86"/>
    </row>
    <row r="9" customHeight="1" spans="1:13">
      <c r="A9" s="89" t="s">
        <v>16</v>
      </c>
      <c r="B9" s="89">
        <v>168.62</v>
      </c>
      <c r="C9" s="90"/>
      <c r="D9" s="121"/>
      <c r="E9" s="121"/>
      <c r="F9" s="86"/>
      <c r="G9" s="86"/>
      <c r="H9" s="86"/>
      <c r="I9" s="86"/>
      <c r="J9" s="86"/>
      <c r="K9" s="86"/>
      <c r="L9" s="86"/>
      <c r="M9" s="86"/>
    </row>
    <row r="10" customHeight="1" spans="1:13">
      <c r="A10" s="89" t="s">
        <v>17</v>
      </c>
      <c r="B10" s="89">
        <v>132.83</v>
      </c>
      <c r="C10" s="90"/>
      <c r="D10" s="121"/>
      <c r="E10" s="121"/>
      <c r="F10" s="86"/>
      <c r="G10" s="86"/>
      <c r="H10" s="86"/>
      <c r="I10" s="86"/>
      <c r="J10" s="86"/>
      <c r="K10" s="86"/>
      <c r="L10" s="86"/>
      <c r="M10" s="86"/>
    </row>
    <row r="11" customHeight="1" spans="1:13">
      <c r="A11" s="89" t="s">
        <v>18</v>
      </c>
      <c r="B11" s="89">
        <v>167.66</v>
      </c>
      <c r="C11" s="90"/>
      <c r="D11" s="121"/>
      <c r="E11" s="121"/>
      <c r="F11" s="86"/>
      <c r="G11" s="86"/>
      <c r="H11" s="86"/>
      <c r="I11" s="86"/>
      <c r="J11" s="86"/>
      <c r="K11" s="86"/>
      <c r="L11" s="86"/>
      <c r="M11" s="86"/>
    </row>
    <row r="12" customHeight="1" spans="1:13">
      <c r="A12" s="89" t="s">
        <v>19</v>
      </c>
      <c r="B12" s="89">
        <v>131.87</v>
      </c>
      <c r="C12" s="90"/>
      <c r="D12" s="121"/>
      <c r="E12" s="121"/>
      <c r="F12" s="86"/>
      <c r="G12" s="86"/>
      <c r="H12" s="86"/>
      <c r="I12" s="86"/>
      <c r="J12" s="86"/>
      <c r="K12" s="86"/>
      <c r="L12" s="86"/>
      <c r="M12" s="86"/>
    </row>
    <row r="13" customHeight="1" spans="1:13">
      <c r="A13" s="89" t="s">
        <v>20</v>
      </c>
      <c r="B13" s="89">
        <v>132.83</v>
      </c>
      <c r="C13" s="90"/>
      <c r="D13" s="121"/>
      <c r="E13" s="121"/>
      <c r="F13" s="86"/>
      <c r="G13" s="86"/>
      <c r="H13" s="86"/>
      <c r="I13" s="86"/>
      <c r="J13" s="86"/>
      <c r="K13" s="86"/>
      <c r="L13" s="86"/>
      <c r="M13" s="86"/>
    </row>
    <row r="14" customHeight="1" spans="1:13">
      <c r="A14" s="89" t="s">
        <v>21</v>
      </c>
      <c r="B14" s="89">
        <v>167.66</v>
      </c>
      <c r="C14" s="90"/>
      <c r="D14" s="121"/>
      <c r="E14" s="121"/>
      <c r="F14" s="86"/>
      <c r="G14" s="86"/>
      <c r="H14" s="86"/>
      <c r="I14" s="86"/>
      <c r="J14" s="86"/>
      <c r="K14" s="86"/>
      <c r="L14" s="86"/>
      <c r="M14" s="86"/>
    </row>
    <row r="15" customHeight="1" spans="1:13">
      <c r="A15" s="89" t="s">
        <v>22</v>
      </c>
      <c r="B15" s="89">
        <v>131.87</v>
      </c>
      <c r="C15" s="90"/>
      <c r="D15" s="121"/>
      <c r="E15" s="121"/>
      <c r="F15" s="86"/>
      <c r="G15" s="86"/>
      <c r="H15" s="86"/>
      <c r="I15" s="86"/>
      <c r="J15" s="86"/>
      <c r="K15" s="86"/>
      <c r="L15" s="86"/>
      <c r="M15" s="86"/>
    </row>
    <row r="16" customHeight="1" spans="1:13">
      <c r="A16" s="89" t="s">
        <v>23</v>
      </c>
      <c r="B16" s="89">
        <v>132.83</v>
      </c>
      <c r="C16" s="90"/>
      <c r="D16" s="121"/>
      <c r="E16" s="121"/>
      <c r="F16" s="86"/>
      <c r="G16" s="86"/>
      <c r="H16" s="86"/>
      <c r="I16" s="86"/>
      <c r="J16" s="86"/>
      <c r="K16" s="86"/>
      <c r="L16" s="86"/>
      <c r="M16" s="86"/>
    </row>
    <row r="17" customHeight="1" spans="1:13">
      <c r="A17" s="89" t="s">
        <v>24</v>
      </c>
      <c r="B17" s="89">
        <v>167.66</v>
      </c>
      <c r="C17" s="90"/>
      <c r="D17" s="121"/>
      <c r="E17" s="121"/>
      <c r="F17" s="86"/>
      <c r="G17" s="86"/>
      <c r="H17" s="86"/>
      <c r="I17" s="86"/>
      <c r="J17" s="86"/>
      <c r="K17" s="86"/>
      <c r="L17" s="86"/>
      <c r="M17" s="86"/>
    </row>
    <row r="18" customHeight="1" spans="1:13">
      <c r="A18" s="89" t="s">
        <v>25</v>
      </c>
      <c r="B18" s="89">
        <v>131.87</v>
      </c>
      <c r="C18" s="90"/>
      <c r="D18" s="121"/>
      <c r="E18" s="121"/>
      <c r="F18" s="86"/>
      <c r="G18" s="86"/>
      <c r="H18" s="86"/>
      <c r="I18" s="86"/>
      <c r="J18" s="86"/>
      <c r="K18" s="86"/>
      <c r="L18" s="86"/>
      <c r="M18" s="86"/>
    </row>
    <row r="19" customHeight="1" spans="1:13">
      <c r="A19" s="89" t="s">
        <v>26</v>
      </c>
      <c r="B19" s="89">
        <v>132.83</v>
      </c>
      <c r="C19" s="90"/>
      <c r="D19" s="121"/>
      <c r="E19" s="121"/>
      <c r="F19" s="86"/>
      <c r="G19" s="86"/>
      <c r="H19" s="86"/>
      <c r="I19" s="86"/>
      <c r="J19" s="86"/>
      <c r="K19" s="86"/>
      <c r="L19" s="86"/>
      <c r="M19" s="86"/>
    </row>
    <row r="20" customHeight="1" spans="1:13">
      <c r="A20" s="89" t="s">
        <v>27</v>
      </c>
      <c r="B20" s="89">
        <v>167.66</v>
      </c>
      <c r="C20" s="90"/>
      <c r="D20" s="121"/>
      <c r="E20" s="121"/>
      <c r="F20" s="86"/>
      <c r="G20" s="86"/>
      <c r="H20" s="86"/>
      <c r="I20" s="86"/>
      <c r="J20" s="86"/>
      <c r="K20" s="86"/>
      <c r="L20" s="86"/>
      <c r="M20" s="86"/>
    </row>
    <row r="21" customHeight="1" spans="1:13">
      <c r="A21" s="89" t="s">
        <v>28</v>
      </c>
      <c r="B21" s="89">
        <v>131.87</v>
      </c>
      <c r="C21" s="90"/>
      <c r="D21" s="121"/>
      <c r="E21" s="121"/>
      <c r="F21" s="86"/>
      <c r="G21" s="86"/>
      <c r="H21" s="86"/>
      <c r="I21" s="86"/>
      <c r="J21" s="86"/>
      <c r="K21" s="86"/>
      <c r="L21" s="86"/>
      <c r="M21" s="86"/>
    </row>
    <row r="22" customHeight="1" spans="1:13">
      <c r="A22" s="89" t="s">
        <v>29</v>
      </c>
      <c r="B22" s="89">
        <v>132.83</v>
      </c>
      <c r="C22" s="90"/>
      <c r="D22" s="121"/>
      <c r="E22" s="121"/>
      <c r="F22" s="86"/>
      <c r="G22" s="86"/>
      <c r="H22" s="86"/>
      <c r="I22" s="86"/>
      <c r="J22" s="86"/>
      <c r="K22" s="86"/>
      <c r="L22" s="86"/>
      <c r="M22" s="86"/>
    </row>
    <row r="23" customHeight="1" spans="1:13">
      <c r="A23" s="89" t="s">
        <v>30</v>
      </c>
      <c r="B23" s="89">
        <v>167.66</v>
      </c>
      <c r="C23" s="90"/>
      <c r="D23" s="121"/>
      <c r="E23" s="121"/>
      <c r="F23" s="86"/>
      <c r="G23" s="86"/>
      <c r="H23" s="86"/>
      <c r="I23" s="86"/>
      <c r="J23" s="86"/>
      <c r="K23" s="86"/>
      <c r="L23" s="86"/>
      <c r="M23" s="86"/>
    </row>
    <row r="24" customHeight="1" spans="1:13">
      <c r="A24" s="89" t="s">
        <v>31</v>
      </c>
      <c r="B24" s="89">
        <v>131.87</v>
      </c>
      <c r="C24" s="90"/>
      <c r="D24" s="121"/>
      <c r="E24" s="121"/>
      <c r="F24" s="86"/>
      <c r="G24" s="86"/>
      <c r="H24" s="86"/>
      <c r="I24" s="86"/>
      <c r="J24" s="86"/>
      <c r="K24" s="86"/>
      <c r="L24" s="86"/>
      <c r="M24" s="86"/>
    </row>
    <row r="25" customHeight="1" spans="1:13">
      <c r="A25" s="85" t="s">
        <v>32</v>
      </c>
      <c r="B25" s="85">
        <v>264.7</v>
      </c>
      <c r="C25" s="86" t="s">
        <v>12</v>
      </c>
      <c r="D25" s="121"/>
      <c r="E25" s="121"/>
      <c r="F25" s="86"/>
      <c r="G25" s="86"/>
      <c r="H25" s="86"/>
      <c r="I25" s="86"/>
      <c r="J25" s="86"/>
      <c r="K25" s="86"/>
      <c r="L25" s="86"/>
      <c r="M25" s="86"/>
    </row>
    <row r="26" customHeight="1" spans="1:13">
      <c r="A26" s="88"/>
      <c r="B26" s="88"/>
      <c r="C26" s="86" t="s">
        <v>13</v>
      </c>
      <c r="D26" s="121"/>
      <c r="E26" s="121"/>
      <c r="F26" s="86"/>
      <c r="G26" s="86"/>
      <c r="H26" s="86"/>
      <c r="I26" s="86"/>
      <c r="J26" s="86"/>
      <c r="K26" s="86"/>
      <c r="L26" s="86"/>
      <c r="M26" s="86"/>
    </row>
    <row r="27" customHeight="1" spans="1:13">
      <c r="A27" s="89" t="s">
        <v>33</v>
      </c>
      <c r="B27" s="89">
        <v>167.66</v>
      </c>
      <c r="C27" s="90"/>
      <c r="D27" s="121"/>
      <c r="E27" s="121"/>
      <c r="F27" s="86"/>
      <c r="G27" s="86"/>
      <c r="H27" s="86"/>
      <c r="I27" s="86"/>
      <c r="J27" s="86"/>
      <c r="K27" s="86"/>
      <c r="L27" s="86"/>
      <c r="M27" s="86"/>
    </row>
    <row r="28" customHeight="1" spans="1:13">
      <c r="A28" s="89" t="s">
        <v>34</v>
      </c>
      <c r="B28" s="89">
        <v>264.7</v>
      </c>
      <c r="C28" s="90"/>
      <c r="D28" s="121"/>
      <c r="E28" s="121"/>
      <c r="F28" s="86"/>
      <c r="G28" s="86"/>
      <c r="H28" s="86"/>
      <c r="I28" s="86"/>
      <c r="J28" s="86"/>
      <c r="K28" s="86"/>
      <c r="L28" s="86"/>
      <c r="M28" s="86"/>
    </row>
    <row r="29" customHeight="1" spans="1:13">
      <c r="A29" s="89" t="s">
        <v>35</v>
      </c>
      <c r="B29" s="89">
        <v>167.66</v>
      </c>
      <c r="C29" s="90"/>
      <c r="D29" s="121"/>
      <c r="E29" s="121"/>
      <c r="F29" s="86"/>
      <c r="G29" s="86"/>
      <c r="H29" s="86"/>
      <c r="I29" s="86"/>
      <c r="J29" s="86"/>
      <c r="K29" s="86"/>
      <c r="L29" s="86"/>
      <c r="M29" s="86"/>
    </row>
    <row r="30" customHeight="1" spans="1:13">
      <c r="A30" s="85" t="s">
        <v>36</v>
      </c>
      <c r="B30" s="85">
        <v>265.33</v>
      </c>
      <c r="C30" s="86" t="s">
        <v>12</v>
      </c>
      <c r="D30" s="121"/>
      <c r="E30" s="121"/>
      <c r="F30" s="86"/>
      <c r="G30" s="86"/>
      <c r="H30" s="86"/>
      <c r="I30" s="86"/>
      <c r="J30" s="86"/>
      <c r="K30" s="86"/>
      <c r="L30" s="86"/>
      <c r="M30" s="86"/>
    </row>
    <row r="31" customHeight="1" spans="1:13">
      <c r="A31" s="88"/>
      <c r="B31" s="88"/>
      <c r="C31" s="86" t="s">
        <v>13</v>
      </c>
      <c r="D31" s="121"/>
      <c r="E31" s="121"/>
      <c r="F31" s="86"/>
      <c r="G31" s="86"/>
      <c r="H31" s="86"/>
      <c r="I31" s="86"/>
      <c r="J31" s="86"/>
      <c r="K31" s="86"/>
      <c r="L31" s="86"/>
      <c r="M31" s="86"/>
    </row>
    <row r="32" customHeight="1" spans="1:13">
      <c r="A32" s="89" t="s">
        <v>37</v>
      </c>
      <c r="B32" s="89">
        <v>163.45</v>
      </c>
      <c r="C32" s="90"/>
      <c r="D32" s="121"/>
      <c r="E32" s="121"/>
      <c r="F32" s="86"/>
      <c r="G32" s="86"/>
      <c r="H32" s="86"/>
      <c r="I32" s="86"/>
      <c r="J32" s="86"/>
      <c r="K32" s="86"/>
      <c r="L32" s="86"/>
      <c r="M32" s="86"/>
    </row>
    <row r="33" customHeight="1" spans="1:13">
      <c r="A33" s="91" t="s">
        <v>38</v>
      </c>
      <c r="B33" s="89">
        <v>285.63</v>
      </c>
      <c r="C33" s="90"/>
      <c r="D33" s="121"/>
      <c r="E33" s="121"/>
      <c r="F33" s="86"/>
      <c r="G33" s="86"/>
      <c r="H33" s="86"/>
      <c r="I33" s="86"/>
      <c r="J33" s="86"/>
      <c r="K33" s="86"/>
      <c r="L33" s="86"/>
      <c r="M33" s="86"/>
    </row>
    <row r="34" customHeight="1" spans="1:13">
      <c r="A34" s="89" t="s">
        <v>39</v>
      </c>
      <c r="B34" s="89">
        <v>144.79</v>
      </c>
      <c r="C34" s="90"/>
      <c r="D34" s="121"/>
      <c r="E34" s="121"/>
      <c r="F34" s="86"/>
      <c r="G34" s="86"/>
      <c r="H34" s="86"/>
      <c r="I34" s="86"/>
      <c r="J34" s="86"/>
      <c r="K34" s="86"/>
      <c r="L34" s="86"/>
      <c r="M34" s="86"/>
    </row>
    <row r="35" customHeight="1" spans="1:13">
      <c r="A35" s="85" t="s">
        <v>40</v>
      </c>
      <c r="B35" s="85">
        <v>276.12</v>
      </c>
      <c r="C35" s="86" t="s">
        <v>12</v>
      </c>
      <c r="D35" s="121"/>
      <c r="E35" s="121"/>
      <c r="F35" s="86"/>
      <c r="G35" s="86"/>
      <c r="H35" s="86"/>
      <c r="I35" s="86"/>
      <c r="J35" s="86"/>
      <c r="K35" s="86"/>
      <c r="L35" s="86"/>
      <c r="M35" s="86"/>
    </row>
    <row r="36" ht="32" customHeight="1" spans="1:13">
      <c r="A36" s="88"/>
      <c r="B36" s="88"/>
      <c r="C36" s="86" t="s">
        <v>13</v>
      </c>
      <c r="D36" s="121"/>
      <c r="E36" s="121"/>
      <c r="F36" s="86"/>
      <c r="G36" s="86"/>
      <c r="H36" s="86"/>
      <c r="I36" s="86"/>
      <c r="J36" s="86"/>
      <c r="K36" s="86"/>
      <c r="L36" s="86"/>
      <c r="M36" s="86"/>
    </row>
    <row r="37" customHeight="1" spans="1:13">
      <c r="A37" s="85" t="s">
        <v>41</v>
      </c>
      <c r="B37" s="85">
        <v>274.75</v>
      </c>
      <c r="C37" s="86" t="s">
        <v>12</v>
      </c>
      <c r="D37" s="121"/>
      <c r="E37" s="121"/>
      <c r="F37" s="86"/>
      <c r="G37" s="86"/>
      <c r="H37" s="86"/>
      <c r="I37" s="86"/>
      <c r="J37" s="86"/>
      <c r="K37" s="86"/>
      <c r="L37" s="86"/>
      <c r="M37" s="86"/>
    </row>
    <row r="38" customHeight="1" spans="1:13">
      <c r="A38" s="88"/>
      <c r="B38" s="88"/>
      <c r="C38" s="86" t="s">
        <v>13</v>
      </c>
      <c r="D38" s="121"/>
      <c r="E38" s="121"/>
      <c r="F38" s="86"/>
      <c r="G38" s="86"/>
      <c r="H38" s="86"/>
      <c r="I38" s="86"/>
      <c r="J38" s="86"/>
      <c r="K38" s="86"/>
      <c r="L38" s="86"/>
      <c r="M38" s="86"/>
    </row>
    <row r="39" customHeight="1" spans="1:13">
      <c r="A39" s="85" t="s">
        <v>42</v>
      </c>
      <c r="B39" s="85">
        <v>274.75</v>
      </c>
      <c r="C39" s="86" t="s">
        <v>12</v>
      </c>
      <c r="D39" s="121"/>
      <c r="E39" s="121"/>
      <c r="F39" s="86"/>
      <c r="G39" s="86"/>
      <c r="H39" s="86"/>
      <c r="I39" s="86"/>
      <c r="J39" s="86"/>
      <c r="K39" s="86"/>
      <c r="L39" s="86"/>
      <c r="M39" s="86"/>
    </row>
    <row r="40" ht="33" customHeight="1" spans="1:13">
      <c r="A40" s="88"/>
      <c r="B40" s="88"/>
      <c r="C40" s="86" t="s">
        <v>13</v>
      </c>
      <c r="D40" s="121"/>
      <c r="E40" s="121"/>
      <c r="F40" s="86"/>
      <c r="G40" s="86"/>
      <c r="H40" s="86"/>
      <c r="I40" s="86"/>
      <c r="J40" s="86"/>
      <c r="K40" s="86"/>
      <c r="L40" s="86"/>
      <c r="M40" s="86"/>
    </row>
    <row r="41" customHeight="1" spans="1:13">
      <c r="A41" s="85" t="s">
        <v>43</v>
      </c>
      <c r="B41" s="85">
        <v>274.75</v>
      </c>
      <c r="C41" s="86" t="s">
        <v>12</v>
      </c>
      <c r="D41" s="121"/>
      <c r="E41" s="121"/>
      <c r="F41" s="86"/>
      <c r="G41" s="86"/>
      <c r="H41" s="86"/>
      <c r="I41" s="86"/>
      <c r="J41" s="86"/>
      <c r="K41" s="86"/>
      <c r="L41" s="86"/>
      <c r="M41" s="86"/>
    </row>
    <row r="42" customHeight="1" spans="1:13">
      <c r="A42" s="92"/>
      <c r="B42" s="92"/>
      <c r="C42" s="86" t="s">
        <v>13</v>
      </c>
      <c r="D42" s="121"/>
      <c r="E42" s="121"/>
      <c r="F42" s="86"/>
      <c r="G42" s="86"/>
      <c r="H42" s="86"/>
      <c r="I42" s="86"/>
      <c r="J42" s="86"/>
      <c r="K42" s="86"/>
      <c r="L42" s="86"/>
      <c r="M42" s="86"/>
    </row>
    <row r="43" customHeight="1" spans="1:13">
      <c r="A43" s="85" t="s">
        <v>44</v>
      </c>
      <c r="B43" s="85">
        <v>274.75</v>
      </c>
      <c r="C43" s="86" t="s">
        <v>12</v>
      </c>
      <c r="D43" s="121"/>
      <c r="E43" s="121"/>
      <c r="F43" s="86"/>
      <c r="G43" s="86"/>
      <c r="H43" s="86"/>
      <c r="I43" s="86"/>
      <c r="J43" s="86"/>
      <c r="K43" s="86"/>
      <c r="L43" s="86"/>
      <c r="M43" s="86"/>
    </row>
    <row r="44" customHeight="1" spans="1:13">
      <c r="A44" s="88"/>
      <c r="B44" s="88"/>
      <c r="C44" s="86" t="s">
        <v>13</v>
      </c>
      <c r="D44" s="121"/>
      <c r="E44" s="121"/>
      <c r="F44" s="86"/>
      <c r="G44" s="86"/>
      <c r="H44" s="86"/>
      <c r="I44" s="86"/>
      <c r="J44" s="86"/>
      <c r="K44" s="86"/>
      <c r="L44" s="86"/>
      <c r="M44" s="86"/>
    </row>
    <row r="45" customHeight="1" spans="1:13">
      <c r="A45" s="85" t="s">
        <v>45</v>
      </c>
      <c r="B45" s="85">
        <v>274.75</v>
      </c>
      <c r="C45" s="86" t="s">
        <v>12</v>
      </c>
      <c r="D45" s="121"/>
      <c r="E45" s="121"/>
      <c r="F45" s="86"/>
      <c r="G45" s="86"/>
      <c r="H45" s="86"/>
      <c r="I45" s="86"/>
      <c r="J45" s="86"/>
      <c r="K45" s="86"/>
      <c r="L45" s="86"/>
      <c r="M45" s="86"/>
    </row>
    <row r="46" customHeight="1" spans="1:13">
      <c r="A46" s="88"/>
      <c r="B46" s="88"/>
      <c r="C46" s="86" t="s">
        <v>13</v>
      </c>
      <c r="D46" s="121"/>
      <c r="E46" s="121"/>
      <c r="F46" s="86"/>
      <c r="G46" s="86"/>
      <c r="H46" s="86"/>
      <c r="I46" s="86"/>
      <c r="J46" s="86"/>
      <c r="K46" s="86"/>
      <c r="L46" s="86"/>
      <c r="M46" s="86"/>
    </row>
    <row r="47" customHeight="1" spans="1:13">
      <c r="A47" s="85" t="s">
        <v>46</v>
      </c>
      <c r="B47" s="85">
        <v>274.75</v>
      </c>
      <c r="C47" s="86" t="s">
        <v>12</v>
      </c>
      <c r="D47" s="121"/>
      <c r="E47" s="121"/>
      <c r="F47" s="86"/>
      <c r="G47" s="86"/>
      <c r="H47" s="86"/>
      <c r="I47" s="86"/>
      <c r="J47" s="86"/>
      <c r="K47" s="86"/>
      <c r="L47" s="86"/>
      <c r="M47" s="86"/>
    </row>
    <row r="48" customHeight="1" spans="1:13">
      <c r="A48" s="88"/>
      <c r="B48" s="88"/>
      <c r="C48" s="86" t="s">
        <v>13</v>
      </c>
      <c r="D48" s="121"/>
      <c r="E48" s="121"/>
      <c r="F48" s="86"/>
      <c r="G48" s="86"/>
      <c r="H48" s="86"/>
      <c r="I48" s="86"/>
      <c r="J48" s="86"/>
      <c r="K48" s="86"/>
      <c r="L48" s="86"/>
      <c r="M48" s="86"/>
    </row>
    <row r="49" customHeight="1" spans="1:13">
      <c r="A49" s="85" t="s">
        <v>47</v>
      </c>
      <c r="B49" s="85">
        <v>274.75</v>
      </c>
      <c r="C49" s="86" t="s">
        <v>12</v>
      </c>
      <c r="D49" s="121"/>
      <c r="E49" s="121"/>
      <c r="F49" s="86"/>
      <c r="G49" s="86"/>
      <c r="H49" s="86"/>
      <c r="I49" s="86"/>
      <c r="J49" s="86"/>
      <c r="K49" s="86"/>
      <c r="L49" s="86"/>
      <c r="M49" s="86"/>
    </row>
    <row r="50" customHeight="1" spans="1:13">
      <c r="A50" s="88"/>
      <c r="B50" s="88"/>
      <c r="C50" s="86" t="s">
        <v>13</v>
      </c>
      <c r="D50" s="121"/>
      <c r="E50" s="121"/>
      <c r="F50" s="86"/>
      <c r="G50" s="86"/>
      <c r="H50" s="86"/>
      <c r="I50" s="86"/>
      <c r="J50" s="86"/>
      <c r="K50" s="86"/>
      <c r="L50" s="86"/>
      <c r="M50" s="86"/>
    </row>
    <row r="51" customHeight="1" spans="1:13">
      <c r="A51" s="85" t="s">
        <v>48</v>
      </c>
      <c r="B51" s="85">
        <v>274.75</v>
      </c>
      <c r="C51" s="86" t="s">
        <v>12</v>
      </c>
      <c r="D51" s="121"/>
      <c r="E51" s="121"/>
      <c r="F51" s="86"/>
      <c r="G51" s="86"/>
      <c r="H51" s="86"/>
      <c r="I51" s="86"/>
      <c r="J51" s="86"/>
      <c r="K51" s="86"/>
      <c r="L51" s="86"/>
      <c r="M51" s="86"/>
    </row>
    <row r="52" ht="34" customHeight="1" spans="1:13">
      <c r="A52" s="88"/>
      <c r="B52" s="88"/>
      <c r="C52" s="86" t="s">
        <v>13</v>
      </c>
      <c r="D52" s="121"/>
      <c r="E52" s="121"/>
      <c r="F52" s="86"/>
      <c r="G52" s="86"/>
      <c r="H52" s="86"/>
      <c r="I52" s="86"/>
      <c r="J52" s="86"/>
      <c r="K52" s="86"/>
      <c r="L52" s="86"/>
      <c r="M52" s="86"/>
    </row>
    <row r="53" customHeight="1" spans="1:13">
      <c r="A53" s="85" t="s">
        <v>49</v>
      </c>
      <c r="B53" s="85">
        <v>274.75</v>
      </c>
      <c r="C53" s="86" t="s">
        <v>12</v>
      </c>
      <c r="D53" s="121"/>
      <c r="E53" s="121"/>
      <c r="F53" s="86"/>
      <c r="G53" s="86"/>
      <c r="H53" s="86"/>
      <c r="I53" s="86"/>
      <c r="J53" s="86"/>
      <c r="K53" s="86"/>
      <c r="L53" s="86"/>
      <c r="M53" s="86"/>
    </row>
    <row r="54" customHeight="1" spans="1:13">
      <c r="A54" s="88"/>
      <c r="B54" s="88"/>
      <c r="C54" s="86" t="s">
        <v>13</v>
      </c>
      <c r="D54" s="121"/>
      <c r="E54" s="121"/>
      <c r="F54" s="86"/>
      <c r="G54" s="86"/>
      <c r="H54" s="86"/>
      <c r="I54" s="86"/>
      <c r="J54" s="86"/>
      <c r="K54" s="86"/>
      <c r="L54" s="86"/>
      <c r="M54" s="86"/>
    </row>
    <row r="55" customHeight="1" spans="1:13">
      <c r="A55" s="85" t="s">
        <v>50</v>
      </c>
      <c r="B55" s="85">
        <v>274.75</v>
      </c>
      <c r="C55" s="86" t="s">
        <v>12</v>
      </c>
      <c r="D55" s="121"/>
      <c r="E55" s="121"/>
      <c r="F55" s="86"/>
      <c r="G55" s="86"/>
      <c r="H55" s="86"/>
      <c r="I55" s="86"/>
      <c r="J55" s="86"/>
      <c r="K55" s="86"/>
      <c r="L55" s="86"/>
      <c r="M55" s="86"/>
    </row>
    <row r="56" customHeight="1" spans="1:13">
      <c r="A56" s="88"/>
      <c r="B56" s="88"/>
      <c r="C56" s="86" t="s">
        <v>13</v>
      </c>
      <c r="D56" s="121"/>
      <c r="E56" s="121"/>
      <c r="F56" s="86"/>
      <c r="G56" s="86"/>
      <c r="H56" s="86"/>
      <c r="I56" s="86"/>
      <c r="J56" s="86"/>
      <c r="K56" s="86"/>
      <c r="L56" s="86"/>
      <c r="M56" s="86"/>
    </row>
    <row r="57" customHeight="1" spans="1:13">
      <c r="A57" s="89" t="s">
        <v>51</v>
      </c>
      <c r="B57" s="89">
        <v>274.75</v>
      </c>
      <c r="C57" s="86"/>
      <c r="D57" s="121"/>
      <c r="E57" s="121"/>
      <c r="F57" s="86"/>
      <c r="G57" s="86"/>
      <c r="H57" s="86"/>
      <c r="I57" s="86"/>
      <c r="J57" s="86"/>
      <c r="K57" s="86"/>
      <c r="L57" s="86"/>
      <c r="M57" s="86"/>
    </row>
    <row r="58" customHeight="1" spans="1:13">
      <c r="A58" s="85" t="s">
        <v>52</v>
      </c>
      <c r="B58" s="85">
        <v>274.75</v>
      </c>
      <c r="C58" s="86" t="s">
        <v>12</v>
      </c>
      <c r="D58" s="121"/>
      <c r="E58" s="121"/>
      <c r="F58" s="86"/>
      <c r="G58" s="86"/>
      <c r="H58" s="86"/>
      <c r="I58" s="86"/>
      <c r="J58" s="86"/>
      <c r="K58" s="86"/>
      <c r="L58" s="86"/>
      <c r="M58" s="86"/>
    </row>
    <row r="59" customHeight="1" spans="1:13">
      <c r="A59" s="88"/>
      <c r="B59" s="88"/>
      <c r="C59" s="86" t="s">
        <v>13</v>
      </c>
      <c r="D59" s="121"/>
      <c r="E59" s="121"/>
      <c r="F59" s="86"/>
      <c r="G59" s="86"/>
      <c r="H59" s="86"/>
      <c r="I59" s="86"/>
      <c r="J59" s="86"/>
      <c r="K59" s="86"/>
      <c r="L59" s="86"/>
      <c r="M59" s="86"/>
    </row>
    <row r="60" customHeight="1" spans="1:13">
      <c r="A60" s="85" t="s">
        <v>53</v>
      </c>
      <c r="B60" s="85">
        <v>274.75</v>
      </c>
      <c r="C60" s="86" t="s">
        <v>12</v>
      </c>
      <c r="D60" s="121"/>
      <c r="E60" s="121"/>
      <c r="F60" s="86"/>
      <c r="G60" s="86"/>
      <c r="H60" s="86"/>
      <c r="I60" s="86"/>
      <c r="J60" s="86"/>
      <c r="K60" s="86"/>
      <c r="L60" s="86"/>
      <c r="M60" s="86"/>
    </row>
    <row r="61" customHeight="1" spans="1:13">
      <c r="A61" s="88"/>
      <c r="B61" s="88"/>
      <c r="C61" s="86" t="s">
        <v>13</v>
      </c>
      <c r="D61" s="121"/>
      <c r="E61" s="121"/>
      <c r="F61" s="86"/>
      <c r="G61" s="86"/>
      <c r="H61" s="86"/>
      <c r="I61" s="86"/>
      <c r="J61" s="86"/>
      <c r="K61" s="86"/>
      <c r="L61" s="86"/>
      <c r="M61" s="86"/>
    </row>
    <row r="62" customHeight="1" spans="1:13">
      <c r="A62" s="85" t="s">
        <v>54</v>
      </c>
      <c r="B62" s="85">
        <v>274.75</v>
      </c>
      <c r="C62" s="86" t="s">
        <v>12</v>
      </c>
      <c r="D62" s="121"/>
      <c r="E62" s="121"/>
      <c r="F62" s="86"/>
      <c r="G62" s="86"/>
      <c r="H62" s="86"/>
      <c r="I62" s="86"/>
      <c r="J62" s="86"/>
      <c r="K62" s="86"/>
      <c r="L62" s="86"/>
      <c r="M62" s="86"/>
    </row>
    <row r="63" customHeight="1" spans="1:13">
      <c r="A63" s="88"/>
      <c r="B63" s="88"/>
      <c r="C63" s="86" t="s">
        <v>13</v>
      </c>
      <c r="D63" s="121"/>
      <c r="E63" s="121"/>
      <c r="F63" s="86"/>
      <c r="G63" s="86"/>
      <c r="H63" s="86"/>
      <c r="I63" s="86"/>
      <c r="J63" s="86"/>
      <c r="K63" s="86"/>
      <c r="L63" s="86"/>
      <c r="M63" s="86"/>
    </row>
    <row r="64" customHeight="1" spans="1:13">
      <c r="A64" s="85" t="s">
        <v>55</v>
      </c>
      <c r="B64" s="85">
        <v>264.34</v>
      </c>
      <c r="C64" s="86" t="s">
        <v>12</v>
      </c>
      <c r="D64" s="121"/>
      <c r="E64" s="121"/>
      <c r="F64" s="86"/>
      <c r="G64" s="86"/>
      <c r="H64" s="86"/>
      <c r="I64" s="86"/>
      <c r="J64" s="86"/>
      <c r="K64" s="86"/>
      <c r="L64" s="86"/>
      <c r="M64" s="86"/>
    </row>
    <row r="65" customHeight="1" spans="1:13">
      <c r="A65" s="88"/>
      <c r="B65" s="88"/>
      <c r="C65" s="86" t="s">
        <v>13</v>
      </c>
      <c r="D65" s="121"/>
      <c r="E65" s="121"/>
      <c r="F65" s="86"/>
      <c r="G65" s="86"/>
      <c r="H65" s="86"/>
      <c r="I65" s="86"/>
      <c r="J65" s="86"/>
      <c r="K65" s="86"/>
      <c r="L65" s="86"/>
      <c r="M65" s="86"/>
    </row>
    <row r="66" customHeight="1" spans="1:13">
      <c r="A66" s="85" t="s">
        <v>56</v>
      </c>
      <c r="B66" s="85">
        <v>263.96</v>
      </c>
      <c r="C66" s="86" t="s">
        <v>12</v>
      </c>
      <c r="D66" s="121"/>
      <c r="E66" s="121"/>
      <c r="F66" s="86"/>
      <c r="G66" s="86"/>
      <c r="H66" s="86"/>
      <c r="I66" s="86"/>
      <c r="J66" s="86"/>
      <c r="K66" s="86"/>
      <c r="L66" s="86"/>
      <c r="M66" s="86"/>
    </row>
    <row r="67" customHeight="1" spans="1:13">
      <c r="A67" s="88"/>
      <c r="B67" s="88"/>
      <c r="C67" s="86" t="s">
        <v>13</v>
      </c>
      <c r="D67" s="121"/>
      <c r="E67" s="121"/>
      <c r="F67" s="86"/>
      <c r="G67" s="86"/>
      <c r="H67" s="86"/>
      <c r="I67" s="86"/>
      <c r="J67" s="86"/>
      <c r="K67" s="86"/>
      <c r="L67" s="86"/>
      <c r="M67" s="86"/>
    </row>
    <row r="68" customHeight="1" spans="1:13">
      <c r="A68" s="108" t="s">
        <v>57</v>
      </c>
      <c r="B68" s="85">
        <v>272.96</v>
      </c>
      <c r="C68" s="86" t="s">
        <v>12</v>
      </c>
      <c r="D68" s="121"/>
      <c r="E68" s="121"/>
      <c r="F68" s="86"/>
      <c r="G68" s="86"/>
      <c r="H68" s="86"/>
      <c r="I68" s="86"/>
      <c r="J68" s="86"/>
      <c r="K68" s="86"/>
      <c r="L68" s="86"/>
      <c r="M68" s="86"/>
    </row>
    <row r="69" customHeight="1" spans="1:13">
      <c r="A69" s="109"/>
      <c r="B69" s="88"/>
      <c r="C69" s="86" t="s">
        <v>13</v>
      </c>
      <c r="D69" s="121"/>
      <c r="E69" s="121"/>
      <c r="F69" s="86"/>
      <c r="G69" s="86"/>
      <c r="H69" s="86"/>
      <c r="I69" s="86"/>
      <c r="J69" s="86"/>
      <c r="K69" s="86"/>
      <c r="L69" s="86"/>
      <c r="M69" s="86"/>
    </row>
    <row r="70" customHeight="1" spans="1:13">
      <c r="A70" s="89" t="s">
        <v>58</v>
      </c>
      <c r="B70" s="89">
        <v>139.65</v>
      </c>
      <c r="C70" s="86"/>
      <c r="D70" s="121"/>
      <c r="E70" s="121"/>
      <c r="F70" s="86"/>
      <c r="G70" s="86"/>
      <c r="H70" s="86"/>
      <c r="I70" s="86"/>
      <c r="J70" s="86"/>
      <c r="K70" s="86"/>
      <c r="L70" s="86"/>
      <c r="M70" s="86"/>
    </row>
    <row r="71" customHeight="1" spans="1:13">
      <c r="A71" s="85" t="s">
        <v>59</v>
      </c>
      <c r="B71" s="85">
        <v>270.12</v>
      </c>
      <c r="C71" s="86" t="s">
        <v>12</v>
      </c>
      <c r="D71" s="121"/>
      <c r="E71" s="121"/>
      <c r="F71" s="86"/>
      <c r="G71" s="86"/>
      <c r="H71" s="86"/>
      <c r="I71" s="86"/>
      <c r="J71" s="86"/>
      <c r="K71" s="86"/>
      <c r="L71" s="86"/>
      <c r="M71" s="86"/>
    </row>
    <row r="72" customHeight="1" spans="1:13">
      <c r="A72" s="88"/>
      <c r="B72" s="88"/>
      <c r="C72" s="86" t="s">
        <v>13</v>
      </c>
      <c r="D72" s="121"/>
      <c r="E72" s="121"/>
      <c r="F72" s="86"/>
      <c r="G72" s="86"/>
      <c r="H72" s="86"/>
      <c r="I72" s="86"/>
      <c r="J72" s="86"/>
      <c r="K72" s="86"/>
      <c r="L72" s="86"/>
      <c r="M72" s="86"/>
    </row>
    <row r="73" customHeight="1" spans="1:13">
      <c r="A73" s="89" t="s">
        <v>60</v>
      </c>
      <c r="B73" s="89">
        <v>168.62</v>
      </c>
      <c r="C73" s="86"/>
      <c r="D73" s="121"/>
      <c r="E73" s="121"/>
      <c r="F73" s="86"/>
      <c r="G73" s="86"/>
      <c r="H73" s="86"/>
      <c r="I73" s="86"/>
      <c r="J73" s="86"/>
      <c r="K73" s="86"/>
      <c r="L73" s="86"/>
      <c r="M73" s="86"/>
    </row>
    <row r="74" customHeight="1" spans="1:13">
      <c r="A74" s="85" t="s">
        <v>61</v>
      </c>
      <c r="B74" s="85">
        <v>272.76</v>
      </c>
      <c r="C74" s="86" t="s">
        <v>12</v>
      </c>
      <c r="D74" s="121"/>
      <c r="E74" s="121"/>
      <c r="F74" s="86"/>
      <c r="G74" s="86"/>
      <c r="H74" s="86"/>
      <c r="I74" s="86"/>
      <c r="J74" s="86"/>
      <c r="K74" s="86"/>
      <c r="L74" s="86"/>
      <c r="M74" s="86"/>
    </row>
    <row r="75" customHeight="1" spans="1:13">
      <c r="A75" s="88"/>
      <c r="B75" s="88"/>
      <c r="C75" s="86" t="s">
        <v>13</v>
      </c>
      <c r="D75" s="121"/>
      <c r="E75" s="121"/>
      <c r="F75" s="86"/>
      <c r="G75" s="86"/>
      <c r="H75" s="86"/>
      <c r="I75" s="86"/>
      <c r="J75" s="86"/>
      <c r="K75" s="86"/>
      <c r="L75" s="86"/>
      <c r="M75" s="86"/>
    </row>
    <row r="76" customHeight="1" spans="1:13">
      <c r="A76" s="89" t="s">
        <v>62</v>
      </c>
      <c r="B76" s="89">
        <v>167.66</v>
      </c>
      <c r="C76" s="86"/>
      <c r="D76" s="121"/>
      <c r="E76" s="121"/>
      <c r="F76" s="86"/>
      <c r="G76" s="86"/>
      <c r="H76" s="86"/>
      <c r="I76" s="86"/>
      <c r="J76" s="86"/>
      <c r="K76" s="86"/>
      <c r="L76" s="86"/>
      <c r="M76" s="86"/>
    </row>
    <row r="77" customHeight="1" spans="1:13">
      <c r="A77" s="85" t="s">
        <v>63</v>
      </c>
      <c r="B77" s="85">
        <v>272.76</v>
      </c>
      <c r="C77" s="86" t="s">
        <v>12</v>
      </c>
      <c r="D77" s="121"/>
      <c r="E77" s="121"/>
      <c r="F77" s="86"/>
      <c r="G77" s="86"/>
      <c r="H77" s="86"/>
      <c r="I77" s="86"/>
      <c r="J77" s="86"/>
      <c r="K77" s="86"/>
      <c r="L77" s="86"/>
      <c r="M77" s="86"/>
    </row>
    <row r="78" customHeight="1" spans="1:13">
      <c r="A78" s="88"/>
      <c r="B78" s="88"/>
      <c r="C78" s="86" t="s">
        <v>13</v>
      </c>
      <c r="D78" s="121"/>
      <c r="E78" s="121"/>
      <c r="F78" s="86"/>
      <c r="G78" s="86"/>
      <c r="H78" s="86"/>
      <c r="I78" s="86"/>
      <c r="J78" s="86"/>
      <c r="K78" s="86"/>
      <c r="L78" s="86"/>
      <c r="M78" s="86"/>
    </row>
    <row r="79" customHeight="1" spans="1:13">
      <c r="A79" s="89" t="s">
        <v>64</v>
      </c>
      <c r="B79" s="89">
        <v>167.66</v>
      </c>
      <c r="C79" s="86"/>
      <c r="D79" s="121"/>
      <c r="E79" s="121"/>
      <c r="F79" s="86"/>
      <c r="G79" s="86"/>
      <c r="H79" s="86"/>
      <c r="I79" s="86"/>
      <c r="J79" s="86"/>
      <c r="K79" s="86"/>
      <c r="L79" s="86"/>
      <c r="M79" s="86"/>
    </row>
    <row r="80" customHeight="1" spans="1:13">
      <c r="A80" s="85" t="s">
        <v>65</v>
      </c>
      <c r="B80" s="85">
        <v>272.76</v>
      </c>
      <c r="C80" s="86" t="s">
        <v>12</v>
      </c>
      <c r="D80" s="121"/>
      <c r="E80" s="121"/>
      <c r="F80" s="86"/>
      <c r="G80" s="86"/>
      <c r="H80" s="86"/>
      <c r="I80" s="86"/>
      <c r="J80" s="86"/>
      <c r="K80" s="86"/>
      <c r="L80" s="86"/>
      <c r="M80" s="86"/>
    </row>
    <row r="81" customHeight="1" spans="1:13">
      <c r="A81" s="88"/>
      <c r="B81" s="88"/>
      <c r="C81" s="86" t="s">
        <v>13</v>
      </c>
      <c r="D81" s="121"/>
      <c r="E81" s="121"/>
      <c r="F81" s="86"/>
      <c r="G81" s="86"/>
      <c r="H81" s="86"/>
      <c r="I81" s="86"/>
      <c r="J81" s="86"/>
      <c r="K81" s="86"/>
      <c r="L81" s="86"/>
      <c r="M81" s="86"/>
    </row>
    <row r="82" customHeight="1" spans="1:13">
      <c r="A82" s="89" t="s">
        <v>66</v>
      </c>
      <c r="B82" s="89">
        <v>167.66</v>
      </c>
      <c r="C82" s="86"/>
      <c r="D82" s="121"/>
      <c r="E82" s="121"/>
      <c r="F82" s="86"/>
      <c r="G82" s="86"/>
      <c r="H82" s="86"/>
      <c r="I82" s="86"/>
      <c r="J82" s="86"/>
      <c r="K82" s="86"/>
      <c r="L82" s="86"/>
      <c r="M82" s="86"/>
    </row>
    <row r="83" customHeight="1" spans="1:13">
      <c r="A83" s="85" t="s">
        <v>67</v>
      </c>
      <c r="B83" s="85">
        <v>272.76</v>
      </c>
      <c r="C83" s="86" t="s">
        <v>12</v>
      </c>
      <c r="D83" s="121"/>
      <c r="E83" s="121"/>
      <c r="F83" s="86"/>
      <c r="G83" s="86"/>
      <c r="H83" s="86"/>
      <c r="I83" s="86"/>
      <c r="J83" s="86"/>
      <c r="K83" s="86"/>
      <c r="L83" s="86"/>
      <c r="M83" s="86"/>
    </row>
    <row r="84" customHeight="1" spans="1:13">
      <c r="A84" s="88"/>
      <c r="B84" s="88"/>
      <c r="C84" s="86" t="s">
        <v>13</v>
      </c>
      <c r="D84" s="121"/>
      <c r="E84" s="121"/>
      <c r="F84" s="86"/>
      <c r="G84" s="86"/>
      <c r="H84" s="86"/>
      <c r="I84" s="86"/>
      <c r="J84" s="86"/>
      <c r="K84" s="86"/>
      <c r="L84" s="86"/>
      <c r="M84" s="86"/>
    </row>
    <row r="85" ht="38" customHeight="1" spans="1:13">
      <c r="A85" s="89" t="s">
        <v>68</v>
      </c>
      <c r="B85" s="89">
        <v>167.66</v>
      </c>
      <c r="C85" s="86"/>
      <c r="D85" s="121"/>
      <c r="E85" s="121"/>
      <c r="F85" s="86"/>
      <c r="G85" s="86"/>
      <c r="H85" s="86"/>
      <c r="I85" s="86"/>
      <c r="J85" s="86"/>
      <c r="K85" s="86"/>
      <c r="L85" s="86"/>
      <c r="M85" s="86"/>
    </row>
    <row r="86" customHeight="1" spans="1:13">
      <c r="A86" s="85" t="s">
        <v>69</v>
      </c>
      <c r="B86" s="85">
        <v>272.76</v>
      </c>
      <c r="C86" s="86" t="s">
        <v>12</v>
      </c>
      <c r="D86" s="121"/>
      <c r="E86" s="121"/>
      <c r="F86" s="86"/>
      <c r="G86" s="86"/>
      <c r="H86" s="86"/>
      <c r="I86" s="86"/>
      <c r="J86" s="86"/>
      <c r="K86" s="86"/>
      <c r="L86" s="86"/>
      <c r="M86" s="86"/>
    </row>
    <row r="87" customHeight="1" spans="1:13">
      <c r="A87" s="88"/>
      <c r="B87" s="88"/>
      <c r="C87" s="86" t="s">
        <v>13</v>
      </c>
      <c r="D87" s="121"/>
      <c r="E87" s="121"/>
      <c r="F87" s="86"/>
      <c r="G87" s="86"/>
      <c r="H87" s="86"/>
      <c r="I87" s="86"/>
      <c r="J87" s="86"/>
      <c r="K87" s="86"/>
      <c r="L87" s="86"/>
      <c r="M87" s="86"/>
    </row>
    <row r="88" customHeight="1" spans="1:13">
      <c r="A88" s="89" t="s">
        <v>70</v>
      </c>
      <c r="B88" s="89">
        <v>167.66</v>
      </c>
      <c r="C88" s="90"/>
      <c r="D88" s="121"/>
      <c r="E88" s="121"/>
      <c r="F88" s="86"/>
      <c r="G88" s="86"/>
      <c r="H88" s="86"/>
      <c r="I88" s="86"/>
      <c r="J88" s="86"/>
      <c r="K88" s="86"/>
      <c r="L88" s="86"/>
      <c r="M88" s="86"/>
    </row>
    <row r="89" customHeight="1" spans="1:13">
      <c r="A89" s="85" t="s">
        <v>71</v>
      </c>
      <c r="B89" s="85">
        <v>272.76</v>
      </c>
      <c r="C89" s="86" t="s">
        <v>12</v>
      </c>
      <c r="D89" s="121"/>
      <c r="E89" s="121"/>
      <c r="F89" s="86"/>
      <c r="G89" s="86"/>
      <c r="H89" s="86"/>
      <c r="I89" s="86"/>
      <c r="J89" s="86"/>
      <c r="K89" s="86"/>
      <c r="L89" s="86"/>
      <c r="M89" s="86"/>
    </row>
    <row r="90" customHeight="1" spans="1:13">
      <c r="A90" s="88"/>
      <c r="B90" s="88"/>
      <c r="C90" s="86" t="s">
        <v>13</v>
      </c>
      <c r="D90" s="121"/>
      <c r="E90" s="121"/>
      <c r="F90" s="86"/>
      <c r="G90" s="86"/>
      <c r="H90" s="86"/>
      <c r="I90" s="86"/>
      <c r="J90" s="86"/>
      <c r="K90" s="86"/>
      <c r="L90" s="86"/>
      <c r="M90" s="86"/>
    </row>
    <row r="91" customHeight="1" spans="1:13">
      <c r="A91" s="89" t="s">
        <v>72</v>
      </c>
      <c r="B91" s="89">
        <v>167.66</v>
      </c>
      <c r="C91" s="90"/>
      <c r="D91" s="121"/>
      <c r="E91" s="121"/>
      <c r="F91" s="86"/>
      <c r="G91" s="86"/>
      <c r="H91" s="86"/>
      <c r="I91" s="86"/>
      <c r="J91" s="86"/>
      <c r="K91" s="86"/>
      <c r="L91" s="86"/>
      <c r="M91" s="86"/>
    </row>
    <row r="92" customHeight="1" spans="1:13">
      <c r="A92" s="85" t="s">
        <v>73</v>
      </c>
      <c r="B92" s="85">
        <v>272.76</v>
      </c>
      <c r="C92" s="86" t="s">
        <v>12</v>
      </c>
      <c r="D92" s="121"/>
      <c r="E92" s="121"/>
      <c r="F92" s="86"/>
      <c r="G92" s="86"/>
      <c r="H92" s="86"/>
      <c r="I92" s="86"/>
      <c r="J92" s="86"/>
      <c r="K92" s="86"/>
      <c r="L92" s="86"/>
      <c r="M92" s="86"/>
    </row>
    <row r="93" customHeight="1" spans="1:13">
      <c r="A93" s="88"/>
      <c r="B93" s="88"/>
      <c r="C93" s="86" t="s">
        <v>13</v>
      </c>
      <c r="D93" s="121"/>
      <c r="E93" s="121"/>
      <c r="F93" s="86"/>
      <c r="G93" s="86"/>
      <c r="H93" s="86"/>
      <c r="I93" s="86"/>
      <c r="J93" s="86"/>
      <c r="K93" s="86"/>
      <c r="L93" s="86"/>
      <c r="M93" s="86"/>
    </row>
    <row r="94" customHeight="1" spans="1:13">
      <c r="A94" s="89" t="s">
        <v>74</v>
      </c>
      <c r="B94" s="89">
        <v>167.66</v>
      </c>
      <c r="C94" s="90"/>
      <c r="D94" s="121"/>
      <c r="E94" s="121"/>
      <c r="F94" s="86"/>
      <c r="G94" s="86"/>
      <c r="H94" s="86"/>
      <c r="I94" s="86"/>
      <c r="J94" s="86"/>
      <c r="K94" s="86"/>
      <c r="L94" s="86"/>
      <c r="M94" s="86"/>
    </row>
    <row r="95" customHeight="1" spans="1:13">
      <c r="A95" s="85" t="s">
        <v>75</v>
      </c>
      <c r="B95" s="85">
        <v>265.33</v>
      </c>
      <c r="C95" s="86" t="s">
        <v>12</v>
      </c>
      <c r="D95" s="121"/>
      <c r="E95" s="121"/>
      <c r="F95" s="86"/>
      <c r="G95" s="86"/>
      <c r="H95" s="86"/>
      <c r="I95" s="86"/>
      <c r="J95" s="86"/>
      <c r="K95" s="86"/>
      <c r="L95" s="86"/>
      <c r="M95" s="86"/>
    </row>
    <row r="96" customHeight="1" spans="1:13">
      <c r="A96" s="88"/>
      <c r="B96" s="88"/>
      <c r="C96" s="86" t="s">
        <v>13</v>
      </c>
      <c r="D96" s="121"/>
      <c r="E96" s="121"/>
      <c r="F96" s="86"/>
      <c r="G96" s="86"/>
      <c r="H96" s="86"/>
      <c r="I96" s="86"/>
      <c r="J96" s="86"/>
      <c r="K96" s="86"/>
      <c r="L96" s="86"/>
      <c r="M96" s="86"/>
    </row>
    <row r="97" customHeight="1" spans="1:13">
      <c r="A97" s="89" t="s">
        <v>76</v>
      </c>
      <c r="B97" s="89">
        <v>163.45</v>
      </c>
      <c r="C97" s="90"/>
      <c r="D97" s="121"/>
      <c r="E97" s="121"/>
      <c r="F97" s="86"/>
      <c r="G97" s="86"/>
      <c r="H97" s="86"/>
      <c r="I97" s="86"/>
      <c r="J97" s="86"/>
      <c r="K97" s="86"/>
      <c r="L97" s="86"/>
      <c r="M97" s="86"/>
    </row>
    <row r="98" customHeight="1" spans="1:13">
      <c r="A98" s="91" t="s">
        <v>77</v>
      </c>
      <c r="B98" s="89">
        <v>168.95</v>
      </c>
      <c r="C98" s="90"/>
      <c r="D98" s="121"/>
      <c r="E98" s="121"/>
      <c r="F98" s="86"/>
      <c r="G98" s="86"/>
      <c r="H98" s="86"/>
      <c r="I98" s="86"/>
      <c r="J98" s="86"/>
      <c r="K98" s="86"/>
      <c r="L98" s="86"/>
      <c r="M98" s="86"/>
    </row>
    <row r="99" customHeight="1" spans="1:13">
      <c r="A99" s="89" t="s">
        <v>78</v>
      </c>
      <c r="B99" s="89">
        <v>61.74</v>
      </c>
      <c r="C99" s="90"/>
      <c r="D99" s="121"/>
      <c r="E99" s="121"/>
      <c r="F99" s="86"/>
      <c r="G99" s="86"/>
      <c r="H99" s="86"/>
      <c r="I99" s="86"/>
      <c r="J99" s="86"/>
      <c r="K99" s="86"/>
      <c r="L99" s="86"/>
      <c r="M99" s="86"/>
    </row>
    <row r="100" customHeight="1" spans="1:13">
      <c r="A100" s="89" t="s">
        <v>79</v>
      </c>
      <c r="B100" s="89">
        <v>79.31</v>
      </c>
      <c r="C100" s="90"/>
      <c r="D100" s="121"/>
      <c r="E100" s="121"/>
      <c r="F100" s="86"/>
      <c r="G100" s="86"/>
      <c r="H100" s="86"/>
      <c r="I100" s="86"/>
      <c r="J100" s="86"/>
      <c r="K100" s="86"/>
      <c r="L100" s="86"/>
      <c r="M100" s="86"/>
    </row>
    <row r="101" customHeight="1" spans="1:13">
      <c r="A101" s="89" t="s">
        <v>80</v>
      </c>
      <c r="B101" s="89">
        <v>168.95</v>
      </c>
      <c r="C101" s="90"/>
      <c r="D101" s="121"/>
      <c r="E101" s="121"/>
      <c r="F101" s="86"/>
      <c r="G101" s="86"/>
      <c r="H101" s="86"/>
      <c r="I101" s="86"/>
      <c r="J101" s="86"/>
      <c r="K101" s="86"/>
      <c r="L101" s="86"/>
      <c r="M101" s="86"/>
    </row>
    <row r="102" customHeight="1" spans="1:13">
      <c r="A102" s="89" t="s">
        <v>81</v>
      </c>
      <c r="B102" s="89">
        <v>168.95</v>
      </c>
      <c r="C102" s="90"/>
      <c r="D102" s="121"/>
      <c r="E102" s="121"/>
      <c r="F102" s="86"/>
      <c r="G102" s="86"/>
      <c r="H102" s="86"/>
      <c r="I102" s="86"/>
      <c r="J102" s="86"/>
      <c r="K102" s="86"/>
      <c r="L102" s="86"/>
      <c r="M102" s="86"/>
    </row>
    <row r="103" customHeight="1" spans="1:13">
      <c r="A103" s="89" t="s">
        <v>82</v>
      </c>
      <c r="B103" s="89">
        <v>165.04</v>
      </c>
      <c r="C103" s="90"/>
      <c r="D103" s="121"/>
      <c r="E103" s="121"/>
      <c r="F103" s="86"/>
      <c r="G103" s="86"/>
      <c r="H103" s="86"/>
      <c r="I103" s="86"/>
      <c r="J103" s="86"/>
      <c r="K103" s="86"/>
      <c r="L103" s="86"/>
      <c r="M103" s="86"/>
    </row>
    <row r="104" customHeight="1" spans="1:13">
      <c r="A104" s="89" t="s">
        <v>83</v>
      </c>
      <c r="B104" s="89">
        <v>165.04</v>
      </c>
      <c r="C104" s="90"/>
      <c r="D104" s="121"/>
      <c r="E104" s="121"/>
      <c r="F104" s="86"/>
      <c r="G104" s="86"/>
      <c r="H104" s="86"/>
      <c r="I104" s="86"/>
      <c r="J104" s="86"/>
      <c r="K104" s="86"/>
      <c r="L104" s="86"/>
      <c r="M104" s="86"/>
    </row>
    <row r="105" customHeight="1" spans="1:13">
      <c r="A105" s="89" t="s">
        <v>84</v>
      </c>
      <c r="B105" s="89">
        <v>168.95</v>
      </c>
      <c r="C105" s="90"/>
      <c r="D105" s="121"/>
      <c r="E105" s="121"/>
      <c r="F105" s="86"/>
      <c r="G105" s="86"/>
      <c r="H105" s="86"/>
      <c r="I105" s="86"/>
      <c r="J105" s="86"/>
      <c r="K105" s="86"/>
      <c r="L105" s="86"/>
      <c r="M105" s="86"/>
    </row>
    <row r="106" customHeight="1" spans="1:13">
      <c r="A106" s="89" t="s">
        <v>85</v>
      </c>
      <c r="B106" s="89">
        <v>168.44</v>
      </c>
      <c r="C106" s="90"/>
      <c r="D106" s="121"/>
      <c r="E106" s="121"/>
      <c r="F106" s="86"/>
      <c r="G106" s="86"/>
      <c r="H106" s="86"/>
      <c r="I106" s="86"/>
      <c r="J106" s="86"/>
      <c r="K106" s="86"/>
      <c r="L106" s="86"/>
      <c r="M106" s="86"/>
    </row>
    <row r="107" customHeight="1" spans="1:13">
      <c r="A107" s="89" t="s">
        <v>86</v>
      </c>
      <c r="B107" s="89">
        <v>164.19</v>
      </c>
      <c r="C107" s="90"/>
      <c r="D107" s="121"/>
      <c r="E107" s="121"/>
      <c r="F107" s="86"/>
      <c r="G107" s="86"/>
      <c r="H107" s="86"/>
      <c r="I107" s="86"/>
      <c r="J107" s="86"/>
      <c r="K107" s="86"/>
      <c r="L107" s="86"/>
      <c r="M107" s="86"/>
    </row>
    <row r="108" customHeight="1" spans="1:13">
      <c r="A108" s="89" t="s">
        <v>87</v>
      </c>
      <c r="B108" s="89">
        <v>164.19</v>
      </c>
      <c r="C108" s="90"/>
      <c r="D108" s="121"/>
      <c r="E108" s="121"/>
      <c r="F108" s="86"/>
      <c r="G108" s="86"/>
      <c r="H108" s="86"/>
      <c r="I108" s="86"/>
      <c r="J108" s="86"/>
      <c r="K108" s="86"/>
      <c r="L108" s="86"/>
      <c r="M108" s="86"/>
    </row>
    <row r="109" customHeight="1" spans="1:13">
      <c r="A109" s="89" t="s">
        <v>88</v>
      </c>
      <c r="B109" s="89">
        <v>168.44</v>
      </c>
      <c r="C109" s="90"/>
      <c r="D109" s="121"/>
      <c r="E109" s="121"/>
      <c r="F109" s="86"/>
      <c r="G109" s="86"/>
      <c r="H109" s="86"/>
      <c r="I109" s="86"/>
      <c r="J109" s="86"/>
      <c r="K109" s="86"/>
      <c r="L109" s="86"/>
      <c r="M109" s="86"/>
    </row>
    <row r="110" customHeight="1" spans="1:13">
      <c r="A110" s="89" t="s">
        <v>89</v>
      </c>
      <c r="B110" s="89">
        <v>168.44</v>
      </c>
      <c r="C110" s="90"/>
      <c r="D110" s="121"/>
      <c r="E110" s="121"/>
      <c r="F110" s="86"/>
      <c r="G110" s="86"/>
      <c r="H110" s="86"/>
      <c r="I110" s="86"/>
      <c r="J110" s="86"/>
      <c r="K110" s="86"/>
      <c r="L110" s="86"/>
      <c r="M110" s="86"/>
    </row>
    <row r="111" customHeight="1" spans="1:13">
      <c r="A111" s="89" t="s">
        <v>90</v>
      </c>
      <c r="B111" s="89">
        <v>164.19</v>
      </c>
      <c r="C111" s="90"/>
      <c r="D111" s="121"/>
      <c r="E111" s="121"/>
      <c r="F111" s="86"/>
      <c r="G111" s="86"/>
      <c r="H111" s="86"/>
      <c r="I111" s="86"/>
      <c r="J111" s="86"/>
      <c r="K111" s="86"/>
      <c r="L111" s="86"/>
      <c r="M111" s="86"/>
    </row>
    <row r="112" customHeight="1" spans="1:13">
      <c r="A112" s="89" t="s">
        <v>91</v>
      </c>
      <c r="B112" s="89">
        <v>164.19</v>
      </c>
      <c r="C112" s="90"/>
      <c r="D112" s="121"/>
      <c r="E112" s="121"/>
      <c r="F112" s="86"/>
      <c r="G112" s="86"/>
      <c r="H112" s="86"/>
      <c r="I112" s="86"/>
      <c r="J112" s="86"/>
      <c r="K112" s="86"/>
      <c r="L112" s="86"/>
      <c r="M112" s="86"/>
    </row>
    <row r="113" customHeight="1" spans="1:13">
      <c r="A113" s="89" t="s">
        <v>92</v>
      </c>
      <c r="B113" s="89">
        <v>168.44</v>
      </c>
      <c r="C113" s="90"/>
      <c r="D113" s="121"/>
      <c r="E113" s="121"/>
      <c r="F113" s="86"/>
      <c r="G113" s="86"/>
      <c r="H113" s="86"/>
      <c r="I113" s="86"/>
      <c r="J113" s="86"/>
      <c r="K113" s="86"/>
      <c r="L113" s="86"/>
      <c r="M113" s="86"/>
    </row>
    <row r="114" customHeight="1" spans="1:13">
      <c r="A114" s="89" t="s">
        <v>93</v>
      </c>
      <c r="B114" s="89">
        <v>168.44</v>
      </c>
      <c r="C114" s="90"/>
      <c r="D114" s="121"/>
      <c r="E114" s="121"/>
      <c r="F114" s="86"/>
      <c r="G114" s="86"/>
      <c r="H114" s="86"/>
      <c r="I114" s="86"/>
      <c r="J114" s="86"/>
      <c r="K114" s="86"/>
      <c r="L114" s="86"/>
      <c r="M114" s="86"/>
    </row>
    <row r="115" customHeight="1" spans="1:13">
      <c r="A115" s="89" t="s">
        <v>94</v>
      </c>
      <c r="B115" s="89">
        <v>164.19</v>
      </c>
      <c r="C115" s="90"/>
      <c r="D115" s="121"/>
      <c r="E115" s="121"/>
      <c r="F115" s="86"/>
      <c r="G115" s="86"/>
      <c r="H115" s="86"/>
      <c r="I115" s="86"/>
      <c r="J115" s="86"/>
      <c r="K115" s="86"/>
      <c r="L115" s="112"/>
      <c r="M115" s="86"/>
    </row>
    <row r="116" customHeight="1" spans="1:13">
      <c r="A116" s="89" t="s">
        <v>95</v>
      </c>
      <c r="B116" s="89">
        <v>164.19</v>
      </c>
      <c r="C116" s="90"/>
      <c r="D116" s="121"/>
      <c r="E116" s="121"/>
      <c r="F116" s="86"/>
      <c r="G116" s="86"/>
      <c r="H116" s="86"/>
      <c r="I116" s="86"/>
      <c r="J116" s="86"/>
      <c r="K116" s="86"/>
      <c r="L116" s="86"/>
      <c r="M116" s="86"/>
    </row>
    <row r="117" customHeight="1" spans="1:13">
      <c r="A117" s="89" t="s">
        <v>96</v>
      </c>
      <c r="B117" s="89">
        <v>168.44</v>
      </c>
      <c r="C117" s="90"/>
      <c r="D117" s="121"/>
      <c r="E117" s="121"/>
      <c r="F117" s="86"/>
      <c r="G117" s="86"/>
      <c r="H117" s="86"/>
      <c r="I117" s="86"/>
      <c r="J117" s="86"/>
      <c r="K117" s="86"/>
      <c r="L117" s="86"/>
      <c r="M117" s="86"/>
    </row>
    <row r="118" customHeight="1" spans="1:13">
      <c r="A118" s="89" t="s">
        <v>97</v>
      </c>
      <c r="B118" s="89">
        <v>168.44</v>
      </c>
      <c r="C118" s="90"/>
      <c r="D118" s="121"/>
      <c r="E118" s="121"/>
      <c r="F118" s="86"/>
      <c r="G118" s="86"/>
      <c r="H118" s="86"/>
      <c r="I118" s="86"/>
      <c r="J118" s="86"/>
      <c r="K118" s="86"/>
      <c r="L118" s="86"/>
      <c r="M118" s="86"/>
    </row>
    <row r="119" customHeight="1" spans="1:13">
      <c r="A119" s="89" t="s">
        <v>98</v>
      </c>
      <c r="B119" s="89">
        <v>164.19</v>
      </c>
      <c r="C119" s="90"/>
      <c r="D119" s="121"/>
      <c r="E119" s="121"/>
      <c r="F119" s="86"/>
      <c r="G119" s="86"/>
      <c r="H119" s="86"/>
      <c r="I119" s="86"/>
      <c r="J119" s="86"/>
      <c r="K119" s="86"/>
      <c r="L119" s="86"/>
      <c r="M119" s="86"/>
    </row>
    <row r="120" customHeight="1" spans="1:13">
      <c r="A120" s="89" t="s">
        <v>99</v>
      </c>
      <c r="B120" s="89">
        <v>164.19</v>
      </c>
      <c r="C120" s="90"/>
      <c r="D120" s="121"/>
      <c r="E120" s="121"/>
      <c r="F120" s="86"/>
      <c r="G120" s="86"/>
      <c r="H120" s="86"/>
      <c r="I120" s="86"/>
      <c r="J120" s="86"/>
      <c r="K120" s="86"/>
      <c r="L120" s="86"/>
      <c r="M120" s="86"/>
    </row>
    <row r="121" customHeight="1" spans="1:13">
      <c r="A121" s="89" t="s">
        <v>100</v>
      </c>
      <c r="B121" s="89">
        <v>168.44</v>
      </c>
      <c r="C121" s="90"/>
      <c r="D121" s="121"/>
      <c r="E121" s="121"/>
      <c r="F121" s="86"/>
      <c r="G121" s="86"/>
      <c r="H121" s="86"/>
      <c r="I121" s="86"/>
      <c r="J121" s="86"/>
      <c r="K121" s="86"/>
      <c r="L121" s="86"/>
      <c r="M121" s="86"/>
    </row>
    <row r="122" customHeight="1" spans="1:13">
      <c r="A122" s="89" t="s">
        <v>101</v>
      </c>
      <c r="B122" s="89">
        <v>157.62</v>
      </c>
      <c r="C122" s="90"/>
      <c r="D122" s="121"/>
      <c r="E122" s="121"/>
      <c r="F122" s="86"/>
      <c r="G122" s="86"/>
      <c r="H122" s="86"/>
      <c r="I122" s="86"/>
      <c r="J122" s="86"/>
      <c r="K122" s="86"/>
      <c r="L122" s="86"/>
      <c r="M122" s="86"/>
    </row>
    <row r="123" customHeight="1" spans="1:13">
      <c r="A123" s="89" t="s">
        <v>102</v>
      </c>
      <c r="B123" s="89">
        <v>164.19</v>
      </c>
      <c r="C123" s="90"/>
      <c r="D123" s="121"/>
      <c r="E123" s="121"/>
      <c r="F123" s="86"/>
      <c r="G123" s="86"/>
      <c r="H123" s="86"/>
      <c r="I123" s="86"/>
      <c r="J123" s="86"/>
      <c r="K123" s="86"/>
      <c r="L123" s="86"/>
      <c r="M123" s="86"/>
    </row>
    <row r="124" customHeight="1" spans="1:13">
      <c r="A124" s="89" t="s">
        <v>103</v>
      </c>
      <c r="B124" s="89">
        <v>164.19</v>
      </c>
      <c r="C124" s="90"/>
      <c r="D124" s="121"/>
      <c r="E124" s="121"/>
      <c r="F124" s="86"/>
      <c r="G124" s="86"/>
      <c r="H124" s="86"/>
      <c r="I124" s="86"/>
      <c r="J124" s="86"/>
      <c r="K124" s="86"/>
      <c r="L124" s="86"/>
      <c r="M124" s="86"/>
    </row>
    <row r="125" customHeight="1" spans="1:13">
      <c r="A125" s="89" t="s">
        <v>104</v>
      </c>
      <c r="B125" s="89">
        <v>157.62</v>
      </c>
      <c r="C125" s="90"/>
      <c r="D125" s="121"/>
      <c r="E125" s="121"/>
      <c r="F125" s="86"/>
      <c r="G125" s="86"/>
      <c r="H125" s="86"/>
      <c r="I125" s="86"/>
      <c r="J125" s="86"/>
      <c r="K125" s="86"/>
      <c r="L125" s="86"/>
      <c r="M125" s="86"/>
    </row>
    <row r="126" customHeight="1" spans="1:13">
      <c r="A126" s="108" t="s">
        <v>105</v>
      </c>
      <c r="B126" s="85">
        <v>272.96</v>
      </c>
      <c r="C126" s="86" t="s">
        <v>12</v>
      </c>
      <c r="D126" s="121"/>
      <c r="E126" s="121"/>
      <c r="F126" s="86"/>
      <c r="G126" s="86"/>
      <c r="H126" s="86"/>
      <c r="I126" s="86"/>
      <c r="J126" s="86"/>
      <c r="K126" s="86"/>
      <c r="L126" s="86"/>
      <c r="M126" s="86"/>
    </row>
    <row r="127" customHeight="1" spans="1:13">
      <c r="A127" s="109"/>
      <c r="B127" s="88"/>
      <c r="C127" s="86" t="s">
        <v>13</v>
      </c>
      <c r="D127" s="121"/>
      <c r="E127" s="121"/>
      <c r="F127" s="86"/>
      <c r="G127" s="86"/>
      <c r="H127" s="86"/>
      <c r="I127" s="86"/>
      <c r="J127" s="86"/>
      <c r="K127" s="86"/>
      <c r="L127" s="86"/>
      <c r="M127" s="86"/>
    </row>
    <row r="128" customHeight="1" spans="1:13">
      <c r="A128" s="89" t="s">
        <v>106</v>
      </c>
      <c r="B128" s="89">
        <v>139.65</v>
      </c>
      <c r="C128" s="90"/>
      <c r="D128" s="121"/>
      <c r="E128" s="121"/>
      <c r="F128" s="86"/>
      <c r="G128" s="86"/>
      <c r="H128" s="86"/>
      <c r="I128" s="86"/>
      <c r="J128" s="86"/>
      <c r="K128" s="86"/>
      <c r="L128" s="86"/>
      <c r="M128" s="86"/>
    </row>
    <row r="129" customHeight="1" spans="1:13">
      <c r="A129" s="89" t="s">
        <v>107</v>
      </c>
      <c r="B129" s="89">
        <v>270.12</v>
      </c>
      <c r="C129" s="90"/>
      <c r="D129" s="121"/>
      <c r="E129" s="121"/>
      <c r="F129" s="86"/>
      <c r="G129" s="86"/>
      <c r="H129" s="86"/>
      <c r="I129" s="86"/>
      <c r="J129" s="86"/>
      <c r="K129" s="86"/>
      <c r="L129" s="86"/>
      <c r="M129" s="86"/>
    </row>
    <row r="130" customHeight="1" spans="1:13">
      <c r="A130" s="89" t="s">
        <v>108</v>
      </c>
      <c r="B130" s="89">
        <v>168.62</v>
      </c>
      <c r="C130" s="90"/>
      <c r="D130" s="121"/>
      <c r="E130" s="121"/>
      <c r="F130" s="86"/>
      <c r="G130" s="86"/>
      <c r="H130" s="86"/>
      <c r="I130" s="86"/>
      <c r="J130" s="86"/>
      <c r="K130" s="86"/>
      <c r="L130" s="86"/>
      <c r="M130" s="86"/>
    </row>
    <row r="131" customHeight="1" spans="1:13">
      <c r="A131" s="89" t="s">
        <v>109</v>
      </c>
      <c r="B131" s="89">
        <v>132.83</v>
      </c>
      <c r="C131" s="90"/>
      <c r="D131" s="121"/>
      <c r="E131" s="121"/>
      <c r="F131" s="86"/>
      <c r="G131" s="86"/>
      <c r="H131" s="86"/>
      <c r="I131" s="86"/>
      <c r="J131" s="86"/>
      <c r="K131" s="86"/>
      <c r="L131" s="86"/>
      <c r="M131" s="86"/>
    </row>
    <row r="132" customHeight="1" spans="1:13">
      <c r="A132" s="89" t="s">
        <v>110</v>
      </c>
      <c r="B132" s="89">
        <v>167.66</v>
      </c>
      <c r="C132" s="90"/>
      <c r="D132" s="121"/>
      <c r="E132" s="121"/>
      <c r="F132" s="86"/>
      <c r="G132" s="86"/>
      <c r="H132" s="86"/>
      <c r="I132" s="86"/>
      <c r="J132" s="86"/>
      <c r="K132" s="86"/>
      <c r="L132" s="86"/>
      <c r="M132" s="86"/>
    </row>
    <row r="133" customHeight="1" spans="1:13">
      <c r="A133" s="89" t="s">
        <v>111</v>
      </c>
      <c r="B133" s="89">
        <v>131.87</v>
      </c>
      <c r="C133" s="90"/>
      <c r="D133" s="121"/>
      <c r="E133" s="121"/>
      <c r="F133" s="86"/>
      <c r="G133" s="86"/>
      <c r="H133" s="86"/>
      <c r="I133" s="86"/>
      <c r="J133" s="86"/>
      <c r="K133" s="86"/>
      <c r="L133" s="86"/>
      <c r="M133" s="86"/>
    </row>
    <row r="134" customHeight="1" spans="1:13">
      <c r="A134" s="89" t="s">
        <v>112</v>
      </c>
      <c r="B134" s="89">
        <v>132.83</v>
      </c>
      <c r="C134" s="90"/>
      <c r="D134" s="121"/>
      <c r="E134" s="121"/>
      <c r="F134" s="86"/>
      <c r="G134" s="86"/>
      <c r="H134" s="86"/>
      <c r="I134" s="86"/>
      <c r="J134" s="86"/>
      <c r="K134" s="86"/>
      <c r="L134" s="86"/>
      <c r="M134" s="86"/>
    </row>
    <row r="135" customHeight="1" spans="1:13">
      <c r="A135" s="89" t="s">
        <v>113</v>
      </c>
      <c r="B135" s="89">
        <v>167.66</v>
      </c>
      <c r="C135" s="90"/>
      <c r="D135" s="121"/>
      <c r="E135" s="121"/>
      <c r="F135" s="86"/>
      <c r="G135" s="86"/>
      <c r="H135" s="86"/>
      <c r="I135" s="86"/>
      <c r="J135" s="86"/>
      <c r="K135" s="86"/>
      <c r="L135" s="86"/>
      <c r="M135" s="86"/>
    </row>
    <row r="136" customHeight="1" spans="1:13">
      <c r="A136" s="89" t="s">
        <v>114</v>
      </c>
      <c r="B136" s="89">
        <v>131.87</v>
      </c>
      <c r="C136" s="90"/>
      <c r="D136" s="121"/>
      <c r="E136" s="121"/>
      <c r="F136" s="86"/>
      <c r="G136" s="86"/>
      <c r="H136" s="86"/>
      <c r="I136" s="86"/>
      <c r="J136" s="86"/>
      <c r="K136" s="86"/>
      <c r="L136" s="86"/>
      <c r="M136" s="86"/>
    </row>
    <row r="137" customHeight="1" spans="1:13">
      <c r="A137" s="89" t="s">
        <v>115</v>
      </c>
      <c r="B137" s="89">
        <v>132.83</v>
      </c>
      <c r="C137" s="90"/>
      <c r="D137" s="121"/>
      <c r="E137" s="121"/>
      <c r="F137" s="86"/>
      <c r="G137" s="86"/>
      <c r="H137" s="86"/>
      <c r="I137" s="86"/>
      <c r="J137" s="86"/>
      <c r="K137" s="86"/>
      <c r="L137" s="86"/>
      <c r="M137" s="86"/>
    </row>
    <row r="138" customHeight="1" spans="1:13">
      <c r="A138" s="89" t="s">
        <v>116</v>
      </c>
      <c r="B138" s="89">
        <v>167.66</v>
      </c>
      <c r="C138" s="90"/>
      <c r="D138" s="121"/>
      <c r="E138" s="121"/>
      <c r="F138" s="86"/>
      <c r="G138" s="86"/>
      <c r="H138" s="86"/>
      <c r="I138" s="86"/>
      <c r="J138" s="86"/>
      <c r="K138" s="86"/>
      <c r="L138" s="86"/>
      <c r="M138" s="86"/>
    </row>
    <row r="139" customHeight="1" spans="1:13">
      <c r="A139" s="89" t="s">
        <v>117</v>
      </c>
      <c r="B139" s="89">
        <v>131.87</v>
      </c>
      <c r="C139" s="90"/>
      <c r="D139" s="121"/>
      <c r="E139" s="121"/>
      <c r="F139" s="86"/>
      <c r="G139" s="86"/>
      <c r="H139" s="86"/>
      <c r="I139" s="86"/>
      <c r="J139" s="86"/>
      <c r="K139" s="86"/>
      <c r="L139" s="86"/>
      <c r="M139" s="86"/>
    </row>
    <row r="140" customHeight="1" spans="1:13">
      <c r="A140" s="89" t="s">
        <v>118</v>
      </c>
      <c r="B140" s="89">
        <v>132.83</v>
      </c>
      <c r="C140" s="90"/>
      <c r="D140" s="121"/>
      <c r="E140" s="121"/>
      <c r="F140" s="86"/>
      <c r="G140" s="86"/>
      <c r="H140" s="86"/>
      <c r="I140" s="86"/>
      <c r="J140" s="86"/>
      <c r="K140" s="86"/>
      <c r="L140" s="86"/>
      <c r="M140" s="86"/>
    </row>
    <row r="141" customHeight="1" spans="1:13">
      <c r="A141" s="89" t="s">
        <v>119</v>
      </c>
      <c r="B141" s="89">
        <v>167.66</v>
      </c>
      <c r="C141" s="90"/>
      <c r="D141" s="121"/>
      <c r="E141" s="121"/>
      <c r="F141" s="86"/>
      <c r="G141" s="86"/>
      <c r="H141" s="86"/>
      <c r="I141" s="86"/>
      <c r="J141" s="86"/>
      <c r="K141" s="86"/>
      <c r="L141" s="86"/>
      <c r="M141" s="86"/>
    </row>
    <row r="142" customHeight="1" spans="1:13">
      <c r="A142" s="89" t="s">
        <v>120</v>
      </c>
      <c r="B142" s="89">
        <v>131.87</v>
      </c>
      <c r="C142" s="90"/>
      <c r="D142" s="121"/>
      <c r="E142" s="121"/>
      <c r="F142" s="86"/>
      <c r="G142" s="86"/>
      <c r="H142" s="86"/>
      <c r="I142" s="86"/>
      <c r="J142" s="86"/>
      <c r="K142" s="86"/>
      <c r="L142" s="86"/>
      <c r="M142" s="86"/>
    </row>
    <row r="143" customHeight="1" spans="1:13">
      <c r="A143" s="89" t="s">
        <v>121</v>
      </c>
      <c r="B143" s="89">
        <v>132.83</v>
      </c>
      <c r="C143" s="90"/>
      <c r="D143" s="121"/>
      <c r="E143" s="121"/>
      <c r="F143" s="86"/>
      <c r="G143" s="86"/>
      <c r="H143" s="86"/>
      <c r="I143" s="86"/>
      <c r="J143" s="86"/>
      <c r="K143" s="86"/>
      <c r="L143" s="86"/>
      <c r="M143" s="86"/>
    </row>
    <row r="144" customHeight="1" spans="1:13">
      <c r="A144" s="89" t="s">
        <v>122</v>
      </c>
      <c r="B144" s="89">
        <v>167.66</v>
      </c>
      <c r="C144" s="90"/>
      <c r="D144" s="121"/>
      <c r="E144" s="121"/>
      <c r="F144" s="86"/>
      <c r="G144" s="86"/>
      <c r="H144" s="86"/>
      <c r="I144" s="86"/>
      <c r="J144" s="86"/>
      <c r="K144" s="86"/>
      <c r="L144" s="86"/>
      <c r="M144" s="86"/>
    </row>
    <row r="145" customHeight="1" spans="1:13">
      <c r="A145" s="113" t="s">
        <v>123</v>
      </c>
      <c r="B145" s="89">
        <v>131.87</v>
      </c>
      <c r="C145" s="90"/>
      <c r="D145" s="121"/>
      <c r="E145" s="121"/>
      <c r="F145" s="86"/>
      <c r="G145" s="86"/>
      <c r="H145" s="86"/>
      <c r="I145" s="86"/>
      <c r="J145" s="86"/>
      <c r="K145" s="86"/>
      <c r="L145" s="86"/>
      <c r="M145" s="86"/>
    </row>
    <row r="146" customHeight="1" spans="1:13">
      <c r="A146" s="89" t="s">
        <v>124</v>
      </c>
      <c r="B146" s="89">
        <v>132.83</v>
      </c>
      <c r="C146" s="90"/>
      <c r="D146" s="121"/>
      <c r="E146" s="121"/>
      <c r="F146" s="86"/>
      <c r="G146" s="86"/>
      <c r="H146" s="86"/>
      <c r="I146" s="86"/>
      <c r="J146" s="86"/>
      <c r="K146" s="86"/>
      <c r="L146" s="86"/>
      <c r="M146" s="86"/>
    </row>
    <row r="147" customHeight="1" spans="1:13">
      <c r="A147" s="89" t="s">
        <v>125</v>
      </c>
      <c r="B147" s="89">
        <v>167.66</v>
      </c>
      <c r="C147" s="90"/>
      <c r="D147" s="121"/>
      <c r="E147" s="121"/>
      <c r="F147" s="86"/>
      <c r="G147" s="86"/>
      <c r="H147" s="86"/>
      <c r="I147" s="86"/>
      <c r="J147" s="86"/>
      <c r="K147" s="86"/>
      <c r="L147" s="86"/>
      <c r="M147" s="86"/>
    </row>
    <row r="148" customHeight="1" spans="1:13">
      <c r="A148" s="89" t="s">
        <v>126</v>
      </c>
      <c r="B148" s="89">
        <v>131.87</v>
      </c>
      <c r="C148" s="90"/>
      <c r="D148" s="121"/>
      <c r="E148" s="121"/>
      <c r="F148" s="86"/>
      <c r="G148" s="86"/>
      <c r="H148" s="86"/>
      <c r="I148" s="86"/>
      <c r="J148" s="86"/>
      <c r="K148" s="86"/>
      <c r="L148" s="86"/>
      <c r="M148" s="86"/>
    </row>
    <row r="149" customHeight="1" spans="1:13">
      <c r="A149" s="85" t="s">
        <v>127</v>
      </c>
      <c r="B149" s="85">
        <v>266.01</v>
      </c>
      <c r="C149" s="86" t="s">
        <v>12</v>
      </c>
      <c r="D149" s="121"/>
      <c r="E149" s="121"/>
      <c r="F149" s="86"/>
      <c r="G149" s="86"/>
      <c r="H149" s="86"/>
      <c r="I149" s="86"/>
      <c r="J149" s="86"/>
      <c r="K149" s="86"/>
      <c r="L149" s="86"/>
      <c r="M149" s="86"/>
    </row>
    <row r="150" customHeight="1" spans="1:13">
      <c r="A150" s="88"/>
      <c r="B150" s="88"/>
      <c r="C150" s="86" t="s">
        <v>13</v>
      </c>
      <c r="D150" s="121"/>
      <c r="E150" s="121"/>
      <c r="F150" s="86"/>
      <c r="G150" s="86"/>
      <c r="H150" s="86"/>
      <c r="I150" s="86"/>
      <c r="J150" s="86"/>
      <c r="K150" s="86"/>
      <c r="L150" s="86"/>
      <c r="M150" s="86"/>
    </row>
    <row r="151" customHeight="1" spans="1:13">
      <c r="A151" s="89" t="s">
        <v>128</v>
      </c>
      <c r="B151" s="89">
        <v>167.66</v>
      </c>
      <c r="C151" s="90"/>
      <c r="D151" s="121"/>
      <c r="E151" s="121"/>
      <c r="F151" s="86"/>
      <c r="G151" s="86"/>
      <c r="H151" s="86"/>
      <c r="I151" s="86"/>
      <c r="J151" s="86"/>
      <c r="K151" s="86"/>
      <c r="L151" s="86"/>
      <c r="M151" s="86"/>
    </row>
    <row r="152" customHeight="1" spans="1:13">
      <c r="A152" s="89" t="s">
        <v>129</v>
      </c>
      <c r="B152" s="89">
        <v>264.02</v>
      </c>
      <c r="C152" s="90"/>
      <c r="D152" s="121"/>
      <c r="E152" s="121"/>
      <c r="F152" s="86"/>
      <c r="G152" s="86"/>
      <c r="H152" s="86"/>
      <c r="I152" s="86"/>
      <c r="J152" s="86"/>
      <c r="K152" s="86"/>
      <c r="L152" s="86"/>
      <c r="M152" s="86"/>
    </row>
    <row r="153" customHeight="1" spans="1:13">
      <c r="A153" s="89" t="s">
        <v>130</v>
      </c>
      <c r="B153" s="89">
        <v>163.45</v>
      </c>
      <c r="C153" s="90"/>
      <c r="D153" s="121"/>
      <c r="E153" s="121"/>
      <c r="F153" s="86"/>
      <c r="G153" s="86"/>
      <c r="H153" s="86"/>
      <c r="I153" s="86"/>
      <c r="J153" s="86"/>
      <c r="K153" s="86"/>
      <c r="L153" s="86"/>
      <c r="M153" s="86"/>
    </row>
    <row r="154" customHeight="1" spans="1:13">
      <c r="A154" s="91" t="s">
        <v>131</v>
      </c>
      <c r="B154" s="89">
        <v>122.79</v>
      </c>
      <c r="C154" s="90"/>
      <c r="D154" s="121"/>
      <c r="E154" s="121"/>
      <c r="F154" s="86"/>
      <c r="G154" s="86"/>
      <c r="H154" s="86"/>
      <c r="I154" s="86"/>
      <c r="J154" s="86"/>
      <c r="K154" s="86"/>
      <c r="L154" s="86"/>
      <c r="M154" s="86"/>
    </row>
    <row r="155" customHeight="1" spans="1:13">
      <c r="A155" s="89" t="s">
        <v>132</v>
      </c>
      <c r="B155" s="89">
        <v>145.11</v>
      </c>
      <c r="C155" s="90"/>
      <c r="D155" s="121"/>
      <c r="E155" s="121"/>
      <c r="F155" s="86"/>
      <c r="G155" s="86"/>
      <c r="H155" s="86"/>
      <c r="I155" s="86"/>
      <c r="J155" s="86"/>
      <c r="K155" s="86"/>
      <c r="L155" s="86"/>
      <c r="M155" s="86"/>
    </row>
    <row r="156" customHeight="1" spans="1:13">
      <c r="A156" s="89" t="s">
        <v>133</v>
      </c>
      <c r="B156" s="89">
        <v>98.27</v>
      </c>
      <c r="C156" s="90"/>
      <c r="D156" s="121"/>
      <c r="E156" s="121"/>
      <c r="F156" s="86"/>
      <c r="G156" s="86"/>
      <c r="H156" s="86"/>
      <c r="I156" s="86"/>
      <c r="J156" s="86"/>
      <c r="K156" s="86"/>
      <c r="L156" s="86"/>
      <c r="M156" s="86"/>
    </row>
    <row r="157" customHeight="1" spans="1:13">
      <c r="A157" s="89" t="s">
        <v>134</v>
      </c>
      <c r="B157" s="89">
        <v>119.59</v>
      </c>
      <c r="C157" s="90"/>
      <c r="D157" s="121"/>
      <c r="E157" s="121"/>
      <c r="F157" s="86"/>
      <c r="G157" s="86"/>
      <c r="H157" s="86"/>
      <c r="I157" s="86"/>
      <c r="J157" s="86"/>
      <c r="K157" s="86"/>
      <c r="L157" s="86"/>
      <c r="M157" s="86"/>
    </row>
    <row r="158" customHeight="1" spans="1:13">
      <c r="A158" s="89" t="s">
        <v>135</v>
      </c>
      <c r="B158" s="89">
        <v>186.93</v>
      </c>
      <c r="C158" s="90"/>
      <c r="D158" s="121"/>
      <c r="E158" s="121"/>
      <c r="F158" s="86"/>
      <c r="G158" s="86"/>
      <c r="H158" s="86"/>
      <c r="I158" s="86"/>
      <c r="J158" s="86"/>
      <c r="K158" s="86"/>
      <c r="L158" s="86"/>
      <c r="M158" s="86"/>
    </row>
    <row r="159" customHeight="1" spans="1:13">
      <c r="A159" s="89" t="s">
        <v>136</v>
      </c>
      <c r="B159" s="89">
        <v>82.18</v>
      </c>
      <c r="C159" s="90"/>
      <c r="D159" s="121"/>
      <c r="E159" s="121"/>
      <c r="F159" s="86"/>
      <c r="G159" s="86"/>
      <c r="H159" s="86"/>
      <c r="I159" s="86"/>
      <c r="J159" s="86"/>
      <c r="K159" s="86"/>
      <c r="L159" s="86"/>
      <c r="M159" s="86"/>
    </row>
    <row r="160" customHeight="1" spans="1:13">
      <c r="A160" s="89" t="s">
        <v>137</v>
      </c>
      <c r="B160" s="89">
        <v>82.18</v>
      </c>
      <c r="C160" s="90"/>
      <c r="D160" s="121"/>
      <c r="E160" s="121"/>
      <c r="F160" s="86"/>
      <c r="G160" s="86"/>
      <c r="H160" s="86"/>
      <c r="I160" s="86"/>
      <c r="J160" s="86"/>
      <c r="K160" s="86"/>
      <c r="L160" s="86"/>
      <c r="M160" s="86"/>
    </row>
    <row r="161" customHeight="1" spans="1:13">
      <c r="A161" s="89" t="s">
        <v>138</v>
      </c>
      <c r="B161" s="89">
        <v>186.93</v>
      </c>
      <c r="C161" s="90"/>
      <c r="D161" s="121"/>
      <c r="E161" s="121"/>
      <c r="F161" s="86"/>
      <c r="G161" s="86"/>
      <c r="H161" s="86"/>
      <c r="I161" s="86"/>
      <c r="J161" s="86"/>
      <c r="K161" s="86"/>
      <c r="L161" s="86"/>
      <c r="M161" s="86"/>
    </row>
    <row r="162" customHeight="1" spans="1:13">
      <c r="A162" s="89" t="s">
        <v>139</v>
      </c>
      <c r="B162" s="89">
        <v>185.99</v>
      </c>
      <c r="C162" s="90"/>
      <c r="D162" s="121"/>
      <c r="E162" s="121"/>
      <c r="F162" s="86"/>
      <c r="G162" s="86"/>
      <c r="H162" s="86"/>
      <c r="I162" s="86"/>
      <c r="J162" s="86"/>
      <c r="K162" s="86"/>
      <c r="L162" s="86"/>
      <c r="M162" s="86"/>
    </row>
    <row r="163" customHeight="1" spans="1:13">
      <c r="A163" s="89" t="s">
        <v>140</v>
      </c>
      <c r="B163" s="89">
        <v>81.73</v>
      </c>
      <c r="C163" s="90"/>
      <c r="D163" s="121"/>
      <c r="E163" s="121"/>
      <c r="F163" s="86"/>
      <c r="G163" s="86"/>
      <c r="H163" s="86"/>
      <c r="I163" s="86"/>
      <c r="J163" s="86"/>
      <c r="K163" s="86"/>
      <c r="L163" s="86"/>
      <c r="M163" s="86"/>
    </row>
    <row r="164" customHeight="1" spans="1:13">
      <c r="A164" s="89" t="s">
        <v>141</v>
      </c>
      <c r="B164" s="89">
        <v>81.73</v>
      </c>
      <c r="C164" s="90"/>
      <c r="D164" s="121"/>
      <c r="E164" s="121"/>
      <c r="F164" s="86"/>
      <c r="G164" s="86"/>
      <c r="H164" s="86"/>
      <c r="I164" s="86"/>
      <c r="J164" s="86"/>
      <c r="K164" s="86"/>
      <c r="L164" s="86"/>
      <c r="M164" s="86"/>
    </row>
    <row r="165" customHeight="1" spans="1:13">
      <c r="A165" s="89" t="s">
        <v>142</v>
      </c>
      <c r="B165" s="89">
        <v>185.99</v>
      </c>
      <c r="C165" s="90"/>
      <c r="D165" s="121"/>
      <c r="E165" s="121"/>
      <c r="F165" s="86"/>
      <c r="G165" s="86"/>
      <c r="H165" s="86"/>
      <c r="I165" s="86"/>
      <c r="J165" s="86"/>
      <c r="K165" s="86"/>
      <c r="L165" s="86"/>
      <c r="M165" s="86"/>
    </row>
    <row r="166" customHeight="1" spans="1:13">
      <c r="A166" s="89" t="s">
        <v>143</v>
      </c>
      <c r="B166" s="89">
        <v>185.99</v>
      </c>
      <c r="C166" s="90"/>
      <c r="D166" s="121"/>
      <c r="E166" s="121"/>
      <c r="F166" s="86"/>
      <c r="G166" s="86"/>
      <c r="H166" s="86"/>
      <c r="I166" s="86"/>
      <c r="J166" s="86"/>
      <c r="K166" s="86"/>
      <c r="L166" s="86"/>
      <c r="M166" s="86"/>
    </row>
    <row r="167" customHeight="1" spans="1:13">
      <c r="A167" s="89" t="s">
        <v>144</v>
      </c>
      <c r="B167" s="89">
        <v>81.73</v>
      </c>
      <c r="C167" s="90"/>
      <c r="D167" s="121"/>
      <c r="E167" s="121"/>
      <c r="F167" s="86"/>
      <c r="G167" s="86"/>
      <c r="H167" s="86"/>
      <c r="I167" s="86"/>
      <c r="J167" s="86"/>
      <c r="K167" s="86"/>
      <c r="L167" s="86"/>
      <c r="M167" s="86"/>
    </row>
    <row r="168" customHeight="1" spans="1:13">
      <c r="A168" s="89" t="s">
        <v>145</v>
      </c>
      <c r="B168" s="89">
        <v>81.73</v>
      </c>
      <c r="C168" s="90"/>
      <c r="D168" s="121"/>
      <c r="E168" s="121"/>
      <c r="F168" s="86"/>
      <c r="G168" s="86"/>
      <c r="H168" s="86"/>
      <c r="I168" s="86"/>
      <c r="J168" s="86"/>
      <c r="K168" s="86"/>
      <c r="L168" s="86"/>
      <c r="M168" s="86"/>
    </row>
    <row r="169" customHeight="1" spans="1:13">
      <c r="A169" s="89" t="s">
        <v>146</v>
      </c>
      <c r="B169" s="89">
        <v>185.99</v>
      </c>
      <c r="C169" s="90"/>
      <c r="D169" s="121"/>
      <c r="E169" s="121"/>
      <c r="F169" s="86"/>
      <c r="G169" s="86"/>
      <c r="H169" s="86"/>
      <c r="I169" s="86"/>
      <c r="J169" s="86"/>
      <c r="K169" s="86"/>
      <c r="L169" s="86"/>
      <c r="M169" s="86"/>
    </row>
    <row r="170" customHeight="1" spans="1:13">
      <c r="A170" s="89" t="s">
        <v>147</v>
      </c>
      <c r="B170" s="89">
        <v>185.99</v>
      </c>
      <c r="C170" s="90"/>
      <c r="D170" s="121"/>
      <c r="E170" s="121"/>
      <c r="F170" s="86"/>
      <c r="G170" s="86"/>
      <c r="H170" s="86"/>
      <c r="I170" s="86"/>
      <c r="J170" s="86"/>
      <c r="K170" s="86"/>
      <c r="L170" s="86"/>
      <c r="M170" s="86"/>
    </row>
    <row r="171" customHeight="1" spans="1:13">
      <c r="A171" s="89" t="s">
        <v>148</v>
      </c>
      <c r="B171" s="89">
        <v>81.73</v>
      </c>
      <c r="C171" s="90"/>
      <c r="D171" s="121"/>
      <c r="E171" s="121"/>
      <c r="F171" s="86"/>
      <c r="G171" s="86"/>
      <c r="H171" s="86"/>
      <c r="I171" s="86"/>
      <c r="J171" s="86"/>
      <c r="K171" s="86"/>
      <c r="L171" s="86"/>
      <c r="M171" s="86"/>
    </row>
    <row r="172" customHeight="1" spans="1:13">
      <c r="A172" s="89" t="s">
        <v>149</v>
      </c>
      <c r="B172" s="89">
        <v>81.73</v>
      </c>
      <c r="C172" s="90"/>
      <c r="D172" s="121"/>
      <c r="E172" s="121"/>
      <c r="F172" s="86"/>
      <c r="G172" s="86"/>
      <c r="H172" s="86"/>
      <c r="I172" s="86"/>
      <c r="J172" s="86"/>
      <c r="K172" s="86"/>
      <c r="L172" s="86"/>
      <c r="M172" s="86"/>
    </row>
    <row r="173" customHeight="1" spans="1:13">
      <c r="A173" s="89" t="s">
        <v>150</v>
      </c>
      <c r="B173" s="89">
        <v>185.99</v>
      </c>
      <c r="C173" s="90"/>
      <c r="D173" s="121"/>
      <c r="E173" s="121"/>
      <c r="F173" s="86"/>
      <c r="G173" s="86"/>
      <c r="H173" s="86"/>
      <c r="I173" s="86"/>
      <c r="J173" s="86"/>
      <c r="K173" s="86"/>
      <c r="L173" s="86"/>
      <c r="M173" s="86"/>
    </row>
    <row r="174" customHeight="1" spans="1:13">
      <c r="A174" s="89" t="s">
        <v>151</v>
      </c>
      <c r="B174" s="89">
        <v>185.99</v>
      </c>
      <c r="C174" s="90"/>
      <c r="D174" s="121"/>
      <c r="E174" s="121"/>
      <c r="F174" s="86"/>
      <c r="G174" s="86"/>
      <c r="H174" s="86"/>
      <c r="I174" s="86"/>
      <c r="J174" s="86"/>
      <c r="K174" s="86"/>
      <c r="L174" s="86"/>
      <c r="M174" s="86"/>
    </row>
    <row r="175" customHeight="1" spans="1:13">
      <c r="A175" s="89" t="s">
        <v>152</v>
      </c>
      <c r="B175" s="89">
        <v>81.73</v>
      </c>
      <c r="C175" s="90"/>
      <c r="D175" s="121"/>
      <c r="E175" s="121"/>
      <c r="F175" s="86"/>
      <c r="G175" s="86"/>
      <c r="H175" s="86"/>
      <c r="I175" s="86"/>
      <c r="J175" s="86"/>
      <c r="K175" s="86"/>
      <c r="L175" s="86"/>
      <c r="M175" s="86"/>
    </row>
    <row r="176" customHeight="1" spans="1:13">
      <c r="A176" s="89" t="s">
        <v>153</v>
      </c>
      <c r="B176" s="89">
        <v>81.73</v>
      </c>
      <c r="C176" s="90"/>
      <c r="D176" s="121"/>
      <c r="E176" s="121"/>
      <c r="F176" s="86"/>
      <c r="G176" s="86"/>
      <c r="H176" s="86"/>
      <c r="I176" s="86"/>
      <c r="J176" s="86"/>
      <c r="K176" s="86"/>
      <c r="L176" s="86"/>
      <c r="M176" s="86"/>
    </row>
    <row r="177" customHeight="1" spans="1:13">
      <c r="A177" s="89" t="s">
        <v>154</v>
      </c>
      <c r="B177" s="89">
        <v>185.99</v>
      </c>
      <c r="C177" s="90"/>
      <c r="D177" s="121"/>
      <c r="E177" s="121"/>
      <c r="F177" s="86"/>
      <c r="G177" s="86"/>
      <c r="H177" s="86"/>
      <c r="I177" s="86"/>
      <c r="J177" s="86"/>
      <c r="K177" s="86"/>
      <c r="L177" s="86"/>
      <c r="M177" s="86"/>
    </row>
    <row r="178" customHeight="1" spans="1:13">
      <c r="A178" s="89" t="s">
        <v>155</v>
      </c>
      <c r="B178" s="89">
        <v>185.99</v>
      </c>
      <c r="C178" s="90"/>
      <c r="D178" s="121"/>
      <c r="E178" s="121"/>
      <c r="F178" s="86"/>
      <c r="G178" s="86"/>
      <c r="H178" s="86"/>
      <c r="I178" s="86"/>
      <c r="J178" s="86"/>
      <c r="K178" s="86"/>
      <c r="L178" s="86"/>
      <c r="M178" s="86"/>
    </row>
    <row r="179" customHeight="1" spans="1:13">
      <c r="A179" s="89" t="s">
        <v>156</v>
      </c>
      <c r="B179" s="89">
        <v>81.73</v>
      </c>
      <c r="C179" s="90"/>
      <c r="D179" s="121"/>
      <c r="E179" s="121"/>
      <c r="F179" s="86"/>
      <c r="G179" s="86"/>
      <c r="H179" s="86"/>
      <c r="I179" s="86"/>
      <c r="J179" s="86"/>
      <c r="K179" s="86"/>
      <c r="L179" s="86"/>
      <c r="M179" s="86"/>
    </row>
    <row r="180" customHeight="1" spans="1:13">
      <c r="A180" s="89" t="s">
        <v>157</v>
      </c>
      <c r="B180" s="89">
        <v>81.73</v>
      </c>
      <c r="C180" s="90"/>
      <c r="D180" s="121"/>
      <c r="E180" s="121"/>
      <c r="F180" s="86"/>
      <c r="G180" s="86"/>
      <c r="H180" s="86"/>
      <c r="I180" s="86"/>
      <c r="J180" s="86"/>
      <c r="K180" s="86"/>
      <c r="L180" s="86"/>
      <c r="M180" s="86"/>
    </row>
    <row r="181" customHeight="1" spans="1:13">
      <c r="A181" s="89" t="s">
        <v>158</v>
      </c>
      <c r="B181" s="89">
        <v>185.99</v>
      </c>
      <c r="C181" s="90"/>
      <c r="D181" s="121"/>
      <c r="E181" s="121"/>
      <c r="F181" s="86"/>
      <c r="G181" s="86"/>
      <c r="H181" s="86"/>
      <c r="I181" s="86"/>
      <c r="J181" s="86"/>
      <c r="K181" s="86"/>
      <c r="L181" s="86"/>
      <c r="M181" s="86"/>
    </row>
    <row r="182" customHeight="1" spans="1:13">
      <c r="A182" s="89" t="s">
        <v>159</v>
      </c>
      <c r="B182" s="89">
        <v>185.99</v>
      </c>
      <c r="C182" s="90"/>
      <c r="D182" s="121"/>
      <c r="E182" s="121"/>
      <c r="F182" s="86"/>
      <c r="G182" s="86"/>
      <c r="H182" s="86"/>
      <c r="I182" s="86"/>
      <c r="J182" s="86"/>
      <c r="K182" s="86"/>
      <c r="L182" s="86"/>
      <c r="M182" s="86"/>
    </row>
    <row r="183" customHeight="1" spans="1:13">
      <c r="A183" s="89" t="s">
        <v>160</v>
      </c>
      <c r="B183" s="89">
        <v>81.73</v>
      </c>
      <c r="C183" s="90"/>
      <c r="D183" s="121"/>
      <c r="E183" s="121"/>
      <c r="F183" s="86"/>
      <c r="G183" s="86"/>
      <c r="H183" s="86"/>
      <c r="I183" s="86"/>
      <c r="J183" s="86"/>
      <c r="K183" s="86"/>
      <c r="L183" s="86"/>
      <c r="M183" s="86"/>
    </row>
    <row r="184" customHeight="1" spans="1:13">
      <c r="A184" s="89" t="s">
        <v>161</v>
      </c>
      <c r="B184" s="89">
        <v>81.73</v>
      </c>
      <c r="C184" s="90"/>
      <c r="D184" s="121"/>
      <c r="E184" s="121"/>
      <c r="F184" s="86"/>
      <c r="G184" s="86"/>
      <c r="H184" s="86"/>
      <c r="I184" s="86"/>
      <c r="J184" s="86"/>
      <c r="K184" s="86"/>
      <c r="L184" s="86"/>
      <c r="M184" s="86"/>
    </row>
    <row r="185" customHeight="1" spans="1:13">
      <c r="A185" s="89" t="s">
        <v>162</v>
      </c>
      <c r="B185" s="89">
        <v>185.99</v>
      </c>
      <c r="C185" s="90"/>
      <c r="D185" s="121"/>
      <c r="E185" s="121"/>
      <c r="F185" s="86"/>
      <c r="G185" s="86"/>
      <c r="H185" s="86"/>
      <c r="I185" s="86"/>
      <c r="J185" s="86"/>
      <c r="K185" s="86"/>
      <c r="L185" s="86"/>
      <c r="M185" s="86"/>
    </row>
    <row r="186" customHeight="1" spans="1:13">
      <c r="A186" s="89" t="s">
        <v>163</v>
      </c>
      <c r="B186" s="89">
        <v>185.99</v>
      </c>
      <c r="C186" s="90"/>
      <c r="D186" s="121"/>
      <c r="E186" s="121"/>
      <c r="F186" s="86"/>
      <c r="G186" s="86"/>
      <c r="H186" s="86"/>
      <c r="I186" s="86"/>
      <c r="J186" s="86"/>
      <c r="K186" s="86"/>
      <c r="L186" s="86"/>
      <c r="M186" s="86"/>
    </row>
    <row r="187" customHeight="1" spans="1:13">
      <c r="A187" s="89" t="s">
        <v>164</v>
      </c>
      <c r="B187" s="89">
        <v>81.73</v>
      </c>
      <c r="C187" s="90"/>
      <c r="D187" s="121"/>
      <c r="E187" s="121"/>
      <c r="F187" s="86"/>
      <c r="G187" s="86"/>
      <c r="H187" s="86"/>
      <c r="I187" s="86"/>
      <c r="J187" s="86"/>
      <c r="K187" s="86"/>
      <c r="L187" s="86"/>
      <c r="M187" s="86"/>
    </row>
    <row r="188" customHeight="1" spans="1:13">
      <c r="A188" s="89" t="s">
        <v>165</v>
      </c>
      <c r="B188" s="89">
        <v>81.73</v>
      </c>
      <c r="C188" s="90"/>
      <c r="D188" s="121"/>
      <c r="E188" s="121"/>
      <c r="F188" s="86"/>
      <c r="G188" s="86"/>
      <c r="H188" s="86"/>
      <c r="I188" s="86"/>
      <c r="J188" s="86"/>
      <c r="K188" s="86"/>
      <c r="L188" s="86"/>
      <c r="M188" s="86"/>
    </row>
    <row r="189" customHeight="1" spans="1:13">
      <c r="A189" s="89" t="s">
        <v>166</v>
      </c>
      <c r="B189" s="89">
        <v>185.99</v>
      </c>
      <c r="C189" s="90"/>
      <c r="D189" s="121"/>
      <c r="E189" s="121"/>
      <c r="F189" s="86"/>
      <c r="G189" s="86"/>
      <c r="H189" s="86"/>
      <c r="I189" s="86"/>
      <c r="J189" s="86"/>
      <c r="K189" s="86"/>
      <c r="L189" s="86"/>
      <c r="M189" s="86"/>
    </row>
    <row r="190" customHeight="1" spans="1:13">
      <c r="A190" s="89" t="s">
        <v>167</v>
      </c>
      <c r="B190" s="89">
        <v>180.59</v>
      </c>
      <c r="C190" s="90"/>
      <c r="D190" s="121"/>
      <c r="E190" s="121"/>
      <c r="F190" s="86"/>
      <c r="G190" s="86"/>
      <c r="H190" s="86"/>
      <c r="I190" s="86"/>
      <c r="J190" s="86"/>
      <c r="K190" s="86"/>
      <c r="L190" s="86"/>
      <c r="M190" s="86"/>
    </row>
    <row r="191" customHeight="1" spans="1:13">
      <c r="A191" s="89" t="s">
        <v>168</v>
      </c>
      <c r="B191" s="89">
        <v>76.74</v>
      </c>
      <c r="C191" s="90"/>
      <c r="D191" s="121"/>
      <c r="E191" s="121"/>
      <c r="F191" s="86"/>
      <c r="G191" s="86"/>
      <c r="H191" s="86"/>
      <c r="I191" s="86"/>
      <c r="J191" s="86"/>
      <c r="K191" s="86"/>
      <c r="L191" s="86"/>
      <c r="M191" s="86"/>
    </row>
    <row r="192" customHeight="1" spans="1:13">
      <c r="A192" s="89" t="s">
        <v>169</v>
      </c>
      <c r="B192" s="89">
        <v>77.06</v>
      </c>
      <c r="C192" s="90"/>
      <c r="D192" s="121"/>
      <c r="E192" s="121"/>
      <c r="F192" s="86"/>
      <c r="G192" s="86"/>
      <c r="H192" s="86"/>
      <c r="I192" s="86"/>
      <c r="J192" s="86"/>
      <c r="K192" s="86"/>
      <c r="L192" s="86"/>
      <c r="M192" s="86"/>
    </row>
    <row r="193" customHeight="1" spans="1:13">
      <c r="A193" s="89" t="s">
        <v>170</v>
      </c>
      <c r="B193" s="89">
        <v>180.59</v>
      </c>
      <c r="C193" s="90"/>
      <c r="D193" s="121"/>
      <c r="E193" s="121"/>
      <c r="F193" s="86"/>
      <c r="G193" s="86"/>
      <c r="H193" s="86"/>
      <c r="I193" s="86"/>
      <c r="J193" s="86"/>
      <c r="K193" s="86"/>
      <c r="L193" s="86"/>
      <c r="M193" s="86"/>
    </row>
    <row r="194" customHeight="1" spans="1:13">
      <c r="A194" s="108" t="s">
        <v>171</v>
      </c>
      <c r="B194" s="85">
        <v>271.61</v>
      </c>
      <c r="C194" s="86" t="s">
        <v>12</v>
      </c>
      <c r="D194" s="121"/>
      <c r="E194" s="121"/>
      <c r="F194" s="86"/>
      <c r="G194" s="86"/>
      <c r="H194" s="86"/>
      <c r="I194" s="86"/>
      <c r="J194" s="86"/>
      <c r="K194" s="86"/>
      <c r="L194" s="86"/>
      <c r="M194" s="86"/>
    </row>
    <row r="195" customHeight="1" spans="1:13">
      <c r="A195" s="109"/>
      <c r="B195" s="88"/>
      <c r="C195" s="86" t="s">
        <v>13</v>
      </c>
      <c r="D195" s="121"/>
      <c r="E195" s="121"/>
      <c r="F195" s="86"/>
      <c r="G195" s="86"/>
      <c r="H195" s="86"/>
      <c r="I195" s="86"/>
      <c r="J195" s="86"/>
      <c r="K195" s="86"/>
      <c r="L195" s="86"/>
      <c r="M195" s="86"/>
    </row>
    <row r="196" customHeight="1" spans="1:13">
      <c r="A196" s="89" t="s">
        <v>172</v>
      </c>
      <c r="B196" s="89">
        <v>139.65</v>
      </c>
      <c r="C196" s="90"/>
      <c r="D196" s="121"/>
      <c r="E196" s="121"/>
      <c r="F196" s="86"/>
      <c r="G196" s="86"/>
      <c r="H196" s="86"/>
      <c r="I196" s="86"/>
      <c r="J196" s="86"/>
      <c r="K196" s="86"/>
      <c r="L196" s="86"/>
      <c r="M196" s="86"/>
    </row>
    <row r="197" customHeight="1" spans="1:13">
      <c r="A197" s="85" t="s">
        <v>173</v>
      </c>
      <c r="B197" s="85">
        <v>269.54</v>
      </c>
      <c r="C197" s="86" t="s">
        <v>12</v>
      </c>
      <c r="D197" s="121"/>
      <c r="E197" s="121"/>
      <c r="F197" s="86"/>
      <c r="G197" s="86"/>
      <c r="H197" s="86"/>
      <c r="I197" s="86"/>
      <c r="J197" s="86"/>
      <c r="K197" s="86"/>
      <c r="L197" s="86"/>
      <c r="M197" s="86"/>
    </row>
    <row r="198" customHeight="1" spans="1:13">
      <c r="A198" s="88"/>
      <c r="B198" s="88"/>
      <c r="C198" s="86" t="s">
        <v>13</v>
      </c>
      <c r="D198" s="121"/>
      <c r="E198" s="121"/>
      <c r="F198" s="86"/>
      <c r="G198" s="86"/>
      <c r="H198" s="86"/>
      <c r="I198" s="86"/>
      <c r="J198" s="86"/>
      <c r="K198" s="86"/>
      <c r="L198" s="86"/>
      <c r="M198" s="86"/>
    </row>
    <row r="199" customHeight="1" spans="1:13">
      <c r="A199" s="89" t="s">
        <v>174</v>
      </c>
      <c r="B199" s="89">
        <v>168.62</v>
      </c>
      <c r="C199" s="90"/>
      <c r="D199" s="121"/>
      <c r="E199" s="121"/>
      <c r="F199" s="86"/>
      <c r="G199" s="86"/>
      <c r="H199" s="86"/>
      <c r="I199" s="86"/>
      <c r="J199" s="86"/>
      <c r="K199" s="86"/>
      <c r="L199" s="86"/>
      <c r="M199" s="86"/>
    </row>
    <row r="200" customHeight="1" spans="1:13">
      <c r="A200" s="89" t="s">
        <v>175</v>
      </c>
      <c r="B200" s="89">
        <v>132.83</v>
      </c>
      <c r="C200" s="90"/>
      <c r="D200" s="121"/>
      <c r="E200" s="121"/>
      <c r="F200" s="86"/>
      <c r="G200" s="86"/>
      <c r="H200" s="86"/>
      <c r="I200" s="86"/>
      <c r="J200" s="86"/>
      <c r="K200" s="86"/>
      <c r="L200" s="86"/>
      <c r="M200" s="86"/>
    </row>
    <row r="201" customHeight="1" spans="1:13">
      <c r="A201" s="89" t="s">
        <v>176</v>
      </c>
      <c r="B201" s="89">
        <v>167.66</v>
      </c>
      <c r="C201" s="90"/>
      <c r="D201" s="121"/>
      <c r="E201" s="121"/>
      <c r="F201" s="86"/>
      <c r="G201" s="86"/>
      <c r="H201" s="86"/>
      <c r="I201" s="86"/>
      <c r="J201" s="86"/>
      <c r="K201" s="86"/>
      <c r="L201" s="86"/>
      <c r="M201" s="86"/>
    </row>
    <row r="202" customHeight="1" spans="1:13">
      <c r="A202" s="89" t="s">
        <v>177</v>
      </c>
      <c r="B202" s="89">
        <v>131.87</v>
      </c>
      <c r="C202" s="90"/>
      <c r="D202" s="121"/>
      <c r="E202" s="121"/>
      <c r="F202" s="86"/>
      <c r="G202" s="86"/>
      <c r="H202" s="86"/>
      <c r="I202" s="86"/>
      <c r="J202" s="86"/>
      <c r="K202" s="86"/>
      <c r="L202" s="86"/>
      <c r="M202" s="86"/>
    </row>
    <row r="203" customHeight="1" spans="1:13">
      <c r="A203" s="89" t="s">
        <v>178</v>
      </c>
      <c r="B203" s="89">
        <v>132.83</v>
      </c>
      <c r="C203" s="90"/>
      <c r="D203" s="121"/>
      <c r="E203" s="121"/>
      <c r="F203" s="86"/>
      <c r="G203" s="86"/>
      <c r="H203" s="86"/>
      <c r="I203" s="86"/>
      <c r="J203" s="86"/>
      <c r="K203" s="86"/>
      <c r="L203" s="86"/>
      <c r="M203" s="86"/>
    </row>
    <row r="204" customHeight="1" spans="1:13">
      <c r="A204" s="89" t="s">
        <v>179</v>
      </c>
      <c r="B204" s="89">
        <v>167.66</v>
      </c>
      <c r="C204" s="90"/>
      <c r="D204" s="121"/>
      <c r="E204" s="121"/>
      <c r="F204" s="86"/>
      <c r="G204" s="86"/>
      <c r="H204" s="86"/>
      <c r="I204" s="86"/>
      <c r="J204" s="86"/>
      <c r="K204" s="86"/>
      <c r="L204" s="86"/>
      <c r="M204" s="86"/>
    </row>
    <row r="205" customHeight="1" spans="1:13">
      <c r="A205" s="89" t="s">
        <v>180</v>
      </c>
      <c r="B205" s="89">
        <v>131.87</v>
      </c>
      <c r="C205" s="90"/>
      <c r="D205" s="121"/>
      <c r="E205" s="121"/>
      <c r="F205" s="86"/>
      <c r="G205" s="86"/>
      <c r="H205" s="86"/>
      <c r="I205" s="86"/>
      <c r="J205" s="86"/>
      <c r="K205" s="86"/>
      <c r="L205" s="86"/>
      <c r="M205" s="86"/>
    </row>
    <row r="206" customHeight="1" spans="1:13">
      <c r="A206" s="89" t="s">
        <v>181</v>
      </c>
      <c r="B206" s="89">
        <v>132.83</v>
      </c>
      <c r="C206" s="90"/>
      <c r="D206" s="121"/>
      <c r="E206" s="121"/>
      <c r="F206" s="86"/>
      <c r="G206" s="86"/>
      <c r="H206" s="86"/>
      <c r="I206" s="86"/>
      <c r="J206" s="86"/>
      <c r="K206" s="86"/>
      <c r="L206" s="86"/>
      <c r="M206" s="86"/>
    </row>
    <row r="207" customHeight="1" spans="1:13">
      <c r="A207" s="89" t="s">
        <v>182</v>
      </c>
      <c r="B207" s="89">
        <v>167.66</v>
      </c>
      <c r="C207" s="90"/>
      <c r="D207" s="121"/>
      <c r="E207" s="121"/>
      <c r="F207" s="86"/>
      <c r="G207" s="86"/>
      <c r="H207" s="86"/>
      <c r="I207" s="86"/>
      <c r="J207" s="86"/>
      <c r="K207" s="86"/>
      <c r="L207" s="86"/>
      <c r="M207" s="86"/>
    </row>
    <row r="208" customHeight="1" spans="1:13">
      <c r="A208" s="89" t="s">
        <v>183</v>
      </c>
      <c r="B208" s="89">
        <v>131.87</v>
      </c>
      <c r="C208" s="90"/>
      <c r="D208" s="121"/>
      <c r="E208" s="121"/>
      <c r="F208" s="86"/>
      <c r="G208" s="86"/>
      <c r="H208" s="86"/>
      <c r="I208" s="86"/>
      <c r="J208" s="86"/>
      <c r="K208" s="86"/>
      <c r="L208" s="86"/>
      <c r="M208" s="86"/>
    </row>
    <row r="209" customHeight="1" spans="1:13">
      <c r="A209" s="89" t="s">
        <v>184</v>
      </c>
      <c r="B209" s="89">
        <v>132.83</v>
      </c>
      <c r="C209" s="90"/>
      <c r="D209" s="121"/>
      <c r="E209" s="121"/>
      <c r="F209" s="86"/>
      <c r="G209" s="86"/>
      <c r="H209" s="86"/>
      <c r="I209" s="86"/>
      <c r="J209" s="86"/>
      <c r="K209" s="86"/>
      <c r="L209" s="86"/>
      <c r="M209" s="86"/>
    </row>
    <row r="210" customHeight="1" spans="1:13">
      <c r="A210" s="89" t="s">
        <v>185</v>
      </c>
      <c r="B210" s="89">
        <v>167.66</v>
      </c>
      <c r="C210" s="90"/>
      <c r="D210" s="121"/>
      <c r="E210" s="121"/>
      <c r="F210" s="86"/>
      <c r="G210" s="86"/>
      <c r="H210" s="86"/>
      <c r="I210" s="86"/>
      <c r="J210" s="86"/>
      <c r="K210" s="86"/>
      <c r="L210" s="86"/>
      <c r="M210" s="86"/>
    </row>
    <row r="211" customHeight="1" spans="1:13">
      <c r="A211" s="89" t="s">
        <v>186</v>
      </c>
      <c r="B211" s="89">
        <v>131.87</v>
      </c>
      <c r="C211" s="90"/>
      <c r="D211" s="121"/>
      <c r="E211" s="121"/>
      <c r="F211" s="86"/>
      <c r="G211" s="86"/>
      <c r="H211" s="86"/>
      <c r="I211" s="86"/>
      <c r="J211" s="86"/>
      <c r="K211" s="86"/>
      <c r="L211" s="86"/>
      <c r="M211" s="86"/>
    </row>
    <row r="212" customHeight="1" spans="1:13">
      <c r="A212" s="89" t="s">
        <v>187</v>
      </c>
      <c r="B212" s="89">
        <v>132.83</v>
      </c>
      <c r="C212" s="90"/>
      <c r="D212" s="121"/>
      <c r="E212" s="121"/>
      <c r="F212" s="86"/>
      <c r="G212" s="86"/>
      <c r="H212" s="86"/>
      <c r="I212" s="86"/>
      <c r="J212" s="86"/>
      <c r="K212" s="86"/>
      <c r="L212" s="86"/>
      <c r="M212" s="86"/>
    </row>
    <row r="213" customHeight="1" spans="1:13">
      <c r="A213" s="89" t="s">
        <v>188</v>
      </c>
      <c r="B213" s="89">
        <v>167.66</v>
      </c>
      <c r="C213" s="90"/>
      <c r="D213" s="121"/>
      <c r="E213" s="121"/>
      <c r="F213" s="86"/>
      <c r="G213" s="86"/>
      <c r="H213" s="86"/>
      <c r="I213" s="86"/>
      <c r="J213" s="86"/>
      <c r="K213" s="86"/>
      <c r="L213" s="86"/>
      <c r="M213" s="86"/>
    </row>
    <row r="214" customHeight="1" spans="1:13">
      <c r="A214" s="89" t="s">
        <v>189</v>
      </c>
      <c r="B214" s="89">
        <v>131.87</v>
      </c>
      <c r="C214" s="90"/>
      <c r="D214" s="121"/>
      <c r="E214" s="121"/>
      <c r="F214" s="86"/>
      <c r="G214" s="86"/>
      <c r="H214" s="86"/>
      <c r="I214" s="86"/>
      <c r="J214" s="86"/>
      <c r="K214" s="86"/>
      <c r="L214" s="86"/>
      <c r="M214" s="86"/>
    </row>
    <row r="215" customHeight="1" spans="1:13">
      <c r="A215" s="89" t="s">
        <v>190</v>
      </c>
      <c r="B215" s="89">
        <v>132.83</v>
      </c>
      <c r="C215" s="90"/>
      <c r="D215" s="121"/>
      <c r="E215" s="121"/>
      <c r="F215" s="86"/>
      <c r="G215" s="86"/>
      <c r="H215" s="86"/>
      <c r="I215" s="86"/>
      <c r="J215" s="86"/>
      <c r="K215" s="86"/>
      <c r="L215" s="86"/>
      <c r="M215" s="86"/>
    </row>
    <row r="216" customHeight="1" spans="1:13">
      <c r="A216" s="89" t="s">
        <v>191</v>
      </c>
      <c r="B216" s="89">
        <v>167.66</v>
      </c>
      <c r="C216" s="90"/>
      <c r="D216" s="121"/>
      <c r="E216" s="121"/>
      <c r="F216" s="86"/>
      <c r="G216" s="86"/>
      <c r="H216" s="86"/>
      <c r="I216" s="86"/>
      <c r="J216" s="86"/>
      <c r="K216" s="86"/>
      <c r="L216" s="86"/>
      <c r="M216" s="86"/>
    </row>
    <row r="217" customHeight="1" spans="1:13">
      <c r="A217" s="89" t="s">
        <v>192</v>
      </c>
      <c r="B217" s="89">
        <v>131.87</v>
      </c>
      <c r="C217" s="90"/>
      <c r="D217" s="121"/>
      <c r="E217" s="121"/>
      <c r="F217" s="86"/>
      <c r="G217" s="86"/>
      <c r="H217" s="86"/>
      <c r="I217" s="86"/>
      <c r="J217" s="86"/>
      <c r="K217" s="86"/>
      <c r="L217" s="86"/>
      <c r="M217" s="86"/>
    </row>
    <row r="218" customHeight="1" spans="1:13">
      <c r="A218" s="85" t="s">
        <v>193</v>
      </c>
      <c r="B218" s="85">
        <v>266.01</v>
      </c>
      <c r="C218" s="86" t="s">
        <v>12</v>
      </c>
      <c r="D218" s="121"/>
      <c r="E218" s="121"/>
      <c r="F218" s="86"/>
      <c r="G218" s="86"/>
      <c r="H218" s="86"/>
      <c r="I218" s="86"/>
      <c r="J218" s="86"/>
      <c r="K218" s="86"/>
      <c r="L218" s="86"/>
      <c r="M218" s="86"/>
    </row>
    <row r="219" customHeight="1" spans="1:13">
      <c r="A219" s="88"/>
      <c r="B219" s="88"/>
      <c r="C219" s="86" t="s">
        <v>13</v>
      </c>
      <c r="D219" s="121"/>
      <c r="E219" s="121"/>
      <c r="F219" s="86"/>
      <c r="G219" s="86"/>
      <c r="H219" s="86"/>
      <c r="I219" s="86"/>
      <c r="J219" s="86"/>
      <c r="K219" s="86"/>
      <c r="L219" s="86"/>
      <c r="M219" s="86"/>
    </row>
    <row r="220" ht="33" customHeight="1" spans="1:13">
      <c r="A220" s="89" t="s">
        <v>194</v>
      </c>
      <c r="B220" s="89">
        <v>167.66</v>
      </c>
      <c r="C220" s="90"/>
      <c r="D220" s="121"/>
      <c r="E220" s="121"/>
      <c r="F220" s="86"/>
      <c r="G220" s="86"/>
      <c r="H220" s="86"/>
      <c r="I220" s="86"/>
      <c r="J220" s="86"/>
      <c r="K220" s="86"/>
      <c r="L220" s="86"/>
      <c r="M220" s="86"/>
    </row>
    <row r="221" customHeight="1" spans="1:13">
      <c r="A221" s="85" t="s">
        <v>195</v>
      </c>
      <c r="B221" s="85">
        <v>264.02</v>
      </c>
      <c r="C221" s="86" t="s">
        <v>12</v>
      </c>
      <c r="D221" s="121"/>
      <c r="E221" s="121"/>
      <c r="F221" s="86"/>
      <c r="G221" s="86"/>
      <c r="H221" s="86"/>
      <c r="I221" s="86"/>
      <c r="J221" s="86"/>
      <c r="K221" s="86"/>
      <c r="L221" s="86"/>
      <c r="M221" s="86"/>
    </row>
    <row r="222" customHeight="1" spans="1:13">
      <c r="A222" s="88"/>
      <c r="B222" s="88"/>
      <c r="C222" s="86" t="s">
        <v>13</v>
      </c>
      <c r="D222" s="121"/>
      <c r="E222" s="121"/>
      <c r="F222" s="86"/>
      <c r="G222" s="86"/>
      <c r="H222" s="86"/>
      <c r="I222" s="86"/>
      <c r="J222" s="86"/>
      <c r="K222" s="86"/>
      <c r="L222" s="86"/>
      <c r="M222" s="86"/>
    </row>
    <row r="223" customHeight="1" spans="1:13">
      <c r="A223" s="89" t="s">
        <v>196</v>
      </c>
      <c r="B223" s="89">
        <v>163.45</v>
      </c>
      <c r="C223" s="90"/>
      <c r="D223" s="121"/>
      <c r="E223" s="121"/>
      <c r="F223" s="86"/>
      <c r="G223" s="86"/>
      <c r="H223" s="86"/>
      <c r="I223" s="86"/>
      <c r="J223" s="86"/>
      <c r="K223" s="86"/>
      <c r="L223" s="86"/>
      <c r="M223" s="86"/>
    </row>
    <row r="224" customHeight="1" spans="1:13">
      <c r="A224" s="91" t="s">
        <v>197</v>
      </c>
      <c r="B224" s="91">
        <v>1025.89</v>
      </c>
      <c r="C224" s="116"/>
      <c r="D224" s="121"/>
      <c r="E224" s="121"/>
      <c r="F224" s="86"/>
      <c r="G224" s="86"/>
      <c r="H224" s="86"/>
      <c r="I224" s="86"/>
      <c r="J224" s="86"/>
      <c r="K224" s="86"/>
      <c r="L224" s="86"/>
      <c r="M224" s="86"/>
    </row>
    <row r="225" customHeight="1" spans="1:13">
      <c r="A225" s="89" t="s">
        <v>198</v>
      </c>
      <c r="B225" s="89">
        <v>322.8</v>
      </c>
      <c r="C225" s="90"/>
      <c r="D225" s="121"/>
      <c r="E225" s="121"/>
      <c r="F225" s="86"/>
      <c r="G225" s="86"/>
      <c r="H225" s="86"/>
      <c r="I225" s="86"/>
      <c r="J225" s="86"/>
      <c r="K225" s="86"/>
      <c r="L225" s="86"/>
      <c r="M225" s="86"/>
    </row>
    <row r="226" customHeight="1" spans="1:13">
      <c r="A226" s="89" t="s">
        <v>199</v>
      </c>
      <c r="B226" s="89">
        <v>265.79</v>
      </c>
      <c r="C226" s="90"/>
      <c r="D226" s="121"/>
      <c r="E226" s="121"/>
      <c r="F226" s="86"/>
      <c r="G226" s="86"/>
      <c r="H226" s="86"/>
      <c r="I226" s="86"/>
      <c r="J226" s="86"/>
      <c r="K226" s="86"/>
      <c r="L226" s="86"/>
      <c r="M226" s="86"/>
    </row>
    <row r="227" customHeight="1" spans="1:13">
      <c r="A227" s="89" t="s">
        <v>200</v>
      </c>
      <c r="B227" s="89">
        <v>265.93</v>
      </c>
      <c r="C227" s="90"/>
      <c r="D227" s="121"/>
      <c r="E227" s="121"/>
      <c r="F227" s="86"/>
      <c r="G227" s="86"/>
      <c r="H227" s="86"/>
      <c r="I227" s="86"/>
      <c r="J227" s="86"/>
      <c r="K227" s="86"/>
      <c r="L227" s="86"/>
      <c r="M227" s="86"/>
    </row>
    <row r="228" customHeight="1" spans="1:13">
      <c r="A228" s="89" t="s">
        <v>201</v>
      </c>
      <c r="B228" s="89">
        <v>323.21</v>
      </c>
      <c r="C228" s="90"/>
      <c r="D228" s="121"/>
      <c r="E228" s="121"/>
      <c r="F228" s="86"/>
      <c r="G228" s="86"/>
      <c r="H228" s="86"/>
      <c r="I228" s="86"/>
      <c r="J228" s="86"/>
      <c r="K228" s="86"/>
      <c r="L228" s="86"/>
      <c r="M228" s="86"/>
    </row>
    <row r="229" customHeight="1" spans="1:13">
      <c r="A229" s="89" t="s">
        <v>202</v>
      </c>
      <c r="B229" s="89">
        <v>360.83</v>
      </c>
      <c r="C229" s="90"/>
      <c r="D229" s="121"/>
      <c r="E229" s="121"/>
      <c r="F229" s="86"/>
      <c r="G229" s="86"/>
      <c r="H229" s="86"/>
      <c r="I229" s="86"/>
      <c r="J229" s="86"/>
      <c r="K229" s="86"/>
      <c r="L229" s="86"/>
      <c r="M229" s="86"/>
    </row>
    <row r="230" customHeight="1" spans="1:13">
      <c r="A230" s="89" t="s">
        <v>203</v>
      </c>
      <c r="B230" s="89">
        <v>307.81</v>
      </c>
      <c r="C230" s="90"/>
      <c r="D230" s="121"/>
      <c r="E230" s="121"/>
      <c r="F230" s="86"/>
      <c r="G230" s="86"/>
      <c r="H230" s="86"/>
      <c r="I230" s="86"/>
      <c r="J230" s="86"/>
      <c r="K230" s="86"/>
      <c r="L230" s="86"/>
      <c r="M230" s="86"/>
    </row>
    <row r="231" customHeight="1" spans="1:13">
      <c r="A231" s="89" t="s">
        <v>204</v>
      </c>
      <c r="B231" s="89">
        <v>261.1</v>
      </c>
      <c r="C231" s="90"/>
      <c r="D231" s="121"/>
      <c r="E231" s="121"/>
      <c r="F231" s="86"/>
      <c r="G231" s="86"/>
      <c r="H231" s="86"/>
      <c r="I231" s="86"/>
      <c r="J231" s="86"/>
      <c r="K231" s="86"/>
      <c r="L231" s="86"/>
      <c r="M231" s="86"/>
    </row>
    <row r="232" customHeight="1" spans="1:13">
      <c r="A232" s="89" t="s">
        <v>205</v>
      </c>
      <c r="B232" s="89">
        <v>261.23</v>
      </c>
      <c r="C232" s="90"/>
      <c r="D232" s="121"/>
      <c r="E232" s="121"/>
      <c r="F232" s="86"/>
      <c r="G232" s="86"/>
      <c r="H232" s="86"/>
      <c r="I232" s="86"/>
      <c r="J232" s="86"/>
      <c r="K232" s="86"/>
      <c r="L232" s="86"/>
      <c r="M232" s="86"/>
    </row>
    <row r="233" customHeight="1" spans="1:13">
      <c r="A233" s="89" t="s">
        <v>206</v>
      </c>
      <c r="B233" s="89">
        <v>307.3</v>
      </c>
      <c r="C233" s="90"/>
      <c r="D233" s="121"/>
      <c r="E233" s="121"/>
      <c r="F233" s="86"/>
      <c r="G233" s="86"/>
      <c r="H233" s="86"/>
      <c r="I233" s="86"/>
      <c r="J233" s="86"/>
      <c r="K233" s="86"/>
      <c r="L233" s="86"/>
      <c r="M233" s="86"/>
    </row>
    <row r="234" customHeight="1" spans="1:13">
      <c r="A234" s="89" t="s">
        <v>207</v>
      </c>
      <c r="B234" s="89">
        <v>344.16</v>
      </c>
      <c r="C234" s="90"/>
      <c r="D234" s="121"/>
      <c r="E234" s="121"/>
      <c r="F234" s="86"/>
      <c r="G234" s="86"/>
      <c r="H234" s="86"/>
      <c r="I234" s="86"/>
      <c r="J234" s="86"/>
      <c r="K234" s="86"/>
      <c r="L234" s="86"/>
      <c r="M234" s="86"/>
    </row>
    <row r="235" customHeight="1" spans="1:13">
      <c r="A235" s="89" t="s">
        <v>208</v>
      </c>
      <c r="B235" s="89">
        <v>287.35</v>
      </c>
      <c r="C235" s="90"/>
      <c r="D235" s="121"/>
      <c r="E235" s="121"/>
      <c r="F235" s="86"/>
      <c r="G235" s="86"/>
      <c r="H235" s="86"/>
      <c r="I235" s="86"/>
      <c r="J235" s="86"/>
      <c r="K235" s="86"/>
      <c r="L235" s="86"/>
      <c r="M235" s="86"/>
    </row>
    <row r="236" customHeight="1" spans="1:13">
      <c r="A236" s="89" t="s">
        <v>209</v>
      </c>
      <c r="B236" s="89">
        <v>287.49</v>
      </c>
      <c r="C236" s="90"/>
      <c r="D236" s="121"/>
      <c r="E236" s="121"/>
      <c r="F236" s="86"/>
      <c r="G236" s="86"/>
      <c r="H236" s="86"/>
      <c r="I236" s="86"/>
      <c r="J236" s="86"/>
      <c r="K236" s="86"/>
      <c r="L236" s="86"/>
      <c r="M236" s="86"/>
    </row>
    <row r="237" customHeight="1" spans="1:13">
      <c r="A237" s="91" t="s">
        <v>210</v>
      </c>
      <c r="B237" s="91">
        <v>342.3</v>
      </c>
      <c r="C237" s="116"/>
      <c r="D237" s="121"/>
      <c r="E237" s="121"/>
      <c r="F237" s="86"/>
      <c r="G237" s="86"/>
      <c r="H237" s="86"/>
      <c r="I237" s="86"/>
      <c r="J237" s="86"/>
      <c r="K237" s="86"/>
      <c r="L237" s="86"/>
      <c r="M237" s="86"/>
    </row>
    <row r="238" customHeight="1" spans="1:13">
      <c r="A238" s="89" t="s">
        <v>211</v>
      </c>
      <c r="B238" s="89">
        <v>380.43</v>
      </c>
      <c r="C238" s="90"/>
      <c r="D238" s="121"/>
      <c r="E238" s="121"/>
      <c r="F238" s="86"/>
      <c r="G238" s="86"/>
      <c r="H238" s="86"/>
      <c r="I238" s="86"/>
      <c r="J238" s="86"/>
      <c r="K238" s="86"/>
      <c r="L238" s="86"/>
      <c r="M238" s="86"/>
    </row>
    <row r="239" customHeight="1" spans="1:13">
      <c r="A239" s="89" t="s">
        <v>212</v>
      </c>
      <c r="B239" s="89">
        <v>335.91</v>
      </c>
      <c r="C239" s="90"/>
      <c r="D239" s="121"/>
      <c r="E239" s="121"/>
      <c r="F239" s="86"/>
      <c r="G239" s="86"/>
      <c r="H239" s="86"/>
      <c r="I239" s="86"/>
      <c r="J239" s="86"/>
      <c r="K239" s="86"/>
      <c r="L239" s="86"/>
      <c r="M239" s="86"/>
    </row>
    <row r="240" customHeight="1" spans="1:13">
      <c r="A240" s="89" t="s">
        <v>213</v>
      </c>
      <c r="B240" s="89">
        <v>284.52</v>
      </c>
      <c r="C240" s="90"/>
      <c r="D240" s="121"/>
      <c r="E240" s="121"/>
      <c r="F240" s="86"/>
      <c r="G240" s="86"/>
      <c r="H240" s="86"/>
      <c r="I240" s="86"/>
      <c r="J240" s="86"/>
      <c r="K240" s="86"/>
      <c r="L240" s="86"/>
      <c r="M240" s="86"/>
    </row>
    <row r="241" customHeight="1" spans="1:13">
      <c r="A241" s="89" t="s">
        <v>214</v>
      </c>
      <c r="B241" s="89">
        <v>335.4</v>
      </c>
      <c r="C241" s="90"/>
      <c r="D241" s="121"/>
      <c r="E241" s="121"/>
      <c r="F241" s="86"/>
      <c r="G241" s="86"/>
      <c r="H241" s="86"/>
      <c r="I241" s="86"/>
      <c r="J241" s="86"/>
      <c r="K241" s="86"/>
      <c r="L241" s="86"/>
      <c r="M241" s="86"/>
    </row>
    <row r="242" customHeight="1" spans="1:13">
      <c r="A242" s="89" t="s">
        <v>215</v>
      </c>
      <c r="B242" s="89">
        <v>335.4</v>
      </c>
      <c r="C242" s="90"/>
      <c r="D242" s="121"/>
      <c r="E242" s="121"/>
      <c r="F242" s="86"/>
      <c r="G242" s="86"/>
      <c r="H242" s="86"/>
      <c r="I242" s="86"/>
      <c r="J242" s="86"/>
      <c r="K242" s="86"/>
      <c r="L242" s="86"/>
      <c r="M242" s="86"/>
    </row>
    <row r="243" customHeight="1" spans="1:13">
      <c r="A243" s="89" t="s">
        <v>216</v>
      </c>
      <c r="B243" s="89">
        <v>344.16</v>
      </c>
      <c r="C243" s="90"/>
      <c r="D243" s="121"/>
      <c r="E243" s="121"/>
      <c r="F243" s="86"/>
      <c r="G243" s="86"/>
      <c r="H243" s="86"/>
      <c r="I243" s="86"/>
      <c r="J243" s="86"/>
      <c r="K243" s="86"/>
      <c r="L243" s="86"/>
      <c r="M243" s="86"/>
    </row>
    <row r="244" customHeight="1" spans="1:13">
      <c r="A244" s="89" t="s">
        <v>217</v>
      </c>
      <c r="B244" s="89">
        <v>287.35</v>
      </c>
      <c r="C244" s="90"/>
      <c r="D244" s="121"/>
      <c r="E244" s="121"/>
      <c r="F244" s="86"/>
      <c r="G244" s="86"/>
      <c r="H244" s="86"/>
      <c r="I244" s="86"/>
      <c r="J244" s="86"/>
      <c r="K244" s="86"/>
      <c r="L244" s="86"/>
      <c r="M244" s="86"/>
    </row>
    <row r="245" customHeight="1" spans="1:13">
      <c r="A245" s="89" t="s">
        <v>218</v>
      </c>
      <c r="B245" s="89">
        <v>287.49</v>
      </c>
      <c r="C245" s="90"/>
      <c r="D245" s="121"/>
      <c r="E245" s="121"/>
      <c r="F245" s="86"/>
      <c r="G245" s="86"/>
      <c r="H245" s="86"/>
      <c r="I245" s="86"/>
      <c r="J245" s="86"/>
      <c r="K245" s="86"/>
      <c r="L245" s="86"/>
      <c r="M245" s="86"/>
    </row>
    <row r="246" customHeight="1" spans="1:13">
      <c r="A246" s="89" t="s">
        <v>219</v>
      </c>
      <c r="B246" s="89">
        <v>342.3</v>
      </c>
      <c r="C246" s="90"/>
      <c r="D246" s="121"/>
      <c r="E246" s="121"/>
      <c r="F246" s="86"/>
      <c r="G246" s="86"/>
      <c r="H246" s="86"/>
      <c r="I246" s="86"/>
      <c r="J246" s="86"/>
      <c r="K246" s="86"/>
      <c r="L246" s="86"/>
      <c r="M246" s="86"/>
    </row>
    <row r="247" customHeight="1" spans="1:13">
      <c r="A247" s="89" t="s">
        <v>220</v>
      </c>
      <c r="B247" s="89">
        <v>380.43</v>
      </c>
      <c r="C247" s="90"/>
      <c r="D247" s="121"/>
      <c r="E247" s="121"/>
      <c r="F247" s="86"/>
      <c r="G247" s="86"/>
      <c r="H247" s="86"/>
      <c r="I247" s="86"/>
      <c r="J247" s="86"/>
      <c r="K247" s="86"/>
      <c r="L247" s="86"/>
      <c r="M247" s="86"/>
    </row>
    <row r="248" customHeight="1" spans="1:13">
      <c r="A248" s="89" t="s">
        <v>221</v>
      </c>
      <c r="B248" s="89">
        <v>335.91</v>
      </c>
      <c r="C248" s="90"/>
      <c r="D248" s="121"/>
      <c r="E248" s="121"/>
      <c r="F248" s="86"/>
      <c r="G248" s="86"/>
      <c r="H248" s="86"/>
      <c r="I248" s="86"/>
      <c r="J248" s="86"/>
      <c r="K248" s="86"/>
      <c r="L248" s="86"/>
      <c r="M248" s="86"/>
    </row>
    <row r="249" customHeight="1" spans="1:13">
      <c r="A249" s="89" t="s">
        <v>222</v>
      </c>
      <c r="B249" s="89">
        <v>284.52</v>
      </c>
      <c r="C249" s="90"/>
      <c r="D249" s="121"/>
      <c r="E249" s="121"/>
      <c r="F249" s="86"/>
      <c r="G249" s="86"/>
      <c r="H249" s="86"/>
      <c r="I249" s="86"/>
      <c r="J249" s="86"/>
      <c r="K249" s="86"/>
      <c r="L249" s="86"/>
      <c r="M249" s="86"/>
    </row>
    <row r="250" customHeight="1" spans="1:13">
      <c r="A250" s="89" t="s">
        <v>223</v>
      </c>
      <c r="B250" s="89">
        <v>284.66</v>
      </c>
      <c r="C250" s="90"/>
      <c r="D250" s="121"/>
      <c r="E250" s="121"/>
      <c r="F250" s="86"/>
      <c r="G250" s="86"/>
      <c r="H250" s="86"/>
      <c r="I250" s="86"/>
      <c r="J250" s="86"/>
      <c r="K250" s="86"/>
      <c r="L250" s="86"/>
      <c r="M250" s="86"/>
    </row>
    <row r="251" customHeight="1" spans="1:13">
      <c r="A251" s="89" t="s">
        <v>224</v>
      </c>
      <c r="B251" s="89">
        <v>335.4</v>
      </c>
      <c r="C251" s="90"/>
      <c r="D251" s="121"/>
      <c r="E251" s="121"/>
      <c r="F251" s="86"/>
      <c r="G251" s="86"/>
      <c r="H251" s="86"/>
      <c r="I251" s="86"/>
      <c r="J251" s="86"/>
      <c r="K251" s="86"/>
      <c r="L251" s="86"/>
      <c r="M251" s="86"/>
    </row>
    <row r="252" customHeight="1" spans="1:13">
      <c r="A252" s="89" t="s">
        <v>225</v>
      </c>
      <c r="B252" s="89">
        <v>344.16</v>
      </c>
      <c r="C252" s="90"/>
      <c r="D252" s="121"/>
      <c r="E252" s="121"/>
      <c r="F252" s="86"/>
      <c r="G252" s="86"/>
      <c r="H252" s="86"/>
      <c r="I252" s="86"/>
      <c r="J252" s="86"/>
      <c r="K252" s="86"/>
      <c r="L252" s="86"/>
      <c r="M252" s="86"/>
    </row>
    <row r="253" customHeight="1" spans="1:13">
      <c r="A253" s="89" t="s">
        <v>226</v>
      </c>
      <c r="B253" s="89">
        <v>287.35</v>
      </c>
      <c r="C253" s="90"/>
      <c r="D253" s="121"/>
      <c r="E253" s="121"/>
      <c r="F253" s="86"/>
      <c r="G253" s="86"/>
      <c r="H253" s="86"/>
      <c r="I253" s="86"/>
      <c r="J253" s="86"/>
      <c r="K253" s="86"/>
      <c r="L253" s="86"/>
      <c r="M253" s="86"/>
    </row>
    <row r="254" customHeight="1" spans="1:13">
      <c r="A254" s="89" t="s">
        <v>227</v>
      </c>
      <c r="B254" s="89">
        <v>287.49</v>
      </c>
      <c r="C254" s="90"/>
      <c r="D254" s="121"/>
      <c r="E254" s="121"/>
      <c r="F254" s="86"/>
      <c r="G254" s="86"/>
      <c r="H254" s="86"/>
      <c r="I254" s="86"/>
      <c r="J254" s="86"/>
      <c r="K254" s="86"/>
      <c r="L254" s="86"/>
      <c r="M254" s="86"/>
    </row>
    <row r="255" customHeight="1" spans="1:13">
      <c r="A255" s="89" t="s">
        <v>228</v>
      </c>
      <c r="B255" s="89">
        <v>342.25</v>
      </c>
      <c r="C255" s="90"/>
      <c r="D255" s="121"/>
      <c r="E255" s="121"/>
      <c r="F255" s="86"/>
      <c r="G255" s="86"/>
      <c r="H255" s="86"/>
      <c r="I255" s="86"/>
      <c r="J255" s="86"/>
      <c r="K255" s="86"/>
      <c r="L255" s="86"/>
      <c r="M255" s="86"/>
    </row>
    <row r="256" customHeight="1" spans="1:13">
      <c r="A256" s="89" t="s">
        <v>229</v>
      </c>
      <c r="B256" s="89">
        <v>380.43</v>
      </c>
      <c r="C256" s="90"/>
      <c r="D256" s="121"/>
      <c r="E256" s="121"/>
      <c r="F256" s="86"/>
      <c r="G256" s="86"/>
      <c r="H256" s="86"/>
      <c r="I256" s="86"/>
      <c r="J256" s="86"/>
      <c r="K256" s="86"/>
      <c r="L256" s="86"/>
      <c r="M256" s="86"/>
    </row>
    <row r="257" customHeight="1" spans="1:13">
      <c r="A257" s="89" t="s">
        <v>230</v>
      </c>
      <c r="B257" s="89">
        <v>335.91</v>
      </c>
      <c r="C257" s="90"/>
      <c r="D257" s="121"/>
      <c r="E257" s="121"/>
      <c r="F257" s="86"/>
      <c r="G257" s="86"/>
      <c r="H257" s="86"/>
      <c r="I257" s="86"/>
      <c r="J257" s="86"/>
      <c r="K257" s="86"/>
      <c r="L257" s="86"/>
      <c r="M257" s="86"/>
    </row>
    <row r="258" customHeight="1" spans="1:13">
      <c r="A258" s="89" t="s">
        <v>231</v>
      </c>
      <c r="B258" s="89">
        <v>284.52</v>
      </c>
      <c r="C258" s="90"/>
      <c r="D258" s="121"/>
      <c r="E258" s="121"/>
      <c r="F258" s="86"/>
      <c r="G258" s="86"/>
      <c r="H258" s="86"/>
      <c r="I258" s="86"/>
      <c r="J258" s="86"/>
      <c r="K258" s="86"/>
      <c r="L258" s="86"/>
      <c r="M258" s="86"/>
    </row>
    <row r="259" customHeight="1" spans="1:13">
      <c r="A259" s="89" t="s">
        <v>232</v>
      </c>
      <c r="B259" s="89">
        <v>284.66</v>
      </c>
      <c r="C259" s="90"/>
      <c r="D259" s="121"/>
      <c r="E259" s="121"/>
      <c r="F259" s="86"/>
      <c r="G259" s="86"/>
      <c r="H259" s="86"/>
      <c r="I259" s="86"/>
      <c r="J259" s="86"/>
      <c r="K259" s="86"/>
      <c r="L259" s="86"/>
      <c r="M259" s="86"/>
    </row>
    <row r="260" customHeight="1" spans="1:13">
      <c r="A260" s="89" t="s">
        <v>233</v>
      </c>
      <c r="B260" s="89">
        <v>335.4</v>
      </c>
      <c r="C260" s="90"/>
      <c r="D260" s="121"/>
      <c r="E260" s="121"/>
      <c r="F260" s="86"/>
      <c r="G260" s="86"/>
      <c r="H260" s="86"/>
      <c r="I260" s="86"/>
      <c r="J260" s="86"/>
      <c r="K260" s="86"/>
      <c r="L260" s="86"/>
      <c r="M260" s="86"/>
    </row>
    <row r="261" customHeight="1" spans="1:13">
      <c r="A261" s="89" t="s">
        <v>234</v>
      </c>
      <c r="B261" s="89">
        <v>344.16</v>
      </c>
      <c r="C261" s="90"/>
      <c r="D261" s="121"/>
      <c r="E261" s="121"/>
      <c r="F261" s="86"/>
      <c r="G261" s="86"/>
      <c r="H261" s="86"/>
      <c r="I261" s="86"/>
      <c r="J261" s="86"/>
      <c r="K261" s="86"/>
      <c r="L261" s="86"/>
      <c r="M261" s="86"/>
    </row>
    <row r="262" customHeight="1" spans="1:13">
      <c r="A262" s="89" t="s">
        <v>235</v>
      </c>
      <c r="B262" s="89">
        <v>287.35</v>
      </c>
      <c r="C262" s="90"/>
      <c r="D262" s="121"/>
      <c r="E262" s="121"/>
      <c r="F262" s="86"/>
      <c r="G262" s="86"/>
      <c r="H262" s="86"/>
      <c r="I262" s="86"/>
      <c r="J262" s="86"/>
      <c r="K262" s="86"/>
      <c r="L262" s="86"/>
      <c r="M262" s="86"/>
    </row>
    <row r="263" customHeight="1" spans="1:13">
      <c r="A263" s="89" t="s">
        <v>236</v>
      </c>
      <c r="B263" s="89">
        <v>287.49</v>
      </c>
      <c r="C263" s="90"/>
      <c r="D263" s="121"/>
      <c r="E263" s="121"/>
      <c r="F263" s="86"/>
      <c r="G263" s="86"/>
      <c r="H263" s="86"/>
      <c r="I263" s="86"/>
      <c r="J263" s="86"/>
      <c r="K263" s="86"/>
      <c r="L263" s="86"/>
      <c r="M263" s="86"/>
    </row>
    <row r="264" customHeight="1" spans="1:13">
      <c r="A264" s="89" t="s">
        <v>237</v>
      </c>
      <c r="B264" s="89">
        <v>342.25</v>
      </c>
      <c r="C264" s="90"/>
      <c r="D264" s="121"/>
      <c r="E264" s="121"/>
      <c r="F264" s="86"/>
      <c r="G264" s="86"/>
      <c r="H264" s="86"/>
      <c r="I264" s="86"/>
      <c r="J264" s="86"/>
      <c r="K264" s="86"/>
      <c r="L264" s="86"/>
      <c r="M264" s="86"/>
    </row>
    <row r="265" customHeight="1" spans="1:13">
      <c r="A265" s="89" t="s">
        <v>238</v>
      </c>
      <c r="B265" s="89">
        <v>380.43</v>
      </c>
      <c r="C265" s="90"/>
      <c r="D265" s="121"/>
      <c r="E265" s="121"/>
      <c r="F265" s="86"/>
      <c r="G265" s="86"/>
      <c r="H265" s="86"/>
      <c r="I265" s="86"/>
      <c r="J265" s="86"/>
      <c r="K265" s="86"/>
      <c r="L265" s="86"/>
      <c r="M265" s="86"/>
    </row>
    <row r="266" customHeight="1" spans="1:13">
      <c r="A266" s="89" t="s">
        <v>239</v>
      </c>
      <c r="B266" s="89">
        <v>335.91</v>
      </c>
      <c r="C266" s="90"/>
      <c r="D266" s="121"/>
      <c r="E266" s="121"/>
      <c r="F266" s="86"/>
      <c r="G266" s="86"/>
      <c r="H266" s="86"/>
      <c r="I266" s="86"/>
      <c r="J266" s="86"/>
      <c r="K266" s="86"/>
      <c r="L266" s="86"/>
      <c r="M266" s="86"/>
    </row>
    <row r="267" customHeight="1" spans="1:13">
      <c r="A267" s="89" t="s">
        <v>240</v>
      </c>
      <c r="B267" s="89">
        <v>284.52</v>
      </c>
      <c r="C267" s="90"/>
      <c r="D267" s="121"/>
      <c r="E267" s="121"/>
      <c r="F267" s="86"/>
      <c r="G267" s="86"/>
      <c r="H267" s="86"/>
      <c r="I267" s="86"/>
      <c r="J267" s="86"/>
      <c r="K267" s="86"/>
      <c r="L267" s="86"/>
      <c r="M267" s="86"/>
    </row>
    <row r="268" customHeight="1" spans="1:13">
      <c r="A268" s="89" t="s">
        <v>241</v>
      </c>
      <c r="B268" s="89">
        <v>284.66</v>
      </c>
      <c r="C268" s="90"/>
      <c r="D268" s="121"/>
      <c r="E268" s="121"/>
      <c r="F268" s="86"/>
      <c r="G268" s="86"/>
      <c r="H268" s="86"/>
      <c r="I268" s="86"/>
      <c r="J268" s="86"/>
      <c r="K268" s="86"/>
      <c r="L268" s="86"/>
      <c r="M268" s="86"/>
    </row>
    <row r="269" customHeight="1" spans="1:13">
      <c r="A269" s="89" t="s">
        <v>242</v>
      </c>
      <c r="B269" s="89">
        <v>335.4</v>
      </c>
      <c r="C269" s="90"/>
      <c r="D269" s="121"/>
      <c r="E269" s="121"/>
      <c r="F269" s="86"/>
      <c r="G269" s="86"/>
      <c r="H269" s="86"/>
      <c r="I269" s="86"/>
      <c r="J269" s="86"/>
      <c r="K269" s="86"/>
      <c r="L269" s="86"/>
      <c r="M269" s="86"/>
    </row>
    <row r="270" customHeight="1" spans="1:13">
      <c r="A270" s="89" t="s">
        <v>243</v>
      </c>
      <c r="B270" s="89">
        <v>344.16</v>
      </c>
      <c r="C270" s="90"/>
      <c r="D270" s="121"/>
      <c r="E270" s="121"/>
      <c r="F270" s="86"/>
      <c r="G270" s="86"/>
      <c r="H270" s="86"/>
      <c r="I270" s="86"/>
      <c r="J270" s="86"/>
      <c r="K270" s="86"/>
      <c r="L270" s="86"/>
      <c r="M270" s="86"/>
    </row>
    <row r="271" customHeight="1" spans="1:13">
      <c r="A271" s="89" t="s">
        <v>244</v>
      </c>
      <c r="B271" s="89">
        <v>287.35</v>
      </c>
      <c r="C271" s="90"/>
      <c r="D271" s="121"/>
      <c r="E271" s="121"/>
      <c r="F271" s="86"/>
      <c r="G271" s="86"/>
      <c r="H271" s="86"/>
      <c r="I271" s="86"/>
      <c r="J271" s="86"/>
      <c r="K271" s="86"/>
      <c r="L271" s="86"/>
      <c r="M271" s="86"/>
    </row>
    <row r="272" customHeight="1" spans="1:13">
      <c r="A272" s="89" t="s">
        <v>245</v>
      </c>
      <c r="B272" s="89">
        <v>287.49</v>
      </c>
      <c r="C272" s="90"/>
      <c r="D272" s="121"/>
      <c r="E272" s="121"/>
      <c r="F272" s="86"/>
      <c r="G272" s="86"/>
      <c r="H272" s="86"/>
      <c r="I272" s="86"/>
      <c r="J272" s="86"/>
      <c r="K272" s="86"/>
      <c r="L272" s="86"/>
      <c r="M272" s="86"/>
    </row>
    <row r="273" customHeight="1" spans="1:13">
      <c r="A273" s="89" t="s">
        <v>246</v>
      </c>
      <c r="B273" s="89">
        <v>342.25</v>
      </c>
      <c r="C273" s="90"/>
      <c r="D273" s="121"/>
      <c r="E273" s="121"/>
      <c r="F273" s="86"/>
      <c r="G273" s="86"/>
      <c r="H273" s="86"/>
      <c r="I273" s="86"/>
      <c r="J273" s="86"/>
      <c r="K273" s="86"/>
      <c r="L273" s="86"/>
      <c r="M273" s="86"/>
    </row>
    <row r="274" customHeight="1" spans="1:13">
      <c r="A274" s="89" t="s">
        <v>247</v>
      </c>
      <c r="B274" s="89">
        <v>380.43</v>
      </c>
      <c r="C274" s="90"/>
      <c r="D274" s="121"/>
      <c r="E274" s="121"/>
      <c r="F274" s="86"/>
      <c r="G274" s="86"/>
      <c r="H274" s="86"/>
      <c r="I274" s="86"/>
      <c r="J274" s="86"/>
      <c r="K274" s="86"/>
      <c r="L274" s="86"/>
      <c r="M274" s="86"/>
    </row>
    <row r="275" customHeight="1" spans="1:13">
      <c r="A275" s="89" t="s">
        <v>248</v>
      </c>
      <c r="B275" s="89">
        <v>335.91</v>
      </c>
      <c r="C275" s="90"/>
      <c r="D275" s="121"/>
      <c r="E275" s="121"/>
      <c r="F275" s="86"/>
      <c r="G275" s="86"/>
      <c r="H275" s="86"/>
      <c r="I275" s="86"/>
      <c r="J275" s="86"/>
      <c r="K275" s="86"/>
      <c r="L275" s="86"/>
      <c r="M275" s="86"/>
    </row>
    <row r="276" customHeight="1" spans="1:13">
      <c r="A276" s="89" t="s">
        <v>249</v>
      </c>
      <c r="B276" s="89">
        <v>284.52</v>
      </c>
      <c r="C276" s="90"/>
      <c r="D276" s="121"/>
      <c r="E276" s="121"/>
      <c r="F276" s="86"/>
      <c r="G276" s="86"/>
      <c r="H276" s="86"/>
      <c r="I276" s="86"/>
      <c r="J276" s="86"/>
      <c r="K276" s="86"/>
      <c r="L276" s="86"/>
      <c r="M276" s="86"/>
    </row>
    <row r="277" customHeight="1" spans="1:13">
      <c r="A277" s="89" t="s">
        <v>250</v>
      </c>
      <c r="B277" s="89">
        <v>284.66</v>
      </c>
      <c r="C277" s="90"/>
      <c r="D277" s="121"/>
      <c r="E277" s="121"/>
      <c r="F277" s="86"/>
      <c r="G277" s="86"/>
      <c r="H277" s="86"/>
      <c r="I277" s="86"/>
      <c r="J277" s="86"/>
      <c r="K277" s="86"/>
      <c r="L277" s="86"/>
      <c r="M277" s="86"/>
    </row>
    <row r="278" customHeight="1" spans="1:13">
      <c r="A278" s="89" t="s">
        <v>251</v>
      </c>
      <c r="B278" s="89">
        <v>335.4</v>
      </c>
      <c r="C278" s="90"/>
      <c r="D278" s="121"/>
      <c r="E278" s="121"/>
      <c r="F278" s="86"/>
      <c r="G278" s="86"/>
      <c r="H278" s="86"/>
      <c r="I278" s="86"/>
      <c r="J278" s="86"/>
      <c r="K278" s="86"/>
      <c r="L278" s="86"/>
      <c r="M278" s="86"/>
    </row>
    <row r="279" customHeight="1" spans="1:13">
      <c r="A279" s="89" t="s">
        <v>252</v>
      </c>
      <c r="B279" s="89">
        <v>344.16</v>
      </c>
      <c r="C279" s="90"/>
      <c r="D279" s="121"/>
      <c r="E279" s="121"/>
      <c r="F279" s="86"/>
      <c r="G279" s="86"/>
      <c r="H279" s="86"/>
      <c r="I279" s="86"/>
      <c r="J279" s="86"/>
      <c r="K279" s="86"/>
      <c r="L279" s="86"/>
      <c r="M279" s="86"/>
    </row>
    <row r="280" customHeight="1" spans="1:13">
      <c r="A280" s="89" t="s">
        <v>253</v>
      </c>
      <c r="B280" s="89">
        <v>287.35</v>
      </c>
      <c r="C280" s="90"/>
      <c r="D280" s="121"/>
      <c r="E280" s="121"/>
      <c r="F280" s="86"/>
      <c r="G280" s="86"/>
      <c r="H280" s="86"/>
      <c r="I280" s="86"/>
      <c r="J280" s="86"/>
      <c r="K280" s="86"/>
      <c r="L280" s="86"/>
      <c r="M280" s="86"/>
    </row>
    <row r="281" customHeight="1" spans="1:13">
      <c r="A281" s="89" t="s">
        <v>254</v>
      </c>
      <c r="B281" s="89">
        <v>287.49</v>
      </c>
      <c r="C281" s="90"/>
      <c r="D281" s="121"/>
      <c r="E281" s="121"/>
      <c r="F281" s="86"/>
      <c r="G281" s="86"/>
      <c r="H281" s="86"/>
      <c r="I281" s="86"/>
      <c r="J281" s="86"/>
      <c r="K281" s="86"/>
      <c r="L281" s="86"/>
      <c r="M281" s="86"/>
    </row>
    <row r="282" customHeight="1" spans="1:13">
      <c r="A282" s="89" t="s">
        <v>255</v>
      </c>
      <c r="B282" s="89">
        <v>342.25</v>
      </c>
      <c r="C282" s="90"/>
      <c r="D282" s="121"/>
      <c r="E282" s="121"/>
      <c r="F282" s="86"/>
      <c r="G282" s="86"/>
      <c r="H282" s="86"/>
      <c r="I282" s="86"/>
      <c r="J282" s="86"/>
      <c r="K282" s="86"/>
      <c r="L282" s="86"/>
      <c r="M282" s="86"/>
    </row>
    <row r="283" customHeight="1" spans="1:13">
      <c r="A283" s="89" t="s">
        <v>256</v>
      </c>
      <c r="B283" s="89">
        <v>380.43</v>
      </c>
      <c r="C283" s="90"/>
      <c r="D283" s="121"/>
      <c r="E283" s="121"/>
      <c r="F283" s="86"/>
      <c r="G283" s="86"/>
      <c r="H283" s="86"/>
      <c r="I283" s="86"/>
      <c r="J283" s="86"/>
      <c r="K283" s="86"/>
      <c r="L283" s="86"/>
      <c r="M283" s="86"/>
    </row>
    <row r="284" customHeight="1" spans="1:13">
      <c r="A284" s="89" t="s">
        <v>257</v>
      </c>
      <c r="B284" s="89">
        <v>335.91</v>
      </c>
      <c r="C284" s="90"/>
      <c r="D284" s="121"/>
      <c r="E284" s="121"/>
      <c r="F284" s="86"/>
      <c r="G284" s="86"/>
      <c r="H284" s="86"/>
      <c r="I284" s="86"/>
      <c r="J284" s="86"/>
      <c r="K284" s="86"/>
      <c r="L284" s="86"/>
      <c r="M284" s="86"/>
    </row>
    <row r="285" customHeight="1" spans="1:13">
      <c r="A285" s="89" t="s">
        <v>258</v>
      </c>
      <c r="B285" s="89">
        <v>284.52</v>
      </c>
      <c r="C285" s="90"/>
      <c r="D285" s="121"/>
      <c r="E285" s="121"/>
      <c r="F285" s="86"/>
      <c r="G285" s="86"/>
      <c r="H285" s="86"/>
      <c r="I285" s="86"/>
      <c r="J285" s="86"/>
      <c r="K285" s="86"/>
      <c r="L285" s="86"/>
      <c r="M285" s="86"/>
    </row>
    <row r="286" customHeight="1" spans="1:13">
      <c r="A286" s="89" t="s">
        <v>259</v>
      </c>
      <c r="B286" s="89">
        <v>284.66</v>
      </c>
      <c r="C286" s="90"/>
      <c r="D286" s="121"/>
      <c r="E286" s="121"/>
      <c r="F286" s="86"/>
      <c r="G286" s="86"/>
      <c r="H286" s="86"/>
      <c r="I286" s="86"/>
      <c r="J286" s="86"/>
      <c r="K286" s="86"/>
      <c r="L286" s="86"/>
      <c r="M286" s="86"/>
    </row>
    <row r="287" customHeight="1" spans="1:13">
      <c r="A287" s="89" t="s">
        <v>260</v>
      </c>
      <c r="B287" s="89">
        <v>335.4</v>
      </c>
      <c r="C287" s="90"/>
      <c r="D287" s="121"/>
      <c r="E287" s="121"/>
      <c r="F287" s="86"/>
      <c r="G287" s="86"/>
      <c r="H287" s="86"/>
      <c r="I287" s="86"/>
      <c r="J287" s="86"/>
      <c r="K287" s="86"/>
      <c r="L287" s="86"/>
      <c r="M287" s="86"/>
    </row>
    <row r="288" customHeight="1" spans="1:13">
      <c r="A288" s="89" t="s">
        <v>261</v>
      </c>
      <c r="B288" s="89">
        <v>344.16</v>
      </c>
      <c r="C288" s="90"/>
      <c r="D288" s="121"/>
      <c r="E288" s="121"/>
      <c r="F288" s="86"/>
      <c r="G288" s="86"/>
      <c r="H288" s="86"/>
      <c r="I288" s="86"/>
      <c r="J288" s="86"/>
      <c r="K288" s="86"/>
      <c r="L288" s="86"/>
      <c r="M288" s="86"/>
    </row>
    <row r="289" customHeight="1" spans="1:13">
      <c r="A289" s="89" t="s">
        <v>262</v>
      </c>
      <c r="B289" s="89">
        <v>287.35</v>
      </c>
      <c r="C289" s="90"/>
      <c r="D289" s="121"/>
      <c r="E289" s="121"/>
      <c r="F289" s="86"/>
      <c r="G289" s="86"/>
      <c r="H289" s="86"/>
      <c r="I289" s="86"/>
      <c r="J289" s="86"/>
      <c r="K289" s="86"/>
      <c r="L289" s="86"/>
      <c r="M289" s="86"/>
    </row>
    <row r="290" customHeight="1" spans="1:13">
      <c r="A290" s="89" t="s">
        <v>263</v>
      </c>
      <c r="B290" s="89">
        <v>287.49</v>
      </c>
      <c r="C290" s="90"/>
      <c r="D290" s="121"/>
      <c r="E290" s="121"/>
      <c r="F290" s="86"/>
      <c r="G290" s="86"/>
      <c r="H290" s="86"/>
      <c r="I290" s="86"/>
      <c r="J290" s="86"/>
      <c r="K290" s="86"/>
      <c r="L290" s="86"/>
      <c r="M290" s="86"/>
    </row>
    <row r="291" customHeight="1" spans="1:13">
      <c r="A291" s="89" t="s">
        <v>264</v>
      </c>
      <c r="B291" s="89">
        <v>342.25</v>
      </c>
      <c r="C291" s="90"/>
      <c r="D291" s="121"/>
      <c r="E291" s="121"/>
      <c r="F291" s="86"/>
      <c r="G291" s="86"/>
      <c r="H291" s="86"/>
      <c r="I291" s="86"/>
      <c r="J291" s="86"/>
      <c r="K291" s="86"/>
      <c r="L291" s="86"/>
      <c r="M291" s="86"/>
    </row>
    <row r="292" customHeight="1" spans="1:13">
      <c r="A292" s="89" t="s">
        <v>265</v>
      </c>
      <c r="B292" s="89">
        <v>376.41</v>
      </c>
      <c r="C292" s="90"/>
      <c r="D292" s="121"/>
      <c r="E292" s="121"/>
      <c r="F292" s="86"/>
      <c r="G292" s="86"/>
      <c r="H292" s="86"/>
      <c r="I292" s="86"/>
      <c r="J292" s="86"/>
      <c r="K292" s="86"/>
      <c r="L292" s="86"/>
      <c r="M292" s="86"/>
    </row>
    <row r="293" customHeight="1" spans="1:13">
      <c r="A293" s="89" t="s">
        <v>266</v>
      </c>
      <c r="B293" s="89">
        <v>335.91</v>
      </c>
      <c r="C293" s="90"/>
      <c r="D293" s="121"/>
      <c r="E293" s="121"/>
      <c r="F293" s="86"/>
      <c r="G293" s="86"/>
      <c r="H293" s="86"/>
      <c r="I293" s="86"/>
      <c r="J293" s="86"/>
      <c r="K293" s="86"/>
      <c r="L293" s="86"/>
      <c r="M293" s="86"/>
    </row>
    <row r="294" customHeight="1" spans="1:13">
      <c r="A294" s="89" t="s">
        <v>267</v>
      </c>
      <c r="B294" s="89">
        <v>284.52</v>
      </c>
      <c r="C294" s="90"/>
      <c r="D294" s="121"/>
      <c r="E294" s="121"/>
      <c r="F294" s="86"/>
      <c r="G294" s="86"/>
      <c r="H294" s="86"/>
      <c r="I294" s="86"/>
      <c r="J294" s="86"/>
      <c r="K294" s="86"/>
      <c r="L294" s="86"/>
      <c r="M294" s="86"/>
    </row>
    <row r="295" customHeight="1" spans="1:13">
      <c r="A295" s="89" t="s">
        <v>268</v>
      </c>
      <c r="B295" s="89">
        <v>284.66</v>
      </c>
      <c r="C295" s="90"/>
      <c r="D295" s="121"/>
      <c r="E295" s="121"/>
      <c r="F295" s="86"/>
      <c r="G295" s="86"/>
      <c r="H295" s="86"/>
      <c r="I295" s="86"/>
      <c r="J295" s="86"/>
      <c r="K295" s="86"/>
      <c r="L295" s="86"/>
      <c r="M295" s="86"/>
    </row>
    <row r="296" customHeight="1" spans="1:13">
      <c r="A296" s="89" t="s">
        <v>269</v>
      </c>
      <c r="B296" s="89">
        <v>335.4</v>
      </c>
      <c r="C296" s="90"/>
      <c r="D296" s="121"/>
      <c r="E296" s="121"/>
      <c r="F296" s="86"/>
      <c r="G296" s="86"/>
      <c r="H296" s="86"/>
      <c r="I296" s="86"/>
      <c r="J296" s="86"/>
      <c r="K296" s="86"/>
      <c r="L296" s="86"/>
      <c r="M296" s="86"/>
    </row>
    <row r="297" customHeight="1" spans="1:13">
      <c r="A297" s="89" t="s">
        <v>270</v>
      </c>
      <c r="B297" s="89">
        <v>544.22</v>
      </c>
      <c r="C297" s="90"/>
      <c r="D297" s="121"/>
      <c r="E297" s="121"/>
      <c r="F297" s="86"/>
      <c r="G297" s="86"/>
      <c r="H297" s="86"/>
      <c r="I297" s="86"/>
      <c r="J297" s="86"/>
      <c r="K297" s="86"/>
      <c r="L297" s="86"/>
      <c r="M297" s="86"/>
    </row>
    <row r="298" customHeight="1" spans="1:13">
      <c r="A298" s="89" t="s">
        <v>271</v>
      </c>
      <c r="B298" s="89">
        <v>464.02</v>
      </c>
      <c r="C298" s="90"/>
      <c r="D298" s="121"/>
      <c r="E298" s="121"/>
      <c r="F298" s="86"/>
      <c r="G298" s="86"/>
      <c r="H298" s="86"/>
      <c r="I298" s="86"/>
      <c r="J298" s="86"/>
      <c r="K298" s="86"/>
      <c r="L298" s="86"/>
      <c r="M298" s="86"/>
    </row>
    <row r="299" customHeight="1" spans="1:13">
      <c r="A299" s="89" t="s">
        <v>272</v>
      </c>
      <c r="B299" s="89">
        <v>464.26</v>
      </c>
      <c r="C299" s="90"/>
      <c r="D299" s="121"/>
      <c r="E299" s="121"/>
      <c r="F299" s="86"/>
      <c r="G299" s="86"/>
      <c r="H299" s="86"/>
      <c r="I299" s="86"/>
      <c r="J299" s="86"/>
      <c r="K299" s="86"/>
      <c r="L299" s="86"/>
      <c r="M299" s="86"/>
    </row>
    <row r="300" customHeight="1" spans="1:13">
      <c r="A300" s="89" t="s">
        <v>273</v>
      </c>
      <c r="B300" s="89">
        <v>540.78</v>
      </c>
      <c r="C300" s="90"/>
      <c r="D300" s="121"/>
      <c r="E300" s="121"/>
      <c r="F300" s="86"/>
      <c r="G300" s="86"/>
      <c r="H300" s="86"/>
      <c r="I300" s="86"/>
      <c r="J300" s="86"/>
      <c r="K300" s="86"/>
      <c r="L300" s="86"/>
      <c r="M300" s="86"/>
    </row>
    <row r="301" customHeight="1" spans="1:13">
      <c r="A301" s="89" t="s">
        <v>274</v>
      </c>
      <c r="B301" s="89">
        <v>489</v>
      </c>
      <c r="C301" s="90"/>
      <c r="D301" s="121"/>
      <c r="E301" s="121"/>
      <c r="F301" s="86"/>
      <c r="G301" s="86"/>
      <c r="H301" s="86"/>
      <c r="I301" s="86"/>
      <c r="J301" s="86"/>
      <c r="K301" s="86"/>
      <c r="L301" s="86"/>
      <c r="M301" s="86"/>
    </row>
    <row r="302" customHeight="1" spans="1:13">
      <c r="A302" s="117" t="s">
        <v>275</v>
      </c>
      <c r="B302" s="117">
        <v>2237.21</v>
      </c>
      <c r="C302" s="118"/>
      <c r="D302" s="121"/>
      <c r="E302" s="121"/>
      <c r="F302" s="86"/>
      <c r="G302" s="86"/>
      <c r="H302" s="86"/>
      <c r="I302" s="86"/>
      <c r="J302" s="86"/>
      <c r="K302" s="86"/>
      <c r="L302" s="86"/>
      <c r="M302" s="86"/>
    </row>
  </sheetData>
  <mergeCells count="81">
    <mergeCell ref="A1:L1"/>
    <mergeCell ref="D2:E2"/>
    <mergeCell ref="F2:G2"/>
    <mergeCell ref="H2:I2"/>
    <mergeCell ref="J2:K2"/>
    <mergeCell ref="L2:M2"/>
    <mergeCell ref="A2:A3"/>
    <mergeCell ref="A4:A5"/>
    <mergeCell ref="A7:A8"/>
    <mergeCell ref="A25:A26"/>
    <mergeCell ref="A30:A31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8:A59"/>
    <mergeCell ref="A60:A61"/>
    <mergeCell ref="A62:A63"/>
    <mergeCell ref="A64:A65"/>
    <mergeCell ref="A66:A67"/>
    <mergeCell ref="A68:A69"/>
    <mergeCell ref="A71:A72"/>
    <mergeCell ref="A74:A75"/>
    <mergeCell ref="A77:A78"/>
    <mergeCell ref="A80:A81"/>
    <mergeCell ref="A83:A84"/>
    <mergeCell ref="A86:A87"/>
    <mergeCell ref="A89:A90"/>
    <mergeCell ref="A92:A93"/>
    <mergeCell ref="A95:A96"/>
    <mergeCell ref="A126:A127"/>
    <mergeCell ref="A149:A150"/>
    <mergeCell ref="A194:A195"/>
    <mergeCell ref="A197:A198"/>
    <mergeCell ref="A218:A219"/>
    <mergeCell ref="A221:A222"/>
    <mergeCell ref="B2:B3"/>
    <mergeCell ref="B4:B5"/>
    <mergeCell ref="B7:B8"/>
    <mergeCell ref="B25:B26"/>
    <mergeCell ref="B30:B31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8:B59"/>
    <mergeCell ref="B60:B61"/>
    <mergeCell ref="B62:B63"/>
    <mergeCell ref="B64:B65"/>
    <mergeCell ref="B66:B67"/>
    <mergeCell ref="B68:B69"/>
    <mergeCell ref="B71:B72"/>
    <mergeCell ref="B74:B75"/>
    <mergeCell ref="B77:B78"/>
    <mergeCell ref="B80:B81"/>
    <mergeCell ref="B83:B84"/>
    <mergeCell ref="B86:B87"/>
    <mergeCell ref="B89:B90"/>
    <mergeCell ref="B92:B93"/>
    <mergeCell ref="B95:B96"/>
    <mergeCell ref="B126:B127"/>
    <mergeCell ref="B149:B150"/>
    <mergeCell ref="B194:B195"/>
    <mergeCell ref="B197:B198"/>
    <mergeCell ref="B218:B219"/>
    <mergeCell ref="B221:B222"/>
    <mergeCell ref="C2:C3"/>
  </mergeCells>
  <pageMargins left="0.196527777777778" right="0.196527777777778" top="0.196527777777778" bottom="0.196527777777778" header="0.196527777777778" footer="0.196527777777778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D304"/>
  <sheetViews>
    <sheetView workbookViewId="0">
      <pane ySplit="3" topLeftCell="A236" activePane="bottomLeft" state="frozen"/>
      <selection/>
      <selection pane="bottomLeft" activeCell="M313" sqref="M313"/>
    </sheetView>
  </sheetViews>
  <sheetFormatPr defaultColWidth="12.5" defaultRowHeight="21" customHeight="1"/>
  <cols>
    <col min="1" max="1" width="8.25" style="67" customWidth="1"/>
    <col min="2" max="2" width="7.875" style="67" customWidth="1"/>
    <col min="3" max="3" width="8.875" style="67" customWidth="1"/>
    <col min="4" max="4" width="5.875" style="67" customWidth="1"/>
    <col min="5" max="5" width="6.75" style="67" customWidth="1"/>
    <col min="6" max="6" width="9" style="66" customWidth="1"/>
    <col min="7" max="7" width="9.25" style="66" customWidth="1"/>
    <col min="8" max="8" width="9.625" style="68" customWidth="1"/>
    <col min="9" max="9" width="14.125" style="69" customWidth="1"/>
    <col min="10" max="10" width="9.375" style="66" customWidth="1"/>
    <col min="11" max="11" width="10" style="66" customWidth="1"/>
    <col min="12" max="12" width="8.625" style="68" customWidth="1"/>
    <col min="13" max="13" width="9.375" style="70" customWidth="1"/>
    <col min="14" max="14" width="9.5" style="66" customWidth="1"/>
    <col min="15" max="15" width="8.625" style="66" customWidth="1"/>
    <col min="16" max="16" width="10" style="68" customWidth="1"/>
    <col min="17" max="17" width="11" style="70" customWidth="1"/>
    <col min="18" max="19" width="12.5" style="66" hidden="1" customWidth="1"/>
    <col min="20" max="20" width="12.5" style="68" hidden="1" customWidth="1"/>
    <col min="21" max="21" width="12.5" style="70" hidden="1" customWidth="1"/>
    <col min="22" max="23" width="12.5" style="66" hidden="1" customWidth="1"/>
    <col min="24" max="24" width="12.5" style="68" hidden="1" customWidth="1"/>
    <col min="25" max="25" width="12.5" style="70" hidden="1" customWidth="1"/>
    <col min="26" max="26" width="12.5" style="71" customWidth="1"/>
    <col min="27" max="27" width="12.5" style="72" customWidth="1"/>
    <col min="28" max="28" width="18.25" style="66" customWidth="1"/>
    <col min="29" max="16384" width="12.5" style="66" customWidth="1"/>
  </cols>
  <sheetData>
    <row r="1" s="65" customFormat="1" ht="31" customHeight="1" spans="1:27">
      <c r="A1" s="73" t="s">
        <v>0</v>
      </c>
      <c r="B1" s="74"/>
      <c r="C1" s="74"/>
      <c r="D1" s="75"/>
      <c r="E1" s="75"/>
      <c r="F1" s="74"/>
      <c r="G1" s="74"/>
      <c r="H1" s="76"/>
      <c r="I1" s="93"/>
      <c r="J1" s="74"/>
      <c r="K1" s="74"/>
      <c r="L1" s="76"/>
      <c r="M1" s="94"/>
      <c r="N1" s="74"/>
      <c r="O1" s="74"/>
      <c r="P1" s="76"/>
      <c r="Q1" s="94"/>
      <c r="R1" s="74"/>
      <c r="S1" s="74"/>
      <c r="T1" s="100"/>
      <c r="U1" s="101"/>
      <c r="V1" s="102"/>
      <c r="X1" s="103"/>
      <c r="Y1" s="103"/>
      <c r="Z1" s="103"/>
      <c r="AA1" s="103"/>
    </row>
    <row r="2" s="65" customFormat="1" hidden="1" customHeight="1" spans="1:29">
      <c r="A2" s="77" t="s">
        <v>1</v>
      </c>
      <c r="B2" s="77" t="s">
        <v>2</v>
      </c>
      <c r="C2" s="78" t="s">
        <v>276</v>
      </c>
      <c r="D2" s="78" t="s">
        <v>277</v>
      </c>
      <c r="E2" s="79" t="s">
        <v>278</v>
      </c>
      <c r="F2" s="80" t="s">
        <v>4</v>
      </c>
      <c r="G2" s="80"/>
      <c r="H2" s="81" t="s">
        <v>279</v>
      </c>
      <c r="I2" s="95" t="s">
        <v>280</v>
      </c>
      <c r="J2" s="80" t="s">
        <v>5</v>
      </c>
      <c r="K2" s="83"/>
      <c r="L2" s="81" t="s">
        <v>279</v>
      </c>
      <c r="M2" s="96" t="s">
        <v>280</v>
      </c>
      <c r="N2" s="84" t="s">
        <v>6</v>
      </c>
      <c r="O2" s="83"/>
      <c r="P2" s="81" t="s">
        <v>279</v>
      </c>
      <c r="Q2" s="96" t="s">
        <v>280</v>
      </c>
      <c r="R2" s="84" t="s">
        <v>7</v>
      </c>
      <c r="S2" s="83"/>
      <c r="T2" s="81" t="s">
        <v>279</v>
      </c>
      <c r="U2" s="96" t="s">
        <v>280</v>
      </c>
      <c r="V2" s="84" t="s">
        <v>8</v>
      </c>
      <c r="W2" s="83"/>
      <c r="X2" s="81" t="s">
        <v>279</v>
      </c>
      <c r="Y2" s="96" t="s">
        <v>280</v>
      </c>
      <c r="Z2" s="104" t="s">
        <v>281</v>
      </c>
      <c r="AA2" s="105" t="s">
        <v>282</v>
      </c>
      <c r="AB2" s="65" t="s">
        <v>283</v>
      </c>
      <c r="AC2" s="65" t="s">
        <v>284</v>
      </c>
    </row>
    <row r="3" s="65" customFormat="1" hidden="1" customHeight="1" spans="1:27">
      <c r="A3" s="82"/>
      <c r="B3" s="82"/>
      <c r="C3" s="82"/>
      <c r="D3" s="82"/>
      <c r="E3" s="79"/>
      <c r="F3" s="83" t="s">
        <v>9</v>
      </c>
      <c r="G3" s="84" t="s">
        <v>10</v>
      </c>
      <c r="H3" s="81"/>
      <c r="I3" s="95"/>
      <c r="J3" s="83" t="s">
        <v>9</v>
      </c>
      <c r="K3" s="97" t="s">
        <v>10</v>
      </c>
      <c r="L3" s="81"/>
      <c r="M3" s="96"/>
      <c r="N3" s="97" t="s">
        <v>9</v>
      </c>
      <c r="O3" s="97" t="s">
        <v>10</v>
      </c>
      <c r="P3" s="81"/>
      <c r="Q3" s="96"/>
      <c r="R3" s="97" t="s">
        <v>9</v>
      </c>
      <c r="S3" s="97" t="s">
        <v>10</v>
      </c>
      <c r="T3" s="81"/>
      <c r="U3" s="96"/>
      <c r="V3" s="97" t="s">
        <v>9</v>
      </c>
      <c r="W3" s="97" t="s">
        <v>10</v>
      </c>
      <c r="X3" s="81"/>
      <c r="Y3" s="96"/>
      <c r="Z3" s="104"/>
      <c r="AA3" s="105"/>
    </row>
    <row r="4" s="66" customFormat="1" hidden="1" customHeight="1" spans="1:29">
      <c r="A4" s="85" t="s">
        <v>11</v>
      </c>
      <c r="B4" s="85">
        <v>271.61</v>
      </c>
      <c r="C4" s="85">
        <f>B4*30</f>
        <v>8148.3</v>
      </c>
      <c r="D4" s="86" t="s">
        <v>12</v>
      </c>
      <c r="E4" s="86">
        <v>1.9</v>
      </c>
      <c r="F4" s="86">
        <v>62290</v>
      </c>
      <c r="G4" s="86">
        <v>62567</v>
      </c>
      <c r="H4" s="87">
        <f>G4-F4</f>
        <v>277</v>
      </c>
      <c r="I4" s="98">
        <f>H4*E4</f>
        <v>526.3</v>
      </c>
      <c r="J4" s="86">
        <v>62567</v>
      </c>
      <c r="K4" s="86">
        <v>63367</v>
      </c>
      <c r="L4" s="87">
        <f>K4-J4</f>
        <v>800</v>
      </c>
      <c r="M4" s="99">
        <f>L4*E4</f>
        <v>1520</v>
      </c>
      <c r="N4" s="86">
        <v>63367</v>
      </c>
      <c r="O4" s="86">
        <v>63716</v>
      </c>
      <c r="P4" s="87">
        <f>O4-N4</f>
        <v>349</v>
      </c>
      <c r="Q4" s="99">
        <f>P4*E4</f>
        <v>663.1</v>
      </c>
      <c r="R4" s="86"/>
      <c r="S4" s="86"/>
      <c r="T4" s="87">
        <f>S4-R4</f>
        <v>0</v>
      </c>
      <c r="U4" s="99">
        <f>T4*E4</f>
        <v>0</v>
      </c>
      <c r="V4" s="86"/>
      <c r="W4" s="86"/>
      <c r="X4" s="87">
        <f>W4-V4</f>
        <v>0</v>
      </c>
      <c r="Y4" s="99">
        <f>X4*E4</f>
        <v>0</v>
      </c>
      <c r="Z4" s="106">
        <f>H4+L4+P4+T4+X4</f>
        <v>1426</v>
      </c>
      <c r="AA4" s="107">
        <f>I4+M4+Q4+U4+Y4</f>
        <v>2709.4</v>
      </c>
      <c r="AC4" s="66">
        <f>AA4+AA5-C4</f>
        <v>-1545.8</v>
      </c>
    </row>
    <row r="5" s="66" customFormat="1" hidden="1" customHeight="1" spans="1:27">
      <c r="A5" s="88"/>
      <c r="B5" s="88"/>
      <c r="C5" s="88"/>
      <c r="D5" s="86" t="s">
        <v>13</v>
      </c>
      <c r="E5" s="86">
        <v>1.9</v>
      </c>
      <c r="F5" s="86">
        <v>54436</v>
      </c>
      <c r="G5" s="86">
        <v>54625</v>
      </c>
      <c r="H5" s="87">
        <f t="shared" ref="H5:H68" si="0">G5-F5</f>
        <v>189</v>
      </c>
      <c r="I5" s="98">
        <f t="shared" ref="I5:I68" si="1">H5*E5</f>
        <v>359.1</v>
      </c>
      <c r="J5" s="86">
        <v>54625</v>
      </c>
      <c r="K5" s="86">
        <v>55468</v>
      </c>
      <c r="L5" s="87">
        <f t="shared" ref="L5:L68" si="2">K5-J5</f>
        <v>843</v>
      </c>
      <c r="M5" s="99">
        <f t="shared" ref="M5:M68" si="3">L5*E5</f>
        <v>1601.7</v>
      </c>
      <c r="N5" s="86">
        <v>55468</v>
      </c>
      <c r="O5" s="86">
        <v>56485</v>
      </c>
      <c r="P5" s="87">
        <f t="shared" ref="P5:P68" si="4">O5-N5</f>
        <v>1017</v>
      </c>
      <c r="Q5" s="99">
        <f t="shared" ref="Q5:Q68" si="5">P5*E5</f>
        <v>1932.3</v>
      </c>
      <c r="R5" s="86"/>
      <c r="S5" s="86"/>
      <c r="T5" s="87">
        <f t="shared" ref="T5:T68" si="6">S5-R5</f>
        <v>0</v>
      </c>
      <c r="U5" s="99">
        <f t="shared" ref="U5:U36" si="7">T5*E5</f>
        <v>0</v>
      </c>
      <c r="V5" s="86"/>
      <c r="W5" s="86"/>
      <c r="X5" s="87">
        <f t="shared" ref="X5:X68" si="8">W5-V5</f>
        <v>0</v>
      </c>
      <c r="Y5" s="99">
        <f t="shared" ref="Y5:Y68" si="9">X5*E5</f>
        <v>0</v>
      </c>
      <c r="Z5" s="106">
        <f t="shared" ref="Z5:Z68" si="10">H5+L5+P5+T5+X5</f>
        <v>2049</v>
      </c>
      <c r="AA5" s="107">
        <f t="shared" ref="AA5:AA68" si="11">I5+M5+Q5+U5+Y5</f>
        <v>3893.1</v>
      </c>
    </row>
    <row r="6" s="66" customFormat="1" hidden="1" customHeight="1" spans="1:27">
      <c r="A6" s="89" t="s">
        <v>14</v>
      </c>
      <c r="B6" s="89">
        <v>119.56</v>
      </c>
      <c r="C6" s="89">
        <f>B6*30</f>
        <v>3586.8</v>
      </c>
      <c r="D6" s="90"/>
      <c r="E6" s="86">
        <v>1.9</v>
      </c>
      <c r="F6" s="86">
        <v>46530</v>
      </c>
      <c r="G6" s="86" t="s">
        <v>285</v>
      </c>
      <c r="H6" s="87" t="e">
        <f t="shared" si="0"/>
        <v>#VALUE!</v>
      </c>
      <c r="I6" s="98" t="e">
        <f t="shared" si="1"/>
        <v>#VALUE!</v>
      </c>
      <c r="J6" s="86"/>
      <c r="K6" s="86"/>
      <c r="L6" s="87">
        <f t="shared" si="2"/>
        <v>0</v>
      </c>
      <c r="M6" s="99">
        <f t="shared" si="3"/>
        <v>0</v>
      </c>
      <c r="N6" s="86"/>
      <c r="O6" s="86"/>
      <c r="P6" s="87">
        <f t="shared" si="4"/>
        <v>0</v>
      </c>
      <c r="Q6" s="99">
        <f t="shared" si="5"/>
        <v>0</v>
      </c>
      <c r="R6" s="86"/>
      <c r="S6" s="86"/>
      <c r="T6" s="87">
        <f t="shared" si="6"/>
        <v>0</v>
      </c>
      <c r="U6" s="99">
        <f t="shared" si="7"/>
        <v>0</v>
      </c>
      <c r="V6" s="86"/>
      <c r="W6" s="86"/>
      <c r="X6" s="87">
        <f t="shared" si="8"/>
        <v>0</v>
      </c>
      <c r="Y6" s="99">
        <f t="shared" si="9"/>
        <v>0</v>
      </c>
      <c r="Z6" s="106" t="e">
        <f t="shared" si="10"/>
        <v>#VALUE!</v>
      </c>
      <c r="AA6" s="107" t="e">
        <f t="shared" si="11"/>
        <v>#VALUE!</v>
      </c>
    </row>
    <row r="7" s="66" customFormat="1" hidden="1" customHeight="1" spans="1:29">
      <c r="A7" s="85" t="s">
        <v>15</v>
      </c>
      <c r="B7" s="85">
        <v>269.54</v>
      </c>
      <c r="C7" s="85">
        <f>B7*30</f>
        <v>8086.2</v>
      </c>
      <c r="D7" s="86" t="s">
        <v>12</v>
      </c>
      <c r="E7" s="86">
        <v>1.9</v>
      </c>
      <c r="F7" s="86">
        <v>38071</v>
      </c>
      <c r="G7" s="86">
        <v>38207</v>
      </c>
      <c r="H7" s="87">
        <f t="shared" si="0"/>
        <v>136</v>
      </c>
      <c r="I7" s="98">
        <f t="shared" si="1"/>
        <v>258.4</v>
      </c>
      <c r="J7" s="86">
        <v>38207</v>
      </c>
      <c r="K7" s="86">
        <v>38633</v>
      </c>
      <c r="L7" s="87">
        <f t="shared" si="2"/>
        <v>426</v>
      </c>
      <c r="M7" s="99">
        <f t="shared" si="3"/>
        <v>809.4</v>
      </c>
      <c r="N7" s="86">
        <v>38633</v>
      </c>
      <c r="O7" s="86">
        <v>38976</v>
      </c>
      <c r="P7" s="87">
        <f t="shared" si="4"/>
        <v>343</v>
      </c>
      <c r="Q7" s="99">
        <f t="shared" si="5"/>
        <v>651.7</v>
      </c>
      <c r="R7" s="86"/>
      <c r="S7" s="86"/>
      <c r="T7" s="87">
        <f t="shared" si="6"/>
        <v>0</v>
      </c>
      <c r="U7" s="99">
        <f t="shared" si="7"/>
        <v>0</v>
      </c>
      <c r="V7" s="86"/>
      <c r="W7" s="86"/>
      <c r="X7" s="87">
        <f t="shared" si="8"/>
        <v>0</v>
      </c>
      <c r="Y7" s="99">
        <f t="shared" si="9"/>
        <v>0</v>
      </c>
      <c r="Z7" s="106">
        <f t="shared" si="10"/>
        <v>905</v>
      </c>
      <c r="AA7" s="107">
        <f t="shared" si="11"/>
        <v>1719.5</v>
      </c>
      <c r="AC7" s="66">
        <f>AA7+AA8-C7</f>
        <v>-5274.2</v>
      </c>
    </row>
    <row r="8" s="66" customFormat="1" hidden="1" customHeight="1" spans="1:27">
      <c r="A8" s="88"/>
      <c r="B8" s="88"/>
      <c r="C8" s="88"/>
      <c r="D8" s="86" t="s">
        <v>13</v>
      </c>
      <c r="E8" s="86">
        <v>1.9</v>
      </c>
      <c r="F8" s="86">
        <v>32874</v>
      </c>
      <c r="G8" s="86">
        <v>32880</v>
      </c>
      <c r="H8" s="87">
        <f t="shared" si="0"/>
        <v>6</v>
      </c>
      <c r="I8" s="98">
        <f t="shared" si="1"/>
        <v>11.4</v>
      </c>
      <c r="J8" s="86">
        <v>32880</v>
      </c>
      <c r="K8" s="86">
        <v>33214</v>
      </c>
      <c r="L8" s="87">
        <f t="shared" si="2"/>
        <v>334</v>
      </c>
      <c r="M8" s="99">
        <f t="shared" si="3"/>
        <v>634.6</v>
      </c>
      <c r="N8" s="86">
        <v>33214</v>
      </c>
      <c r="O8" s="86">
        <v>33449</v>
      </c>
      <c r="P8" s="87">
        <f t="shared" si="4"/>
        <v>235</v>
      </c>
      <c r="Q8" s="99">
        <f t="shared" si="5"/>
        <v>446.5</v>
      </c>
      <c r="R8" s="86"/>
      <c r="S8" s="86"/>
      <c r="T8" s="87">
        <f t="shared" si="6"/>
        <v>0</v>
      </c>
      <c r="U8" s="99">
        <f t="shared" si="7"/>
        <v>0</v>
      </c>
      <c r="V8" s="86"/>
      <c r="W8" s="86"/>
      <c r="X8" s="87">
        <f t="shared" si="8"/>
        <v>0</v>
      </c>
      <c r="Y8" s="99">
        <f t="shared" si="9"/>
        <v>0</v>
      </c>
      <c r="Z8" s="106">
        <f t="shared" si="10"/>
        <v>575</v>
      </c>
      <c r="AA8" s="107">
        <f t="shared" si="11"/>
        <v>1092.5</v>
      </c>
    </row>
    <row r="9" s="66" customFormat="1" hidden="1" customHeight="1" spans="1:27">
      <c r="A9" s="89" t="s">
        <v>16</v>
      </c>
      <c r="B9" s="89">
        <v>168.62</v>
      </c>
      <c r="C9" s="89">
        <f>B9*30</f>
        <v>5058.6</v>
      </c>
      <c r="D9" s="90"/>
      <c r="E9" s="86">
        <v>1.9</v>
      </c>
      <c r="F9" s="86">
        <v>25788</v>
      </c>
      <c r="G9" s="86" t="s">
        <v>285</v>
      </c>
      <c r="H9" s="87" t="e">
        <f t="shared" si="0"/>
        <v>#VALUE!</v>
      </c>
      <c r="I9" s="98" t="e">
        <f t="shared" si="1"/>
        <v>#VALUE!</v>
      </c>
      <c r="J9" s="86">
        <v>25788</v>
      </c>
      <c r="K9" s="86">
        <v>25788</v>
      </c>
      <c r="L9" s="87">
        <f t="shared" si="2"/>
        <v>0</v>
      </c>
      <c r="M9" s="99">
        <f t="shared" si="3"/>
        <v>0</v>
      </c>
      <c r="N9" s="86"/>
      <c r="O9" s="86"/>
      <c r="P9" s="87">
        <f t="shared" si="4"/>
        <v>0</v>
      </c>
      <c r="Q9" s="99">
        <f t="shared" si="5"/>
        <v>0</v>
      </c>
      <c r="R9" s="86"/>
      <c r="S9" s="86"/>
      <c r="T9" s="87">
        <f t="shared" si="6"/>
        <v>0</v>
      </c>
      <c r="U9" s="99">
        <f t="shared" si="7"/>
        <v>0</v>
      </c>
      <c r="V9" s="86"/>
      <c r="W9" s="86"/>
      <c r="X9" s="87">
        <f t="shared" si="8"/>
        <v>0</v>
      </c>
      <c r="Y9" s="99">
        <f t="shared" si="9"/>
        <v>0</v>
      </c>
      <c r="Z9" s="106" t="e">
        <f t="shared" si="10"/>
        <v>#VALUE!</v>
      </c>
      <c r="AA9" s="107" t="e">
        <f t="shared" si="11"/>
        <v>#VALUE!</v>
      </c>
    </row>
    <row r="10" s="66" customFormat="1" hidden="1" customHeight="1" spans="1:29">
      <c r="A10" s="89" t="s">
        <v>17</v>
      </c>
      <c r="B10" s="89">
        <v>132.83</v>
      </c>
      <c r="C10" s="89">
        <f t="shared" ref="C10:C25" si="12">B10*30</f>
        <v>3984.9</v>
      </c>
      <c r="D10" s="90"/>
      <c r="E10" s="86">
        <v>1.9</v>
      </c>
      <c r="F10" s="86">
        <v>30638</v>
      </c>
      <c r="G10" s="86">
        <v>30638</v>
      </c>
      <c r="H10" s="87">
        <f t="shared" si="0"/>
        <v>0</v>
      </c>
      <c r="I10" s="98">
        <f t="shared" si="1"/>
        <v>0</v>
      </c>
      <c r="J10" s="86">
        <v>30639</v>
      </c>
      <c r="K10" s="86">
        <v>30975</v>
      </c>
      <c r="L10" s="87">
        <f t="shared" si="2"/>
        <v>336</v>
      </c>
      <c r="M10" s="99">
        <f t="shared" si="3"/>
        <v>638.4</v>
      </c>
      <c r="N10" s="86">
        <v>30975</v>
      </c>
      <c r="O10" s="86">
        <v>31486</v>
      </c>
      <c r="P10" s="87">
        <f t="shared" si="4"/>
        <v>511</v>
      </c>
      <c r="Q10" s="99">
        <f t="shared" si="5"/>
        <v>970.9</v>
      </c>
      <c r="R10" s="86"/>
      <c r="S10" s="86"/>
      <c r="T10" s="87">
        <f t="shared" si="6"/>
        <v>0</v>
      </c>
      <c r="U10" s="99">
        <f t="shared" si="7"/>
        <v>0</v>
      </c>
      <c r="V10" s="86"/>
      <c r="W10" s="86"/>
      <c r="X10" s="87">
        <f t="shared" si="8"/>
        <v>0</v>
      </c>
      <c r="Y10" s="99">
        <f t="shared" si="9"/>
        <v>0</v>
      </c>
      <c r="Z10" s="106">
        <f t="shared" si="10"/>
        <v>847</v>
      </c>
      <c r="AA10" s="107">
        <f t="shared" si="11"/>
        <v>1609.3</v>
      </c>
      <c r="AC10" s="66">
        <f>AA10-C10</f>
        <v>-2375.6</v>
      </c>
    </row>
    <row r="11" s="66" customFormat="1" hidden="1" customHeight="1" spans="1:29">
      <c r="A11" s="89" t="s">
        <v>18</v>
      </c>
      <c r="B11" s="89">
        <v>167.66</v>
      </c>
      <c r="C11" s="89">
        <f t="shared" si="12"/>
        <v>5029.8</v>
      </c>
      <c r="D11" s="90"/>
      <c r="E11" s="86">
        <v>1.9</v>
      </c>
      <c r="F11" s="86">
        <v>53710</v>
      </c>
      <c r="G11" s="86">
        <v>53835</v>
      </c>
      <c r="H11" s="87">
        <f t="shared" si="0"/>
        <v>125</v>
      </c>
      <c r="I11" s="98">
        <f t="shared" si="1"/>
        <v>237.5</v>
      </c>
      <c r="J11" s="86">
        <v>53835</v>
      </c>
      <c r="K11" s="86">
        <v>54124</v>
      </c>
      <c r="L11" s="87">
        <f t="shared" si="2"/>
        <v>289</v>
      </c>
      <c r="M11" s="99">
        <f t="shared" si="3"/>
        <v>549.1</v>
      </c>
      <c r="N11" s="86">
        <v>54124</v>
      </c>
      <c r="O11" s="86">
        <v>54406</v>
      </c>
      <c r="P11" s="87">
        <f t="shared" si="4"/>
        <v>282</v>
      </c>
      <c r="Q11" s="99">
        <f t="shared" si="5"/>
        <v>535.8</v>
      </c>
      <c r="R11" s="86"/>
      <c r="S11" s="86"/>
      <c r="T11" s="87">
        <f t="shared" si="6"/>
        <v>0</v>
      </c>
      <c r="U11" s="99">
        <f t="shared" si="7"/>
        <v>0</v>
      </c>
      <c r="V11" s="86"/>
      <c r="W11" s="86"/>
      <c r="X11" s="87">
        <f t="shared" si="8"/>
        <v>0</v>
      </c>
      <c r="Y11" s="99">
        <f t="shared" si="9"/>
        <v>0</v>
      </c>
      <c r="Z11" s="106">
        <f t="shared" si="10"/>
        <v>696</v>
      </c>
      <c r="AA11" s="107">
        <f t="shared" si="11"/>
        <v>1322.4</v>
      </c>
      <c r="AC11" s="66">
        <f t="shared" ref="AC11:AC24" si="13">AA11-C11</f>
        <v>-3707.4</v>
      </c>
    </row>
    <row r="12" s="66" customFormat="1" hidden="1" customHeight="1" spans="1:29">
      <c r="A12" s="89" t="s">
        <v>19</v>
      </c>
      <c r="B12" s="89">
        <v>131.87</v>
      </c>
      <c r="C12" s="89">
        <f t="shared" si="12"/>
        <v>3956.1</v>
      </c>
      <c r="D12" s="90"/>
      <c r="E12" s="86">
        <v>1.9</v>
      </c>
      <c r="F12" s="86">
        <v>28628</v>
      </c>
      <c r="G12" s="86">
        <v>28848</v>
      </c>
      <c r="H12" s="87">
        <f t="shared" si="0"/>
        <v>220</v>
      </c>
      <c r="I12" s="98">
        <f t="shared" si="1"/>
        <v>418</v>
      </c>
      <c r="J12" s="86">
        <v>28848</v>
      </c>
      <c r="K12" s="86">
        <v>29711</v>
      </c>
      <c r="L12" s="87">
        <f t="shared" si="2"/>
        <v>863</v>
      </c>
      <c r="M12" s="99">
        <f t="shared" si="3"/>
        <v>1639.7</v>
      </c>
      <c r="N12" s="86">
        <v>29711</v>
      </c>
      <c r="O12" s="86">
        <v>30586</v>
      </c>
      <c r="P12" s="87">
        <f t="shared" si="4"/>
        <v>875</v>
      </c>
      <c r="Q12" s="99">
        <f t="shared" si="5"/>
        <v>1662.5</v>
      </c>
      <c r="R12" s="86"/>
      <c r="S12" s="86"/>
      <c r="T12" s="87">
        <f t="shared" si="6"/>
        <v>0</v>
      </c>
      <c r="U12" s="99">
        <f t="shared" si="7"/>
        <v>0</v>
      </c>
      <c r="V12" s="86"/>
      <c r="W12" s="86"/>
      <c r="X12" s="87">
        <f t="shared" si="8"/>
        <v>0</v>
      </c>
      <c r="Y12" s="99">
        <f t="shared" si="9"/>
        <v>0</v>
      </c>
      <c r="Z12" s="106">
        <f t="shared" si="10"/>
        <v>1958</v>
      </c>
      <c r="AA12" s="107">
        <f t="shared" si="11"/>
        <v>3720.2</v>
      </c>
      <c r="AC12" s="66">
        <f t="shared" si="13"/>
        <v>-235.9</v>
      </c>
    </row>
    <row r="13" s="66" customFormat="1" hidden="1" customHeight="1" spans="1:29">
      <c r="A13" s="89" t="s">
        <v>20</v>
      </c>
      <c r="B13" s="89">
        <v>132.83</v>
      </c>
      <c r="C13" s="89">
        <f t="shared" si="12"/>
        <v>3984.9</v>
      </c>
      <c r="D13" s="90"/>
      <c r="E13" s="86">
        <v>1.9</v>
      </c>
      <c r="F13" s="86">
        <v>29077</v>
      </c>
      <c r="G13" s="86" t="s">
        <v>285</v>
      </c>
      <c r="H13" s="87" t="e">
        <f t="shared" si="0"/>
        <v>#VALUE!</v>
      </c>
      <c r="I13" s="98" t="e">
        <f t="shared" si="1"/>
        <v>#VALUE!</v>
      </c>
      <c r="J13" s="86"/>
      <c r="K13" s="86"/>
      <c r="L13" s="87">
        <f t="shared" si="2"/>
        <v>0</v>
      </c>
      <c r="M13" s="99">
        <f t="shared" si="3"/>
        <v>0</v>
      </c>
      <c r="N13" s="86"/>
      <c r="O13" s="86"/>
      <c r="P13" s="87">
        <f t="shared" si="4"/>
        <v>0</v>
      </c>
      <c r="Q13" s="99">
        <f t="shared" si="5"/>
        <v>0</v>
      </c>
      <c r="R13" s="86"/>
      <c r="S13" s="86"/>
      <c r="T13" s="87">
        <f t="shared" si="6"/>
        <v>0</v>
      </c>
      <c r="U13" s="99">
        <f t="shared" si="7"/>
        <v>0</v>
      </c>
      <c r="V13" s="86"/>
      <c r="W13" s="86"/>
      <c r="X13" s="87">
        <f t="shared" si="8"/>
        <v>0</v>
      </c>
      <c r="Y13" s="99">
        <f t="shared" si="9"/>
        <v>0</v>
      </c>
      <c r="Z13" s="106" t="e">
        <f t="shared" si="10"/>
        <v>#VALUE!</v>
      </c>
      <c r="AA13" s="107" t="e">
        <f t="shared" si="11"/>
        <v>#VALUE!</v>
      </c>
      <c r="AC13" s="66" t="e">
        <f t="shared" si="13"/>
        <v>#VALUE!</v>
      </c>
    </row>
    <row r="14" s="66" customFormat="1" hidden="1" customHeight="1" spans="1:29">
      <c r="A14" s="89" t="s">
        <v>21</v>
      </c>
      <c r="B14" s="89">
        <v>167.66</v>
      </c>
      <c r="C14" s="89">
        <f t="shared" si="12"/>
        <v>5029.8</v>
      </c>
      <c r="D14" s="90"/>
      <c r="E14" s="86">
        <v>1.9</v>
      </c>
      <c r="F14" s="86">
        <v>46150</v>
      </c>
      <c r="G14" s="86">
        <v>46163</v>
      </c>
      <c r="H14" s="87">
        <f t="shared" si="0"/>
        <v>13</v>
      </c>
      <c r="I14" s="98">
        <f t="shared" si="1"/>
        <v>24.7</v>
      </c>
      <c r="J14" s="86">
        <v>46163</v>
      </c>
      <c r="K14" s="86">
        <v>46484</v>
      </c>
      <c r="L14" s="87">
        <f t="shared" si="2"/>
        <v>321</v>
      </c>
      <c r="M14" s="99">
        <f t="shared" si="3"/>
        <v>609.9</v>
      </c>
      <c r="N14" s="86">
        <v>46484</v>
      </c>
      <c r="O14" s="86">
        <v>46851</v>
      </c>
      <c r="P14" s="87">
        <f t="shared" si="4"/>
        <v>367</v>
      </c>
      <c r="Q14" s="99">
        <f t="shared" si="5"/>
        <v>697.3</v>
      </c>
      <c r="R14" s="86"/>
      <c r="S14" s="86"/>
      <c r="T14" s="87">
        <f t="shared" si="6"/>
        <v>0</v>
      </c>
      <c r="U14" s="99">
        <f t="shared" si="7"/>
        <v>0</v>
      </c>
      <c r="V14" s="86"/>
      <c r="W14" s="86"/>
      <c r="X14" s="87">
        <f t="shared" si="8"/>
        <v>0</v>
      </c>
      <c r="Y14" s="99">
        <f t="shared" si="9"/>
        <v>0</v>
      </c>
      <c r="Z14" s="106">
        <f t="shared" si="10"/>
        <v>701</v>
      </c>
      <c r="AA14" s="107">
        <f t="shared" si="11"/>
        <v>1331.9</v>
      </c>
      <c r="AC14" s="66">
        <f t="shared" si="13"/>
        <v>-3697.9</v>
      </c>
    </row>
    <row r="15" s="66" customFormat="1" hidden="1" customHeight="1" spans="1:29">
      <c r="A15" s="89" t="s">
        <v>22</v>
      </c>
      <c r="B15" s="89">
        <v>131.87</v>
      </c>
      <c r="C15" s="89">
        <f t="shared" si="12"/>
        <v>3956.1</v>
      </c>
      <c r="D15" s="90"/>
      <c r="E15" s="86">
        <v>1.9</v>
      </c>
      <c r="F15" s="86">
        <v>52620</v>
      </c>
      <c r="G15" s="86">
        <v>52731</v>
      </c>
      <c r="H15" s="87">
        <f t="shared" si="0"/>
        <v>111</v>
      </c>
      <c r="I15" s="98">
        <f t="shared" si="1"/>
        <v>210.9</v>
      </c>
      <c r="J15" s="86">
        <v>52731</v>
      </c>
      <c r="K15" s="86">
        <v>53018</v>
      </c>
      <c r="L15" s="87">
        <f t="shared" si="2"/>
        <v>287</v>
      </c>
      <c r="M15" s="99">
        <f t="shared" si="3"/>
        <v>545.3</v>
      </c>
      <c r="N15" s="86">
        <v>53018</v>
      </c>
      <c r="O15" s="86">
        <v>53352</v>
      </c>
      <c r="P15" s="87">
        <f t="shared" si="4"/>
        <v>334</v>
      </c>
      <c r="Q15" s="99">
        <f t="shared" si="5"/>
        <v>634.6</v>
      </c>
      <c r="R15" s="86"/>
      <c r="S15" s="86"/>
      <c r="T15" s="87">
        <f t="shared" si="6"/>
        <v>0</v>
      </c>
      <c r="U15" s="99">
        <f t="shared" si="7"/>
        <v>0</v>
      </c>
      <c r="V15" s="86"/>
      <c r="W15" s="86"/>
      <c r="X15" s="87">
        <f t="shared" si="8"/>
        <v>0</v>
      </c>
      <c r="Y15" s="99">
        <f t="shared" si="9"/>
        <v>0</v>
      </c>
      <c r="Z15" s="106">
        <f t="shared" si="10"/>
        <v>732</v>
      </c>
      <c r="AA15" s="107">
        <f t="shared" si="11"/>
        <v>1390.8</v>
      </c>
      <c r="AC15" s="66">
        <f t="shared" si="13"/>
        <v>-2565.3</v>
      </c>
    </row>
    <row r="16" s="66" customFormat="1" customHeight="1" spans="1:29">
      <c r="A16" s="89" t="s">
        <v>23</v>
      </c>
      <c r="B16" s="89">
        <v>132.83</v>
      </c>
      <c r="C16" s="89">
        <f t="shared" si="12"/>
        <v>3984.9</v>
      </c>
      <c r="D16" s="90"/>
      <c r="E16" s="86">
        <v>1.9</v>
      </c>
      <c r="F16" s="86">
        <v>43827</v>
      </c>
      <c r="G16" s="86">
        <v>43827</v>
      </c>
      <c r="H16" s="87">
        <f t="shared" si="0"/>
        <v>0</v>
      </c>
      <c r="I16" s="98">
        <f t="shared" si="1"/>
        <v>0</v>
      </c>
      <c r="J16" s="86">
        <v>43827</v>
      </c>
      <c r="K16" s="86">
        <v>44979</v>
      </c>
      <c r="L16" s="87">
        <f t="shared" si="2"/>
        <v>1152</v>
      </c>
      <c r="M16" s="99">
        <f t="shared" si="3"/>
        <v>2188.8</v>
      </c>
      <c r="N16" s="86">
        <v>44979</v>
      </c>
      <c r="O16" s="86">
        <v>45925</v>
      </c>
      <c r="P16" s="87">
        <f t="shared" si="4"/>
        <v>946</v>
      </c>
      <c r="Q16" s="99">
        <f t="shared" si="5"/>
        <v>1797.4</v>
      </c>
      <c r="R16" s="86"/>
      <c r="S16" s="86"/>
      <c r="T16" s="87">
        <f t="shared" si="6"/>
        <v>0</v>
      </c>
      <c r="U16" s="99">
        <f t="shared" si="7"/>
        <v>0</v>
      </c>
      <c r="V16" s="86"/>
      <c r="W16" s="86"/>
      <c r="X16" s="87">
        <f t="shared" si="8"/>
        <v>0</v>
      </c>
      <c r="Y16" s="99">
        <f t="shared" si="9"/>
        <v>0</v>
      </c>
      <c r="Z16" s="106">
        <f t="shared" si="10"/>
        <v>2098</v>
      </c>
      <c r="AA16" s="107">
        <f t="shared" si="11"/>
        <v>3986.2</v>
      </c>
      <c r="AC16" s="66">
        <f t="shared" si="13"/>
        <v>1.29999999999973</v>
      </c>
    </row>
    <row r="17" s="66" customFormat="1" customHeight="1" spans="1:29">
      <c r="A17" s="89" t="s">
        <v>24</v>
      </c>
      <c r="B17" s="89">
        <v>167.66</v>
      </c>
      <c r="C17" s="89">
        <f t="shared" si="12"/>
        <v>5029.8</v>
      </c>
      <c r="D17" s="90"/>
      <c r="E17" s="86">
        <v>1.9</v>
      </c>
      <c r="F17" s="86">
        <v>44860</v>
      </c>
      <c r="G17" s="86">
        <v>45943</v>
      </c>
      <c r="H17" s="87">
        <f t="shared" si="0"/>
        <v>1083</v>
      </c>
      <c r="I17" s="98">
        <f t="shared" si="1"/>
        <v>2057.7</v>
      </c>
      <c r="J17" s="86">
        <v>45943</v>
      </c>
      <c r="K17" s="86">
        <v>47724</v>
      </c>
      <c r="L17" s="87">
        <f t="shared" si="2"/>
        <v>1781</v>
      </c>
      <c r="M17" s="99">
        <f t="shared" si="3"/>
        <v>3383.9</v>
      </c>
      <c r="N17" s="86">
        <v>47724</v>
      </c>
      <c r="O17" s="86">
        <v>50394</v>
      </c>
      <c r="P17" s="87">
        <f t="shared" si="4"/>
        <v>2670</v>
      </c>
      <c r="Q17" s="99">
        <f t="shared" si="5"/>
        <v>5073</v>
      </c>
      <c r="R17" s="86"/>
      <c r="S17" s="86"/>
      <c r="T17" s="87">
        <f t="shared" si="6"/>
        <v>0</v>
      </c>
      <c r="U17" s="99">
        <f t="shared" si="7"/>
        <v>0</v>
      </c>
      <c r="V17" s="86"/>
      <c r="W17" s="86"/>
      <c r="X17" s="87">
        <f t="shared" si="8"/>
        <v>0</v>
      </c>
      <c r="Y17" s="99">
        <f t="shared" si="9"/>
        <v>0</v>
      </c>
      <c r="Z17" s="106">
        <f t="shared" si="10"/>
        <v>5534</v>
      </c>
      <c r="AA17" s="107">
        <f t="shared" si="11"/>
        <v>10514.6</v>
      </c>
      <c r="AC17" s="66">
        <f t="shared" si="13"/>
        <v>5484.8</v>
      </c>
    </row>
    <row r="18" s="66" customFormat="1" hidden="1" customHeight="1" spans="1:29">
      <c r="A18" s="89" t="s">
        <v>25</v>
      </c>
      <c r="B18" s="89">
        <v>131.87</v>
      </c>
      <c r="C18" s="89">
        <f t="shared" si="12"/>
        <v>3956.1</v>
      </c>
      <c r="D18" s="90"/>
      <c r="E18" s="86">
        <v>1.9</v>
      </c>
      <c r="F18" s="86">
        <v>50263</v>
      </c>
      <c r="G18" s="86">
        <v>50270</v>
      </c>
      <c r="H18" s="87">
        <f t="shared" si="0"/>
        <v>7</v>
      </c>
      <c r="I18" s="98">
        <f t="shared" si="1"/>
        <v>13.3</v>
      </c>
      <c r="J18" s="86">
        <v>50270</v>
      </c>
      <c r="K18" s="86">
        <v>50270</v>
      </c>
      <c r="L18" s="87">
        <f t="shared" si="2"/>
        <v>0</v>
      </c>
      <c r="M18" s="99">
        <f t="shared" si="3"/>
        <v>0</v>
      </c>
      <c r="N18" s="86">
        <v>50270</v>
      </c>
      <c r="O18" s="86">
        <v>50440</v>
      </c>
      <c r="P18" s="87">
        <f t="shared" si="4"/>
        <v>170</v>
      </c>
      <c r="Q18" s="99">
        <f t="shared" si="5"/>
        <v>323</v>
      </c>
      <c r="R18" s="86"/>
      <c r="S18" s="86"/>
      <c r="T18" s="87">
        <f t="shared" si="6"/>
        <v>0</v>
      </c>
      <c r="U18" s="99">
        <f t="shared" si="7"/>
        <v>0</v>
      </c>
      <c r="V18" s="86"/>
      <c r="W18" s="86"/>
      <c r="X18" s="87">
        <f t="shared" si="8"/>
        <v>0</v>
      </c>
      <c r="Y18" s="99">
        <f t="shared" si="9"/>
        <v>0</v>
      </c>
      <c r="Z18" s="106">
        <f t="shared" si="10"/>
        <v>177</v>
      </c>
      <c r="AA18" s="107">
        <f t="shared" si="11"/>
        <v>336.3</v>
      </c>
      <c r="AC18" s="66">
        <f t="shared" si="13"/>
        <v>-3619.8</v>
      </c>
    </row>
    <row r="19" s="66" customFormat="1" hidden="1" customHeight="1" spans="1:29">
      <c r="A19" s="89" t="s">
        <v>26</v>
      </c>
      <c r="B19" s="89">
        <v>132.83</v>
      </c>
      <c r="C19" s="89">
        <f t="shared" si="12"/>
        <v>3984.9</v>
      </c>
      <c r="D19" s="90"/>
      <c r="E19" s="86">
        <v>1.9</v>
      </c>
      <c r="F19" s="86">
        <v>30341</v>
      </c>
      <c r="G19" s="86">
        <v>30376</v>
      </c>
      <c r="H19" s="87">
        <f t="shared" si="0"/>
        <v>35</v>
      </c>
      <c r="I19" s="98">
        <f t="shared" si="1"/>
        <v>66.5</v>
      </c>
      <c r="J19" s="86">
        <v>30376</v>
      </c>
      <c r="K19" s="86">
        <v>30718</v>
      </c>
      <c r="L19" s="87">
        <f t="shared" si="2"/>
        <v>342</v>
      </c>
      <c r="M19" s="99">
        <f t="shared" si="3"/>
        <v>649.8</v>
      </c>
      <c r="N19" s="86">
        <v>30718</v>
      </c>
      <c r="O19" s="86">
        <v>31173</v>
      </c>
      <c r="P19" s="87">
        <f t="shared" si="4"/>
        <v>455</v>
      </c>
      <c r="Q19" s="99">
        <f t="shared" si="5"/>
        <v>864.5</v>
      </c>
      <c r="R19" s="86"/>
      <c r="S19" s="86"/>
      <c r="T19" s="87">
        <f t="shared" si="6"/>
        <v>0</v>
      </c>
      <c r="U19" s="99">
        <f t="shared" si="7"/>
        <v>0</v>
      </c>
      <c r="V19" s="86"/>
      <c r="W19" s="86"/>
      <c r="X19" s="87">
        <f t="shared" si="8"/>
        <v>0</v>
      </c>
      <c r="Y19" s="99">
        <f t="shared" si="9"/>
        <v>0</v>
      </c>
      <c r="Z19" s="106">
        <f t="shared" si="10"/>
        <v>832</v>
      </c>
      <c r="AA19" s="107">
        <f t="shared" si="11"/>
        <v>1580.8</v>
      </c>
      <c r="AC19" s="66">
        <f t="shared" si="13"/>
        <v>-2404.1</v>
      </c>
    </row>
    <row r="20" s="66" customFormat="1" hidden="1" customHeight="1" spans="1:29">
      <c r="A20" s="89" t="s">
        <v>27</v>
      </c>
      <c r="B20" s="89">
        <v>167.66</v>
      </c>
      <c r="C20" s="89">
        <f t="shared" si="12"/>
        <v>5029.8</v>
      </c>
      <c r="D20" s="90"/>
      <c r="E20" s="86">
        <v>1.9</v>
      </c>
      <c r="F20" s="86">
        <v>0</v>
      </c>
      <c r="G20" s="86">
        <v>18</v>
      </c>
      <c r="H20" s="87">
        <f t="shared" si="0"/>
        <v>18</v>
      </c>
      <c r="I20" s="98">
        <f t="shared" si="1"/>
        <v>34.2</v>
      </c>
      <c r="J20" s="86">
        <v>18</v>
      </c>
      <c r="K20" s="86">
        <v>394</v>
      </c>
      <c r="L20" s="87">
        <f t="shared" si="2"/>
        <v>376</v>
      </c>
      <c r="M20" s="99">
        <f t="shared" si="3"/>
        <v>714.4</v>
      </c>
      <c r="N20" s="86">
        <v>394</v>
      </c>
      <c r="O20" s="86">
        <v>809</v>
      </c>
      <c r="P20" s="87">
        <f t="shared" si="4"/>
        <v>415</v>
      </c>
      <c r="Q20" s="99">
        <f t="shared" si="5"/>
        <v>788.5</v>
      </c>
      <c r="R20" s="86"/>
      <c r="S20" s="86"/>
      <c r="T20" s="87">
        <f t="shared" si="6"/>
        <v>0</v>
      </c>
      <c r="U20" s="99">
        <f t="shared" si="7"/>
        <v>0</v>
      </c>
      <c r="V20" s="86"/>
      <c r="W20" s="86"/>
      <c r="X20" s="87">
        <f t="shared" si="8"/>
        <v>0</v>
      </c>
      <c r="Y20" s="99">
        <f t="shared" si="9"/>
        <v>0</v>
      </c>
      <c r="Z20" s="106">
        <f t="shared" si="10"/>
        <v>809</v>
      </c>
      <c r="AA20" s="107">
        <f t="shared" si="11"/>
        <v>1537.1</v>
      </c>
      <c r="AC20" s="66">
        <f t="shared" si="13"/>
        <v>-3492.7</v>
      </c>
    </row>
    <row r="21" s="66" customFormat="1" hidden="1" customHeight="1" spans="1:29">
      <c r="A21" s="89" t="s">
        <v>28</v>
      </c>
      <c r="B21" s="89">
        <v>131.87</v>
      </c>
      <c r="C21" s="89">
        <f t="shared" si="12"/>
        <v>3956.1</v>
      </c>
      <c r="D21" s="90"/>
      <c r="E21" s="86">
        <v>1.9</v>
      </c>
      <c r="F21" s="86">
        <v>44803</v>
      </c>
      <c r="G21" s="86">
        <v>44922</v>
      </c>
      <c r="H21" s="87">
        <f t="shared" si="0"/>
        <v>119</v>
      </c>
      <c r="I21" s="98">
        <f t="shared" si="1"/>
        <v>226.1</v>
      </c>
      <c r="J21" s="86">
        <v>44922</v>
      </c>
      <c r="K21" s="86">
        <v>45549</v>
      </c>
      <c r="L21" s="87">
        <f t="shared" si="2"/>
        <v>627</v>
      </c>
      <c r="M21" s="99">
        <f t="shared" si="3"/>
        <v>1191.3</v>
      </c>
      <c r="N21" s="86">
        <v>45549</v>
      </c>
      <c r="O21" s="86">
        <v>46136</v>
      </c>
      <c r="P21" s="87">
        <f t="shared" si="4"/>
        <v>587</v>
      </c>
      <c r="Q21" s="99">
        <f t="shared" si="5"/>
        <v>1115.3</v>
      </c>
      <c r="R21" s="86"/>
      <c r="S21" s="86"/>
      <c r="T21" s="87">
        <f t="shared" si="6"/>
        <v>0</v>
      </c>
      <c r="U21" s="99">
        <f t="shared" si="7"/>
        <v>0</v>
      </c>
      <c r="V21" s="86"/>
      <c r="W21" s="86"/>
      <c r="X21" s="87">
        <f t="shared" si="8"/>
        <v>0</v>
      </c>
      <c r="Y21" s="99">
        <f t="shared" si="9"/>
        <v>0</v>
      </c>
      <c r="Z21" s="106">
        <f t="shared" si="10"/>
        <v>1333</v>
      </c>
      <c r="AA21" s="107">
        <f t="shared" si="11"/>
        <v>2532.7</v>
      </c>
      <c r="AC21" s="66">
        <f t="shared" si="13"/>
        <v>-1423.4</v>
      </c>
    </row>
    <row r="22" s="66" customFormat="1" hidden="1" customHeight="1" spans="1:29">
      <c r="A22" s="89" t="s">
        <v>29</v>
      </c>
      <c r="B22" s="89">
        <v>132.83</v>
      </c>
      <c r="C22" s="89">
        <f t="shared" si="12"/>
        <v>3984.9</v>
      </c>
      <c r="D22" s="90"/>
      <c r="E22" s="86">
        <v>1.9</v>
      </c>
      <c r="F22" s="86">
        <v>25115</v>
      </c>
      <c r="G22" s="86">
        <v>25115</v>
      </c>
      <c r="H22" s="87">
        <f t="shared" si="0"/>
        <v>0</v>
      </c>
      <c r="I22" s="98">
        <f t="shared" si="1"/>
        <v>0</v>
      </c>
      <c r="J22" s="86">
        <v>25115</v>
      </c>
      <c r="K22" s="86">
        <v>25287</v>
      </c>
      <c r="L22" s="87">
        <f t="shared" si="2"/>
        <v>172</v>
      </c>
      <c r="M22" s="99">
        <f t="shared" si="3"/>
        <v>326.8</v>
      </c>
      <c r="N22" s="86">
        <v>25287</v>
      </c>
      <c r="O22" s="86">
        <v>25287</v>
      </c>
      <c r="P22" s="87">
        <f t="shared" si="4"/>
        <v>0</v>
      </c>
      <c r="Q22" s="99">
        <f t="shared" si="5"/>
        <v>0</v>
      </c>
      <c r="R22" s="86"/>
      <c r="S22" s="86"/>
      <c r="T22" s="87">
        <f t="shared" si="6"/>
        <v>0</v>
      </c>
      <c r="U22" s="99">
        <f t="shared" si="7"/>
        <v>0</v>
      </c>
      <c r="V22" s="86"/>
      <c r="W22" s="86"/>
      <c r="X22" s="87">
        <f t="shared" si="8"/>
        <v>0</v>
      </c>
      <c r="Y22" s="99">
        <f t="shared" si="9"/>
        <v>0</v>
      </c>
      <c r="Z22" s="106">
        <f t="shared" si="10"/>
        <v>172</v>
      </c>
      <c r="AA22" s="107">
        <f t="shared" si="11"/>
        <v>326.8</v>
      </c>
      <c r="AC22" s="66">
        <f t="shared" si="13"/>
        <v>-3658.1</v>
      </c>
    </row>
    <row r="23" s="66" customFormat="1" hidden="1" customHeight="1" spans="1:29">
      <c r="A23" s="89" t="s">
        <v>30</v>
      </c>
      <c r="B23" s="89">
        <v>167.66</v>
      </c>
      <c r="C23" s="89">
        <f t="shared" si="12"/>
        <v>5029.8</v>
      </c>
      <c r="D23" s="90"/>
      <c r="E23" s="86">
        <v>1.9</v>
      </c>
      <c r="F23" s="86">
        <v>43184</v>
      </c>
      <c r="G23" s="86" t="s">
        <v>285</v>
      </c>
      <c r="H23" s="87" t="e">
        <f t="shared" si="0"/>
        <v>#VALUE!</v>
      </c>
      <c r="I23" s="98" t="e">
        <f t="shared" si="1"/>
        <v>#VALUE!</v>
      </c>
      <c r="J23" s="86">
        <v>43184</v>
      </c>
      <c r="K23" s="86">
        <v>43184</v>
      </c>
      <c r="L23" s="87">
        <f t="shared" si="2"/>
        <v>0</v>
      </c>
      <c r="M23" s="99">
        <f t="shared" si="3"/>
        <v>0</v>
      </c>
      <c r="N23" s="86"/>
      <c r="O23" s="86"/>
      <c r="P23" s="87">
        <f t="shared" si="4"/>
        <v>0</v>
      </c>
      <c r="Q23" s="99">
        <f t="shared" si="5"/>
        <v>0</v>
      </c>
      <c r="R23" s="86"/>
      <c r="S23" s="86"/>
      <c r="T23" s="87">
        <f t="shared" si="6"/>
        <v>0</v>
      </c>
      <c r="U23" s="99">
        <f t="shared" si="7"/>
        <v>0</v>
      </c>
      <c r="V23" s="86"/>
      <c r="W23" s="86"/>
      <c r="X23" s="87">
        <f t="shared" si="8"/>
        <v>0</v>
      </c>
      <c r="Y23" s="99">
        <f t="shared" si="9"/>
        <v>0</v>
      </c>
      <c r="Z23" s="106" t="e">
        <f t="shared" si="10"/>
        <v>#VALUE!</v>
      </c>
      <c r="AA23" s="107" t="e">
        <f t="shared" si="11"/>
        <v>#VALUE!</v>
      </c>
      <c r="AC23" s="66" t="e">
        <f t="shared" si="13"/>
        <v>#VALUE!</v>
      </c>
    </row>
    <row r="24" s="66" customFormat="1" hidden="1" customHeight="1" spans="1:29">
      <c r="A24" s="89" t="s">
        <v>31</v>
      </c>
      <c r="B24" s="89">
        <v>131.87</v>
      </c>
      <c r="C24" s="89">
        <f t="shared" si="12"/>
        <v>3956.1</v>
      </c>
      <c r="D24" s="90"/>
      <c r="E24" s="86">
        <v>1.9</v>
      </c>
      <c r="F24" s="86">
        <v>17754</v>
      </c>
      <c r="G24" s="86">
        <v>17796</v>
      </c>
      <c r="H24" s="87">
        <f t="shared" si="0"/>
        <v>42</v>
      </c>
      <c r="I24" s="98">
        <f t="shared" si="1"/>
        <v>79.8</v>
      </c>
      <c r="J24" s="86">
        <v>17796</v>
      </c>
      <c r="K24" s="86">
        <v>17920</v>
      </c>
      <c r="L24" s="87">
        <f t="shared" si="2"/>
        <v>124</v>
      </c>
      <c r="M24" s="99">
        <f t="shared" si="3"/>
        <v>235.6</v>
      </c>
      <c r="N24" s="86">
        <v>17920</v>
      </c>
      <c r="O24" s="86">
        <v>18147</v>
      </c>
      <c r="P24" s="87">
        <f t="shared" si="4"/>
        <v>227</v>
      </c>
      <c r="Q24" s="99">
        <f t="shared" si="5"/>
        <v>431.3</v>
      </c>
      <c r="R24" s="86"/>
      <c r="S24" s="86"/>
      <c r="T24" s="87">
        <f t="shared" si="6"/>
        <v>0</v>
      </c>
      <c r="U24" s="99">
        <f t="shared" si="7"/>
        <v>0</v>
      </c>
      <c r="V24" s="86"/>
      <c r="W24" s="86"/>
      <c r="X24" s="87">
        <f t="shared" si="8"/>
        <v>0</v>
      </c>
      <c r="Y24" s="99">
        <f t="shared" si="9"/>
        <v>0</v>
      </c>
      <c r="Z24" s="106">
        <f t="shared" si="10"/>
        <v>393</v>
      </c>
      <c r="AA24" s="107">
        <f t="shared" si="11"/>
        <v>746.7</v>
      </c>
      <c r="AC24" s="66">
        <f t="shared" si="13"/>
        <v>-3209.4</v>
      </c>
    </row>
    <row r="25" s="66" customFormat="1" hidden="1" customHeight="1" spans="1:27">
      <c r="A25" s="85" t="s">
        <v>32</v>
      </c>
      <c r="B25" s="85">
        <v>264.7</v>
      </c>
      <c r="C25" s="85">
        <f t="shared" si="12"/>
        <v>7941</v>
      </c>
      <c r="D25" s="86" t="s">
        <v>12</v>
      </c>
      <c r="E25" s="86">
        <v>1.9</v>
      </c>
      <c r="F25" s="86"/>
      <c r="G25" s="86" t="s">
        <v>285</v>
      </c>
      <c r="H25" s="87" t="e">
        <f t="shared" si="0"/>
        <v>#VALUE!</v>
      </c>
      <c r="I25" s="98" t="e">
        <f t="shared" si="1"/>
        <v>#VALUE!</v>
      </c>
      <c r="J25" s="86"/>
      <c r="K25" s="86"/>
      <c r="L25" s="87">
        <f t="shared" si="2"/>
        <v>0</v>
      </c>
      <c r="M25" s="99">
        <f t="shared" si="3"/>
        <v>0</v>
      </c>
      <c r="N25" s="86"/>
      <c r="O25" s="86"/>
      <c r="P25" s="87">
        <f t="shared" si="4"/>
        <v>0</v>
      </c>
      <c r="Q25" s="99">
        <f t="shared" si="5"/>
        <v>0</v>
      </c>
      <c r="R25" s="86"/>
      <c r="S25" s="86"/>
      <c r="T25" s="87">
        <f t="shared" si="6"/>
        <v>0</v>
      </c>
      <c r="U25" s="99">
        <f t="shared" si="7"/>
        <v>0</v>
      </c>
      <c r="V25" s="86"/>
      <c r="W25" s="86"/>
      <c r="X25" s="87">
        <f t="shared" si="8"/>
        <v>0</v>
      </c>
      <c r="Y25" s="99">
        <f t="shared" si="9"/>
        <v>0</v>
      </c>
      <c r="Z25" s="106" t="e">
        <f t="shared" si="10"/>
        <v>#VALUE!</v>
      </c>
      <c r="AA25" s="107" t="e">
        <f t="shared" si="11"/>
        <v>#VALUE!</v>
      </c>
    </row>
    <row r="26" s="66" customFormat="1" hidden="1" customHeight="1" spans="1:27">
      <c r="A26" s="88"/>
      <c r="B26" s="88"/>
      <c r="C26" s="88"/>
      <c r="D26" s="86" t="s">
        <v>13</v>
      </c>
      <c r="E26" s="86">
        <v>1.9</v>
      </c>
      <c r="F26" s="86"/>
      <c r="G26" s="86" t="s">
        <v>285</v>
      </c>
      <c r="H26" s="87" t="e">
        <f t="shared" si="0"/>
        <v>#VALUE!</v>
      </c>
      <c r="I26" s="98" t="e">
        <f t="shared" si="1"/>
        <v>#VALUE!</v>
      </c>
      <c r="J26" s="86"/>
      <c r="K26" s="86"/>
      <c r="L26" s="87">
        <f t="shared" si="2"/>
        <v>0</v>
      </c>
      <c r="M26" s="99">
        <f t="shared" si="3"/>
        <v>0</v>
      </c>
      <c r="N26" s="86"/>
      <c r="O26" s="86"/>
      <c r="P26" s="87">
        <f t="shared" si="4"/>
        <v>0</v>
      </c>
      <c r="Q26" s="99">
        <f t="shared" si="5"/>
        <v>0</v>
      </c>
      <c r="R26" s="86"/>
      <c r="S26" s="86"/>
      <c r="T26" s="87">
        <f t="shared" si="6"/>
        <v>0</v>
      </c>
      <c r="U26" s="99">
        <f t="shared" si="7"/>
        <v>0</v>
      </c>
      <c r="V26" s="86"/>
      <c r="W26" s="86"/>
      <c r="X26" s="87">
        <f t="shared" si="8"/>
        <v>0</v>
      </c>
      <c r="Y26" s="99">
        <f t="shared" si="9"/>
        <v>0</v>
      </c>
      <c r="Z26" s="106" t="e">
        <f t="shared" si="10"/>
        <v>#VALUE!</v>
      </c>
      <c r="AA26" s="107" t="e">
        <f t="shared" si="11"/>
        <v>#VALUE!</v>
      </c>
    </row>
    <row r="27" s="66" customFormat="1" customHeight="1" spans="1:29">
      <c r="A27" s="89" t="s">
        <v>33</v>
      </c>
      <c r="B27" s="89">
        <v>167.66</v>
      </c>
      <c r="C27" s="89">
        <f>B27*30</f>
        <v>5029.8</v>
      </c>
      <c r="D27" s="90"/>
      <c r="E27" s="86">
        <v>1.9</v>
      </c>
      <c r="F27" s="86">
        <v>58871</v>
      </c>
      <c r="G27" s="86">
        <v>58874</v>
      </c>
      <c r="H27" s="87">
        <f t="shared" si="0"/>
        <v>3</v>
      </c>
      <c r="I27" s="98">
        <f t="shared" si="1"/>
        <v>5.7</v>
      </c>
      <c r="J27" s="86">
        <v>58874</v>
      </c>
      <c r="K27" s="86">
        <v>59814</v>
      </c>
      <c r="L27" s="87">
        <f t="shared" si="2"/>
        <v>940</v>
      </c>
      <c r="M27" s="99">
        <f t="shared" si="3"/>
        <v>1786</v>
      </c>
      <c r="N27" s="86">
        <v>59814</v>
      </c>
      <c r="O27" s="86">
        <v>61757</v>
      </c>
      <c r="P27" s="87">
        <f t="shared" si="4"/>
        <v>1943</v>
      </c>
      <c r="Q27" s="99">
        <f t="shared" si="5"/>
        <v>3691.7</v>
      </c>
      <c r="R27" s="86"/>
      <c r="S27" s="86"/>
      <c r="T27" s="87">
        <f t="shared" si="6"/>
        <v>0</v>
      </c>
      <c r="U27" s="99">
        <f t="shared" si="7"/>
        <v>0</v>
      </c>
      <c r="V27" s="86"/>
      <c r="W27" s="86"/>
      <c r="X27" s="87">
        <f t="shared" si="8"/>
        <v>0</v>
      </c>
      <c r="Y27" s="99">
        <f t="shared" si="9"/>
        <v>0</v>
      </c>
      <c r="Z27" s="106">
        <f t="shared" si="10"/>
        <v>2886</v>
      </c>
      <c r="AA27" s="107">
        <f t="shared" si="11"/>
        <v>5483.4</v>
      </c>
      <c r="AC27" s="66">
        <f>AA27-C27</f>
        <v>453.599999999999</v>
      </c>
    </row>
    <row r="28" s="66" customFormat="1" hidden="1" customHeight="1" spans="1:29">
      <c r="A28" s="89" t="s">
        <v>34</v>
      </c>
      <c r="B28" s="89">
        <v>264.7</v>
      </c>
      <c r="C28" s="89">
        <f>B28*30</f>
        <v>7941</v>
      </c>
      <c r="D28" s="90"/>
      <c r="E28" s="86">
        <v>1.9</v>
      </c>
      <c r="F28" s="86"/>
      <c r="G28" s="86" t="s">
        <v>285</v>
      </c>
      <c r="H28" s="87" t="e">
        <f t="shared" si="0"/>
        <v>#VALUE!</v>
      </c>
      <c r="I28" s="98" t="e">
        <f t="shared" si="1"/>
        <v>#VALUE!</v>
      </c>
      <c r="J28" s="86"/>
      <c r="K28" s="86"/>
      <c r="L28" s="87">
        <f t="shared" si="2"/>
        <v>0</v>
      </c>
      <c r="M28" s="99">
        <f t="shared" si="3"/>
        <v>0</v>
      </c>
      <c r="N28" s="86"/>
      <c r="O28" s="86"/>
      <c r="P28" s="87">
        <f t="shared" si="4"/>
        <v>0</v>
      </c>
      <c r="Q28" s="99">
        <f t="shared" si="5"/>
        <v>0</v>
      </c>
      <c r="R28" s="86"/>
      <c r="S28" s="86"/>
      <c r="T28" s="87">
        <f t="shared" si="6"/>
        <v>0</v>
      </c>
      <c r="U28" s="99">
        <f t="shared" si="7"/>
        <v>0</v>
      </c>
      <c r="V28" s="86"/>
      <c r="W28" s="86"/>
      <c r="X28" s="87">
        <f t="shared" si="8"/>
        <v>0</v>
      </c>
      <c r="Y28" s="99">
        <f t="shared" si="9"/>
        <v>0</v>
      </c>
      <c r="Z28" s="106" t="e">
        <f t="shared" si="10"/>
        <v>#VALUE!</v>
      </c>
      <c r="AA28" s="107" t="e">
        <f t="shared" si="11"/>
        <v>#VALUE!</v>
      </c>
      <c r="AC28" s="66" t="e">
        <f>AA28-C28</f>
        <v>#VALUE!</v>
      </c>
    </row>
    <row r="29" s="66" customFormat="1" hidden="1" customHeight="1" spans="1:29">
      <c r="A29" s="89" t="s">
        <v>35</v>
      </c>
      <c r="B29" s="89">
        <v>167.66</v>
      </c>
      <c r="C29" s="89">
        <f>B29*30</f>
        <v>5029.8</v>
      </c>
      <c r="D29" s="90"/>
      <c r="E29" s="86">
        <v>1.9</v>
      </c>
      <c r="F29" s="86">
        <v>43591</v>
      </c>
      <c r="G29" s="86">
        <v>43868</v>
      </c>
      <c r="H29" s="87">
        <f t="shared" si="0"/>
        <v>277</v>
      </c>
      <c r="I29" s="98">
        <f t="shared" si="1"/>
        <v>526.3</v>
      </c>
      <c r="J29" s="86">
        <v>43868</v>
      </c>
      <c r="K29" s="86">
        <v>44898</v>
      </c>
      <c r="L29" s="87">
        <f t="shared" si="2"/>
        <v>1030</v>
      </c>
      <c r="M29" s="99">
        <f t="shared" si="3"/>
        <v>1957</v>
      </c>
      <c r="N29" s="86">
        <v>44898</v>
      </c>
      <c r="O29" s="86">
        <v>45068</v>
      </c>
      <c r="P29" s="87">
        <f t="shared" si="4"/>
        <v>170</v>
      </c>
      <c r="Q29" s="99">
        <f t="shared" si="5"/>
        <v>323</v>
      </c>
      <c r="R29" s="86"/>
      <c r="S29" s="86"/>
      <c r="T29" s="87">
        <f t="shared" si="6"/>
        <v>0</v>
      </c>
      <c r="U29" s="99">
        <f t="shared" si="7"/>
        <v>0</v>
      </c>
      <c r="V29" s="86"/>
      <c r="W29" s="86"/>
      <c r="X29" s="87">
        <f t="shared" si="8"/>
        <v>0</v>
      </c>
      <c r="Y29" s="99">
        <f t="shared" si="9"/>
        <v>0</v>
      </c>
      <c r="Z29" s="106">
        <f t="shared" si="10"/>
        <v>1477</v>
      </c>
      <c r="AA29" s="107">
        <f t="shared" si="11"/>
        <v>2806.3</v>
      </c>
      <c r="AC29" s="66">
        <f>AA29-C29</f>
        <v>-2223.5</v>
      </c>
    </row>
    <row r="30" s="66" customFormat="1" hidden="1" customHeight="1" spans="1:28">
      <c r="A30" s="85" t="s">
        <v>36</v>
      </c>
      <c r="B30" s="85">
        <v>265.33</v>
      </c>
      <c r="C30" s="85">
        <f>B30*30</f>
        <v>7959.9</v>
      </c>
      <c r="D30" s="86" t="s">
        <v>12</v>
      </c>
      <c r="E30" s="86">
        <v>1.9</v>
      </c>
      <c r="F30" s="86">
        <v>68514</v>
      </c>
      <c r="G30" s="86">
        <v>69199</v>
      </c>
      <c r="H30" s="87">
        <f t="shared" si="0"/>
        <v>685</v>
      </c>
      <c r="I30" s="98">
        <f t="shared" si="1"/>
        <v>1301.5</v>
      </c>
      <c r="J30" s="86">
        <v>69199</v>
      </c>
      <c r="K30" s="86">
        <v>71368</v>
      </c>
      <c r="L30" s="87">
        <f t="shared" si="2"/>
        <v>2169</v>
      </c>
      <c r="M30" s="99">
        <f t="shared" si="3"/>
        <v>4121.1</v>
      </c>
      <c r="N30" s="86">
        <v>71368</v>
      </c>
      <c r="O30" s="86">
        <v>73125</v>
      </c>
      <c r="P30" s="87">
        <f t="shared" si="4"/>
        <v>1757</v>
      </c>
      <c r="Q30" s="99">
        <f t="shared" si="5"/>
        <v>3338.3</v>
      </c>
      <c r="R30" s="86"/>
      <c r="S30" s="86"/>
      <c r="T30" s="87">
        <f t="shared" si="6"/>
        <v>0</v>
      </c>
      <c r="U30" s="99">
        <f t="shared" si="7"/>
        <v>0</v>
      </c>
      <c r="V30" s="86"/>
      <c r="W30" s="86"/>
      <c r="X30" s="87">
        <f t="shared" si="8"/>
        <v>0</v>
      </c>
      <c r="Y30" s="99">
        <f t="shared" si="9"/>
        <v>0</v>
      </c>
      <c r="Z30" s="106">
        <f t="shared" si="10"/>
        <v>4611</v>
      </c>
      <c r="AA30" s="107">
        <f t="shared" si="11"/>
        <v>8760.9</v>
      </c>
      <c r="AB30" s="66" t="s">
        <v>286</v>
      </c>
    </row>
    <row r="31" s="66" customFormat="1" hidden="1" customHeight="1" spans="1:27">
      <c r="A31" s="88"/>
      <c r="B31" s="88"/>
      <c r="C31" s="88"/>
      <c r="D31" s="86" t="s">
        <v>13</v>
      </c>
      <c r="E31" s="86">
        <v>1.9</v>
      </c>
      <c r="F31" s="86">
        <v>37073</v>
      </c>
      <c r="G31" s="86">
        <v>37378</v>
      </c>
      <c r="H31" s="87">
        <f t="shared" si="0"/>
        <v>305</v>
      </c>
      <c r="I31" s="98">
        <f t="shared" si="1"/>
        <v>579.5</v>
      </c>
      <c r="J31" s="86">
        <v>37378</v>
      </c>
      <c r="K31" s="86">
        <v>38654</v>
      </c>
      <c r="L31" s="87">
        <f t="shared" si="2"/>
        <v>1276</v>
      </c>
      <c r="M31" s="99">
        <f t="shared" si="3"/>
        <v>2424.4</v>
      </c>
      <c r="N31" s="86">
        <v>38654</v>
      </c>
      <c r="O31" s="86">
        <v>39687</v>
      </c>
      <c r="P31" s="87">
        <f t="shared" si="4"/>
        <v>1033</v>
      </c>
      <c r="Q31" s="99">
        <f t="shared" si="5"/>
        <v>1962.7</v>
      </c>
      <c r="R31" s="86"/>
      <c r="S31" s="86"/>
      <c r="T31" s="87">
        <f t="shared" si="6"/>
        <v>0</v>
      </c>
      <c r="U31" s="99">
        <f t="shared" si="7"/>
        <v>0</v>
      </c>
      <c r="V31" s="86"/>
      <c r="W31" s="86"/>
      <c r="X31" s="87">
        <f t="shared" si="8"/>
        <v>0</v>
      </c>
      <c r="Y31" s="99">
        <f t="shared" si="9"/>
        <v>0</v>
      </c>
      <c r="Z31" s="106">
        <f t="shared" si="10"/>
        <v>2614</v>
      </c>
      <c r="AA31" s="107">
        <f t="shared" si="11"/>
        <v>4966.6</v>
      </c>
    </row>
    <row r="32" s="66" customFormat="1" hidden="1" customHeight="1" spans="1:29">
      <c r="A32" s="89" t="s">
        <v>37</v>
      </c>
      <c r="B32" s="89">
        <v>163.45</v>
      </c>
      <c r="C32" s="89">
        <f>B32*30</f>
        <v>4903.5</v>
      </c>
      <c r="D32" s="90"/>
      <c r="E32" s="86">
        <v>1.9</v>
      </c>
      <c r="F32" s="86">
        <v>47667</v>
      </c>
      <c r="G32" s="86">
        <v>47667</v>
      </c>
      <c r="H32" s="87">
        <f t="shared" si="0"/>
        <v>0</v>
      </c>
      <c r="I32" s="98">
        <f t="shared" si="1"/>
        <v>0</v>
      </c>
      <c r="J32" s="86">
        <v>47667</v>
      </c>
      <c r="K32" s="86">
        <v>49130</v>
      </c>
      <c r="L32" s="87">
        <f t="shared" si="2"/>
        <v>1463</v>
      </c>
      <c r="M32" s="99">
        <f t="shared" si="3"/>
        <v>2779.7</v>
      </c>
      <c r="N32" s="86">
        <v>49130</v>
      </c>
      <c r="O32" s="86">
        <v>50198</v>
      </c>
      <c r="P32" s="87">
        <f t="shared" si="4"/>
        <v>1068</v>
      </c>
      <c r="Q32" s="99">
        <f t="shared" si="5"/>
        <v>2029.2</v>
      </c>
      <c r="R32" s="86"/>
      <c r="S32" s="86"/>
      <c r="T32" s="87">
        <f t="shared" si="6"/>
        <v>0</v>
      </c>
      <c r="U32" s="99">
        <f t="shared" si="7"/>
        <v>0</v>
      </c>
      <c r="V32" s="86"/>
      <c r="W32" s="86"/>
      <c r="X32" s="87">
        <f t="shared" si="8"/>
        <v>0</v>
      </c>
      <c r="Y32" s="99">
        <f t="shared" si="9"/>
        <v>0</v>
      </c>
      <c r="Z32" s="106">
        <f t="shared" si="10"/>
        <v>2531</v>
      </c>
      <c r="AA32" s="107">
        <f t="shared" si="11"/>
        <v>4808.9</v>
      </c>
      <c r="AC32" s="66">
        <f>AA32-C32</f>
        <v>-94.6000000000004</v>
      </c>
    </row>
    <row r="33" s="66" customFormat="1" hidden="1" customHeight="1" spans="1:29">
      <c r="A33" s="91" t="s">
        <v>38</v>
      </c>
      <c r="B33" s="89">
        <v>285.63</v>
      </c>
      <c r="C33" s="89">
        <f>B33*30</f>
        <v>8568.9</v>
      </c>
      <c r="D33" s="90"/>
      <c r="E33" s="86">
        <v>1.9</v>
      </c>
      <c r="F33" s="86"/>
      <c r="G33" s="86" t="s">
        <v>285</v>
      </c>
      <c r="H33" s="87" t="e">
        <f t="shared" si="0"/>
        <v>#VALUE!</v>
      </c>
      <c r="I33" s="98" t="e">
        <f t="shared" si="1"/>
        <v>#VALUE!</v>
      </c>
      <c r="J33" s="86"/>
      <c r="K33" s="86"/>
      <c r="L33" s="87">
        <f t="shared" si="2"/>
        <v>0</v>
      </c>
      <c r="M33" s="99">
        <f t="shared" si="3"/>
        <v>0</v>
      </c>
      <c r="N33" s="86"/>
      <c r="O33" s="86"/>
      <c r="P33" s="87">
        <f t="shared" si="4"/>
        <v>0</v>
      </c>
      <c r="Q33" s="99">
        <f t="shared" si="5"/>
        <v>0</v>
      </c>
      <c r="R33" s="86"/>
      <c r="S33" s="86"/>
      <c r="T33" s="87">
        <f t="shared" si="6"/>
        <v>0</v>
      </c>
      <c r="U33" s="99">
        <f t="shared" si="7"/>
        <v>0</v>
      </c>
      <c r="V33" s="86"/>
      <c r="W33" s="86"/>
      <c r="X33" s="87">
        <f t="shared" si="8"/>
        <v>0</v>
      </c>
      <c r="Y33" s="99">
        <f t="shared" si="9"/>
        <v>0</v>
      </c>
      <c r="Z33" s="106" t="e">
        <f t="shared" si="10"/>
        <v>#VALUE!</v>
      </c>
      <c r="AA33" s="107" t="e">
        <f t="shared" si="11"/>
        <v>#VALUE!</v>
      </c>
      <c r="AC33" s="66" t="e">
        <f>AA33-C33</f>
        <v>#VALUE!</v>
      </c>
    </row>
    <row r="34" s="66" customFormat="1" hidden="1" customHeight="1" spans="1:29">
      <c r="A34" s="89" t="s">
        <v>39</v>
      </c>
      <c r="B34" s="89">
        <v>144.79</v>
      </c>
      <c r="C34" s="89">
        <f>B34*30</f>
        <v>4343.7</v>
      </c>
      <c r="D34" s="90"/>
      <c r="E34" s="86">
        <v>1.9</v>
      </c>
      <c r="F34" s="86"/>
      <c r="G34" s="86" t="s">
        <v>285</v>
      </c>
      <c r="H34" s="87" t="e">
        <f t="shared" si="0"/>
        <v>#VALUE!</v>
      </c>
      <c r="I34" s="98" t="e">
        <f t="shared" si="1"/>
        <v>#VALUE!</v>
      </c>
      <c r="J34" s="86"/>
      <c r="K34" s="86"/>
      <c r="L34" s="87">
        <f t="shared" si="2"/>
        <v>0</v>
      </c>
      <c r="M34" s="99">
        <f t="shared" si="3"/>
        <v>0</v>
      </c>
      <c r="N34" s="86"/>
      <c r="O34" s="86"/>
      <c r="P34" s="87">
        <f t="shared" si="4"/>
        <v>0</v>
      </c>
      <c r="Q34" s="99">
        <f t="shared" si="5"/>
        <v>0</v>
      </c>
      <c r="R34" s="86"/>
      <c r="S34" s="86"/>
      <c r="T34" s="87">
        <f t="shared" si="6"/>
        <v>0</v>
      </c>
      <c r="U34" s="99">
        <f t="shared" si="7"/>
        <v>0</v>
      </c>
      <c r="V34" s="86"/>
      <c r="W34" s="86"/>
      <c r="X34" s="87">
        <f t="shared" si="8"/>
        <v>0</v>
      </c>
      <c r="Y34" s="99">
        <f t="shared" si="9"/>
        <v>0</v>
      </c>
      <c r="Z34" s="106" t="e">
        <f t="shared" si="10"/>
        <v>#VALUE!</v>
      </c>
      <c r="AA34" s="107" t="e">
        <f t="shared" si="11"/>
        <v>#VALUE!</v>
      </c>
      <c r="AC34" s="66" t="e">
        <f>AA34-C34</f>
        <v>#VALUE!</v>
      </c>
    </row>
    <row r="35" s="66" customFormat="1" hidden="1" customHeight="1" spans="1:29">
      <c r="A35" s="85" t="s">
        <v>40</v>
      </c>
      <c r="B35" s="85">
        <v>276.12</v>
      </c>
      <c r="C35" s="85">
        <f>B35*30</f>
        <v>8283.6</v>
      </c>
      <c r="D35" s="86" t="s">
        <v>12</v>
      </c>
      <c r="E35" s="86">
        <v>1.9</v>
      </c>
      <c r="F35" s="86">
        <v>43551</v>
      </c>
      <c r="G35" s="86">
        <v>43551</v>
      </c>
      <c r="H35" s="87">
        <f t="shared" si="0"/>
        <v>0</v>
      </c>
      <c r="I35" s="98">
        <f t="shared" si="1"/>
        <v>0</v>
      </c>
      <c r="J35" s="86">
        <v>43551</v>
      </c>
      <c r="K35" s="86">
        <v>44874</v>
      </c>
      <c r="L35" s="87">
        <f t="shared" si="2"/>
        <v>1323</v>
      </c>
      <c r="M35" s="99">
        <f t="shared" si="3"/>
        <v>2513.7</v>
      </c>
      <c r="N35" s="86">
        <v>44874</v>
      </c>
      <c r="O35" s="86">
        <v>45427</v>
      </c>
      <c r="P35" s="87">
        <f t="shared" si="4"/>
        <v>553</v>
      </c>
      <c r="Q35" s="99">
        <f t="shared" si="5"/>
        <v>1050.7</v>
      </c>
      <c r="R35" s="86"/>
      <c r="S35" s="86"/>
      <c r="T35" s="87">
        <f t="shared" si="6"/>
        <v>0</v>
      </c>
      <c r="U35" s="99">
        <f t="shared" si="7"/>
        <v>0</v>
      </c>
      <c r="V35" s="86"/>
      <c r="W35" s="86"/>
      <c r="X35" s="87">
        <f t="shared" si="8"/>
        <v>0</v>
      </c>
      <c r="Y35" s="99">
        <f t="shared" si="9"/>
        <v>0</v>
      </c>
      <c r="Z35" s="106">
        <f t="shared" si="10"/>
        <v>1876</v>
      </c>
      <c r="AA35" s="107">
        <f t="shared" si="11"/>
        <v>3564.4</v>
      </c>
      <c r="AC35" s="66">
        <f>AA35+AA36-C35</f>
        <v>-2636.8</v>
      </c>
    </row>
    <row r="36" s="66" customFormat="1" hidden="1" customHeight="1" spans="1:27">
      <c r="A36" s="88"/>
      <c r="B36" s="88"/>
      <c r="C36" s="88"/>
      <c r="D36" s="86" t="s">
        <v>13</v>
      </c>
      <c r="E36" s="86">
        <v>1.9</v>
      </c>
      <c r="F36" s="86">
        <v>16003</v>
      </c>
      <c r="G36" s="86">
        <v>16003</v>
      </c>
      <c r="H36" s="87">
        <f t="shared" si="0"/>
        <v>0</v>
      </c>
      <c r="I36" s="98">
        <f t="shared" si="1"/>
        <v>0</v>
      </c>
      <c r="J36" s="86">
        <v>16003</v>
      </c>
      <c r="K36" s="86">
        <v>16804</v>
      </c>
      <c r="L36" s="87">
        <f t="shared" si="2"/>
        <v>801</v>
      </c>
      <c r="M36" s="99">
        <f t="shared" si="3"/>
        <v>1521.9</v>
      </c>
      <c r="N36" s="86">
        <v>16804</v>
      </c>
      <c r="O36" s="86">
        <v>17099</v>
      </c>
      <c r="P36" s="87">
        <f t="shared" si="4"/>
        <v>295</v>
      </c>
      <c r="Q36" s="99">
        <f t="shared" si="5"/>
        <v>560.5</v>
      </c>
      <c r="R36" s="86"/>
      <c r="S36" s="86"/>
      <c r="T36" s="87">
        <f t="shared" si="6"/>
        <v>0</v>
      </c>
      <c r="U36" s="99">
        <f t="shared" si="7"/>
        <v>0</v>
      </c>
      <c r="V36" s="86"/>
      <c r="W36" s="86"/>
      <c r="X36" s="87">
        <f t="shared" si="8"/>
        <v>0</v>
      </c>
      <c r="Y36" s="99">
        <f t="shared" si="9"/>
        <v>0</v>
      </c>
      <c r="Z36" s="106">
        <f t="shared" si="10"/>
        <v>1096</v>
      </c>
      <c r="AA36" s="107">
        <f t="shared" si="11"/>
        <v>2082.4</v>
      </c>
    </row>
    <row r="37" s="66" customFormat="1" hidden="1" customHeight="1" spans="1:27">
      <c r="A37" s="85" t="s">
        <v>41</v>
      </c>
      <c r="B37" s="85">
        <v>274.75</v>
      </c>
      <c r="C37" s="85">
        <f>B37*30</f>
        <v>8242.5</v>
      </c>
      <c r="D37" s="86" t="s">
        <v>12</v>
      </c>
      <c r="E37" s="86">
        <v>1.9</v>
      </c>
      <c r="F37" s="86"/>
      <c r="G37" s="86"/>
      <c r="H37" s="87">
        <f t="shared" si="0"/>
        <v>0</v>
      </c>
      <c r="I37" s="98">
        <f t="shared" si="1"/>
        <v>0</v>
      </c>
      <c r="J37" s="86">
        <v>22213</v>
      </c>
      <c r="K37" s="86"/>
      <c r="L37" s="87">
        <f t="shared" si="2"/>
        <v>-22213</v>
      </c>
      <c r="M37" s="99">
        <f t="shared" si="3"/>
        <v>-42204.7</v>
      </c>
      <c r="N37" s="86"/>
      <c r="O37" s="86"/>
      <c r="P37" s="87">
        <f t="shared" si="4"/>
        <v>0</v>
      </c>
      <c r="Q37" s="99">
        <f t="shared" si="5"/>
        <v>0</v>
      </c>
      <c r="R37" s="86"/>
      <c r="S37" s="86"/>
      <c r="T37" s="87">
        <f t="shared" si="6"/>
        <v>0</v>
      </c>
      <c r="U37" s="99">
        <f t="shared" ref="U37:U68" si="14">T37*E37</f>
        <v>0</v>
      </c>
      <c r="V37" s="86"/>
      <c r="W37" s="86"/>
      <c r="X37" s="87">
        <f t="shared" si="8"/>
        <v>0</v>
      </c>
      <c r="Y37" s="99">
        <f t="shared" si="9"/>
        <v>0</v>
      </c>
      <c r="Z37" s="106">
        <f t="shared" si="10"/>
        <v>-22213</v>
      </c>
      <c r="AA37" s="107">
        <f t="shared" si="11"/>
        <v>-42204.7</v>
      </c>
    </row>
    <row r="38" s="66" customFormat="1" hidden="1" customHeight="1" spans="1:27">
      <c r="A38" s="88"/>
      <c r="B38" s="88"/>
      <c r="C38" s="88"/>
      <c r="D38" s="86" t="s">
        <v>13</v>
      </c>
      <c r="E38" s="86">
        <v>1.9</v>
      </c>
      <c r="F38" s="86"/>
      <c r="G38" s="86"/>
      <c r="H38" s="87">
        <f t="shared" si="0"/>
        <v>0</v>
      </c>
      <c r="I38" s="98">
        <f t="shared" si="1"/>
        <v>0</v>
      </c>
      <c r="J38" s="86"/>
      <c r="K38" s="86"/>
      <c r="L38" s="87">
        <f t="shared" si="2"/>
        <v>0</v>
      </c>
      <c r="M38" s="99">
        <f t="shared" si="3"/>
        <v>0</v>
      </c>
      <c r="N38" s="86"/>
      <c r="O38" s="86"/>
      <c r="P38" s="87">
        <f t="shared" si="4"/>
        <v>0</v>
      </c>
      <c r="Q38" s="99">
        <f t="shared" si="5"/>
        <v>0</v>
      </c>
      <c r="R38" s="86"/>
      <c r="S38" s="86"/>
      <c r="T38" s="87">
        <f t="shared" si="6"/>
        <v>0</v>
      </c>
      <c r="U38" s="99">
        <f t="shared" si="14"/>
        <v>0</v>
      </c>
      <c r="V38" s="86"/>
      <c r="W38" s="86"/>
      <c r="X38" s="87">
        <f t="shared" si="8"/>
        <v>0</v>
      </c>
      <c r="Y38" s="99">
        <f t="shared" si="9"/>
        <v>0</v>
      </c>
      <c r="Z38" s="106">
        <f t="shared" si="10"/>
        <v>0</v>
      </c>
      <c r="AA38" s="107">
        <f t="shared" si="11"/>
        <v>0</v>
      </c>
    </row>
    <row r="39" s="66" customFormat="1" hidden="1" customHeight="1" spans="1:29">
      <c r="A39" s="85" t="s">
        <v>42</v>
      </c>
      <c r="B39" s="85">
        <v>274.75</v>
      </c>
      <c r="C39" s="85">
        <f>B39*30</f>
        <v>8242.5</v>
      </c>
      <c r="D39" s="86" t="s">
        <v>12</v>
      </c>
      <c r="E39" s="86">
        <v>1.9</v>
      </c>
      <c r="F39" s="86">
        <v>14826</v>
      </c>
      <c r="G39" s="86">
        <v>14826</v>
      </c>
      <c r="H39" s="87">
        <f t="shared" si="0"/>
        <v>0</v>
      </c>
      <c r="I39" s="98">
        <f t="shared" si="1"/>
        <v>0</v>
      </c>
      <c r="J39" s="86">
        <v>14826</v>
      </c>
      <c r="K39" s="86">
        <v>15323</v>
      </c>
      <c r="L39" s="87">
        <f t="shared" si="2"/>
        <v>497</v>
      </c>
      <c r="M39" s="99">
        <f t="shared" si="3"/>
        <v>944.3</v>
      </c>
      <c r="N39" s="86"/>
      <c r="O39" s="86"/>
      <c r="P39" s="87">
        <f t="shared" si="4"/>
        <v>0</v>
      </c>
      <c r="Q39" s="99">
        <f t="shared" si="5"/>
        <v>0</v>
      </c>
      <c r="R39" s="86"/>
      <c r="S39" s="86"/>
      <c r="T39" s="87">
        <f t="shared" si="6"/>
        <v>0</v>
      </c>
      <c r="U39" s="99">
        <f t="shared" si="14"/>
        <v>0</v>
      </c>
      <c r="V39" s="86"/>
      <c r="W39" s="86"/>
      <c r="X39" s="87">
        <f t="shared" si="8"/>
        <v>0</v>
      </c>
      <c r="Y39" s="99">
        <f t="shared" si="9"/>
        <v>0</v>
      </c>
      <c r="Z39" s="106">
        <f t="shared" si="10"/>
        <v>497</v>
      </c>
      <c r="AA39" s="107">
        <f t="shared" si="11"/>
        <v>944.3</v>
      </c>
      <c r="AC39" s="66">
        <f>AA39+AA40-C39</f>
        <v>-7193.7</v>
      </c>
    </row>
    <row r="40" s="66" customFormat="1" hidden="1" customHeight="1" spans="1:27">
      <c r="A40" s="88"/>
      <c r="B40" s="88"/>
      <c r="C40" s="88"/>
      <c r="D40" s="86" t="s">
        <v>13</v>
      </c>
      <c r="E40" s="86">
        <v>1.9</v>
      </c>
      <c r="F40" s="86">
        <v>9064</v>
      </c>
      <c r="G40" s="86">
        <v>9064</v>
      </c>
      <c r="H40" s="87">
        <f t="shared" si="0"/>
        <v>0</v>
      </c>
      <c r="I40" s="98">
        <f t="shared" si="1"/>
        <v>0</v>
      </c>
      <c r="J40" s="86">
        <v>9064</v>
      </c>
      <c r="K40" s="86">
        <v>9119</v>
      </c>
      <c r="L40" s="87">
        <f t="shared" si="2"/>
        <v>55</v>
      </c>
      <c r="M40" s="99">
        <f t="shared" si="3"/>
        <v>104.5</v>
      </c>
      <c r="N40" s="86"/>
      <c r="O40" s="86"/>
      <c r="P40" s="87">
        <f t="shared" si="4"/>
        <v>0</v>
      </c>
      <c r="Q40" s="99">
        <f t="shared" si="5"/>
        <v>0</v>
      </c>
      <c r="R40" s="86"/>
      <c r="S40" s="86"/>
      <c r="T40" s="87">
        <f t="shared" si="6"/>
        <v>0</v>
      </c>
      <c r="U40" s="99">
        <f t="shared" si="14"/>
        <v>0</v>
      </c>
      <c r="V40" s="86"/>
      <c r="W40" s="86"/>
      <c r="X40" s="87">
        <f t="shared" si="8"/>
        <v>0</v>
      </c>
      <c r="Y40" s="99">
        <f t="shared" si="9"/>
        <v>0</v>
      </c>
      <c r="Z40" s="106">
        <f t="shared" si="10"/>
        <v>55</v>
      </c>
      <c r="AA40" s="107">
        <f t="shared" si="11"/>
        <v>104.5</v>
      </c>
    </row>
    <row r="41" s="66" customFormat="1" hidden="1" customHeight="1" spans="1:29">
      <c r="A41" s="85" t="s">
        <v>43</v>
      </c>
      <c r="B41" s="85">
        <v>274.75</v>
      </c>
      <c r="C41" s="85">
        <f>B41*30</f>
        <v>8242.5</v>
      </c>
      <c r="D41" s="86" t="s">
        <v>12</v>
      </c>
      <c r="E41" s="86">
        <v>1.9</v>
      </c>
      <c r="F41" s="86">
        <v>19663</v>
      </c>
      <c r="G41" s="86">
        <v>19823</v>
      </c>
      <c r="H41" s="87">
        <f t="shared" si="0"/>
        <v>160</v>
      </c>
      <c r="I41" s="98">
        <f t="shared" si="1"/>
        <v>304</v>
      </c>
      <c r="J41" s="86">
        <v>19663</v>
      </c>
      <c r="K41" s="86">
        <v>20034</v>
      </c>
      <c r="L41" s="87">
        <f t="shared" si="2"/>
        <v>371</v>
      </c>
      <c r="M41" s="99">
        <f t="shared" si="3"/>
        <v>704.9</v>
      </c>
      <c r="N41" s="86">
        <v>20034</v>
      </c>
      <c r="O41" s="86">
        <v>20277</v>
      </c>
      <c r="P41" s="87">
        <f t="shared" si="4"/>
        <v>243</v>
      </c>
      <c r="Q41" s="99">
        <f t="shared" si="5"/>
        <v>461.7</v>
      </c>
      <c r="R41" s="86"/>
      <c r="S41" s="86"/>
      <c r="T41" s="87">
        <f t="shared" si="6"/>
        <v>0</v>
      </c>
      <c r="U41" s="99">
        <f t="shared" si="14"/>
        <v>0</v>
      </c>
      <c r="V41" s="86"/>
      <c r="W41" s="86"/>
      <c r="X41" s="87">
        <f t="shared" si="8"/>
        <v>0</v>
      </c>
      <c r="Y41" s="99">
        <f t="shared" si="9"/>
        <v>0</v>
      </c>
      <c r="Z41" s="106">
        <f t="shared" si="10"/>
        <v>774</v>
      </c>
      <c r="AA41" s="107">
        <f t="shared" si="11"/>
        <v>1470.6</v>
      </c>
      <c r="AC41" s="66">
        <f>AA41+AA42-C41</f>
        <v>-5044.8</v>
      </c>
    </row>
    <row r="42" s="66" customFormat="1" hidden="1" customHeight="1" spans="1:27">
      <c r="A42" s="92"/>
      <c r="B42" s="92"/>
      <c r="C42" s="88"/>
      <c r="D42" s="86" t="s">
        <v>13</v>
      </c>
      <c r="E42" s="86">
        <v>1.9</v>
      </c>
      <c r="F42" s="86">
        <v>24543</v>
      </c>
      <c r="G42" s="86">
        <v>24756</v>
      </c>
      <c r="H42" s="87">
        <f t="shared" si="0"/>
        <v>213</v>
      </c>
      <c r="I42" s="98">
        <f t="shared" si="1"/>
        <v>404.7</v>
      </c>
      <c r="J42" s="86">
        <v>24543</v>
      </c>
      <c r="K42" s="86">
        <v>24903</v>
      </c>
      <c r="L42" s="87">
        <f t="shared" si="2"/>
        <v>360</v>
      </c>
      <c r="M42" s="99">
        <f t="shared" si="3"/>
        <v>684</v>
      </c>
      <c r="N42" s="86">
        <v>24903</v>
      </c>
      <c r="O42" s="86">
        <v>25239</v>
      </c>
      <c r="P42" s="87">
        <f t="shared" si="4"/>
        <v>336</v>
      </c>
      <c r="Q42" s="99">
        <f t="shared" si="5"/>
        <v>638.4</v>
      </c>
      <c r="R42" s="86"/>
      <c r="S42" s="86"/>
      <c r="T42" s="87">
        <f t="shared" si="6"/>
        <v>0</v>
      </c>
      <c r="U42" s="99">
        <f t="shared" si="14"/>
        <v>0</v>
      </c>
      <c r="V42" s="86"/>
      <c r="W42" s="86"/>
      <c r="X42" s="87">
        <f t="shared" si="8"/>
        <v>0</v>
      </c>
      <c r="Y42" s="99">
        <f t="shared" si="9"/>
        <v>0</v>
      </c>
      <c r="Z42" s="106">
        <f t="shared" si="10"/>
        <v>909</v>
      </c>
      <c r="AA42" s="107">
        <f t="shared" si="11"/>
        <v>1727.1</v>
      </c>
    </row>
    <row r="43" s="66" customFormat="1" hidden="1" customHeight="1" spans="1:29">
      <c r="A43" s="85" t="s">
        <v>44</v>
      </c>
      <c r="B43" s="85">
        <v>274.75</v>
      </c>
      <c r="C43" s="85">
        <f>B43*30</f>
        <v>8242.5</v>
      </c>
      <c r="D43" s="86" t="s">
        <v>12</v>
      </c>
      <c r="E43" s="86">
        <v>1.9</v>
      </c>
      <c r="F43" s="86">
        <v>2906</v>
      </c>
      <c r="G43" s="86">
        <v>2906</v>
      </c>
      <c r="H43" s="87">
        <f t="shared" si="0"/>
        <v>0</v>
      </c>
      <c r="I43" s="98">
        <f t="shared" si="1"/>
        <v>0</v>
      </c>
      <c r="J43" s="86">
        <v>2906</v>
      </c>
      <c r="K43" s="86">
        <v>3705</v>
      </c>
      <c r="L43" s="87">
        <f t="shared" si="2"/>
        <v>799</v>
      </c>
      <c r="M43" s="99">
        <f t="shared" si="3"/>
        <v>1518.1</v>
      </c>
      <c r="N43" s="86">
        <v>3705</v>
      </c>
      <c r="O43" s="86">
        <v>4315</v>
      </c>
      <c r="P43" s="87">
        <f t="shared" si="4"/>
        <v>610</v>
      </c>
      <c r="Q43" s="99">
        <f t="shared" si="5"/>
        <v>1159</v>
      </c>
      <c r="R43" s="86"/>
      <c r="S43" s="86"/>
      <c r="T43" s="87">
        <f t="shared" si="6"/>
        <v>0</v>
      </c>
      <c r="U43" s="99">
        <f t="shared" si="14"/>
        <v>0</v>
      </c>
      <c r="V43" s="86"/>
      <c r="W43" s="86"/>
      <c r="X43" s="87">
        <f t="shared" si="8"/>
        <v>0</v>
      </c>
      <c r="Y43" s="99">
        <f t="shared" si="9"/>
        <v>0</v>
      </c>
      <c r="Z43" s="106">
        <f t="shared" si="10"/>
        <v>1409</v>
      </c>
      <c r="AA43" s="107">
        <f t="shared" si="11"/>
        <v>2677.1</v>
      </c>
      <c r="AC43" s="66">
        <f>AA43+AA44-C43</f>
        <v>-3697.7</v>
      </c>
    </row>
    <row r="44" s="66" customFormat="1" hidden="1" customHeight="1" spans="1:27">
      <c r="A44" s="88"/>
      <c r="B44" s="88"/>
      <c r="C44" s="88"/>
      <c r="D44" s="86" t="s">
        <v>13</v>
      </c>
      <c r="E44" s="86">
        <v>1.9</v>
      </c>
      <c r="F44" s="86">
        <v>4909</v>
      </c>
      <c r="G44" s="86">
        <v>4909</v>
      </c>
      <c r="H44" s="87">
        <f t="shared" si="0"/>
        <v>0</v>
      </c>
      <c r="I44" s="98">
        <f t="shared" si="1"/>
        <v>0</v>
      </c>
      <c r="J44" s="86">
        <v>4909</v>
      </c>
      <c r="K44" s="86">
        <v>5529</v>
      </c>
      <c r="L44" s="87">
        <f t="shared" si="2"/>
        <v>620</v>
      </c>
      <c r="M44" s="99">
        <f t="shared" si="3"/>
        <v>1178</v>
      </c>
      <c r="N44" s="86">
        <v>5529</v>
      </c>
      <c r="O44" s="86">
        <v>5892</v>
      </c>
      <c r="P44" s="87">
        <f t="shared" si="4"/>
        <v>363</v>
      </c>
      <c r="Q44" s="99">
        <f t="shared" si="5"/>
        <v>689.7</v>
      </c>
      <c r="R44" s="86"/>
      <c r="S44" s="86"/>
      <c r="T44" s="87">
        <f t="shared" si="6"/>
        <v>0</v>
      </c>
      <c r="U44" s="99">
        <f t="shared" si="14"/>
        <v>0</v>
      </c>
      <c r="V44" s="86"/>
      <c r="W44" s="86"/>
      <c r="X44" s="87">
        <f t="shared" si="8"/>
        <v>0</v>
      </c>
      <c r="Y44" s="99">
        <f t="shared" si="9"/>
        <v>0</v>
      </c>
      <c r="Z44" s="106">
        <f t="shared" si="10"/>
        <v>983</v>
      </c>
      <c r="AA44" s="107">
        <f t="shared" si="11"/>
        <v>1867.7</v>
      </c>
    </row>
    <row r="45" s="66" customFormat="1" hidden="1" customHeight="1" spans="1:29">
      <c r="A45" s="85" t="s">
        <v>45</v>
      </c>
      <c r="B45" s="85">
        <v>274.75</v>
      </c>
      <c r="C45" s="85">
        <f>B45*30</f>
        <v>8242.5</v>
      </c>
      <c r="D45" s="86" t="s">
        <v>12</v>
      </c>
      <c r="E45" s="86">
        <v>1.9</v>
      </c>
      <c r="F45" s="86">
        <v>87814</v>
      </c>
      <c r="G45" s="86"/>
      <c r="H45" s="87">
        <f t="shared" si="0"/>
        <v>-87814</v>
      </c>
      <c r="I45" s="98">
        <f t="shared" si="1"/>
        <v>-166846.6</v>
      </c>
      <c r="J45" s="86"/>
      <c r="K45" s="86"/>
      <c r="L45" s="87">
        <f t="shared" si="2"/>
        <v>0</v>
      </c>
      <c r="M45" s="99">
        <f t="shared" si="3"/>
        <v>0</v>
      </c>
      <c r="N45" s="86"/>
      <c r="O45" s="86"/>
      <c r="P45" s="87">
        <f t="shared" si="4"/>
        <v>0</v>
      </c>
      <c r="Q45" s="99">
        <f t="shared" si="5"/>
        <v>0</v>
      </c>
      <c r="R45" s="86"/>
      <c r="S45" s="86"/>
      <c r="T45" s="87">
        <f t="shared" si="6"/>
        <v>0</v>
      </c>
      <c r="U45" s="99">
        <f t="shared" si="14"/>
        <v>0</v>
      </c>
      <c r="V45" s="86"/>
      <c r="W45" s="86"/>
      <c r="X45" s="87">
        <f t="shared" si="8"/>
        <v>0</v>
      </c>
      <c r="Y45" s="99">
        <f t="shared" si="9"/>
        <v>0</v>
      </c>
      <c r="Z45" s="106">
        <f t="shared" si="10"/>
        <v>-87814</v>
      </c>
      <c r="AA45" s="107">
        <f t="shared" si="11"/>
        <v>-166846.6</v>
      </c>
      <c r="AC45" s="66">
        <f>AA45+AA46-C45</f>
        <v>-225000.2</v>
      </c>
    </row>
    <row r="46" s="66" customFormat="1" hidden="1" customHeight="1" spans="1:27">
      <c r="A46" s="88"/>
      <c r="B46" s="88"/>
      <c r="C46" s="88"/>
      <c r="D46" s="86" t="s">
        <v>13</v>
      </c>
      <c r="E46" s="86">
        <v>1.9</v>
      </c>
      <c r="F46" s="86">
        <v>26269</v>
      </c>
      <c r="G46" s="86"/>
      <c r="H46" s="87">
        <f t="shared" si="0"/>
        <v>-26269</v>
      </c>
      <c r="I46" s="98">
        <f t="shared" si="1"/>
        <v>-49911.1</v>
      </c>
      <c r="J46" s="86"/>
      <c r="K46" s="86"/>
      <c r="L46" s="87">
        <f t="shared" si="2"/>
        <v>0</v>
      </c>
      <c r="M46" s="99">
        <f t="shared" si="3"/>
        <v>0</v>
      </c>
      <c r="N46" s="86"/>
      <c r="O46" s="86"/>
      <c r="P46" s="87">
        <f t="shared" si="4"/>
        <v>0</v>
      </c>
      <c r="Q46" s="99">
        <f t="shared" si="5"/>
        <v>0</v>
      </c>
      <c r="R46" s="86"/>
      <c r="S46" s="86"/>
      <c r="T46" s="87">
        <f t="shared" si="6"/>
        <v>0</v>
      </c>
      <c r="U46" s="99">
        <f t="shared" si="14"/>
        <v>0</v>
      </c>
      <c r="V46" s="86"/>
      <c r="W46" s="86"/>
      <c r="X46" s="87">
        <f t="shared" si="8"/>
        <v>0</v>
      </c>
      <c r="Y46" s="99">
        <f t="shared" si="9"/>
        <v>0</v>
      </c>
      <c r="Z46" s="106">
        <f t="shared" si="10"/>
        <v>-26269</v>
      </c>
      <c r="AA46" s="107">
        <f t="shared" si="11"/>
        <v>-49911.1</v>
      </c>
    </row>
    <row r="47" s="66" customFormat="1" hidden="1" customHeight="1" spans="1:29">
      <c r="A47" s="85" t="s">
        <v>46</v>
      </c>
      <c r="B47" s="85">
        <v>274.75</v>
      </c>
      <c r="C47" s="85">
        <f>B47*30</f>
        <v>8242.5</v>
      </c>
      <c r="D47" s="86" t="s">
        <v>12</v>
      </c>
      <c r="E47" s="86">
        <v>1.9</v>
      </c>
      <c r="F47" s="86">
        <v>55902</v>
      </c>
      <c r="G47" s="86"/>
      <c r="H47" s="87">
        <f t="shared" si="0"/>
        <v>-55902</v>
      </c>
      <c r="I47" s="98">
        <f t="shared" si="1"/>
        <v>-106213.8</v>
      </c>
      <c r="J47" s="86"/>
      <c r="K47" s="86"/>
      <c r="L47" s="87">
        <f t="shared" si="2"/>
        <v>0</v>
      </c>
      <c r="M47" s="99">
        <f t="shared" si="3"/>
        <v>0</v>
      </c>
      <c r="N47" s="86"/>
      <c r="O47" s="86"/>
      <c r="P47" s="87">
        <f t="shared" si="4"/>
        <v>0</v>
      </c>
      <c r="Q47" s="99">
        <f t="shared" si="5"/>
        <v>0</v>
      </c>
      <c r="R47" s="86"/>
      <c r="S47" s="86"/>
      <c r="T47" s="87">
        <f t="shared" si="6"/>
        <v>0</v>
      </c>
      <c r="U47" s="99">
        <f t="shared" si="14"/>
        <v>0</v>
      </c>
      <c r="V47" s="86"/>
      <c r="W47" s="86"/>
      <c r="X47" s="87">
        <f t="shared" si="8"/>
        <v>0</v>
      </c>
      <c r="Y47" s="99">
        <f t="shared" si="9"/>
        <v>0</v>
      </c>
      <c r="Z47" s="106">
        <f t="shared" si="10"/>
        <v>-55902</v>
      </c>
      <c r="AA47" s="107">
        <f t="shared" si="11"/>
        <v>-106213.8</v>
      </c>
      <c r="AC47" s="66">
        <f>AA47+AA48-C47</f>
        <v>-157934</v>
      </c>
    </row>
    <row r="48" s="66" customFormat="1" hidden="1" customHeight="1" spans="1:27">
      <c r="A48" s="88"/>
      <c r="B48" s="88"/>
      <c r="C48" s="88"/>
      <c r="D48" s="86" t="s">
        <v>13</v>
      </c>
      <c r="E48" s="86">
        <v>1.9</v>
      </c>
      <c r="F48" s="86">
        <v>22883</v>
      </c>
      <c r="G48" s="86"/>
      <c r="H48" s="87">
        <f t="shared" si="0"/>
        <v>-22883</v>
      </c>
      <c r="I48" s="98">
        <f t="shared" si="1"/>
        <v>-43477.7</v>
      </c>
      <c r="J48" s="86"/>
      <c r="K48" s="86"/>
      <c r="L48" s="87">
        <f t="shared" si="2"/>
        <v>0</v>
      </c>
      <c r="M48" s="99">
        <f t="shared" si="3"/>
        <v>0</v>
      </c>
      <c r="N48" s="86"/>
      <c r="O48" s="86"/>
      <c r="P48" s="87">
        <f t="shared" si="4"/>
        <v>0</v>
      </c>
      <c r="Q48" s="99">
        <f t="shared" si="5"/>
        <v>0</v>
      </c>
      <c r="R48" s="86"/>
      <c r="S48" s="86"/>
      <c r="T48" s="87">
        <f t="shared" si="6"/>
        <v>0</v>
      </c>
      <c r="U48" s="99">
        <f t="shared" si="14"/>
        <v>0</v>
      </c>
      <c r="V48" s="86"/>
      <c r="W48" s="86"/>
      <c r="X48" s="87">
        <f t="shared" si="8"/>
        <v>0</v>
      </c>
      <c r="Y48" s="99">
        <f t="shared" si="9"/>
        <v>0</v>
      </c>
      <c r="Z48" s="106">
        <f t="shared" si="10"/>
        <v>-22883</v>
      </c>
      <c r="AA48" s="107">
        <f t="shared" si="11"/>
        <v>-43477.7</v>
      </c>
    </row>
    <row r="49" s="66" customFormat="1" hidden="1" customHeight="1" spans="1:29">
      <c r="A49" s="85" t="s">
        <v>47</v>
      </c>
      <c r="B49" s="85">
        <v>274.75</v>
      </c>
      <c r="C49" s="85">
        <f>B49*30</f>
        <v>8242.5</v>
      </c>
      <c r="D49" s="86" t="s">
        <v>12</v>
      </c>
      <c r="E49" s="86">
        <v>1.9</v>
      </c>
      <c r="F49" s="86">
        <v>26710</v>
      </c>
      <c r="G49" s="86">
        <v>26710</v>
      </c>
      <c r="H49" s="87">
        <f t="shared" si="0"/>
        <v>0</v>
      </c>
      <c r="I49" s="98">
        <f t="shared" si="1"/>
        <v>0</v>
      </c>
      <c r="J49" s="86">
        <v>26710</v>
      </c>
      <c r="K49" s="86">
        <v>26710</v>
      </c>
      <c r="L49" s="87">
        <f t="shared" si="2"/>
        <v>0</v>
      </c>
      <c r="M49" s="99">
        <f t="shared" si="3"/>
        <v>0</v>
      </c>
      <c r="N49" s="86"/>
      <c r="O49" s="86"/>
      <c r="P49" s="87">
        <f t="shared" si="4"/>
        <v>0</v>
      </c>
      <c r="Q49" s="99">
        <f t="shared" si="5"/>
        <v>0</v>
      </c>
      <c r="R49" s="86"/>
      <c r="S49" s="86"/>
      <c r="T49" s="87">
        <f t="shared" si="6"/>
        <v>0</v>
      </c>
      <c r="U49" s="99">
        <f t="shared" si="14"/>
        <v>0</v>
      </c>
      <c r="V49" s="86"/>
      <c r="W49" s="86"/>
      <c r="X49" s="87">
        <f t="shared" si="8"/>
        <v>0</v>
      </c>
      <c r="Y49" s="99">
        <f t="shared" si="9"/>
        <v>0</v>
      </c>
      <c r="Z49" s="106">
        <f t="shared" si="10"/>
        <v>0</v>
      </c>
      <c r="AA49" s="107">
        <f t="shared" si="11"/>
        <v>0</v>
      </c>
      <c r="AC49" s="66">
        <f>AA49+AA50-C49</f>
        <v>-8242.5</v>
      </c>
    </row>
    <row r="50" s="66" customFormat="1" hidden="1" customHeight="1" spans="1:27">
      <c r="A50" s="88"/>
      <c r="B50" s="88"/>
      <c r="C50" s="88"/>
      <c r="D50" s="86" t="s">
        <v>13</v>
      </c>
      <c r="E50" s="86">
        <v>1.9</v>
      </c>
      <c r="F50" s="86">
        <v>26710</v>
      </c>
      <c r="G50" s="86">
        <v>26710</v>
      </c>
      <c r="H50" s="87">
        <f t="shared" si="0"/>
        <v>0</v>
      </c>
      <c r="I50" s="98">
        <f t="shared" si="1"/>
        <v>0</v>
      </c>
      <c r="J50" s="86">
        <v>26710</v>
      </c>
      <c r="K50" s="86">
        <v>26710</v>
      </c>
      <c r="L50" s="87">
        <f t="shared" si="2"/>
        <v>0</v>
      </c>
      <c r="M50" s="99">
        <f t="shared" si="3"/>
        <v>0</v>
      </c>
      <c r="N50" s="86"/>
      <c r="O50" s="86"/>
      <c r="P50" s="87">
        <f t="shared" si="4"/>
        <v>0</v>
      </c>
      <c r="Q50" s="99">
        <f t="shared" si="5"/>
        <v>0</v>
      </c>
      <c r="R50" s="86"/>
      <c r="S50" s="86"/>
      <c r="T50" s="87">
        <f t="shared" si="6"/>
        <v>0</v>
      </c>
      <c r="U50" s="99">
        <f t="shared" si="14"/>
        <v>0</v>
      </c>
      <c r="V50" s="86"/>
      <c r="W50" s="86"/>
      <c r="X50" s="87">
        <f t="shared" si="8"/>
        <v>0</v>
      </c>
      <c r="Y50" s="99">
        <f t="shared" si="9"/>
        <v>0</v>
      </c>
      <c r="Z50" s="106">
        <f t="shared" si="10"/>
        <v>0</v>
      </c>
      <c r="AA50" s="107">
        <f t="shared" si="11"/>
        <v>0</v>
      </c>
    </row>
    <row r="51" s="66" customFormat="1" hidden="1" customHeight="1" spans="1:29">
      <c r="A51" s="85" t="s">
        <v>48</v>
      </c>
      <c r="B51" s="85">
        <v>274.75</v>
      </c>
      <c r="C51" s="85">
        <f>B51*30</f>
        <v>8242.5</v>
      </c>
      <c r="D51" s="86" t="s">
        <v>12</v>
      </c>
      <c r="E51" s="86">
        <v>1.9</v>
      </c>
      <c r="F51" s="86" t="s">
        <v>287</v>
      </c>
      <c r="G51" s="86"/>
      <c r="H51" s="87" t="e">
        <f t="shared" si="0"/>
        <v>#VALUE!</v>
      </c>
      <c r="I51" s="98" t="e">
        <f t="shared" si="1"/>
        <v>#VALUE!</v>
      </c>
      <c r="J51" s="86"/>
      <c r="K51" s="86"/>
      <c r="L51" s="87">
        <f t="shared" si="2"/>
        <v>0</v>
      </c>
      <c r="M51" s="99">
        <f t="shared" si="3"/>
        <v>0</v>
      </c>
      <c r="N51" s="86"/>
      <c r="O51" s="86"/>
      <c r="P51" s="87">
        <f t="shared" si="4"/>
        <v>0</v>
      </c>
      <c r="Q51" s="99">
        <f t="shared" si="5"/>
        <v>0</v>
      </c>
      <c r="R51" s="86"/>
      <c r="S51" s="86"/>
      <c r="T51" s="87">
        <f t="shared" si="6"/>
        <v>0</v>
      </c>
      <c r="U51" s="99">
        <f t="shared" si="14"/>
        <v>0</v>
      </c>
      <c r="V51" s="86"/>
      <c r="W51" s="86"/>
      <c r="X51" s="87">
        <f t="shared" si="8"/>
        <v>0</v>
      </c>
      <c r="Y51" s="99">
        <f t="shared" si="9"/>
        <v>0</v>
      </c>
      <c r="Z51" s="106" t="e">
        <f t="shared" si="10"/>
        <v>#VALUE!</v>
      </c>
      <c r="AA51" s="107" t="e">
        <f t="shared" si="11"/>
        <v>#VALUE!</v>
      </c>
      <c r="AC51" s="66" t="e">
        <f>AA51+AA52-C51</f>
        <v>#VALUE!</v>
      </c>
    </row>
    <row r="52" s="66" customFormat="1" hidden="1" customHeight="1" spans="1:27">
      <c r="A52" s="88"/>
      <c r="B52" s="88"/>
      <c r="C52" s="88"/>
      <c r="D52" s="86" t="s">
        <v>13</v>
      </c>
      <c r="E52" s="86">
        <v>1.9</v>
      </c>
      <c r="F52" s="86" t="s">
        <v>287</v>
      </c>
      <c r="G52" s="86"/>
      <c r="H52" s="87" t="e">
        <f t="shared" si="0"/>
        <v>#VALUE!</v>
      </c>
      <c r="I52" s="98" t="e">
        <f t="shared" si="1"/>
        <v>#VALUE!</v>
      </c>
      <c r="J52" s="86"/>
      <c r="K52" s="86"/>
      <c r="L52" s="87">
        <f t="shared" si="2"/>
        <v>0</v>
      </c>
      <c r="M52" s="99">
        <f t="shared" si="3"/>
        <v>0</v>
      </c>
      <c r="N52" s="86"/>
      <c r="O52" s="86"/>
      <c r="P52" s="87">
        <f t="shared" si="4"/>
        <v>0</v>
      </c>
      <c r="Q52" s="99">
        <f t="shared" si="5"/>
        <v>0</v>
      </c>
      <c r="R52" s="86"/>
      <c r="S52" s="86"/>
      <c r="T52" s="87">
        <f t="shared" si="6"/>
        <v>0</v>
      </c>
      <c r="U52" s="99">
        <f t="shared" si="14"/>
        <v>0</v>
      </c>
      <c r="V52" s="86"/>
      <c r="W52" s="86"/>
      <c r="X52" s="87">
        <f t="shared" si="8"/>
        <v>0</v>
      </c>
      <c r="Y52" s="99">
        <f t="shared" si="9"/>
        <v>0</v>
      </c>
      <c r="Z52" s="106" t="e">
        <f t="shared" si="10"/>
        <v>#VALUE!</v>
      </c>
      <c r="AA52" s="107" t="e">
        <f t="shared" si="11"/>
        <v>#VALUE!</v>
      </c>
    </row>
    <row r="53" s="66" customFormat="1" hidden="1" customHeight="1" spans="1:29">
      <c r="A53" s="85" t="s">
        <v>49</v>
      </c>
      <c r="B53" s="85">
        <v>274.75</v>
      </c>
      <c r="C53" s="85">
        <f>B53*30</f>
        <v>8242.5</v>
      </c>
      <c r="D53" s="86" t="s">
        <v>12</v>
      </c>
      <c r="E53" s="86">
        <v>1.9</v>
      </c>
      <c r="F53" s="86" t="s">
        <v>285</v>
      </c>
      <c r="G53" s="86"/>
      <c r="H53" s="87" t="e">
        <f t="shared" si="0"/>
        <v>#VALUE!</v>
      </c>
      <c r="I53" s="98" t="e">
        <f t="shared" si="1"/>
        <v>#VALUE!</v>
      </c>
      <c r="J53" s="86"/>
      <c r="K53" s="86"/>
      <c r="L53" s="87">
        <f t="shared" si="2"/>
        <v>0</v>
      </c>
      <c r="M53" s="99">
        <f t="shared" si="3"/>
        <v>0</v>
      </c>
      <c r="N53" s="86"/>
      <c r="O53" s="86"/>
      <c r="P53" s="87">
        <f t="shared" si="4"/>
        <v>0</v>
      </c>
      <c r="Q53" s="99">
        <f t="shared" si="5"/>
        <v>0</v>
      </c>
      <c r="R53" s="86"/>
      <c r="S53" s="86"/>
      <c r="T53" s="87">
        <f t="shared" si="6"/>
        <v>0</v>
      </c>
      <c r="U53" s="99">
        <f t="shared" si="14"/>
        <v>0</v>
      </c>
      <c r="V53" s="86"/>
      <c r="W53" s="86"/>
      <c r="X53" s="87">
        <f t="shared" si="8"/>
        <v>0</v>
      </c>
      <c r="Y53" s="99">
        <f t="shared" si="9"/>
        <v>0</v>
      </c>
      <c r="Z53" s="106" t="e">
        <f t="shared" si="10"/>
        <v>#VALUE!</v>
      </c>
      <c r="AA53" s="107" t="e">
        <f t="shared" si="11"/>
        <v>#VALUE!</v>
      </c>
      <c r="AC53" s="66" t="e">
        <f>AA53+AA54-C53</f>
        <v>#VALUE!</v>
      </c>
    </row>
    <row r="54" s="66" customFormat="1" hidden="1" customHeight="1" spans="1:27">
      <c r="A54" s="88"/>
      <c r="B54" s="88"/>
      <c r="C54" s="88"/>
      <c r="D54" s="86" t="s">
        <v>13</v>
      </c>
      <c r="E54" s="86">
        <v>1.9</v>
      </c>
      <c r="F54" s="86" t="s">
        <v>285</v>
      </c>
      <c r="G54" s="86"/>
      <c r="H54" s="87" t="e">
        <f t="shared" si="0"/>
        <v>#VALUE!</v>
      </c>
      <c r="I54" s="98" t="e">
        <f t="shared" si="1"/>
        <v>#VALUE!</v>
      </c>
      <c r="J54" s="86"/>
      <c r="K54" s="86"/>
      <c r="L54" s="87">
        <f t="shared" si="2"/>
        <v>0</v>
      </c>
      <c r="M54" s="99">
        <f t="shared" si="3"/>
        <v>0</v>
      </c>
      <c r="N54" s="86"/>
      <c r="O54" s="86"/>
      <c r="P54" s="87">
        <f t="shared" si="4"/>
        <v>0</v>
      </c>
      <c r="Q54" s="99">
        <f t="shared" si="5"/>
        <v>0</v>
      </c>
      <c r="R54" s="86"/>
      <c r="S54" s="86"/>
      <c r="T54" s="87">
        <f t="shared" si="6"/>
        <v>0</v>
      </c>
      <c r="U54" s="99">
        <f t="shared" si="14"/>
        <v>0</v>
      </c>
      <c r="V54" s="86"/>
      <c r="W54" s="86"/>
      <c r="X54" s="87">
        <f t="shared" si="8"/>
        <v>0</v>
      </c>
      <c r="Y54" s="99">
        <f t="shared" si="9"/>
        <v>0</v>
      </c>
      <c r="Z54" s="106" t="e">
        <f t="shared" si="10"/>
        <v>#VALUE!</v>
      </c>
      <c r="AA54" s="107" t="e">
        <f t="shared" si="11"/>
        <v>#VALUE!</v>
      </c>
    </row>
    <row r="55" s="66" customFormat="1" hidden="1" customHeight="1" spans="1:29">
      <c r="A55" s="85" t="s">
        <v>50</v>
      </c>
      <c r="B55" s="85">
        <v>274.75</v>
      </c>
      <c r="C55" s="85">
        <f>B55*30</f>
        <v>8242.5</v>
      </c>
      <c r="D55" s="86" t="s">
        <v>12</v>
      </c>
      <c r="E55" s="86">
        <v>1.9</v>
      </c>
      <c r="F55" s="86" t="s">
        <v>287</v>
      </c>
      <c r="G55" s="86"/>
      <c r="H55" s="87" t="e">
        <f t="shared" si="0"/>
        <v>#VALUE!</v>
      </c>
      <c r="I55" s="98" t="e">
        <f t="shared" si="1"/>
        <v>#VALUE!</v>
      </c>
      <c r="J55" s="86"/>
      <c r="K55" s="86"/>
      <c r="L55" s="87">
        <f t="shared" si="2"/>
        <v>0</v>
      </c>
      <c r="M55" s="99">
        <f t="shared" si="3"/>
        <v>0</v>
      </c>
      <c r="N55" s="86"/>
      <c r="O55" s="86"/>
      <c r="P55" s="87">
        <f t="shared" si="4"/>
        <v>0</v>
      </c>
      <c r="Q55" s="99">
        <f t="shared" si="5"/>
        <v>0</v>
      </c>
      <c r="R55" s="86"/>
      <c r="S55" s="86"/>
      <c r="T55" s="87">
        <f t="shared" si="6"/>
        <v>0</v>
      </c>
      <c r="U55" s="99">
        <f t="shared" si="14"/>
        <v>0</v>
      </c>
      <c r="V55" s="86"/>
      <c r="W55" s="86"/>
      <c r="X55" s="87">
        <f t="shared" si="8"/>
        <v>0</v>
      </c>
      <c r="Y55" s="99">
        <f t="shared" si="9"/>
        <v>0</v>
      </c>
      <c r="Z55" s="106" t="e">
        <f t="shared" si="10"/>
        <v>#VALUE!</v>
      </c>
      <c r="AA55" s="107" t="e">
        <f t="shared" si="11"/>
        <v>#VALUE!</v>
      </c>
      <c r="AC55" s="66" t="e">
        <f>AA55+AA56-C55</f>
        <v>#VALUE!</v>
      </c>
    </row>
    <row r="56" s="66" customFormat="1" hidden="1" customHeight="1" spans="1:27">
      <c r="A56" s="88"/>
      <c r="B56" s="88"/>
      <c r="C56" s="88"/>
      <c r="D56" s="86" t="s">
        <v>13</v>
      </c>
      <c r="E56" s="86">
        <v>1.9</v>
      </c>
      <c r="F56" s="86" t="s">
        <v>287</v>
      </c>
      <c r="G56" s="86"/>
      <c r="H56" s="87" t="e">
        <f t="shared" si="0"/>
        <v>#VALUE!</v>
      </c>
      <c r="I56" s="98" t="e">
        <f t="shared" si="1"/>
        <v>#VALUE!</v>
      </c>
      <c r="J56" s="86"/>
      <c r="K56" s="86"/>
      <c r="L56" s="87">
        <f t="shared" si="2"/>
        <v>0</v>
      </c>
      <c r="M56" s="99">
        <f t="shared" si="3"/>
        <v>0</v>
      </c>
      <c r="N56" s="86"/>
      <c r="O56" s="86"/>
      <c r="P56" s="87">
        <f t="shared" si="4"/>
        <v>0</v>
      </c>
      <c r="Q56" s="99">
        <f t="shared" si="5"/>
        <v>0</v>
      </c>
      <c r="R56" s="86"/>
      <c r="S56" s="86"/>
      <c r="T56" s="87">
        <f t="shared" si="6"/>
        <v>0</v>
      </c>
      <c r="U56" s="99">
        <f t="shared" si="14"/>
        <v>0</v>
      </c>
      <c r="V56" s="86"/>
      <c r="W56" s="86"/>
      <c r="X56" s="87">
        <f t="shared" si="8"/>
        <v>0</v>
      </c>
      <c r="Y56" s="99">
        <f t="shared" si="9"/>
        <v>0</v>
      </c>
      <c r="Z56" s="106" t="e">
        <f t="shared" si="10"/>
        <v>#VALUE!</v>
      </c>
      <c r="AA56" s="107" t="e">
        <f t="shared" si="11"/>
        <v>#VALUE!</v>
      </c>
    </row>
    <row r="57" s="66" customFormat="1" hidden="1" customHeight="1" spans="1:27">
      <c r="A57" s="89" t="s">
        <v>51</v>
      </c>
      <c r="B57" s="89">
        <v>274.75</v>
      </c>
      <c r="C57" s="89">
        <f>B57*30</f>
        <v>8242.5</v>
      </c>
      <c r="D57" s="86"/>
      <c r="E57" s="86">
        <v>1.9</v>
      </c>
      <c r="F57" s="86" t="s">
        <v>287</v>
      </c>
      <c r="G57" s="86"/>
      <c r="H57" s="87" t="e">
        <f t="shared" si="0"/>
        <v>#VALUE!</v>
      </c>
      <c r="I57" s="98" t="e">
        <f t="shared" si="1"/>
        <v>#VALUE!</v>
      </c>
      <c r="J57" s="86"/>
      <c r="K57" s="86"/>
      <c r="L57" s="87">
        <f t="shared" si="2"/>
        <v>0</v>
      </c>
      <c r="M57" s="99">
        <f t="shared" si="3"/>
        <v>0</v>
      </c>
      <c r="N57" s="86"/>
      <c r="O57" s="86"/>
      <c r="P57" s="87">
        <f t="shared" si="4"/>
        <v>0</v>
      </c>
      <c r="Q57" s="99">
        <f t="shared" si="5"/>
        <v>0</v>
      </c>
      <c r="R57" s="86"/>
      <c r="S57" s="86"/>
      <c r="T57" s="87">
        <f t="shared" si="6"/>
        <v>0</v>
      </c>
      <c r="U57" s="99">
        <f t="shared" si="14"/>
        <v>0</v>
      </c>
      <c r="V57" s="86"/>
      <c r="W57" s="86"/>
      <c r="X57" s="87">
        <f t="shared" si="8"/>
        <v>0</v>
      </c>
      <c r="Y57" s="99">
        <f t="shared" si="9"/>
        <v>0</v>
      </c>
      <c r="Z57" s="106" t="e">
        <f t="shared" si="10"/>
        <v>#VALUE!</v>
      </c>
      <c r="AA57" s="107" t="e">
        <f t="shared" si="11"/>
        <v>#VALUE!</v>
      </c>
    </row>
    <row r="58" s="66" customFormat="1" hidden="1" customHeight="1" spans="1:27">
      <c r="A58" s="85" t="s">
        <v>52</v>
      </c>
      <c r="B58" s="85">
        <v>274.75</v>
      </c>
      <c r="C58" s="85">
        <f>B58*30</f>
        <v>8242.5</v>
      </c>
      <c r="D58" s="86" t="s">
        <v>12</v>
      </c>
      <c r="E58" s="86">
        <v>1.9</v>
      </c>
      <c r="F58" s="86" t="s">
        <v>288</v>
      </c>
      <c r="G58" s="86"/>
      <c r="H58" s="87" t="e">
        <f t="shared" si="0"/>
        <v>#VALUE!</v>
      </c>
      <c r="I58" s="98" t="e">
        <f t="shared" si="1"/>
        <v>#VALUE!</v>
      </c>
      <c r="J58" s="86"/>
      <c r="K58" s="86"/>
      <c r="L58" s="87">
        <f t="shared" si="2"/>
        <v>0</v>
      </c>
      <c r="M58" s="99">
        <f t="shared" si="3"/>
        <v>0</v>
      </c>
      <c r="N58" s="86"/>
      <c r="O58" s="86"/>
      <c r="P58" s="87">
        <f t="shared" si="4"/>
        <v>0</v>
      </c>
      <c r="Q58" s="99">
        <f t="shared" si="5"/>
        <v>0</v>
      </c>
      <c r="R58" s="86"/>
      <c r="S58" s="86"/>
      <c r="T58" s="87">
        <f t="shared" si="6"/>
        <v>0</v>
      </c>
      <c r="U58" s="99">
        <f t="shared" si="14"/>
        <v>0</v>
      </c>
      <c r="V58" s="86"/>
      <c r="W58" s="86"/>
      <c r="X58" s="87">
        <f t="shared" si="8"/>
        <v>0</v>
      </c>
      <c r="Y58" s="99">
        <f t="shared" si="9"/>
        <v>0</v>
      </c>
      <c r="Z58" s="106" t="e">
        <f t="shared" si="10"/>
        <v>#VALUE!</v>
      </c>
      <c r="AA58" s="107" t="e">
        <f t="shared" si="11"/>
        <v>#VALUE!</v>
      </c>
    </row>
    <row r="59" s="66" customFormat="1" hidden="1" customHeight="1" spans="1:27">
      <c r="A59" s="88"/>
      <c r="B59" s="88"/>
      <c r="C59" s="88"/>
      <c r="D59" s="86" t="s">
        <v>13</v>
      </c>
      <c r="E59" s="86">
        <v>1.9</v>
      </c>
      <c r="F59" s="86" t="s">
        <v>289</v>
      </c>
      <c r="G59" s="86"/>
      <c r="H59" s="87" t="e">
        <f t="shared" si="0"/>
        <v>#VALUE!</v>
      </c>
      <c r="I59" s="98" t="e">
        <f t="shared" si="1"/>
        <v>#VALUE!</v>
      </c>
      <c r="J59" s="86"/>
      <c r="K59" s="86"/>
      <c r="L59" s="87">
        <f t="shared" si="2"/>
        <v>0</v>
      </c>
      <c r="M59" s="99">
        <f t="shared" si="3"/>
        <v>0</v>
      </c>
      <c r="N59" s="86"/>
      <c r="O59" s="86"/>
      <c r="P59" s="87">
        <f t="shared" si="4"/>
        <v>0</v>
      </c>
      <c r="Q59" s="99">
        <f t="shared" si="5"/>
        <v>0</v>
      </c>
      <c r="R59" s="86"/>
      <c r="S59" s="86"/>
      <c r="T59" s="87">
        <f t="shared" si="6"/>
        <v>0</v>
      </c>
      <c r="U59" s="99">
        <f t="shared" si="14"/>
        <v>0</v>
      </c>
      <c r="V59" s="86"/>
      <c r="W59" s="86"/>
      <c r="X59" s="87">
        <f t="shared" si="8"/>
        <v>0</v>
      </c>
      <c r="Y59" s="99">
        <f t="shared" si="9"/>
        <v>0</v>
      </c>
      <c r="Z59" s="106" t="e">
        <f t="shared" si="10"/>
        <v>#VALUE!</v>
      </c>
      <c r="AA59" s="107" t="e">
        <f t="shared" si="11"/>
        <v>#VALUE!</v>
      </c>
    </row>
    <row r="60" s="66" customFormat="1" hidden="1" customHeight="1" spans="1:27">
      <c r="A60" s="85" t="s">
        <v>53</v>
      </c>
      <c r="B60" s="85">
        <v>274.75</v>
      </c>
      <c r="C60" s="85">
        <f>B60*30</f>
        <v>8242.5</v>
      </c>
      <c r="D60" s="86" t="s">
        <v>12</v>
      </c>
      <c r="E60" s="86">
        <v>1.9</v>
      </c>
      <c r="F60" s="86">
        <v>21930</v>
      </c>
      <c r="G60" s="86">
        <v>21930</v>
      </c>
      <c r="H60" s="87">
        <f t="shared" si="0"/>
        <v>0</v>
      </c>
      <c r="I60" s="98">
        <f t="shared" si="1"/>
        <v>0</v>
      </c>
      <c r="J60" s="86">
        <v>21930</v>
      </c>
      <c r="K60" s="86">
        <v>21930</v>
      </c>
      <c r="L60" s="87">
        <f t="shared" si="2"/>
        <v>0</v>
      </c>
      <c r="M60" s="99">
        <f t="shared" si="3"/>
        <v>0</v>
      </c>
      <c r="N60" s="86">
        <v>21930</v>
      </c>
      <c r="O60" s="86">
        <v>22613</v>
      </c>
      <c r="P60" s="87">
        <f t="shared" si="4"/>
        <v>683</v>
      </c>
      <c r="Q60" s="99">
        <f t="shared" si="5"/>
        <v>1297.7</v>
      </c>
      <c r="R60" s="86"/>
      <c r="S60" s="86"/>
      <c r="T60" s="87">
        <f t="shared" si="6"/>
        <v>0</v>
      </c>
      <c r="U60" s="99">
        <f t="shared" si="14"/>
        <v>0</v>
      </c>
      <c r="V60" s="86"/>
      <c r="W60" s="86"/>
      <c r="X60" s="87">
        <f t="shared" si="8"/>
        <v>0</v>
      </c>
      <c r="Y60" s="99">
        <f t="shared" si="9"/>
        <v>0</v>
      </c>
      <c r="Z60" s="106">
        <f t="shared" si="10"/>
        <v>683</v>
      </c>
      <c r="AA60" s="107">
        <f t="shared" si="11"/>
        <v>1297.7</v>
      </c>
    </row>
    <row r="61" s="66" customFormat="1" hidden="1" customHeight="1" spans="1:27">
      <c r="A61" s="88"/>
      <c r="B61" s="88"/>
      <c r="C61" s="88"/>
      <c r="D61" s="86" t="s">
        <v>13</v>
      </c>
      <c r="E61" s="86">
        <v>1.9</v>
      </c>
      <c r="F61" s="86">
        <v>41846</v>
      </c>
      <c r="G61" s="86">
        <v>41846</v>
      </c>
      <c r="H61" s="87">
        <f t="shared" si="0"/>
        <v>0</v>
      </c>
      <c r="I61" s="98">
        <f t="shared" si="1"/>
        <v>0</v>
      </c>
      <c r="J61" s="86">
        <v>41846</v>
      </c>
      <c r="K61" s="86">
        <v>41846</v>
      </c>
      <c r="L61" s="87">
        <f t="shared" si="2"/>
        <v>0</v>
      </c>
      <c r="M61" s="99">
        <f t="shared" si="3"/>
        <v>0</v>
      </c>
      <c r="N61" s="86">
        <v>41846</v>
      </c>
      <c r="O61" s="86">
        <v>42817</v>
      </c>
      <c r="P61" s="87">
        <f t="shared" si="4"/>
        <v>971</v>
      </c>
      <c r="Q61" s="99">
        <f t="shared" si="5"/>
        <v>1844.9</v>
      </c>
      <c r="R61" s="86"/>
      <c r="S61" s="86"/>
      <c r="T61" s="87">
        <f t="shared" si="6"/>
        <v>0</v>
      </c>
      <c r="U61" s="99">
        <f t="shared" si="14"/>
        <v>0</v>
      </c>
      <c r="V61" s="86"/>
      <c r="W61" s="86"/>
      <c r="X61" s="87">
        <f t="shared" si="8"/>
        <v>0</v>
      </c>
      <c r="Y61" s="99">
        <f t="shared" si="9"/>
        <v>0</v>
      </c>
      <c r="Z61" s="106">
        <f t="shared" si="10"/>
        <v>971</v>
      </c>
      <c r="AA61" s="107">
        <f t="shared" si="11"/>
        <v>1844.9</v>
      </c>
    </row>
    <row r="62" s="66" customFormat="1" hidden="1" customHeight="1" spans="1:27">
      <c r="A62" s="85" t="s">
        <v>54</v>
      </c>
      <c r="B62" s="85">
        <v>274.75</v>
      </c>
      <c r="C62" s="85">
        <f>B62*30</f>
        <v>8242.5</v>
      </c>
      <c r="D62" s="86" t="s">
        <v>12</v>
      </c>
      <c r="E62" s="86">
        <v>1.9</v>
      </c>
      <c r="F62" s="86" t="s">
        <v>290</v>
      </c>
      <c r="G62" s="86"/>
      <c r="H62" s="87" t="e">
        <f t="shared" si="0"/>
        <v>#VALUE!</v>
      </c>
      <c r="I62" s="98" t="e">
        <f t="shared" si="1"/>
        <v>#VALUE!</v>
      </c>
      <c r="J62" s="86"/>
      <c r="K62" s="86"/>
      <c r="L62" s="87">
        <f t="shared" si="2"/>
        <v>0</v>
      </c>
      <c r="M62" s="99">
        <f t="shared" si="3"/>
        <v>0</v>
      </c>
      <c r="N62" s="86"/>
      <c r="O62" s="86"/>
      <c r="P62" s="87">
        <f t="shared" si="4"/>
        <v>0</v>
      </c>
      <c r="Q62" s="99">
        <f t="shared" si="5"/>
        <v>0</v>
      </c>
      <c r="R62" s="86"/>
      <c r="S62" s="86"/>
      <c r="T62" s="87">
        <f t="shared" si="6"/>
        <v>0</v>
      </c>
      <c r="U62" s="99">
        <f t="shared" si="14"/>
        <v>0</v>
      </c>
      <c r="V62" s="86"/>
      <c r="W62" s="86"/>
      <c r="X62" s="87">
        <f t="shared" si="8"/>
        <v>0</v>
      </c>
      <c r="Y62" s="99">
        <f t="shared" si="9"/>
        <v>0</v>
      </c>
      <c r="Z62" s="106" t="e">
        <f t="shared" si="10"/>
        <v>#VALUE!</v>
      </c>
      <c r="AA62" s="107" t="e">
        <f t="shared" si="11"/>
        <v>#VALUE!</v>
      </c>
    </row>
    <row r="63" s="66" customFormat="1" hidden="1" customHeight="1" spans="1:27">
      <c r="A63" s="88"/>
      <c r="B63" s="88"/>
      <c r="C63" s="88"/>
      <c r="D63" s="86" t="s">
        <v>13</v>
      </c>
      <c r="E63" s="86">
        <v>1.9</v>
      </c>
      <c r="F63" s="86" t="s">
        <v>290</v>
      </c>
      <c r="G63" s="86"/>
      <c r="H63" s="87" t="e">
        <f t="shared" si="0"/>
        <v>#VALUE!</v>
      </c>
      <c r="I63" s="98" t="e">
        <f t="shared" si="1"/>
        <v>#VALUE!</v>
      </c>
      <c r="J63" s="86"/>
      <c r="K63" s="86"/>
      <c r="L63" s="87">
        <f t="shared" si="2"/>
        <v>0</v>
      </c>
      <c r="M63" s="99">
        <f t="shared" si="3"/>
        <v>0</v>
      </c>
      <c r="N63" s="86"/>
      <c r="O63" s="86"/>
      <c r="P63" s="87">
        <f t="shared" si="4"/>
        <v>0</v>
      </c>
      <c r="Q63" s="99">
        <f t="shared" si="5"/>
        <v>0</v>
      </c>
      <c r="R63" s="86"/>
      <c r="S63" s="86"/>
      <c r="T63" s="87">
        <f t="shared" si="6"/>
        <v>0</v>
      </c>
      <c r="U63" s="99">
        <f t="shared" si="14"/>
        <v>0</v>
      </c>
      <c r="V63" s="86"/>
      <c r="W63" s="86"/>
      <c r="X63" s="87">
        <f t="shared" si="8"/>
        <v>0</v>
      </c>
      <c r="Y63" s="99">
        <f t="shared" si="9"/>
        <v>0</v>
      </c>
      <c r="Z63" s="106" t="e">
        <f t="shared" si="10"/>
        <v>#VALUE!</v>
      </c>
      <c r="AA63" s="107" t="e">
        <f t="shared" si="11"/>
        <v>#VALUE!</v>
      </c>
    </row>
    <row r="64" s="66" customFormat="1" hidden="1" customHeight="1" spans="1:27">
      <c r="A64" s="85" t="s">
        <v>55</v>
      </c>
      <c r="B64" s="85">
        <v>264.34</v>
      </c>
      <c r="C64" s="85">
        <f>B64*30</f>
        <v>7930.2</v>
      </c>
      <c r="D64" s="86" t="s">
        <v>12</v>
      </c>
      <c r="E64" s="86">
        <v>1.9</v>
      </c>
      <c r="F64" s="86"/>
      <c r="G64" s="86"/>
      <c r="H64" s="87">
        <f t="shared" si="0"/>
        <v>0</v>
      </c>
      <c r="I64" s="98">
        <f t="shared" si="1"/>
        <v>0</v>
      </c>
      <c r="J64" s="86"/>
      <c r="K64" s="86"/>
      <c r="L64" s="87">
        <f t="shared" si="2"/>
        <v>0</v>
      </c>
      <c r="M64" s="99">
        <f t="shared" si="3"/>
        <v>0</v>
      </c>
      <c r="N64" s="86"/>
      <c r="O64" s="86"/>
      <c r="P64" s="87">
        <f t="shared" si="4"/>
        <v>0</v>
      </c>
      <c r="Q64" s="99">
        <f t="shared" si="5"/>
        <v>0</v>
      </c>
      <c r="R64" s="86"/>
      <c r="S64" s="86"/>
      <c r="T64" s="87">
        <f t="shared" si="6"/>
        <v>0</v>
      </c>
      <c r="U64" s="99">
        <f t="shared" si="14"/>
        <v>0</v>
      </c>
      <c r="V64" s="86"/>
      <c r="W64" s="86"/>
      <c r="X64" s="87">
        <f t="shared" si="8"/>
        <v>0</v>
      </c>
      <c r="Y64" s="99">
        <f t="shared" si="9"/>
        <v>0</v>
      </c>
      <c r="Z64" s="106">
        <f t="shared" si="10"/>
        <v>0</v>
      </c>
      <c r="AA64" s="107">
        <f t="shared" si="11"/>
        <v>0</v>
      </c>
    </row>
    <row r="65" s="66" customFormat="1" hidden="1" customHeight="1" spans="1:27">
      <c r="A65" s="88"/>
      <c r="B65" s="88"/>
      <c r="C65" s="88"/>
      <c r="D65" s="86" t="s">
        <v>13</v>
      </c>
      <c r="E65" s="86">
        <v>1.9</v>
      </c>
      <c r="F65" s="86"/>
      <c r="G65" s="86"/>
      <c r="H65" s="87">
        <f t="shared" si="0"/>
        <v>0</v>
      </c>
      <c r="I65" s="98">
        <f t="shared" si="1"/>
        <v>0</v>
      </c>
      <c r="J65" s="86"/>
      <c r="K65" s="86"/>
      <c r="L65" s="87">
        <f t="shared" si="2"/>
        <v>0</v>
      </c>
      <c r="M65" s="99">
        <f t="shared" si="3"/>
        <v>0</v>
      </c>
      <c r="N65" s="86"/>
      <c r="O65" s="86"/>
      <c r="P65" s="87">
        <f t="shared" si="4"/>
        <v>0</v>
      </c>
      <c r="Q65" s="99">
        <f t="shared" si="5"/>
        <v>0</v>
      </c>
      <c r="R65" s="86"/>
      <c r="S65" s="86"/>
      <c r="T65" s="87">
        <f t="shared" si="6"/>
        <v>0</v>
      </c>
      <c r="U65" s="99">
        <f t="shared" si="14"/>
        <v>0</v>
      </c>
      <c r="V65" s="86"/>
      <c r="W65" s="86"/>
      <c r="X65" s="87">
        <f t="shared" si="8"/>
        <v>0</v>
      </c>
      <c r="Y65" s="99">
        <f t="shared" si="9"/>
        <v>0</v>
      </c>
      <c r="Z65" s="106">
        <f t="shared" si="10"/>
        <v>0</v>
      </c>
      <c r="AA65" s="107">
        <f t="shared" si="11"/>
        <v>0</v>
      </c>
    </row>
    <row r="66" s="66" customFormat="1" hidden="1" customHeight="1" spans="1:29">
      <c r="A66" s="85" t="s">
        <v>56</v>
      </c>
      <c r="B66" s="85">
        <v>263.96</v>
      </c>
      <c r="C66" s="85">
        <f>B66*30</f>
        <v>7918.8</v>
      </c>
      <c r="D66" s="86" t="s">
        <v>12</v>
      </c>
      <c r="E66" s="86">
        <v>1.9</v>
      </c>
      <c r="F66" s="86">
        <v>21101</v>
      </c>
      <c r="G66" s="86">
        <v>21107</v>
      </c>
      <c r="H66" s="87">
        <f t="shared" si="0"/>
        <v>6</v>
      </c>
      <c r="I66" s="98">
        <f t="shared" si="1"/>
        <v>11.4</v>
      </c>
      <c r="J66" s="86">
        <v>21107</v>
      </c>
      <c r="K66" s="86">
        <v>21344</v>
      </c>
      <c r="L66" s="87">
        <f t="shared" si="2"/>
        <v>237</v>
      </c>
      <c r="M66" s="99">
        <f t="shared" si="3"/>
        <v>450.3</v>
      </c>
      <c r="N66" s="86">
        <v>21344</v>
      </c>
      <c r="O66" s="86">
        <v>21401</v>
      </c>
      <c r="P66" s="87">
        <f t="shared" si="4"/>
        <v>57</v>
      </c>
      <c r="Q66" s="99">
        <f t="shared" si="5"/>
        <v>108.3</v>
      </c>
      <c r="R66" s="86"/>
      <c r="S66" s="86"/>
      <c r="T66" s="87">
        <f t="shared" si="6"/>
        <v>0</v>
      </c>
      <c r="U66" s="99">
        <f t="shared" si="14"/>
        <v>0</v>
      </c>
      <c r="V66" s="86"/>
      <c r="W66" s="86"/>
      <c r="X66" s="87">
        <f t="shared" si="8"/>
        <v>0</v>
      </c>
      <c r="Y66" s="99">
        <f t="shared" si="9"/>
        <v>0</v>
      </c>
      <c r="Z66" s="106">
        <f t="shared" si="10"/>
        <v>300</v>
      </c>
      <c r="AA66" s="107">
        <f t="shared" si="11"/>
        <v>570</v>
      </c>
      <c r="AC66" s="66">
        <f>AA66+AA67-C66</f>
        <v>-3581.1</v>
      </c>
    </row>
    <row r="67" s="66" customFormat="1" hidden="1" customHeight="1" spans="1:27">
      <c r="A67" s="88"/>
      <c r="B67" s="88"/>
      <c r="C67" s="88"/>
      <c r="D67" s="86" t="s">
        <v>13</v>
      </c>
      <c r="E67" s="86">
        <v>1.9</v>
      </c>
      <c r="F67" s="86">
        <v>60666</v>
      </c>
      <c r="G67" s="86">
        <v>60788</v>
      </c>
      <c r="H67" s="87">
        <f t="shared" si="0"/>
        <v>122</v>
      </c>
      <c r="I67" s="98">
        <f t="shared" si="1"/>
        <v>231.8</v>
      </c>
      <c r="J67" s="86">
        <v>60788</v>
      </c>
      <c r="K67" s="86">
        <v>62050</v>
      </c>
      <c r="L67" s="87">
        <f t="shared" si="2"/>
        <v>1262</v>
      </c>
      <c r="M67" s="99">
        <f t="shared" si="3"/>
        <v>2397.8</v>
      </c>
      <c r="N67" s="86">
        <v>62050</v>
      </c>
      <c r="O67" s="86">
        <v>62649</v>
      </c>
      <c r="P67" s="87">
        <f t="shared" si="4"/>
        <v>599</v>
      </c>
      <c r="Q67" s="99">
        <f t="shared" si="5"/>
        <v>1138.1</v>
      </c>
      <c r="R67" s="86"/>
      <c r="S67" s="86"/>
      <c r="T67" s="87">
        <f t="shared" si="6"/>
        <v>0</v>
      </c>
      <c r="U67" s="99">
        <f t="shared" si="14"/>
        <v>0</v>
      </c>
      <c r="V67" s="86"/>
      <c r="W67" s="86"/>
      <c r="X67" s="87">
        <f t="shared" si="8"/>
        <v>0</v>
      </c>
      <c r="Y67" s="99">
        <f t="shared" si="9"/>
        <v>0</v>
      </c>
      <c r="Z67" s="106">
        <f t="shared" si="10"/>
        <v>1983</v>
      </c>
      <c r="AA67" s="107">
        <f t="shared" si="11"/>
        <v>3767.7</v>
      </c>
    </row>
    <row r="68" s="66" customFormat="1" hidden="1" customHeight="1" spans="1:29">
      <c r="A68" s="108" t="s">
        <v>57</v>
      </c>
      <c r="B68" s="85">
        <v>272.96</v>
      </c>
      <c r="C68" s="85">
        <f>B68*30</f>
        <v>8188.8</v>
      </c>
      <c r="D68" s="86" t="s">
        <v>12</v>
      </c>
      <c r="E68" s="86">
        <v>1.9</v>
      </c>
      <c r="F68" s="86">
        <v>53889</v>
      </c>
      <c r="G68" s="86">
        <v>53987</v>
      </c>
      <c r="H68" s="87">
        <f t="shared" si="0"/>
        <v>98</v>
      </c>
      <c r="I68" s="98">
        <f t="shared" si="1"/>
        <v>186.2</v>
      </c>
      <c r="J68" s="86">
        <v>53987</v>
      </c>
      <c r="K68" s="86">
        <v>54675</v>
      </c>
      <c r="L68" s="87">
        <f t="shared" si="2"/>
        <v>688</v>
      </c>
      <c r="M68" s="99">
        <f t="shared" si="3"/>
        <v>1307.2</v>
      </c>
      <c r="N68" s="86">
        <v>54675</v>
      </c>
      <c r="O68" s="86">
        <v>55295</v>
      </c>
      <c r="P68" s="87">
        <f t="shared" si="4"/>
        <v>620</v>
      </c>
      <c r="Q68" s="99">
        <f t="shared" si="5"/>
        <v>1178</v>
      </c>
      <c r="R68" s="86"/>
      <c r="S68" s="86"/>
      <c r="T68" s="87">
        <f t="shared" si="6"/>
        <v>0</v>
      </c>
      <c r="U68" s="99">
        <f t="shared" si="14"/>
        <v>0</v>
      </c>
      <c r="V68" s="86"/>
      <c r="W68" s="86"/>
      <c r="X68" s="87">
        <f t="shared" si="8"/>
        <v>0</v>
      </c>
      <c r="Y68" s="99">
        <f t="shared" si="9"/>
        <v>0</v>
      </c>
      <c r="Z68" s="106">
        <f t="shared" si="10"/>
        <v>1406</v>
      </c>
      <c r="AA68" s="107">
        <f t="shared" si="11"/>
        <v>2671.4</v>
      </c>
      <c r="AC68" s="66">
        <f>AA68+AA69-C68</f>
        <v>-4103.8</v>
      </c>
    </row>
    <row r="69" s="66" customFormat="1" hidden="1" customHeight="1" spans="1:27">
      <c r="A69" s="109"/>
      <c r="B69" s="88"/>
      <c r="C69" s="88"/>
      <c r="D69" s="86" t="s">
        <v>13</v>
      </c>
      <c r="E69" s="86">
        <v>1.9</v>
      </c>
      <c r="F69" s="86">
        <v>33552</v>
      </c>
      <c r="G69" s="86">
        <v>33552</v>
      </c>
      <c r="H69" s="87">
        <f t="shared" ref="H69:H132" si="15">G69-F69</f>
        <v>0</v>
      </c>
      <c r="I69" s="98">
        <f t="shared" ref="I69:I132" si="16">H69*E69</f>
        <v>0</v>
      </c>
      <c r="J69" s="86">
        <v>33552</v>
      </c>
      <c r="K69" s="86">
        <v>33855</v>
      </c>
      <c r="L69" s="87">
        <f t="shared" ref="L69:L132" si="17">K69-J69</f>
        <v>303</v>
      </c>
      <c r="M69" s="99">
        <f t="shared" ref="M69:M132" si="18">L69*E69</f>
        <v>575.7</v>
      </c>
      <c r="N69" s="86">
        <v>33855</v>
      </c>
      <c r="O69" s="86">
        <v>34296</v>
      </c>
      <c r="P69" s="87">
        <f t="shared" ref="P69:P132" si="19">O69-N69</f>
        <v>441</v>
      </c>
      <c r="Q69" s="99">
        <f t="shared" ref="Q69:Q132" si="20">P69*E69</f>
        <v>837.9</v>
      </c>
      <c r="R69" s="86"/>
      <c r="S69" s="86"/>
      <c r="T69" s="87">
        <f t="shared" ref="T69:T132" si="21">S69-R69</f>
        <v>0</v>
      </c>
      <c r="U69" s="99">
        <f t="shared" ref="U69:U100" si="22">T69*E69</f>
        <v>0</v>
      </c>
      <c r="V69" s="86"/>
      <c r="W69" s="86"/>
      <c r="X69" s="87">
        <f t="shared" ref="X69:X132" si="23">W69-V69</f>
        <v>0</v>
      </c>
      <c r="Y69" s="99">
        <f t="shared" ref="Y69:Y132" si="24">X69*E69</f>
        <v>0</v>
      </c>
      <c r="Z69" s="106">
        <f t="shared" ref="Z69:Z132" si="25">H69+L69+P69+T69+X69</f>
        <v>744</v>
      </c>
      <c r="AA69" s="107">
        <f t="shared" ref="AA69:AA132" si="26">I69+M69+Q69+U69+Y69</f>
        <v>1413.6</v>
      </c>
    </row>
    <row r="70" s="66" customFormat="1" customHeight="1" spans="1:29">
      <c r="A70" s="89" t="s">
        <v>58</v>
      </c>
      <c r="B70" s="89">
        <v>139.65</v>
      </c>
      <c r="C70" s="89">
        <f>B70*30</f>
        <v>4189.5</v>
      </c>
      <c r="D70" s="86"/>
      <c r="E70" s="86">
        <v>1.9</v>
      </c>
      <c r="F70" s="86">
        <v>28759</v>
      </c>
      <c r="G70" s="86">
        <v>28979</v>
      </c>
      <c r="H70" s="87">
        <f t="shared" si="15"/>
        <v>220</v>
      </c>
      <c r="I70" s="98">
        <f t="shared" si="16"/>
        <v>418</v>
      </c>
      <c r="J70" s="86">
        <v>28979</v>
      </c>
      <c r="K70" s="86">
        <v>30617</v>
      </c>
      <c r="L70" s="87">
        <f t="shared" si="17"/>
        <v>1638</v>
      </c>
      <c r="M70" s="99">
        <f t="shared" si="18"/>
        <v>3112.2</v>
      </c>
      <c r="N70" s="86">
        <v>30617</v>
      </c>
      <c r="O70" s="86">
        <v>32656</v>
      </c>
      <c r="P70" s="87">
        <f t="shared" si="19"/>
        <v>2039</v>
      </c>
      <c r="Q70" s="99">
        <f t="shared" si="20"/>
        <v>3874.1</v>
      </c>
      <c r="R70" s="86"/>
      <c r="S70" s="86"/>
      <c r="T70" s="87">
        <f t="shared" si="21"/>
        <v>0</v>
      </c>
      <c r="U70" s="99">
        <f t="shared" si="22"/>
        <v>0</v>
      </c>
      <c r="V70" s="86"/>
      <c r="W70" s="86"/>
      <c r="X70" s="87">
        <f t="shared" si="23"/>
        <v>0</v>
      </c>
      <c r="Y70" s="99">
        <f t="shared" si="24"/>
        <v>0</v>
      </c>
      <c r="Z70" s="106">
        <f t="shared" si="25"/>
        <v>3897</v>
      </c>
      <c r="AA70" s="107">
        <f t="shared" si="26"/>
        <v>7404.3</v>
      </c>
      <c r="AC70" s="66">
        <f>AA70-C70</f>
        <v>3214.8</v>
      </c>
    </row>
    <row r="71" s="66" customFormat="1" hidden="1" customHeight="1" spans="1:27">
      <c r="A71" s="85" t="s">
        <v>59</v>
      </c>
      <c r="B71" s="85">
        <v>270.12</v>
      </c>
      <c r="C71" s="85">
        <f>B71*30</f>
        <v>8103.6</v>
      </c>
      <c r="D71" s="86" t="s">
        <v>12</v>
      </c>
      <c r="E71" s="86">
        <v>1.9</v>
      </c>
      <c r="F71" s="86" t="s">
        <v>291</v>
      </c>
      <c r="G71" s="86"/>
      <c r="H71" s="87" t="e">
        <f t="shared" si="15"/>
        <v>#VALUE!</v>
      </c>
      <c r="I71" s="98" t="e">
        <f t="shared" si="16"/>
        <v>#VALUE!</v>
      </c>
      <c r="J71" s="86"/>
      <c r="K71" s="86"/>
      <c r="L71" s="87">
        <f t="shared" si="17"/>
        <v>0</v>
      </c>
      <c r="M71" s="99">
        <f t="shared" si="18"/>
        <v>0</v>
      </c>
      <c r="N71" s="86"/>
      <c r="O71" s="86"/>
      <c r="P71" s="87">
        <f t="shared" si="19"/>
        <v>0</v>
      </c>
      <c r="Q71" s="99">
        <f t="shared" si="20"/>
        <v>0</v>
      </c>
      <c r="R71" s="86"/>
      <c r="S71" s="86"/>
      <c r="T71" s="87">
        <f t="shared" si="21"/>
        <v>0</v>
      </c>
      <c r="U71" s="99">
        <f t="shared" si="22"/>
        <v>0</v>
      </c>
      <c r="V71" s="86"/>
      <c r="W71" s="86"/>
      <c r="X71" s="87">
        <f t="shared" si="23"/>
        <v>0</v>
      </c>
      <c r="Y71" s="99">
        <f t="shared" si="24"/>
        <v>0</v>
      </c>
      <c r="Z71" s="106" t="e">
        <f t="shared" si="25"/>
        <v>#VALUE!</v>
      </c>
      <c r="AA71" s="107" t="e">
        <f t="shared" si="26"/>
        <v>#VALUE!</v>
      </c>
    </row>
    <row r="72" s="66" customFormat="1" hidden="1" customHeight="1" spans="1:27">
      <c r="A72" s="88"/>
      <c r="B72" s="88"/>
      <c r="C72" s="88"/>
      <c r="D72" s="86" t="s">
        <v>13</v>
      </c>
      <c r="E72" s="86">
        <v>1.9</v>
      </c>
      <c r="F72" s="86">
        <v>10604</v>
      </c>
      <c r="G72" s="86">
        <v>10604</v>
      </c>
      <c r="H72" s="87">
        <f t="shared" si="15"/>
        <v>0</v>
      </c>
      <c r="I72" s="98">
        <f t="shared" si="16"/>
        <v>0</v>
      </c>
      <c r="J72" s="86">
        <v>10604</v>
      </c>
      <c r="K72" s="86">
        <v>10722</v>
      </c>
      <c r="L72" s="87">
        <f t="shared" si="17"/>
        <v>118</v>
      </c>
      <c r="M72" s="99">
        <f t="shared" si="18"/>
        <v>224.2</v>
      </c>
      <c r="N72" s="86">
        <v>10722</v>
      </c>
      <c r="O72" s="86">
        <v>11062</v>
      </c>
      <c r="P72" s="87">
        <f t="shared" si="19"/>
        <v>340</v>
      </c>
      <c r="Q72" s="99">
        <f t="shared" si="20"/>
        <v>646</v>
      </c>
      <c r="R72" s="86"/>
      <c r="S72" s="86"/>
      <c r="T72" s="87">
        <f t="shared" si="21"/>
        <v>0</v>
      </c>
      <c r="U72" s="99">
        <f t="shared" si="22"/>
        <v>0</v>
      </c>
      <c r="V72" s="86"/>
      <c r="W72" s="86"/>
      <c r="X72" s="87">
        <f t="shared" si="23"/>
        <v>0</v>
      </c>
      <c r="Y72" s="99">
        <f t="shared" si="24"/>
        <v>0</v>
      </c>
      <c r="Z72" s="106">
        <f t="shared" si="25"/>
        <v>458</v>
      </c>
      <c r="AA72" s="107">
        <f t="shared" si="26"/>
        <v>870.2</v>
      </c>
    </row>
    <row r="73" s="66" customFormat="1" hidden="1" customHeight="1" spans="1:27">
      <c r="A73" s="89" t="s">
        <v>60</v>
      </c>
      <c r="B73" s="89">
        <v>168.62</v>
      </c>
      <c r="C73" s="89">
        <f>B73*30</f>
        <v>5058.6</v>
      </c>
      <c r="D73" s="86"/>
      <c r="E73" s="86">
        <v>1.9</v>
      </c>
      <c r="F73" s="86">
        <v>53996</v>
      </c>
      <c r="G73" s="86">
        <v>54000</v>
      </c>
      <c r="H73" s="87">
        <f t="shared" si="15"/>
        <v>4</v>
      </c>
      <c r="I73" s="98">
        <f t="shared" si="16"/>
        <v>7.6</v>
      </c>
      <c r="J73" s="86">
        <v>54000</v>
      </c>
      <c r="K73" s="86">
        <v>54006</v>
      </c>
      <c r="L73" s="87">
        <f t="shared" si="17"/>
        <v>6</v>
      </c>
      <c r="M73" s="99">
        <f t="shared" si="18"/>
        <v>11.4</v>
      </c>
      <c r="N73" s="86">
        <v>54006</v>
      </c>
      <c r="O73" s="86">
        <v>54031</v>
      </c>
      <c r="P73" s="87">
        <f t="shared" si="19"/>
        <v>25</v>
      </c>
      <c r="Q73" s="99">
        <f t="shared" si="20"/>
        <v>47.5</v>
      </c>
      <c r="R73" s="86"/>
      <c r="S73" s="86"/>
      <c r="T73" s="87">
        <f t="shared" si="21"/>
        <v>0</v>
      </c>
      <c r="U73" s="99">
        <f t="shared" si="22"/>
        <v>0</v>
      </c>
      <c r="V73" s="86"/>
      <c r="W73" s="86"/>
      <c r="X73" s="87">
        <f t="shared" si="23"/>
        <v>0</v>
      </c>
      <c r="Y73" s="99">
        <f t="shared" si="24"/>
        <v>0</v>
      </c>
      <c r="Z73" s="106">
        <f t="shared" si="25"/>
        <v>35</v>
      </c>
      <c r="AA73" s="107">
        <f t="shared" si="26"/>
        <v>66.5</v>
      </c>
    </row>
    <row r="74" s="66" customFormat="1" hidden="1" customHeight="1" spans="1:27">
      <c r="A74" s="85" t="s">
        <v>61</v>
      </c>
      <c r="B74" s="85">
        <v>272.76</v>
      </c>
      <c r="C74" s="85">
        <f>B74*30</f>
        <v>8182.8</v>
      </c>
      <c r="D74" s="86" t="s">
        <v>12</v>
      </c>
      <c r="E74" s="86">
        <v>1.9</v>
      </c>
      <c r="F74" s="86">
        <v>22213</v>
      </c>
      <c r="G74" s="86" t="s">
        <v>285</v>
      </c>
      <c r="H74" s="87" t="e">
        <f t="shared" si="15"/>
        <v>#VALUE!</v>
      </c>
      <c r="I74" s="98" t="e">
        <f t="shared" si="16"/>
        <v>#VALUE!</v>
      </c>
      <c r="J74" s="86"/>
      <c r="K74" s="86"/>
      <c r="L74" s="87">
        <f t="shared" si="17"/>
        <v>0</v>
      </c>
      <c r="M74" s="99">
        <f t="shared" si="18"/>
        <v>0</v>
      </c>
      <c r="N74" s="86"/>
      <c r="O74" s="86"/>
      <c r="P74" s="87">
        <f t="shared" si="19"/>
        <v>0</v>
      </c>
      <c r="Q74" s="99">
        <f t="shared" si="20"/>
        <v>0</v>
      </c>
      <c r="R74" s="86"/>
      <c r="S74" s="86"/>
      <c r="T74" s="87">
        <f t="shared" si="21"/>
        <v>0</v>
      </c>
      <c r="U74" s="99">
        <f t="shared" si="22"/>
        <v>0</v>
      </c>
      <c r="V74" s="86"/>
      <c r="W74" s="86"/>
      <c r="X74" s="87">
        <f t="shared" si="23"/>
        <v>0</v>
      </c>
      <c r="Y74" s="99">
        <f t="shared" si="24"/>
        <v>0</v>
      </c>
      <c r="Z74" s="106" t="e">
        <f t="shared" si="25"/>
        <v>#VALUE!</v>
      </c>
      <c r="AA74" s="107" t="e">
        <f t="shared" si="26"/>
        <v>#VALUE!</v>
      </c>
    </row>
    <row r="75" s="66" customFormat="1" hidden="1" customHeight="1" spans="1:27">
      <c r="A75" s="88"/>
      <c r="B75" s="88"/>
      <c r="C75" s="88"/>
      <c r="D75" s="86" t="s">
        <v>13</v>
      </c>
      <c r="E75" s="86">
        <v>1.9</v>
      </c>
      <c r="F75" s="86">
        <v>21711</v>
      </c>
      <c r="G75" s="86" t="s">
        <v>285</v>
      </c>
      <c r="H75" s="87" t="e">
        <f t="shared" si="15"/>
        <v>#VALUE!</v>
      </c>
      <c r="I75" s="98" t="e">
        <f t="shared" si="16"/>
        <v>#VALUE!</v>
      </c>
      <c r="J75" s="86"/>
      <c r="K75" s="86"/>
      <c r="L75" s="87">
        <f t="shared" si="17"/>
        <v>0</v>
      </c>
      <c r="M75" s="99">
        <f t="shared" si="18"/>
        <v>0</v>
      </c>
      <c r="N75" s="86"/>
      <c r="O75" s="86"/>
      <c r="P75" s="87">
        <f t="shared" si="19"/>
        <v>0</v>
      </c>
      <c r="Q75" s="99">
        <f t="shared" si="20"/>
        <v>0</v>
      </c>
      <c r="R75" s="86"/>
      <c r="S75" s="86"/>
      <c r="T75" s="87">
        <f t="shared" si="21"/>
        <v>0</v>
      </c>
      <c r="U75" s="99">
        <f t="shared" si="22"/>
        <v>0</v>
      </c>
      <c r="V75" s="86"/>
      <c r="W75" s="86"/>
      <c r="X75" s="87">
        <f t="shared" si="23"/>
        <v>0</v>
      </c>
      <c r="Y75" s="99">
        <f t="shared" si="24"/>
        <v>0</v>
      </c>
      <c r="Z75" s="106" t="e">
        <f t="shared" si="25"/>
        <v>#VALUE!</v>
      </c>
      <c r="AA75" s="107" t="e">
        <f t="shared" si="26"/>
        <v>#VALUE!</v>
      </c>
    </row>
    <row r="76" s="66" customFormat="1" hidden="1" customHeight="1" spans="1:29">
      <c r="A76" s="89" t="s">
        <v>62</v>
      </c>
      <c r="B76" s="89">
        <v>167.66</v>
      </c>
      <c r="C76" s="89">
        <f>B76*30</f>
        <v>5029.8</v>
      </c>
      <c r="D76" s="86"/>
      <c r="E76" s="86">
        <v>1.9</v>
      </c>
      <c r="F76" s="86">
        <v>24076</v>
      </c>
      <c r="G76" s="86">
        <v>24076</v>
      </c>
      <c r="H76" s="87">
        <f t="shared" si="15"/>
        <v>0</v>
      </c>
      <c r="I76" s="98">
        <f t="shared" si="16"/>
        <v>0</v>
      </c>
      <c r="J76" s="86">
        <v>24076</v>
      </c>
      <c r="K76" s="86">
        <v>24142</v>
      </c>
      <c r="L76" s="87">
        <f t="shared" si="17"/>
        <v>66</v>
      </c>
      <c r="M76" s="99">
        <f t="shared" si="18"/>
        <v>125.4</v>
      </c>
      <c r="N76" s="86">
        <v>24142</v>
      </c>
      <c r="O76" s="86">
        <v>24274</v>
      </c>
      <c r="P76" s="87">
        <f t="shared" si="19"/>
        <v>132</v>
      </c>
      <c r="Q76" s="99">
        <f t="shared" si="20"/>
        <v>250.8</v>
      </c>
      <c r="R76" s="86"/>
      <c r="S76" s="86"/>
      <c r="T76" s="87">
        <f t="shared" si="21"/>
        <v>0</v>
      </c>
      <c r="U76" s="99">
        <f t="shared" si="22"/>
        <v>0</v>
      </c>
      <c r="V76" s="86"/>
      <c r="W76" s="86"/>
      <c r="X76" s="87">
        <f t="shared" si="23"/>
        <v>0</v>
      </c>
      <c r="Y76" s="99">
        <f t="shared" si="24"/>
        <v>0</v>
      </c>
      <c r="Z76" s="106">
        <f t="shared" si="25"/>
        <v>198</v>
      </c>
      <c r="AA76" s="107">
        <f t="shared" si="26"/>
        <v>376.2</v>
      </c>
      <c r="AC76" s="66">
        <f>AA76-C76</f>
        <v>-4653.6</v>
      </c>
    </row>
    <row r="77" s="66" customFormat="1" customHeight="1" spans="1:29">
      <c r="A77" s="85" t="s">
        <v>63</v>
      </c>
      <c r="B77" s="85">
        <v>272.76</v>
      </c>
      <c r="C77" s="85">
        <f>B77*30</f>
        <v>8182.8</v>
      </c>
      <c r="D77" s="86" t="s">
        <v>12</v>
      </c>
      <c r="E77" s="86">
        <v>1.9</v>
      </c>
      <c r="F77" s="86">
        <v>35693</v>
      </c>
      <c r="G77" s="86">
        <v>36408</v>
      </c>
      <c r="H77" s="87">
        <f t="shared" si="15"/>
        <v>715</v>
      </c>
      <c r="I77" s="98">
        <f t="shared" si="16"/>
        <v>1358.5</v>
      </c>
      <c r="J77" s="86">
        <v>36408</v>
      </c>
      <c r="K77" s="86">
        <v>38470</v>
      </c>
      <c r="L77" s="87">
        <f t="shared" si="17"/>
        <v>2062</v>
      </c>
      <c r="M77" s="99">
        <f t="shared" si="18"/>
        <v>3917.8</v>
      </c>
      <c r="N77" s="86">
        <v>38470</v>
      </c>
      <c r="O77" s="86">
        <v>40546</v>
      </c>
      <c r="P77" s="87">
        <f t="shared" si="19"/>
        <v>2076</v>
      </c>
      <c r="Q77" s="99">
        <f t="shared" si="20"/>
        <v>3944.4</v>
      </c>
      <c r="R77" s="86"/>
      <c r="S77" s="86"/>
      <c r="T77" s="87">
        <f t="shared" si="21"/>
        <v>0</v>
      </c>
      <c r="U77" s="99">
        <f t="shared" si="22"/>
        <v>0</v>
      </c>
      <c r="V77" s="86"/>
      <c r="W77" s="86"/>
      <c r="X77" s="87">
        <f t="shared" si="23"/>
        <v>0</v>
      </c>
      <c r="Y77" s="99">
        <f t="shared" si="24"/>
        <v>0</v>
      </c>
      <c r="Z77" s="106">
        <f t="shared" si="25"/>
        <v>4853</v>
      </c>
      <c r="AA77" s="107">
        <f t="shared" si="26"/>
        <v>9220.7</v>
      </c>
      <c r="AC77" s="66">
        <f>AA77+AA78-C77</f>
        <v>1037.9</v>
      </c>
    </row>
    <row r="78" s="66" customFormat="1" hidden="1" customHeight="1" spans="1:27">
      <c r="A78" s="88"/>
      <c r="B78" s="88"/>
      <c r="C78" s="88"/>
      <c r="D78" s="86" t="s">
        <v>13</v>
      </c>
      <c r="E78" s="86">
        <v>1.9</v>
      </c>
      <c r="F78" s="86">
        <v>281</v>
      </c>
      <c r="G78" s="86">
        <v>281</v>
      </c>
      <c r="H78" s="87">
        <f t="shared" si="15"/>
        <v>0</v>
      </c>
      <c r="I78" s="98">
        <f t="shared" si="16"/>
        <v>0</v>
      </c>
      <c r="J78" s="86">
        <v>281</v>
      </c>
      <c r="K78" s="86">
        <v>281</v>
      </c>
      <c r="L78" s="87">
        <f t="shared" si="17"/>
        <v>0</v>
      </c>
      <c r="M78" s="99">
        <f t="shared" si="18"/>
        <v>0</v>
      </c>
      <c r="N78" s="86">
        <v>281</v>
      </c>
      <c r="O78" s="86">
        <v>281</v>
      </c>
      <c r="P78" s="87">
        <f t="shared" si="19"/>
        <v>0</v>
      </c>
      <c r="Q78" s="99">
        <f t="shared" si="20"/>
        <v>0</v>
      </c>
      <c r="R78" s="86"/>
      <c r="S78" s="86"/>
      <c r="T78" s="87">
        <f t="shared" si="21"/>
        <v>0</v>
      </c>
      <c r="U78" s="99">
        <f t="shared" si="22"/>
        <v>0</v>
      </c>
      <c r="V78" s="86"/>
      <c r="W78" s="86"/>
      <c r="X78" s="87">
        <f t="shared" si="23"/>
        <v>0</v>
      </c>
      <c r="Y78" s="99">
        <f t="shared" si="24"/>
        <v>0</v>
      </c>
      <c r="Z78" s="106">
        <f t="shared" si="25"/>
        <v>0</v>
      </c>
      <c r="AA78" s="107">
        <f t="shared" si="26"/>
        <v>0</v>
      </c>
    </row>
    <row r="79" s="66" customFormat="1" hidden="1" customHeight="1" spans="1:29">
      <c r="A79" s="89" t="s">
        <v>64</v>
      </c>
      <c r="B79" s="89">
        <v>167.66</v>
      </c>
      <c r="C79" s="89">
        <f>B79*30</f>
        <v>5029.8</v>
      </c>
      <c r="D79" s="86"/>
      <c r="E79" s="86">
        <v>1.9</v>
      </c>
      <c r="F79" s="86">
        <v>52845</v>
      </c>
      <c r="G79" s="86">
        <v>52865</v>
      </c>
      <c r="H79" s="87">
        <f t="shared" si="15"/>
        <v>20</v>
      </c>
      <c r="I79" s="98">
        <f t="shared" si="16"/>
        <v>38</v>
      </c>
      <c r="J79" s="86">
        <v>52865</v>
      </c>
      <c r="K79" s="86">
        <v>52983</v>
      </c>
      <c r="L79" s="87">
        <f t="shared" si="17"/>
        <v>118</v>
      </c>
      <c r="M79" s="99">
        <f t="shared" si="18"/>
        <v>224.2</v>
      </c>
      <c r="N79" s="86">
        <v>52983</v>
      </c>
      <c r="O79" s="86">
        <v>53325</v>
      </c>
      <c r="P79" s="87">
        <f t="shared" si="19"/>
        <v>342</v>
      </c>
      <c r="Q79" s="99">
        <f t="shared" si="20"/>
        <v>649.8</v>
      </c>
      <c r="R79" s="86"/>
      <c r="S79" s="86"/>
      <c r="T79" s="87">
        <f t="shared" si="21"/>
        <v>0</v>
      </c>
      <c r="U79" s="99">
        <f t="shared" si="22"/>
        <v>0</v>
      </c>
      <c r="V79" s="86"/>
      <c r="W79" s="86"/>
      <c r="X79" s="87">
        <f t="shared" si="23"/>
        <v>0</v>
      </c>
      <c r="Y79" s="99">
        <f t="shared" si="24"/>
        <v>0</v>
      </c>
      <c r="Z79" s="106">
        <f t="shared" si="25"/>
        <v>480</v>
      </c>
      <c r="AA79" s="107">
        <f t="shared" si="26"/>
        <v>912</v>
      </c>
      <c r="AC79" s="66">
        <f>AA79-C79</f>
        <v>-4117.8</v>
      </c>
    </row>
    <row r="80" s="66" customFormat="1" customHeight="1" spans="1:29">
      <c r="A80" s="85" t="s">
        <v>65</v>
      </c>
      <c r="B80" s="85">
        <v>272.76</v>
      </c>
      <c r="C80" s="85">
        <f>B80*30</f>
        <v>8182.8</v>
      </c>
      <c r="D80" s="86" t="s">
        <v>12</v>
      </c>
      <c r="E80" s="86">
        <v>1.9</v>
      </c>
      <c r="F80" s="86">
        <v>34429</v>
      </c>
      <c r="G80" s="86">
        <v>34861</v>
      </c>
      <c r="H80" s="87">
        <f t="shared" si="15"/>
        <v>432</v>
      </c>
      <c r="I80" s="98">
        <f t="shared" si="16"/>
        <v>820.8</v>
      </c>
      <c r="J80" s="86">
        <v>34861</v>
      </c>
      <c r="K80" s="86">
        <v>34861</v>
      </c>
      <c r="L80" s="87">
        <f t="shared" si="17"/>
        <v>0</v>
      </c>
      <c r="M80" s="99">
        <f t="shared" si="18"/>
        <v>0</v>
      </c>
      <c r="N80" s="86">
        <v>34861</v>
      </c>
      <c r="O80" s="86">
        <v>37180</v>
      </c>
      <c r="P80" s="87">
        <f t="shared" si="19"/>
        <v>2319</v>
      </c>
      <c r="Q80" s="99">
        <f t="shared" si="20"/>
        <v>4406.1</v>
      </c>
      <c r="R80" s="86"/>
      <c r="S80" s="86"/>
      <c r="T80" s="87">
        <f t="shared" si="21"/>
        <v>0</v>
      </c>
      <c r="U80" s="99">
        <f t="shared" si="22"/>
        <v>0</v>
      </c>
      <c r="V80" s="86"/>
      <c r="W80" s="86"/>
      <c r="X80" s="87">
        <f t="shared" si="23"/>
        <v>0</v>
      </c>
      <c r="Y80" s="99">
        <f t="shared" si="24"/>
        <v>0</v>
      </c>
      <c r="Z80" s="106">
        <f t="shared" si="25"/>
        <v>2751</v>
      </c>
      <c r="AA80" s="107">
        <f t="shared" si="26"/>
        <v>5226.9</v>
      </c>
      <c r="AC80" s="66">
        <f>AA80+AA81-C80</f>
        <v>3513.6</v>
      </c>
    </row>
    <row r="81" s="66" customFormat="1" customHeight="1" spans="1:27">
      <c r="A81" s="88"/>
      <c r="B81" s="88"/>
      <c r="C81" s="88"/>
      <c r="D81" s="86" t="s">
        <v>13</v>
      </c>
      <c r="E81" s="86">
        <v>1.9</v>
      </c>
      <c r="F81" s="86">
        <v>44606</v>
      </c>
      <c r="G81" s="86">
        <v>45162</v>
      </c>
      <c r="H81" s="87">
        <f t="shared" si="15"/>
        <v>556</v>
      </c>
      <c r="I81" s="98">
        <f t="shared" si="16"/>
        <v>1056.4</v>
      </c>
      <c r="J81" s="86">
        <v>45162</v>
      </c>
      <c r="K81" s="86">
        <v>45162</v>
      </c>
      <c r="L81" s="87">
        <f t="shared" si="17"/>
        <v>0</v>
      </c>
      <c r="M81" s="99">
        <f t="shared" si="18"/>
        <v>0</v>
      </c>
      <c r="N81" s="86">
        <v>45162</v>
      </c>
      <c r="O81" s="86">
        <v>48011</v>
      </c>
      <c r="P81" s="87">
        <f t="shared" si="19"/>
        <v>2849</v>
      </c>
      <c r="Q81" s="99">
        <f t="shared" si="20"/>
        <v>5413.1</v>
      </c>
      <c r="R81" s="86"/>
      <c r="S81" s="86"/>
      <c r="T81" s="87">
        <f t="shared" si="21"/>
        <v>0</v>
      </c>
      <c r="U81" s="99">
        <f t="shared" si="22"/>
        <v>0</v>
      </c>
      <c r="V81" s="86"/>
      <c r="W81" s="86"/>
      <c r="X81" s="87">
        <f t="shared" si="23"/>
        <v>0</v>
      </c>
      <c r="Y81" s="99">
        <f t="shared" si="24"/>
        <v>0</v>
      </c>
      <c r="Z81" s="106">
        <f t="shared" si="25"/>
        <v>3405</v>
      </c>
      <c r="AA81" s="107">
        <f t="shared" si="26"/>
        <v>6469.5</v>
      </c>
    </row>
    <row r="82" s="66" customFormat="1" hidden="1" customHeight="1" spans="1:29">
      <c r="A82" s="89" t="s">
        <v>66</v>
      </c>
      <c r="B82" s="89">
        <v>167.66</v>
      </c>
      <c r="C82" s="89">
        <f>B82*30</f>
        <v>5029.8</v>
      </c>
      <c r="D82" s="86"/>
      <c r="E82" s="86">
        <v>1.9</v>
      </c>
      <c r="F82" s="86">
        <v>20754</v>
      </c>
      <c r="G82" s="86" t="s">
        <v>285</v>
      </c>
      <c r="H82" s="87" t="e">
        <f t="shared" si="15"/>
        <v>#VALUE!</v>
      </c>
      <c r="I82" s="98" t="e">
        <f t="shared" si="16"/>
        <v>#VALUE!</v>
      </c>
      <c r="J82" s="86">
        <v>20754</v>
      </c>
      <c r="K82" s="86">
        <v>20754</v>
      </c>
      <c r="L82" s="87">
        <f t="shared" si="17"/>
        <v>0</v>
      </c>
      <c r="M82" s="99">
        <f t="shared" si="18"/>
        <v>0</v>
      </c>
      <c r="N82" s="86"/>
      <c r="O82" s="86"/>
      <c r="P82" s="87">
        <f t="shared" si="19"/>
        <v>0</v>
      </c>
      <c r="Q82" s="99">
        <f t="shared" si="20"/>
        <v>0</v>
      </c>
      <c r="R82" s="86"/>
      <c r="S82" s="86"/>
      <c r="T82" s="87">
        <f t="shared" si="21"/>
        <v>0</v>
      </c>
      <c r="U82" s="99">
        <f t="shared" si="22"/>
        <v>0</v>
      </c>
      <c r="V82" s="86"/>
      <c r="W82" s="86"/>
      <c r="X82" s="87">
        <f t="shared" si="23"/>
        <v>0</v>
      </c>
      <c r="Y82" s="99">
        <f t="shared" si="24"/>
        <v>0</v>
      </c>
      <c r="Z82" s="106" t="e">
        <f t="shared" si="25"/>
        <v>#VALUE!</v>
      </c>
      <c r="AA82" s="107" t="e">
        <f t="shared" si="26"/>
        <v>#VALUE!</v>
      </c>
      <c r="AC82" s="66" t="e">
        <f>AA82-C82</f>
        <v>#VALUE!</v>
      </c>
    </row>
    <row r="83" s="66" customFormat="1" hidden="1" customHeight="1" spans="1:27">
      <c r="A83" s="85" t="s">
        <v>67</v>
      </c>
      <c r="B83" s="85">
        <v>272.76</v>
      </c>
      <c r="C83" s="85">
        <f>B83*30</f>
        <v>8182.8</v>
      </c>
      <c r="D83" s="86" t="s">
        <v>12</v>
      </c>
      <c r="E83" s="86">
        <v>1.9</v>
      </c>
      <c r="F83" s="86" t="s">
        <v>292</v>
      </c>
      <c r="G83" s="86"/>
      <c r="H83" s="87" t="e">
        <f t="shared" si="15"/>
        <v>#VALUE!</v>
      </c>
      <c r="I83" s="98" t="e">
        <f t="shared" si="16"/>
        <v>#VALUE!</v>
      </c>
      <c r="J83" s="86"/>
      <c r="K83" s="86"/>
      <c r="L83" s="87">
        <f t="shared" si="17"/>
        <v>0</v>
      </c>
      <c r="M83" s="99">
        <f t="shared" si="18"/>
        <v>0</v>
      </c>
      <c r="N83" s="86"/>
      <c r="O83" s="86"/>
      <c r="P83" s="87">
        <f t="shared" si="19"/>
        <v>0</v>
      </c>
      <c r="Q83" s="99">
        <f t="shared" si="20"/>
        <v>0</v>
      </c>
      <c r="R83" s="86"/>
      <c r="S83" s="86"/>
      <c r="T83" s="87">
        <f t="shared" si="21"/>
        <v>0</v>
      </c>
      <c r="U83" s="99">
        <f t="shared" si="22"/>
        <v>0</v>
      </c>
      <c r="V83" s="86"/>
      <c r="W83" s="86"/>
      <c r="X83" s="87">
        <f t="shared" si="23"/>
        <v>0</v>
      </c>
      <c r="Y83" s="99">
        <f t="shared" si="24"/>
        <v>0</v>
      </c>
      <c r="Z83" s="106" t="e">
        <f t="shared" si="25"/>
        <v>#VALUE!</v>
      </c>
      <c r="AA83" s="107" t="e">
        <f t="shared" si="26"/>
        <v>#VALUE!</v>
      </c>
    </row>
    <row r="84" s="66" customFormat="1" hidden="1" customHeight="1" spans="1:27">
      <c r="A84" s="88"/>
      <c r="B84" s="88"/>
      <c r="C84" s="88"/>
      <c r="D84" s="86" t="s">
        <v>13</v>
      </c>
      <c r="E84" s="86">
        <v>1.9</v>
      </c>
      <c r="F84" s="86"/>
      <c r="G84" s="86"/>
      <c r="H84" s="87">
        <f t="shared" si="15"/>
        <v>0</v>
      </c>
      <c r="I84" s="98">
        <f t="shared" si="16"/>
        <v>0</v>
      </c>
      <c r="J84" s="86"/>
      <c r="K84" s="86"/>
      <c r="L84" s="87">
        <f t="shared" si="17"/>
        <v>0</v>
      </c>
      <c r="M84" s="99">
        <f t="shared" si="18"/>
        <v>0</v>
      </c>
      <c r="N84" s="86"/>
      <c r="O84" s="86"/>
      <c r="P84" s="87">
        <f t="shared" si="19"/>
        <v>0</v>
      </c>
      <c r="Q84" s="99">
        <f t="shared" si="20"/>
        <v>0</v>
      </c>
      <c r="R84" s="86"/>
      <c r="S84" s="86"/>
      <c r="T84" s="87">
        <f t="shared" si="21"/>
        <v>0</v>
      </c>
      <c r="U84" s="99">
        <f t="shared" si="22"/>
        <v>0</v>
      </c>
      <c r="V84" s="86"/>
      <c r="W84" s="86"/>
      <c r="X84" s="87">
        <f t="shared" si="23"/>
        <v>0</v>
      </c>
      <c r="Y84" s="99">
        <f t="shared" si="24"/>
        <v>0</v>
      </c>
      <c r="Z84" s="106">
        <f t="shared" si="25"/>
        <v>0</v>
      </c>
      <c r="AA84" s="107">
        <f t="shared" si="26"/>
        <v>0</v>
      </c>
    </row>
    <row r="85" s="66" customFormat="1" hidden="1" customHeight="1" spans="1:27">
      <c r="A85" s="89" t="s">
        <v>68</v>
      </c>
      <c r="B85" s="89">
        <v>167.66</v>
      </c>
      <c r="C85" s="89">
        <f>B85*30</f>
        <v>5029.8</v>
      </c>
      <c r="D85" s="86"/>
      <c r="E85" s="86">
        <v>1.9</v>
      </c>
      <c r="F85" s="86">
        <v>46070</v>
      </c>
      <c r="G85" s="86" t="s">
        <v>285</v>
      </c>
      <c r="H85" s="87" t="e">
        <f t="shared" si="15"/>
        <v>#VALUE!</v>
      </c>
      <c r="I85" s="98" t="e">
        <f t="shared" si="16"/>
        <v>#VALUE!</v>
      </c>
      <c r="J85" s="86"/>
      <c r="K85" s="86"/>
      <c r="L85" s="87">
        <f t="shared" si="17"/>
        <v>0</v>
      </c>
      <c r="M85" s="99">
        <f t="shared" si="18"/>
        <v>0</v>
      </c>
      <c r="N85" s="86"/>
      <c r="O85" s="86"/>
      <c r="P85" s="87">
        <f t="shared" si="19"/>
        <v>0</v>
      </c>
      <c r="Q85" s="99">
        <f t="shared" si="20"/>
        <v>0</v>
      </c>
      <c r="R85" s="86"/>
      <c r="S85" s="86"/>
      <c r="T85" s="87">
        <f t="shared" si="21"/>
        <v>0</v>
      </c>
      <c r="U85" s="99">
        <f t="shared" si="22"/>
        <v>0</v>
      </c>
      <c r="V85" s="86"/>
      <c r="W85" s="86"/>
      <c r="X85" s="87">
        <f t="shared" si="23"/>
        <v>0</v>
      </c>
      <c r="Y85" s="99">
        <f t="shared" si="24"/>
        <v>0</v>
      </c>
      <c r="Z85" s="106" t="e">
        <f t="shared" si="25"/>
        <v>#VALUE!</v>
      </c>
      <c r="AA85" s="107" t="e">
        <f t="shared" si="26"/>
        <v>#VALUE!</v>
      </c>
    </row>
    <row r="86" s="66" customFormat="1" hidden="1" customHeight="1" spans="1:27">
      <c r="A86" s="85" t="s">
        <v>69</v>
      </c>
      <c r="B86" s="85">
        <v>272.76</v>
      </c>
      <c r="C86" s="85">
        <f>B86*30</f>
        <v>8182.8</v>
      </c>
      <c r="D86" s="86" t="s">
        <v>12</v>
      </c>
      <c r="E86" s="86">
        <v>1.9</v>
      </c>
      <c r="F86" s="86" t="s">
        <v>291</v>
      </c>
      <c r="G86" s="86" t="s">
        <v>293</v>
      </c>
      <c r="H86" s="87" t="e">
        <f t="shared" si="15"/>
        <v>#VALUE!</v>
      </c>
      <c r="I86" s="98" t="e">
        <f t="shared" si="16"/>
        <v>#VALUE!</v>
      </c>
      <c r="J86" s="110" t="s">
        <v>294</v>
      </c>
      <c r="K86" s="111"/>
      <c r="L86" s="87" t="e">
        <f t="shared" si="17"/>
        <v>#VALUE!</v>
      </c>
      <c r="M86" s="99" t="e">
        <f t="shared" si="18"/>
        <v>#VALUE!</v>
      </c>
      <c r="N86" s="86"/>
      <c r="O86" s="86"/>
      <c r="P86" s="87">
        <f t="shared" si="19"/>
        <v>0</v>
      </c>
      <c r="Q86" s="99">
        <f t="shared" si="20"/>
        <v>0</v>
      </c>
      <c r="R86" s="86"/>
      <c r="S86" s="86"/>
      <c r="T86" s="87">
        <f t="shared" si="21"/>
        <v>0</v>
      </c>
      <c r="U86" s="99">
        <f t="shared" si="22"/>
        <v>0</v>
      </c>
      <c r="V86" s="86"/>
      <c r="W86" s="86"/>
      <c r="X86" s="87">
        <f t="shared" si="23"/>
        <v>0</v>
      </c>
      <c r="Y86" s="99">
        <f t="shared" si="24"/>
        <v>0</v>
      </c>
      <c r="Z86" s="106" t="e">
        <f t="shared" si="25"/>
        <v>#VALUE!</v>
      </c>
      <c r="AA86" s="107" t="e">
        <f t="shared" si="26"/>
        <v>#VALUE!</v>
      </c>
    </row>
    <row r="87" s="66" customFormat="1" hidden="1" customHeight="1" spans="1:27">
      <c r="A87" s="88"/>
      <c r="B87" s="88"/>
      <c r="C87" s="88"/>
      <c r="D87" s="86" t="s">
        <v>13</v>
      </c>
      <c r="E87" s="86">
        <v>1.9</v>
      </c>
      <c r="F87" s="86" t="s">
        <v>291</v>
      </c>
      <c r="G87" s="86" t="s">
        <v>293</v>
      </c>
      <c r="H87" s="87" t="e">
        <f t="shared" si="15"/>
        <v>#VALUE!</v>
      </c>
      <c r="I87" s="98" t="e">
        <f t="shared" si="16"/>
        <v>#VALUE!</v>
      </c>
      <c r="J87" s="110" t="s">
        <v>294</v>
      </c>
      <c r="K87" s="111"/>
      <c r="L87" s="87" t="e">
        <f t="shared" si="17"/>
        <v>#VALUE!</v>
      </c>
      <c r="M87" s="99" t="e">
        <f t="shared" si="18"/>
        <v>#VALUE!</v>
      </c>
      <c r="N87" s="86"/>
      <c r="O87" s="86"/>
      <c r="P87" s="87">
        <f t="shared" si="19"/>
        <v>0</v>
      </c>
      <c r="Q87" s="99">
        <f t="shared" si="20"/>
        <v>0</v>
      </c>
      <c r="R87" s="86"/>
      <c r="S87" s="86"/>
      <c r="T87" s="87">
        <f t="shared" si="21"/>
        <v>0</v>
      </c>
      <c r="U87" s="99">
        <f t="shared" si="22"/>
        <v>0</v>
      </c>
      <c r="V87" s="86"/>
      <c r="W87" s="86"/>
      <c r="X87" s="87">
        <f t="shared" si="23"/>
        <v>0</v>
      </c>
      <c r="Y87" s="99">
        <f t="shared" si="24"/>
        <v>0</v>
      </c>
      <c r="Z87" s="106" t="e">
        <f t="shared" si="25"/>
        <v>#VALUE!</v>
      </c>
      <c r="AA87" s="107" t="e">
        <f t="shared" si="26"/>
        <v>#VALUE!</v>
      </c>
    </row>
    <row r="88" s="66" customFormat="1" hidden="1" customHeight="1" spans="1:27">
      <c r="A88" s="89" t="s">
        <v>70</v>
      </c>
      <c r="B88" s="89">
        <v>167.66</v>
      </c>
      <c r="C88" s="89">
        <f>B88*30</f>
        <v>5029.8</v>
      </c>
      <c r="D88" s="90"/>
      <c r="E88" s="86">
        <v>1.9</v>
      </c>
      <c r="F88" s="86">
        <v>24538</v>
      </c>
      <c r="G88" s="86">
        <v>24538</v>
      </c>
      <c r="H88" s="87">
        <f t="shared" si="15"/>
        <v>0</v>
      </c>
      <c r="I88" s="98">
        <f t="shared" si="16"/>
        <v>0</v>
      </c>
      <c r="J88" s="86">
        <v>24548</v>
      </c>
      <c r="K88" s="86">
        <v>24815</v>
      </c>
      <c r="L88" s="87">
        <f t="shared" si="17"/>
        <v>267</v>
      </c>
      <c r="M88" s="99">
        <f t="shared" si="18"/>
        <v>507.3</v>
      </c>
      <c r="N88" s="86"/>
      <c r="O88" s="86"/>
      <c r="P88" s="87">
        <f t="shared" si="19"/>
        <v>0</v>
      </c>
      <c r="Q88" s="99">
        <f t="shared" si="20"/>
        <v>0</v>
      </c>
      <c r="R88" s="86"/>
      <c r="S88" s="86"/>
      <c r="T88" s="87">
        <f t="shared" si="21"/>
        <v>0</v>
      </c>
      <c r="U88" s="99">
        <f t="shared" si="22"/>
        <v>0</v>
      </c>
      <c r="V88" s="86"/>
      <c r="W88" s="86"/>
      <c r="X88" s="87">
        <f t="shared" si="23"/>
        <v>0</v>
      </c>
      <c r="Y88" s="99">
        <f t="shared" si="24"/>
        <v>0</v>
      </c>
      <c r="Z88" s="106">
        <f t="shared" si="25"/>
        <v>267</v>
      </c>
      <c r="AA88" s="107">
        <f t="shared" si="26"/>
        <v>507.3</v>
      </c>
    </row>
    <row r="89" s="66" customFormat="1" hidden="1" customHeight="1" spans="1:27">
      <c r="A89" s="85" t="s">
        <v>71</v>
      </c>
      <c r="B89" s="85">
        <v>272.76</v>
      </c>
      <c r="C89" s="85">
        <f>B89*30</f>
        <v>8182.8</v>
      </c>
      <c r="D89" s="86" t="s">
        <v>12</v>
      </c>
      <c r="E89" s="86">
        <v>1.9</v>
      </c>
      <c r="F89" s="86" t="s">
        <v>288</v>
      </c>
      <c r="G89" s="86"/>
      <c r="H89" s="87" t="e">
        <f t="shared" si="15"/>
        <v>#VALUE!</v>
      </c>
      <c r="I89" s="98" t="e">
        <f t="shared" si="16"/>
        <v>#VALUE!</v>
      </c>
      <c r="J89" s="86"/>
      <c r="K89" s="86"/>
      <c r="L89" s="87">
        <f t="shared" si="17"/>
        <v>0</v>
      </c>
      <c r="M89" s="99">
        <f t="shared" si="18"/>
        <v>0</v>
      </c>
      <c r="N89" s="86"/>
      <c r="O89" s="86"/>
      <c r="P89" s="87">
        <f t="shared" si="19"/>
        <v>0</v>
      </c>
      <c r="Q89" s="99">
        <f t="shared" si="20"/>
        <v>0</v>
      </c>
      <c r="R89" s="86"/>
      <c r="S89" s="86"/>
      <c r="T89" s="87">
        <f t="shared" si="21"/>
        <v>0</v>
      </c>
      <c r="U89" s="99">
        <f t="shared" si="22"/>
        <v>0</v>
      </c>
      <c r="V89" s="86"/>
      <c r="W89" s="86"/>
      <c r="X89" s="87">
        <f t="shared" si="23"/>
        <v>0</v>
      </c>
      <c r="Y89" s="99">
        <f t="shared" si="24"/>
        <v>0</v>
      </c>
      <c r="Z89" s="106" t="e">
        <f t="shared" si="25"/>
        <v>#VALUE!</v>
      </c>
      <c r="AA89" s="107" t="e">
        <f t="shared" si="26"/>
        <v>#VALUE!</v>
      </c>
    </row>
    <row r="90" s="66" customFormat="1" hidden="1" customHeight="1" spans="1:27">
      <c r="A90" s="88"/>
      <c r="B90" s="88"/>
      <c r="C90" s="88"/>
      <c r="D90" s="86" t="s">
        <v>13</v>
      </c>
      <c r="E90" s="86">
        <v>1.9</v>
      </c>
      <c r="F90" s="86" t="s">
        <v>288</v>
      </c>
      <c r="G90" s="86"/>
      <c r="H90" s="87" t="e">
        <f t="shared" si="15"/>
        <v>#VALUE!</v>
      </c>
      <c r="I90" s="98" t="e">
        <f t="shared" si="16"/>
        <v>#VALUE!</v>
      </c>
      <c r="J90" s="86"/>
      <c r="K90" s="86"/>
      <c r="L90" s="87">
        <f t="shared" si="17"/>
        <v>0</v>
      </c>
      <c r="M90" s="99">
        <f t="shared" si="18"/>
        <v>0</v>
      </c>
      <c r="N90" s="86"/>
      <c r="O90" s="86"/>
      <c r="P90" s="87">
        <f t="shared" si="19"/>
        <v>0</v>
      </c>
      <c r="Q90" s="99">
        <f t="shared" si="20"/>
        <v>0</v>
      </c>
      <c r="R90" s="86"/>
      <c r="S90" s="86"/>
      <c r="T90" s="87">
        <f t="shared" si="21"/>
        <v>0</v>
      </c>
      <c r="U90" s="99">
        <f t="shared" si="22"/>
        <v>0</v>
      </c>
      <c r="V90" s="86"/>
      <c r="W90" s="86"/>
      <c r="X90" s="87">
        <f t="shared" si="23"/>
        <v>0</v>
      </c>
      <c r="Y90" s="99">
        <f t="shared" si="24"/>
        <v>0</v>
      </c>
      <c r="Z90" s="106" t="e">
        <f t="shared" si="25"/>
        <v>#VALUE!</v>
      </c>
      <c r="AA90" s="107" t="e">
        <f t="shared" si="26"/>
        <v>#VALUE!</v>
      </c>
    </row>
    <row r="91" s="66" customFormat="1" hidden="1" customHeight="1" spans="1:29">
      <c r="A91" s="89" t="s">
        <v>72</v>
      </c>
      <c r="B91" s="89">
        <v>167.66</v>
      </c>
      <c r="C91" s="89">
        <f>B91*30</f>
        <v>5029.8</v>
      </c>
      <c r="D91" s="90"/>
      <c r="E91" s="86">
        <v>1.9</v>
      </c>
      <c r="F91" s="86">
        <v>44452</v>
      </c>
      <c r="G91" s="86">
        <v>44479</v>
      </c>
      <c r="H91" s="87">
        <f t="shared" si="15"/>
        <v>27</v>
      </c>
      <c r="I91" s="98">
        <f t="shared" si="16"/>
        <v>51.3</v>
      </c>
      <c r="J91" s="86">
        <v>44479</v>
      </c>
      <c r="K91" s="86">
        <v>44903</v>
      </c>
      <c r="L91" s="87">
        <f t="shared" si="17"/>
        <v>424</v>
      </c>
      <c r="M91" s="99">
        <f t="shared" si="18"/>
        <v>805.6</v>
      </c>
      <c r="N91" s="86">
        <v>44903</v>
      </c>
      <c r="O91" s="86">
        <v>45298</v>
      </c>
      <c r="P91" s="87">
        <f t="shared" si="19"/>
        <v>395</v>
      </c>
      <c r="Q91" s="99">
        <f t="shared" si="20"/>
        <v>750.5</v>
      </c>
      <c r="R91" s="86"/>
      <c r="S91" s="86"/>
      <c r="T91" s="87">
        <f t="shared" si="21"/>
        <v>0</v>
      </c>
      <c r="U91" s="99">
        <f t="shared" si="22"/>
        <v>0</v>
      </c>
      <c r="V91" s="86"/>
      <c r="W91" s="86"/>
      <c r="X91" s="87">
        <f t="shared" si="23"/>
        <v>0</v>
      </c>
      <c r="Y91" s="99">
        <f t="shared" si="24"/>
        <v>0</v>
      </c>
      <c r="Z91" s="106">
        <f t="shared" si="25"/>
        <v>846</v>
      </c>
      <c r="AA91" s="107">
        <f t="shared" si="26"/>
        <v>1607.4</v>
      </c>
      <c r="AC91" s="66">
        <f>AA91-C91</f>
        <v>-3422.4</v>
      </c>
    </row>
    <row r="92" s="66" customFormat="1" hidden="1" customHeight="1" spans="1:27">
      <c r="A92" s="85" t="s">
        <v>73</v>
      </c>
      <c r="B92" s="85">
        <v>272.76</v>
      </c>
      <c r="C92" s="85">
        <f>B92*30</f>
        <v>8182.8</v>
      </c>
      <c r="D92" s="86" t="s">
        <v>12</v>
      </c>
      <c r="E92" s="86">
        <v>1.9</v>
      </c>
      <c r="F92" s="86">
        <v>290</v>
      </c>
      <c r="G92" s="86"/>
      <c r="H92" s="87">
        <f t="shared" si="15"/>
        <v>-290</v>
      </c>
      <c r="I92" s="98">
        <f t="shared" si="16"/>
        <v>-551</v>
      </c>
      <c r="J92" s="86"/>
      <c r="K92" s="86"/>
      <c r="L92" s="87">
        <f t="shared" si="17"/>
        <v>0</v>
      </c>
      <c r="M92" s="99">
        <f t="shared" si="18"/>
        <v>0</v>
      </c>
      <c r="N92" s="86"/>
      <c r="O92" s="86"/>
      <c r="P92" s="87">
        <f t="shared" si="19"/>
        <v>0</v>
      </c>
      <c r="Q92" s="99">
        <f t="shared" si="20"/>
        <v>0</v>
      </c>
      <c r="R92" s="86"/>
      <c r="S92" s="86"/>
      <c r="T92" s="87">
        <f t="shared" si="21"/>
        <v>0</v>
      </c>
      <c r="U92" s="99">
        <f t="shared" si="22"/>
        <v>0</v>
      </c>
      <c r="V92" s="86"/>
      <c r="W92" s="86"/>
      <c r="X92" s="87">
        <f t="shared" si="23"/>
        <v>0</v>
      </c>
      <c r="Y92" s="99">
        <f t="shared" si="24"/>
        <v>0</v>
      </c>
      <c r="Z92" s="106">
        <f t="shared" si="25"/>
        <v>-290</v>
      </c>
      <c r="AA92" s="107">
        <f t="shared" si="26"/>
        <v>-551</v>
      </c>
    </row>
    <row r="93" s="66" customFormat="1" hidden="1" customHeight="1" spans="1:27">
      <c r="A93" s="88"/>
      <c r="B93" s="88"/>
      <c r="C93" s="88"/>
      <c r="D93" s="86" t="s">
        <v>13</v>
      </c>
      <c r="E93" s="86">
        <v>1.9</v>
      </c>
      <c r="F93" s="86">
        <v>22263</v>
      </c>
      <c r="G93" s="86"/>
      <c r="H93" s="87">
        <f t="shared" si="15"/>
        <v>-22263</v>
      </c>
      <c r="I93" s="98">
        <f t="shared" si="16"/>
        <v>-42299.7</v>
      </c>
      <c r="J93" s="86"/>
      <c r="K93" s="86"/>
      <c r="L93" s="87">
        <f t="shared" si="17"/>
        <v>0</v>
      </c>
      <c r="M93" s="99">
        <f t="shared" si="18"/>
        <v>0</v>
      </c>
      <c r="N93" s="86"/>
      <c r="O93" s="86"/>
      <c r="P93" s="87">
        <f t="shared" si="19"/>
        <v>0</v>
      </c>
      <c r="Q93" s="99">
        <f t="shared" si="20"/>
        <v>0</v>
      </c>
      <c r="R93" s="86"/>
      <c r="S93" s="86"/>
      <c r="T93" s="87">
        <f t="shared" si="21"/>
        <v>0</v>
      </c>
      <c r="U93" s="99">
        <f t="shared" si="22"/>
        <v>0</v>
      </c>
      <c r="V93" s="86"/>
      <c r="W93" s="86"/>
      <c r="X93" s="87">
        <f t="shared" si="23"/>
        <v>0</v>
      </c>
      <c r="Y93" s="99">
        <f t="shared" si="24"/>
        <v>0</v>
      </c>
      <c r="Z93" s="106">
        <f t="shared" si="25"/>
        <v>-22263</v>
      </c>
      <c r="AA93" s="107">
        <f t="shared" si="26"/>
        <v>-42299.7</v>
      </c>
    </row>
    <row r="94" s="66" customFormat="1" customHeight="1" spans="1:29">
      <c r="A94" s="89" t="s">
        <v>74</v>
      </c>
      <c r="B94" s="89">
        <v>167.66</v>
      </c>
      <c r="C94" s="89">
        <f>B94*30</f>
        <v>5029.8</v>
      </c>
      <c r="D94" s="90"/>
      <c r="E94" s="86">
        <v>1.9</v>
      </c>
      <c r="F94" s="86">
        <v>61039</v>
      </c>
      <c r="G94" s="86">
        <v>61313</v>
      </c>
      <c r="H94" s="87">
        <f t="shared" si="15"/>
        <v>274</v>
      </c>
      <c r="I94" s="98">
        <f t="shared" si="16"/>
        <v>520.6</v>
      </c>
      <c r="J94" s="86">
        <v>61313</v>
      </c>
      <c r="K94" s="86">
        <v>62657</v>
      </c>
      <c r="L94" s="87">
        <f t="shared" si="17"/>
        <v>1344</v>
      </c>
      <c r="M94" s="99">
        <f t="shared" si="18"/>
        <v>2553.6</v>
      </c>
      <c r="N94" s="86">
        <v>62657</v>
      </c>
      <c r="O94" s="86">
        <v>64478</v>
      </c>
      <c r="P94" s="87">
        <f t="shared" si="19"/>
        <v>1821</v>
      </c>
      <c r="Q94" s="99">
        <f t="shared" si="20"/>
        <v>3459.9</v>
      </c>
      <c r="R94" s="86"/>
      <c r="S94" s="86"/>
      <c r="T94" s="87">
        <f t="shared" si="21"/>
        <v>0</v>
      </c>
      <c r="U94" s="99">
        <f t="shared" si="22"/>
        <v>0</v>
      </c>
      <c r="V94" s="86"/>
      <c r="W94" s="86"/>
      <c r="X94" s="87">
        <f t="shared" si="23"/>
        <v>0</v>
      </c>
      <c r="Y94" s="99">
        <f t="shared" si="24"/>
        <v>0</v>
      </c>
      <c r="Z94" s="106">
        <f t="shared" si="25"/>
        <v>3439</v>
      </c>
      <c r="AA94" s="107">
        <f t="shared" si="26"/>
        <v>6534.1</v>
      </c>
      <c r="AC94" s="66">
        <f>AA94-C94</f>
        <v>1504.3</v>
      </c>
    </row>
    <row r="95" s="66" customFormat="1" hidden="1" customHeight="1" spans="1:27">
      <c r="A95" s="85" t="s">
        <v>75</v>
      </c>
      <c r="B95" s="85">
        <v>265.33</v>
      </c>
      <c r="C95" s="85">
        <f>B95*30</f>
        <v>7959.9</v>
      </c>
      <c r="D95" s="86" t="s">
        <v>12</v>
      </c>
      <c r="E95" s="86">
        <v>1.9</v>
      </c>
      <c r="F95" s="86" t="s">
        <v>295</v>
      </c>
      <c r="G95" s="86"/>
      <c r="H95" s="87" t="e">
        <f t="shared" si="15"/>
        <v>#VALUE!</v>
      </c>
      <c r="I95" s="98" t="e">
        <f t="shared" si="16"/>
        <v>#VALUE!</v>
      </c>
      <c r="J95" s="86"/>
      <c r="K95" s="86"/>
      <c r="L95" s="87">
        <f t="shared" si="17"/>
        <v>0</v>
      </c>
      <c r="M95" s="99">
        <f t="shared" si="18"/>
        <v>0</v>
      </c>
      <c r="N95" s="86"/>
      <c r="O95" s="86"/>
      <c r="P95" s="87">
        <f t="shared" si="19"/>
        <v>0</v>
      </c>
      <c r="Q95" s="99">
        <f t="shared" si="20"/>
        <v>0</v>
      </c>
      <c r="R95" s="86"/>
      <c r="S95" s="86"/>
      <c r="T95" s="87">
        <f t="shared" si="21"/>
        <v>0</v>
      </c>
      <c r="U95" s="99">
        <f t="shared" si="22"/>
        <v>0</v>
      </c>
      <c r="V95" s="86"/>
      <c r="W95" s="86"/>
      <c r="X95" s="87">
        <f t="shared" si="23"/>
        <v>0</v>
      </c>
      <c r="Y95" s="99">
        <f t="shared" si="24"/>
        <v>0</v>
      </c>
      <c r="Z95" s="106" t="e">
        <f t="shared" si="25"/>
        <v>#VALUE!</v>
      </c>
      <c r="AA95" s="107" t="e">
        <f t="shared" si="26"/>
        <v>#VALUE!</v>
      </c>
    </row>
    <row r="96" s="66" customFormat="1" hidden="1" customHeight="1" spans="1:27">
      <c r="A96" s="88"/>
      <c r="B96" s="88"/>
      <c r="C96" s="88"/>
      <c r="D96" s="86" t="s">
        <v>13</v>
      </c>
      <c r="E96" s="86">
        <v>1.9</v>
      </c>
      <c r="F96" s="86" t="s">
        <v>296</v>
      </c>
      <c r="G96" s="86"/>
      <c r="H96" s="87" t="e">
        <f t="shared" si="15"/>
        <v>#VALUE!</v>
      </c>
      <c r="I96" s="98" t="e">
        <f t="shared" si="16"/>
        <v>#VALUE!</v>
      </c>
      <c r="J96" s="86"/>
      <c r="K96" s="86"/>
      <c r="L96" s="87">
        <f t="shared" si="17"/>
        <v>0</v>
      </c>
      <c r="M96" s="99">
        <f t="shared" si="18"/>
        <v>0</v>
      </c>
      <c r="N96" s="86"/>
      <c r="O96" s="86"/>
      <c r="P96" s="87">
        <f t="shared" si="19"/>
        <v>0</v>
      </c>
      <c r="Q96" s="99">
        <f t="shared" si="20"/>
        <v>0</v>
      </c>
      <c r="R96" s="86"/>
      <c r="S96" s="86"/>
      <c r="T96" s="87">
        <f t="shared" si="21"/>
        <v>0</v>
      </c>
      <c r="U96" s="99">
        <f t="shared" si="22"/>
        <v>0</v>
      </c>
      <c r="V96" s="86"/>
      <c r="W96" s="86"/>
      <c r="X96" s="87">
        <f t="shared" si="23"/>
        <v>0</v>
      </c>
      <c r="Y96" s="99">
        <f t="shared" si="24"/>
        <v>0</v>
      </c>
      <c r="Z96" s="106" t="e">
        <f t="shared" si="25"/>
        <v>#VALUE!</v>
      </c>
      <c r="AA96" s="107" t="e">
        <f t="shared" si="26"/>
        <v>#VALUE!</v>
      </c>
    </row>
    <row r="97" s="66" customFormat="1" hidden="1" customHeight="1" spans="1:29">
      <c r="A97" s="89" t="s">
        <v>76</v>
      </c>
      <c r="B97" s="89">
        <v>163.45</v>
      </c>
      <c r="C97" s="89">
        <f>B97*30</f>
        <v>4903.5</v>
      </c>
      <c r="D97" s="90"/>
      <c r="E97" s="86">
        <v>1.9</v>
      </c>
      <c r="F97" s="86">
        <v>33</v>
      </c>
      <c r="G97" s="86">
        <v>33</v>
      </c>
      <c r="H97" s="87">
        <f t="shared" si="15"/>
        <v>0</v>
      </c>
      <c r="I97" s="98">
        <f t="shared" si="16"/>
        <v>0</v>
      </c>
      <c r="J97" s="86">
        <v>37</v>
      </c>
      <c r="K97" s="86">
        <v>110</v>
      </c>
      <c r="L97" s="87">
        <f t="shared" si="17"/>
        <v>73</v>
      </c>
      <c r="M97" s="99">
        <f t="shared" si="18"/>
        <v>138.7</v>
      </c>
      <c r="N97" s="86">
        <v>110</v>
      </c>
      <c r="O97" s="86">
        <v>582</v>
      </c>
      <c r="P97" s="87">
        <f t="shared" si="19"/>
        <v>472</v>
      </c>
      <c r="Q97" s="99">
        <f t="shared" si="20"/>
        <v>896.8</v>
      </c>
      <c r="R97" s="86"/>
      <c r="S97" s="86"/>
      <c r="T97" s="87">
        <f t="shared" si="21"/>
        <v>0</v>
      </c>
      <c r="U97" s="99">
        <f t="shared" si="22"/>
        <v>0</v>
      </c>
      <c r="V97" s="86"/>
      <c r="W97" s="86"/>
      <c r="X97" s="87">
        <f t="shared" si="23"/>
        <v>0</v>
      </c>
      <c r="Y97" s="99">
        <f t="shared" si="24"/>
        <v>0</v>
      </c>
      <c r="Z97" s="106">
        <f t="shared" si="25"/>
        <v>545</v>
      </c>
      <c r="AA97" s="107">
        <f t="shared" si="26"/>
        <v>1035.5</v>
      </c>
      <c r="AC97" s="66">
        <f>AA97-C97</f>
        <v>-3868</v>
      </c>
    </row>
    <row r="98" s="66" customFormat="1" hidden="1" customHeight="1" spans="1:29">
      <c r="A98" s="91" t="s">
        <v>77</v>
      </c>
      <c r="B98" s="89">
        <v>168.95</v>
      </c>
      <c r="C98" s="89">
        <f t="shared" ref="C98:C126" si="27">B98*30</f>
        <v>5068.5</v>
      </c>
      <c r="D98" s="90"/>
      <c r="E98" s="86">
        <v>1.9</v>
      </c>
      <c r="F98" s="86">
        <v>2356</v>
      </c>
      <c r="G98" s="86">
        <v>2356</v>
      </c>
      <c r="H98" s="87">
        <f t="shared" si="15"/>
        <v>0</v>
      </c>
      <c r="I98" s="98">
        <f t="shared" si="16"/>
        <v>0</v>
      </c>
      <c r="J98" s="86" t="s">
        <v>291</v>
      </c>
      <c r="K98" s="86"/>
      <c r="L98" s="87" t="e">
        <f t="shared" si="17"/>
        <v>#VALUE!</v>
      </c>
      <c r="M98" s="99" t="e">
        <f t="shared" si="18"/>
        <v>#VALUE!</v>
      </c>
      <c r="N98" s="86"/>
      <c r="O98" s="86"/>
      <c r="P98" s="87">
        <f t="shared" si="19"/>
        <v>0</v>
      </c>
      <c r="Q98" s="99">
        <f t="shared" si="20"/>
        <v>0</v>
      </c>
      <c r="R98" s="86"/>
      <c r="S98" s="86"/>
      <c r="T98" s="87">
        <f t="shared" si="21"/>
        <v>0</v>
      </c>
      <c r="U98" s="99">
        <f t="shared" si="22"/>
        <v>0</v>
      </c>
      <c r="V98" s="86"/>
      <c r="W98" s="86"/>
      <c r="X98" s="87">
        <f t="shared" si="23"/>
        <v>0</v>
      </c>
      <c r="Y98" s="99">
        <f t="shared" si="24"/>
        <v>0</v>
      </c>
      <c r="Z98" s="106" t="e">
        <f t="shared" si="25"/>
        <v>#VALUE!</v>
      </c>
      <c r="AA98" s="107" t="e">
        <f t="shared" si="26"/>
        <v>#VALUE!</v>
      </c>
      <c r="AC98" s="66" t="e">
        <f t="shared" ref="AC98:AC125" si="28">AA98-C98</f>
        <v>#VALUE!</v>
      </c>
    </row>
    <row r="99" s="66" customFormat="1" hidden="1" customHeight="1" spans="1:29">
      <c r="A99" s="89" t="s">
        <v>78</v>
      </c>
      <c r="B99" s="89">
        <v>61.74</v>
      </c>
      <c r="C99" s="89">
        <f t="shared" si="27"/>
        <v>1852.2</v>
      </c>
      <c r="D99" s="90"/>
      <c r="E99" s="86">
        <v>1.9</v>
      </c>
      <c r="F99" s="86" t="s">
        <v>291</v>
      </c>
      <c r="G99" s="86"/>
      <c r="H99" s="87" t="e">
        <f t="shared" si="15"/>
        <v>#VALUE!</v>
      </c>
      <c r="I99" s="98" t="e">
        <f t="shared" si="16"/>
        <v>#VALUE!</v>
      </c>
      <c r="J99" s="86"/>
      <c r="K99" s="86"/>
      <c r="L99" s="87">
        <f t="shared" si="17"/>
        <v>0</v>
      </c>
      <c r="M99" s="99">
        <f t="shared" si="18"/>
        <v>0</v>
      </c>
      <c r="N99" s="86"/>
      <c r="O99" s="86"/>
      <c r="P99" s="87">
        <f t="shared" si="19"/>
        <v>0</v>
      </c>
      <c r="Q99" s="99">
        <f t="shared" si="20"/>
        <v>0</v>
      </c>
      <c r="R99" s="86"/>
      <c r="S99" s="86"/>
      <c r="T99" s="87">
        <f t="shared" si="21"/>
        <v>0</v>
      </c>
      <c r="U99" s="99">
        <f t="shared" si="22"/>
        <v>0</v>
      </c>
      <c r="V99" s="86"/>
      <c r="W99" s="86"/>
      <c r="X99" s="87">
        <f t="shared" si="23"/>
        <v>0</v>
      </c>
      <c r="Y99" s="99">
        <f t="shared" si="24"/>
        <v>0</v>
      </c>
      <c r="Z99" s="106" t="e">
        <f t="shared" si="25"/>
        <v>#VALUE!</v>
      </c>
      <c r="AA99" s="107" t="e">
        <f t="shared" si="26"/>
        <v>#VALUE!</v>
      </c>
      <c r="AC99" s="66" t="e">
        <f t="shared" si="28"/>
        <v>#VALUE!</v>
      </c>
    </row>
    <row r="100" s="66" customFormat="1" customHeight="1" spans="1:29">
      <c r="A100" s="89" t="s">
        <v>79</v>
      </c>
      <c r="B100" s="89">
        <v>79.31</v>
      </c>
      <c r="C100" s="89">
        <f t="shared" si="27"/>
        <v>2379.3</v>
      </c>
      <c r="D100" s="90"/>
      <c r="E100" s="86">
        <v>1.9</v>
      </c>
      <c r="F100" s="86">
        <v>18582</v>
      </c>
      <c r="G100" s="86">
        <v>18883</v>
      </c>
      <c r="H100" s="87">
        <f t="shared" si="15"/>
        <v>301</v>
      </c>
      <c r="I100" s="98">
        <f t="shared" si="16"/>
        <v>571.9</v>
      </c>
      <c r="J100" s="86">
        <v>18883</v>
      </c>
      <c r="K100" s="86">
        <v>19982</v>
      </c>
      <c r="L100" s="87">
        <f t="shared" si="17"/>
        <v>1099</v>
      </c>
      <c r="M100" s="99">
        <f t="shared" si="18"/>
        <v>2088.1</v>
      </c>
      <c r="N100" s="86">
        <v>19982</v>
      </c>
      <c r="O100" s="86">
        <v>20315</v>
      </c>
      <c r="P100" s="87">
        <f t="shared" si="19"/>
        <v>333</v>
      </c>
      <c r="Q100" s="99">
        <f t="shared" si="20"/>
        <v>632.7</v>
      </c>
      <c r="R100" s="86"/>
      <c r="S100" s="86"/>
      <c r="T100" s="87">
        <f t="shared" si="21"/>
        <v>0</v>
      </c>
      <c r="U100" s="99">
        <f t="shared" si="22"/>
        <v>0</v>
      </c>
      <c r="V100" s="86"/>
      <c r="W100" s="86"/>
      <c r="X100" s="87">
        <f t="shared" si="23"/>
        <v>0</v>
      </c>
      <c r="Y100" s="99">
        <f t="shared" si="24"/>
        <v>0</v>
      </c>
      <c r="Z100" s="106">
        <f t="shared" si="25"/>
        <v>1733</v>
      </c>
      <c r="AA100" s="107">
        <f t="shared" si="26"/>
        <v>3292.7</v>
      </c>
      <c r="AC100" s="66">
        <f t="shared" si="28"/>
        <v>913.4</v>
      </c>
    </row>
    <row r="101" s="66" customFormat="1" hidden="1" customHeight="1" spans="1:29">
      <c r="A101" s="89" t="s">
        <v>80</v>
      </c>
      <c r="B101" s="89">
        <v>168.95</v>
      </c>
      <c r="C101" s="89">
        <f t="shared" si="27"/>
        <v>5068.5</v>
      </c>
      <c r="D101" s="90"/>
      <c r="E101" s="86">
        <v>1.9</v>
      </c>
      <c r="F101" s="86">
        <v>56257</v>
      </c>
      <c r="G101" s="86">
        <v>56260</v>
      </c>
      <c r="H101" s="87">
        <f t="shared" si="15"/>
        <v>3</v>
      </c>
      <c r="I101" s="98">
        <f t="shared" si="16"/>
        <v>5.7</v>
      </c>
      <c r="J101" s="86">
        <v>56260</v>
      </c>
      <c r="K101" s="86">
        <v>56269</v>
      </c>
      <c r="L101" s="87">
        <f t="shared" si="17"/>
        <v>9</v>
      </c>
      <c r="M101" s="99">
        <f t="shared" si="18"/>
        <v>17.1</v>
      </c>
      <c r="N101" s="86">
        <v>56269</v>
      </c>
      <c r="O101" s="86">
        <v>56493</v>
      </c>
      <c r="P101" s="87">
        <f t="shared" si="19"/>
        <v>224</v>
      </c>
      <c r="Q101" s="99">
        <f t="shared" si="20"/>
        <v>425.6</v>
      </c>
      <c r="R101" s="86"/>
      <c r="S101" s="86"/>
      <c r="T101" s="87">
        <f t="shared" si="21"/>
        <v>0</v>
      </c>
      <c r="U101" s="99">
        <f t="shared" ref="U101:U132" si="29">T101*E101</f>
        <v>0</v>
      </c>
      <c r="V101" s="86"/>
      <c r="W101" s="86"/>
      <c r="X101" s="87">
        <f t="shared" si="23"/>
        <v>0</v>
      </c>
      <c r="Y101" s="99">
        <f t="shared" si="24"/>
        <v>0</v>
      </c>
      <c r="Z101" s="106">
        <f t="shared" si="25"/>
        <v>236</v>
      </c>
      <c r="AA101" s="107">
        <f t="shared" si="26"/>
        <v>448.4</v>
      </c>
      <c r="AC101" s="66">
        <f t="shared" si="28"/>
        <v>-4620.1</v>
      </c>
    </row>
    <row r="102" s="66" customFormat="1" hidden="1" customHeight="1" spans="1:29">
      <c r="A102" s="89" t="s">
        <v>81</v>
      </c>
      <c r="B102" s="89">
        <v>168.95</v>
      </c>
      <c r="C102" s="89">
        <f t="shared" si="27"/>
        <v>5068.5</v>
      </c>
      <c r="D102" s="90"/>
      <c r="E102" s="86">
        <v>1.9</v>
      </c>
      <c r="F102" s="86">
        <v>48165</v>
      </c>
      <c r="G102" s="86">
        <v>48258</v>
      </c>
      <c r="H102" s="87">
        <f t="shared" si="15"/>
        <v>93</v>
      </c>
      <c r="I102" s="98">
        <f t="shared" si="16"/>
        <v>176.7</v>
      </c>
      <c r="J102" s="86">
        <v>48258</v>
      </c>
      <c r="K102" s="86">
        <v>48762</v>
      </c>
      <c r="L102" s="87">
        <f t="shared" si="17"/>
        <v>504</v>
      </c>
      <c r="M102" s="99">
        <f t="shared" si="18"/>
        <v>957.6</v>
      </c>
      <c r="N102" s="86">
        <v>48762</v>
      </c>
      <c r="O102" s="86">
        <v>49488</v>
      </c>
      <c r="P102" s="87">
        <f t="shared" si="19"/>
        <v>726</v>
      </c>
      <c r="Q102" s="99">
        <f t="shared" si="20"/>
        <v>1379.4</v>
      </c>
      <c r="R102" s="86"/>
      <c r="S102" s="86"/>
      <c r="T102" s="87">
        <f t="shared" si="21"/>
        <v>0</v>
      </c>
      <c r="U102" s="99">
        <f t="shared" si="29"/>
        <v>0</v>
      </c>
      <c r="V102" s="86"/>
      <c r="W102" s="86"/>
      <c r="X102" s="87">
        <f t="shared" si="23"/>
        <v>0</v>
      </c>
      <c r="Y102" s="99">
        <f t="shared" si="24"/>
        <v>0</v>
      </c>
      <c r="Z102" s="106">
        <f t="shared" si="25"/>
        <v>1323</v>
      </c>
      <c r="AA102" s="107">
        <f t="shared" si="26"/>
        <v>2513.7</v>
      </c>
      <c r="AC102" s="66">
        <f t="shared" si="28"/>
        <v>-2554.8</v>
      </c>
    </row>
    <row r="103" s="66" customFormat="1" hidden="1" customHeight="1" spans="1:29">
      <c r="A103" s="89" t="s">
        <v>82</v>
      </c>
      <c r="B103" s="89">
        <v>165.04</v>
      </c>
      <c r="C103" s="89">
        <f t="shared" si="27"/>
        <v>4951.2</v>
      </c>
      <c r="D103" s="90"/>
      <c r="E103" s="86">
        <v>1.9</v>
      </c>
      <c r="F103" s="86">
        <v>76437</v>
      </c>
      <c r="G103" s="86">
        <v>76680</v>
      </c>
      <c r="H103" s="87">
        <f t="shared" si="15"/>
        <v>243</v>
      </c>
      <c r="I103" s="98">
        <f t="shared" si="16"/>
        <v>461.7</v>
      </c>
      <c r="J103" s="86">
        <v>76680</v>
      </c>
      <c r="K103" s="86">
        <v>77709</v>
      </c>
      <c r="L103" s="87">
        <f t="shared" si="17"/>
        <v>1029</v>
      </c>
      <c r="M103" s="99">
        <f t="shared" si="18"/>
        <v>1955.1</v>
      </c>
      <c r="N103" s="86"/>
      <c r="O103" s="86"/>
      <c r="P103" s="87">
        <f t="shared" si="19"/>
        <v>0</v>
      </c>
      <c r="Q103" s="99">
        <f t="shared" si="20"/>
        <v>0</v>
      </c>
      <c r="R103" s="86"/>
      <c r="S103" s="86"/>
      <c r="T103" s="87">
        <f t="shared" si="21"/>
        <v>0</v>
      </c>
      <c r="U103" s="99">
        <f t="shared" si="29"/>
        <v>0</v>
      </c>
      <c r="V103" s="86"/>
      <c r="W103" s="86"/>
      <c r="X103" s="87">
        <f t="shared" si="23"/>
        <v>0</v>
      </c>
      <c r="Y103" s="99">
        <f t="shared" si="24"/>
        <v>0</v>
      </c>
      <c r="Z103" s="106">
        <f t="shared" si="25"/>
        <v>1272</v>
      </c>
      <c r="AA103" s="107">
        <f t="shared" si="26"/>
        <v>2416.8</v>
      </c>
      <c r="AC103" s="66">
        <f t="shared" si="28"/>
        <v>-2534.4</v>
      </c>
    </row>
    <row r="104" s="66" customFormat="1" hidden="1" customHeight="1" spans="1:29">
      <c r="A104" s="89" t="s">
        <v>83</v>
      </c>
      <c r="B104" s="89">
        <v>165.04</v>
      </c>
      <c r="C104" s="89">
        <f t="shared" si="27"/>
        <v>4951.2</v>
      </c>
      <c r="D104" s="90"/>
      <c r="E104" s="86">
        <v>1.9</v>
      </c>
      <c r="F104" s="86">
        <v>84887</v>
      </c>
      <c r="G104" s="86">
        <v>85013</v>
      </c>
      <c r="H104" s="87">
        <f t="shared" si="15"/>
        <v>126</v>
      </c>
      <c r="I104" s="98">
        <f t="shared" si="16"/>
        <v>239.4</v>
      </c>
      <c r="J104" s="86">
        <v>85013</v>
      </c>
      <c r="K104" s="86" t="s">
        <v>285</v>
      </c>
      <c r="L104" s="87" t="e">
        <f t="shared" si="17"/>
        <v>#VALUE!</v>
      </c>
      <c r="M104" s="99" t="e">
        <f t="shared" si="18"/>
        <v>#VALUE!</v>
      </c>
      <c r="N104" s="86" t="s">
        <v>297</v>
      </c>
      <c r="O104" s="86"/>
      <c r="P104" s="87" t="e">
        <f t="shared" si="19"/>
        <v>#VALUE!</v>
      </c>
      <c r="Q104" s="99" t="e">
        <f t="shared" si="20"/>
        <v>#VALUE!</v>
      </c>
      <c r="R104" s="86"/>
      <c r="S104" s="86"/>
      <c r="T104" s="87">
        <f t="shared" si="21"/>
        <v>0</v>
      </c>
      <c r="U104" s="99">
        <f t="shared" si="29"/>
        <v>0</v>
      </c>
      <c r="V104" s="86"/>
      <c r="W104" s="86"/>
      <c r="X104" s="87">
        <f t="shared" si="23"/>
        <v>0</v>
      </c>
      <c r="Y104" s="99">
        <f t="shared" si="24"/>
        <v>0</v>
      </c>
      <c r="Z104" s="106" t="e">
        <f t="shared" si="25"/>
        <v>#VALUE!</v>
      </c>
      <c r="AA104" s="107" t="e">
        <f t="shared" si="26"/>
        <v>#VALUE!</v>
      </c>
      <c r="AC104" s="66" t="e">
        <f t="shared" si="28"/>
        <v>#VALUE!</v>
      </c>
    </row>
    <row r="105" s="66" customFormat="1" hidden="1" customHeight="1" spans="1:29">
      <c r="A105" s="89" t="s">
        <v>84</v>
      </c>
      <c r="B105" s="89">
        <v>168.95</v>
      </c>
      <c r="C105" s="89">
        <f t="shared" si="27"/>
        <v>5068.5</v>
      </c>
      <c r="D105" s="90"/>
      <c r="E105" s="86">
        <v>1.9</v>
      </c>
      <c r="F105" s="86">
        <v>40627</v>
      </c>
      <c r="G105" s="86">
        <v>40627</v>
      </c>
      <c r="H105" s="87">
        <f t="shared" si="15"/>
        <v>0</v>
      </c>
      <c r="I105" s="98">
        <f t="shared" si="16"/>
        <v>0</v>
      </c>
      <c r="J105" s="86">
        <v>40627</v>
      </c>
      <c r="K105" s="86">
        <v>40627</v>
      </c>
      <c r="L105" s="87">
        <f t="shared" si="17"/>
        <v>0</v>
      </c>
      <c r="M105" s="99">
        <f t="shared" si="18"/>
        <v>0</v>
      </c>
      <c r="N105" s="86">
        <v>40627</v>
      </c>
      <c r="O105" s="86">
        <v>40656</v>
      </c>
      <c r="P105" s="87">
        <f t="shared" si="19"/>
        <v>29</v>
      </c>
      <c r="Q105" s="99">
        <f t="shared" si="20"/>
        <v>55.1</v>
      </c>
      <c r="R105" s="86"/>
      <c r="S105" s="86"/>
      <c r="T105" s="87">
        <f t="shared" si="21"/>
        <v>0</v>
      </c>
      <c r="U105" s="99">
        <f t="shared" si="29"/>
        <v>0</v>
      </c>
      <c r="V105" s="86"/>
      <c r="W105" s="86"/>
      <c r="X105" s="87">
        <f t="shared" si="23"/>
        <v>0</v>
      </c>
      <c r="Y105" s="99">
        <f t="shared" si="24"/>
        <v>0</v>
      </c>
      <c r="Z105" s="106">
        <f t="shared" si="25"/>
        <v>29</v>
      </c>
      <c r="AA105" s="107">
        <f t="shared" si="26"/>
        <v>55.1</v>
      </c>
      <c r="AC105" s="66">
        <f t="shared" si="28"/>
        <v>-5013.4</v>
      </c>
    </row>
    <row r="106" s="66" customFormat="1" hidden="1" customHeight="1" spans="1:29">
      <c r="A106" s="89" t="s">
        <v>85</v>
      </c>
      <c r="B106" s="89">
        <v>168.44</v>
      </c>
      <c r="C106" s="89">
        <f t="shared" si="27"/>
        <v>5053.2</v>
      </c>
      <c r="D106" s="90"/>
      <c r="E106" s="86">
        <v>1.9</v>
      </c>
      <c r="F106" s="86">
        <v>53537</v>
      </c>
      <c r="G106" s="86">
        <v>53796</v>
      </c>
      <c r="H106" s="87">
        <f t="shared" si="15"/>
        <v>259</v>
      </c>
      <c r="I106" s="98">
        <f t="shared" si="16"/>
        <v>492.1</v>
      </c>
      <c r="J106" s="86">
        <v>53796</v>
      </c>
      <c r="K106" s="86">
        <v>54237</v>
      </c>
      <c r="L106" s="87">
        <f t="shared" si="17"/>
        <v>441</v>
      </c>
      <c r="M106" s="99">
        <f t="shared" si="18"/>
        <v>837.9</v>
      </c>
      <c r="N106" s="86">
        <v>54327</v>
      </c>
      <c r="O106" s="86">
        <v>54672</v>
      </c>
      <c r="P106" s="87">
        <f t="shared" si="19"/>
        <v>345</v>
      </c>
      <c r="Q106" s="99">
        <f t="shared" si="20"/>
        <v>655.5</v>
      </c>
      <c r="R106" s="86"/>
      <c r="S106" s="86"/>
      <c r="T106" s="87">
        <f t="shared" si="21"/>
        <v>0</v>
      </c>
      <c r="U106" s="99">
        <f t="shared" si="29"/>
        <v>0</v>
      </c>
      <c r="V106" s="86"/>
      <c r="W106" s="86"/>
      <c r="X106" s="87">
        <f t="shared" si="23"/>
        <v>0</v>
      </c>
      <c r="Y106" s="99">
        <f t="shared" si="24"/>
        <v>0</v>
      </c>
      <c r="Z106" s="106">
        <f t="shared" si="25"/>
        <v>1045</v>
      </c>
      <c r="AA106" s="107">
        <f t="shared" si="26"/>
        <v>1985.5</v>
      </c>
      <c r="AC106" s="66">
        <f t="shared" si="28"/>
        <v>-3067.7</v>
      </c>
    </row>
    <row r="107" s="66" customFormat="1" hidden="1" customHeight="1" spans="1:29">
      <c r="A107" s="89" t="s">
        <v>86</v>
      </c>
      <c r="B107" s="89">
        <v>164.19</v>
      </c>
      <c r="C107" s="89">
        <f t="shared" si="27"/>
        <v>4925.7</v>
      </c>
      <c r="D107" s="90"/>
      <c r="E107" s="86">
        <v>1.9</v>
      </c>
      <c r="F107" s="86">
        <v>56435</v>
      </c>
      <c r="G107" s="86">
        <v>56552</v>
      </c>
      <c r="H107" s="87">
        <f t="shared" si="15"/>
        <v>117</v>
      </c>
      <c r="I107" s="98">
        <f t="shared" si="16"/>
        <v>222.3</v>
      </c>
      <c r="J107" s="86">
        <v>56552</v>
      </c>
      <c r="K107" s="86">
        <v>57507</v>
      </c>
      <c r="L107" s="87">
        <f t="shared" si="17"/>
        <v>955</v>
      </c>
      <c r="M107" s="99">
        <f t="shared" si="18"/>
        <v>1814.5</v>
      </c>
      <c r="N107" s="86">
        <v>57507</v>
      </c>
      <c r="O107" s="86">
        <v>58777</v>
      </c>
      <c r="P107" s="87">
        <f t="shared" si="19"/>
        <v>1270</v>
      </c>
      <c r="Q107" s="99">
        <f t="shared" si="20"/>
        <v>2413</v>
      </c>
      <c r="R107" s="86"/>
      <c r="S107" s="86"/>
      <c r="T107" s="87">
        <f t="shared" si="21"/>
        <v>0</v>
      </c>
      <c r="U107" s="99">
        <f t="shared" si="29"/>
        <v>0</v>
      </c>
      <c r="V107" s="86"/>
      <c r="W107" s="86"/>
      <c r="X107" s="87">
        <f t="shared" si="23"/>
        <v>0</v>
      </c>
      <c r="Y107" s="99">
        <f t="shared" si="24"/>
        <v>0</v>
      </c>
      <c r="Z107" s="106">
        <f t="shared" si="25"/>
        <v>2342</v>
      </c>
      <c r="AA107" s="107">
        <f t="shared" si="26"/>
        <v>4449.8</v>
      </c>
      <c r="AC107" s="66">
        <f t="shared" si="28"/>
        <v>-475.9</v>
      </c>
    </row>
    <row r="108" s="66" customFormat="1" ht="20" hidden="1" customHeight="1" spans="1:29">
      <c r="A108" s="89" t="s">
        <v>87</v>
      </c>
      <c r="B108" s="89">
        <v>164.19</v>
      </c>
      <c r="C108" s="89">
        <f t="shared" si="27"/>
        <v>4925.7</v>
      </c>
      <c r="D108" s="90"/>
      <c r="E108" s="86">
        <v>1.9</v>
      </c>
      <c r="F108" s="86">
        <v>60933</v>
      </c>
      <c r="G108" s="86">
        <v>61437</v>
      </c>
      <c r="H108" s="87">
        <f t="shared" si="15"/>
        <v>504</v>
      </c>
      <c r="I108" s="98">
        <f t="shared" si="16"/>
        <v>957.6</v>
      </c>
      <c r="J108" s="86">
        <v>61437</v>
      </c>
      <c r="K108" s="86">
        <v>62730</v>
      </c>
      <c r="L108" s="87">
        <f t="shared" si="17"/>
        <v>1293</v>
      </c>
      <c r="M108" s="99">
        <f t="shared" si="18"/>
        <v>2456.7</v>
      </c>
      <c r="N108" s="86">
        <v>62730</v>
      </c>
      <c r="O108" s="86" t="s">
        <v>298</v>
      </c>
      <c r="P108" s="87" t="e">
        <f t="shared" si="19"/>
        <v>#VALUE!</v>
      </c>
      <c r="Q108" s="99" t="e">
        <f t="shared" si="20"/>
        <v>#VALUE!</v>
      </c>
      <c r="R108" s="86"/>
      <c r="S108" s="86"/>
      <c r="T108" s="87">
        <f t="shared" si="21"/>
        <v>0</v>
      </c>
      <c r="U108" s="99">
        <f t="shared" si="29"/>
        <v>0</v>
      </c>
      <c r="V108" s="86"/>
      <c r="W108" s="86"/>
      <c r="X108" s="87">
        <f t="shared" si="23"/>
        <v>0</v>
      </c>
      <c r="Y108" s="99">
        <f t="shared" si="24"/>
        <v>0</v>
      </c>
      <c r="Z108" s="106" t="e">
        <f t="shared" si="25"/>
        <v>#VALUE!</v>
      </c>
      <c r="AA108" s="107" t="e">
        <f t="shared" si="26"/>
        <v>#VALUE!</v>
      </c>
      <c r="AC108" s="66" t="e">
        <f t="shared" si="28"/>
        <v>#VALUE!</v>
      </c>
    </row>
    <row r="109" s="66" customFormat="1" customHeight="1" spans="1:29">
      <c r="A109" s="89" t="s">
        <v>88</v>
      </c>
      <c r="B109" s="89">
        <v>168.44</v>
      </c>
      <c r="C109" s="89">
        <f t="shared" si="27"/>
        <v>5053.2</v>
      </c>
      <c r="D109" s="90"/>
      <c r="E109" s="86">
        <v>1.9</v>
      </c>
      <c r="F109" s="86">
        <v>42133</v>
      </c>
      <c r="G109" s="86">
        <v>42966</v>
      </c>
      <c r="H109" s="87">
        <f t="shared" si="15"/>
        <v>833</v>
      </c>
      <c r="I109" s="98">
        <f t="shared" si="16"/>
        <v>1582.7</v>
      </c>
      <c r="J109" s="86">
        <v>42966</v>
      </c>
      <c r="K109" s="86">
        <v>45298</v>
      </c>
      <c r="L109" s="87">
        <f t="shared" si="17"/>
        <v>2332</v>
      </c>
      <c r="M109" s="99">
        <f t="shared" si="18"/>
        <v>4430.8</v>
      </c>
      <c r="N109" s="86">
        <v>45298</v>
      </c>
      <c r="O109" s="86">
        <v>47742</v>
      </c>
      <c r="P109" s="87">
        <f t="shared" si="19"/>
        <v>2444</v>
      </c>
      <c r="Q109" s="99">
        <f t="shared" si="20"/>
        <v>4643.6</v>
      </c>
      <c r="R109" s="86"/>
      <c r="S109" s="86"/>
      <c r="T109" s="87">
        <f t="shared" si="21"/>
        <v>0</v>
      </c>
      <c r="U109" s="99">
        <f t="shared" si="29"/>
        <v>0</v>
      </c>
      <c r="V109" s="86"/>
      <c r="W109" s="86"/>
      <c r="X109" s="87">
        <f t="shared" si="23"/>
        <v>0</v>
      </c>
      <c r="Y109" s="99">
        <f t="shared" si="24"/>
        <v>0</v>
      </c>
      <c r="Z109" s="106">
        <f t="shared" si="25"/>
        <v>5609</v>
      </c>
      <c r="AA109" s="107">
        <f t="shared" si="26"/>
        <v>10657.1</v>
      </c>
      <c r="AC109" s="66">
        <f t="shared" si="28"/>
        <v>5603.9</v>
      </c>
    </row>
    <row r="110" s="66" customFormat="1" hidden="1" customHeight="1" spans="1:29">
      <c r="A110" s="89" t="s">
        <v>89</v>
      </c>
      <c r="B110" s="89">
        <v>168.44</v>
      </c>
      <c r="C110" s="89">
        <f t="shared" si="27"/>
        <v>5053.2</v>
      </c>
      <c r="D110" s="90"/>
      <c r="E110" s="86">
        <v>1.9</v>
      </c>
      <c r="F110" s="86">
        <v>69279</v>
      </c>
      <c r="G110" s="86">
        <v>69279</v>
      </c>
      <c r="H110" s="87">
        <f t="shared" si="15"/>
        <v>0</v>
      </c>
      <c r="I110" s="98">
        <f t="shared" si="16"/>
        <v>0</v>
      </c>
      <c r="J110" s="86">
        <v>69279</v>
      </c>
      <c r="K110" s="86">
        <v>69517</v>
      </c>
      <c r="L110" s="87">
        <f t="shared" si="17"/>
        <v>238</v>
      </c>
      <c r="M110" s="99">
        <f t="shared" si="18"/>
        <v>452.2</v>
      </c>
      <c r="N110" s="86">
        <v>69517</v>
      </c>
      <c r="O110" s="86">
        <v>69683</v>
      </c>
      <c r="P110" s="87">
        <f t="shared" si="19"/>
        <v>166</v>
      </c>
      <c r="Q110" s="99">
        <f t="shared" si="20"/>
        <v>315.4</v>
      </c>
      <c r="R110" s="86"/>
      <c r="S110" s="86"/>
      <c r="T110" s="87">
        <f t="shared" si="21"/>
        <v>0</v>
      </c>
      <c r="U110" s="99">
        <f t="shared" si="29"/>
        <v>0</v>
      </c>
      <c r="V110" s="86"/>
      <c r="W110" s="86"/>
      <c r="X110" s="87">
        <f t="shared" si="23"/>
        <v>0</v>
      </c>
      <c r="Y110" s="99">
        <f t="shared" si="24"/>
        <v>0</v>
      </c>
      <c r="Z110" s="106">
        <f t="shared" si="25"/>
        <v>404</v>
      </c>
      <c r="AA110" s="107">
        <f t="shared" si="26"/>
        <v>767.6</v>
      </c>
      <c r="AC110" s="66">
        <f t="shared" si="28"/>
        <v>-4285.6</v>
      </c>
    </row>
    <row r="111" s="66" customFormat="1" hidden="1" customHeight="1" spans="1:29">
      <c r="A111" s="89" t="s">
        <v>90</v>
      </c>
      <c r="B111" s="89">
        <v>164.19</v>
      </c>
      <c r="C111" s="89">
        <f t="shared" si="27"/>
        <v>4925.7</v>
      </c>
      <c r="D111" s="90"/>
      <c r="E111" s="86">
        <v>1.9</v>
      </c>
      <c r="F111" s="86">
        <v>34731</v>
      </c>
      <c r="G111" s="86">
        <v>34869</v>
      </c>
      <c r="H111" s="87">
        <f t="shared" si="15"/>
        <v>138</v>
      </c>
      <c r="I111" s="98">
        <f t="shared" si="16"/>
        <v>262.2</v>
      </c>
      <c r="J111" s="86">
        <v>34869</v>
      </c>
      <c r="K111" s="86">
        <v>35273</v>
      </c>
      <c r="L111" s="87">
        <f t="shared" si="17"/>
        <v>404</v>
      </c>
      <c r="M111" s="99">
        <f t="shared" si="18"/>
        <v>767.6</v>
      </c>
      <c r="N111" s="86"/>
      <c r="O111" s="86"/>
      <c r="P111" s="87">
        <f t="shared" si="19"/>
        <v>0</v>
      </c>
      <c r="Q111" s="99">
        <f t="shared" si="20"/>
        <v>0</v>
      </c>
      <c r="R111" s="86"/>
      <c r="S111" s="86"/>
      <c r="T111" s="87">
        <f t="shared" si="21"/>
        <v>0</v>
      </c>
      <c r="U111" s="99">
        <f t="shared" si="29"/>
        <v>0</v>
      </c>
      <c r="V111" s="86"/>
      <c r="W111" s="86"/>
      <c r="X111" s="87">
        <f t="shared" si="23"/>
        <v>0</v>
      </c>
      <c r="Y111" s="99">
        <f t="shared" si="24"/>
        <v>0</v>
      </c>
      <c r="Z111" s="106">
        <f t="shared" si="25"/>
        <v>542</v>
      </c>
      <c r="AA111" s="107">
        <f t="shared" si="26"/>
        <v>1029.8</v>
      </c>
      <c r="AC111" s="66">
        <f t="shared" si="28"/>
        <v>-3895.9</v>
      </c>
    </row>
    <row r="112" s="66" customFormat="1" hidden="1" customHeight="1" spans="1:29">
      <c r="A112" s="89" t="s">
        <v>91</v>
      </c>
      <c r="B112" s="89">
        <v>164.19</v>
      </c>
      <c r="C112" s="89">
        <f t="shared" si="27"/>
        <v>4925.7</v>
      </c>
      <c r="D112" s="90"/>
      <c r="E112" s="86">
        <v>1.9</v>
      </c>
      <c r="F112" s="86">
        <v>21329</v>
      </c>
      <c r="G112" s="86">
        <v>21455</v>
      </c>
      <c r="H112" s="87">
        <f t="shared" si="15"/>
        <v>126</v>
      </c>
      <c r="I112" s="98">
        <f t="shared" si="16"/>
        <v>239.4</v>
      </c>
      <c r="J112" s="86">
        <v>21455</v>
      </c>
      <c r="K112" s="86">
        <v>21676</v>
      </c>
      <c r="L112" s="87">
        <f t="shared" si="17"/>
        <v>221</v>
      </c>
      <c r="M112" s="99">
        <f t="shared" si="18"/>
        <v>419.9</v>
      </c>
      <c r="N112" s="86"/>
      <c r="O112" s="86"/>
      <c r="P112" s="87">
        <f t="shared" si="19"/>
        <v>0</v>
      </c>
      <c r="Q112" s="99">
        <f t="shared" si="20"/>
        <v>0</v>
      </c>
      <c r="R112" s="86"/>
      <c r="S112" s="86"/>
      <c r="T112" s="87">
        <f t="shared" si="21"/>
        <v>0</v>
      </c>
      <c r="U112" s="99">
        <f t="shared" si="29"/>
        <v>0</v>
      </c>
      <c r="V112" s="86"/>
      <c r="W112" s="86"/>
      <c r="X112" s="87">
        <f t="shared" si="23"/>
        <v>0</v>
      </c>
      <c r="Y112" s="99">
        <f t="shared" si="24"/>
        <v>0</v>
      </c>
      <c r="Z112" s="106">
        <f t="shared" si="25"/>
        <v>347</v>
      </c>
      <c r="AA112" s="107">
        <f t="shared" si="26"/>
        <v>659.3</v>
      </c>
      <c r="AC112" s="66">
        <f t="shared" si="28"/>
        <v>-4266.4</v>
      </c>
    </row>
    <row r="113" s="66" customFormat="1" hidden="1" customHeight="1" spans="1:29">
      <c r="A113" s="89" t="s">
        <v>92</v>
      </c>
      <c r="B113" s="89">
        <v>168.44</v>
      </c>
      <c r="C113" s="89">
        <f t="shared" si="27"/>
        <v>5053.2</v>
      </c>
      <c r="D113" s="90"/>
      <c r="E113" s="86">
        <v>1.9</v>
      </c>
      <c r="F113" s="86">
        <v>33890</v>
      </c>
      <c r="G113" s="86">
        <v>33896</v>
      </c>
      <c r="H113" s="87">
        <f t="shared" si="15"/>
        <v>6</v>
      </c>
      <c r="I113" s="98">
        <f t="shared" si="16"/>
        <v>11.4</v>
      </c>
      <c r="J113" s="86">
        <v>33896</v>
      </c>
      <c r="K113" s="86">
        <v>34360</v>
      </c>
      <c r="L113" s="87">
        <f t="shared" si="17"/>
        <v>464</v>
      </c>
      <c r="M113" s="99">
        <f t="shared" si="18"/>
        <v>881.6</v>
      </c>
      <c r="N113" s="86">
        <v>34360</v>
      </c>
      <c r="O113" s="86">
        <v>35278</v>
      </c>
      <c r="P113" s="87">
        <f t="shared" si="19"/>
        <v>918</v>
      </c>
      <c r="Q113" s="99">
        <f t="shared" si="20"/>
        <v>1744.2</v>
      </c>
      <c r="R113" s="86"/>
      <c r="S113" s="86"/>
      <c r="T113" s="87">
        <f t="shared" si="21"/>
        <v>0</v>
      </c>
      <c r="U113" s="99">
        <f t="shared" si="29"/>
        <v>0</v>
      </c>
      <c r="V113" s="86"/>
      <c r="W113" s="86"/>
      <c r="X113" s="87">
        <f t="shared" si="23"/>
        <v>0</v>
      </c>
      <c r="Y113" s="99">
        <f t="shared" si="24"/>
        <v>0</v>
      </c>
      <c r="Z113" s="106">
        <f t="shared" si="25"/>
        <v>1388</v>
      </c>
      <c r="AA113" s="107">
        <f t="shared" si="26"/>
        <v>2637.2</v>
      </c>
      <c r="AC113" s="66">
        <f t="shared" si="28"/>
        <v>-2416</v>
      </c>
    </row>
    <row r="114" s="66" customFormat="1" hidden="1" customHeight="1" spans="1:29">
      <c r="A114" s="89" t="s">
        <v>93</v>
      </c>
      <c r="B114" s="89">
        <v>168.44</v>
      </c>
      <c r="C114" s="89">
        <f t="shared" si="27"/>
        <v>5053.2</v>
      </c>
      <c r="D114" s="90"/>
      <c r="E114" s="86">
        <v>1.9</v>
      </c>
      <c r="F114" s="86">
        <v>68490</v>
      </c>
      <c r="G114" s="86">
        <v>68490</v>
      </c>
      <c r="H114" s="87">
        <f t="shared" si="15"/>
        <v>0</v>
      </c>
      <c r="I114" s="98">
        <f t="shared" si="16"/>
        <v>0</v>
      </c>
      <c r="J114" s="86">
        <v>68490</v>
      </c>
      <c r="K114" s="86">
        <v>68522</v>
      </c>
      <c r="L114" s="87">
        <f t="shared" si="17"/>
        <v>32</v>
      </c>
      <c r="M114" s="99">
        <f t="shared" si="18"/>
        <v>60.8</v>
      </c>
      <c r="N114" s="86"/>
      <c r="O114" s="86"/>
      <c r="P114" s="87">
        <f t="shared" si="19"/>
        <v>0</v>
      </c>
      <c r="Q114" s="99">
        <f t="shared" si="20"/>
        <v>0</v>
      </c>
      <c r="R114" s="86"/>
      <c r="S114" s="86"/>
      <c r="T114" s="87">
        <f t="shared" si="21"/>
        <v>0</v>
      </c>
      <c r="U114" s="99">
        <f t="shared" si="29"/>
        <v>0</v>
      </c>
      <c r="V114" s="86"/>
      <c r="W114" s="86"/>
      <c r="X114" s="87">
        <f t="shared" si="23"/>
        <v>0</v>
      </c>
      <c r="Y114" s="99">
        <f t="shared" si="24"/>
        <v>0</v>
      </c>
      <c r="Z114" s="106">
        <f t="shared" si="25"/>
        <v>32</v>
      </c>
      <c r="AA114" s="107">
        <f t="shared" si="26"/>
        <v>60.8</v>
      </c>
      <c r="AC114" s="66">
        <f t="shared" si="28"/>
        <v>-4992.4</v>
      </c>
    </row>
    <row r="115" s="66" customFormat="1" customHeight="1" spans="1:29">
      <c r="A115" s="89" t="s">
        <v>94</v>
      </c>
      <c r="B115" s="89">
        <v>164.19</v>
      </c>
      <c r="C115" s="89">
        <f t="shared" si="27"/>
        <v>4925.7</v>
      </c>
      <c r="D115" s="90"/>
      <c r="E115" s="86">
        <v>1.9</v>
      </c>
      <c r="F115" s="86">
        <v>74963</v>
      </c>
      <c r="G115" s="86">
        <v>75411</v>
      </c>
      <c r="H115" s="87">
        <f t="shared" si="15"/>
        <v>448</v>
      </c>
      <c r="I115" s="98">
        <f t="shared" si="16"/>
        <v>851.2</v>
      </c>
      <c r="J115" s="86">
        <v>75411</v>
      </c>
      <c r="K115" s="86">
        <v>77252</v>
      </c>
      <c r="L115" s="87">
        <f t="shared" si="17"/>
        <v>1841</v>
      </c>
      <c r="M115" s="99">
        <f t="shared" si="18"/>
        <v>3497.9</v>
      </c>
      <c r="N115" s="86">
        <v>77252</v>
      </c>
      <c r="O115" s="86">
        <v>78970</v>
      </c>
      <c r="P115" s="87">
        <f t="shared" si="19"/>
        <v>1718</v>
      </c>
      <c r="Q115" s="99">
        <f t="shared" si="20"/>
        <v>3264.2</v>
      </c>
      <c r="R115" s="86"/>
      <c r="S115" s="86"/>
      <c r="T115" s="87">
        <f t="shared" si="21"/>
        <v>0</v>
      </c>
      <c r="U115" s="99">
        <f t="shared" si="29"/>
        <v>0</v>
      </c>
      <c r="V115" s="112"/>
      <c r="W115" s="86"/>
      <c r="X115" s="87">
        <f t="shared" si="23"/>
        <v>0</v>
      </c>
      <c r="Y115" s="99">
        <f t="shared" si="24"/>
        <v>0</v>
      </c>
      <c r="Z115" s="106">
        <f t="shared" si="25"/>
        <v>4007</v>
      </c>
      <c r="AA115" s="107">
        <f t="shared" si="26"/>
        <v>7613.3</v>
      </c>
      <c r="AC115" s="66">
        <f t="shared" si="28"/>
        <v>2687.6</v>
      </c>
    </row>
    <row r="116" s="66" customFormat="1" hidden="1" customHeight="1" spans="1:29">
      <c r="A116" s="89" t="s">
        <v>95</v>
      </c>
      <c r="B116" s="89">
        <v>164.19</v>
      </c>
      <c r="C116" s="89">
        <f t="shared" si="27"/>
        <v>4925.7</v>
      </c>
      <c r="D116" s="90"/>
      <c r="E116" s="86">
        <v>1.9</v>
      </c>
      <c r="F116" s="86">
        <v>72325</v>
      </c>
      <c r="G116" s="86">
        <v>72588</v>
      </c>
      <c r="H116" s="87">
        <f t="shared" si="15"/>
        <v>263</v>
      </c>
      <c r="I116" s="98">
        <f t="shared" si="16"/>
        <v>499.7</v>
      </c>
      <c r="J116" s="86">
        <v>72858</v>
      </c>
      <c r="K116" s="86">
        <v>73729</v>
      </c>
      <c r="L116" s="87">
        <f t="shared" si="17"/>
        <v>871</v>
      </c>
      <c r="M116" s="99">
        <f t="shared" si="18"/>
        <v>1654.9</v>
      </c>
      <c r="N116" s="86">
        <v>73729</v>
      </c>
      <c r="O116" s="86">
        <v>75011</v>
      </c>
      <c r="P116" s="87">
        <f t="shared" si="19"/>
        <v>1282</v>
      </c>
      <c r="Q116" s="99">
        <f t="shared" si="20"/>
        <v>2435.8</v>
      </c>
      <c r="R116" s="86"/>
      <c r="S116" s="86"/>
      <c r="T116" s="87">
        <f t="shared" si="21"/>
        <v>0</v>
      </c>
      <c r="U116" s="99">
        <f t="shared" si="29"/>
        <v>0</v>
      </c>
      <c r="V116" s="86"/>
      <c r="W116" s="86"/>
      <c r="X116" s="87">
        <f t="shared" si="23"/>
        <v>0</v>
      </c>
      <c r="Y116" s="99">
        <f t="shared" si="24"/>
        <v>0</v>
      </c>
      <c r="Z116" s="106">
        <f t="shared" si="25"/>
        <v>2416</v>
      </c>
      <c r="AA116" s="107">
        <f t="shared" si="26"/>
        <v>4590.4</v>
      </c>
      <c r="AC116" s="66">
        <f t="shared" si="28"/>
        <v>-335.3</v>
      </c>
    </row>
    <row r="117" s="66" customFormat="1" hidden="1" customHeight="1" spans="1:29">
      <c r="A117" s="89" t="s">
        <v>96</v>
      </c>
      <c r="B117" s="89">
        <v>168.44</v>
      </c>
      <c r="C117" s="89">
        <f t="shared" si="27"/>
        <v>5053.2</v>
      </c>
      <c r="D117" s="90"/>
      <c r="E117" s="86">
        <v>1.9</v>
      </c>
      <c r="F117" s="86">
        <v>48217</v>
      </c>
      <c r="G117" s="86">
        <v>48266</v>
      </c>
      <c r="H117" s="87">
        <f t="shared" si="15"/>
        <v>49</v>
      </c>
      <c r="I117" s="98">
        <f t="shared" si="16"/>
        <v>93.1</v>
      </c>
      <c r="J117" s="86">
        <v>48266</v>
      </c>
      <c r="K117" s="86">
        <v>48721</v>
      </c>
      <c r="L117" s="87">
        <f t="shared" si="17"/>
        <v>455</v>
      </c>
      <c r="M117" s="99">
        <f t="shared" si="18"/>
        <v>864.5</v>
      </c>
      <c r="N117" s="86">
        <v>48721</v>
      </c>
      <c r="O117" s="86">
        <v>49406</v>
      </c>
      <c r="P117" s="87">
        <f t="shared" si="19"/>
        <v>685</v>
      </c>
      <c r="Q117" s="99">
        <f t="shared" si="20"/>
        <v>1301.5</v>
      </c>
      <c r="R117" s="86"/>
      <c r="S117" s="86"/>
      <c r="T117" s="87">
        <f t="shared" si="21"/>
        <v>0</v>
      </c>
      <c r="U117" s="99">
        <f t="shared" si="29"/>
        <v>0</v>
      </c>
      <c r="V117" s="86"/>
      <c r="W117" s="86"/>
      <c r="X117" s="87">
        <f t="shared" si="23"/>
        <v>0</v>
      </c>
      <c r="Y117" s="99">
        <f t="shared" si="24"/>
        <v>0</v>
      </c>
      <c r="Z117" s="106">
        <f t="shared" si="25"/>
        <v>1189</v>
      </c>
      <c r="AA117" s="107">
        <f t="shared" si="26"/>
        <v>2259.1</v>
      </c>
      <c r="AC117" s="66">
        <f t="shared" si="28"/>
        <v>-2794.1</v>
      </c>
    </row>
    <row r="118" s="66" customFormat="1" hidden="1" customHeight="1" spans="1:29">
      <c r="A118" s="89" t="s">
        <v>97</v>
      </c>
      <c r="B118" s="89">
        <v>168.44</v>
      </c>
      <c r="C118" s="89">
        <f t="shared" si="27"/>
        <v>5053.2</v>
      </c>
      <c r="D118" s="90"/>
      <c r="E118" s="86">
        <v>1.9</v>
      </c>
      <c r="F118" s="86">
        <v>40613</v>
      </c>
      <c r="G118" s="86" t="s">
        <v>299</v>
      </c>
      <c r="H118" s="87" t="e">
        <f t="shared" si="15"/>
        <v>#VALUE!</v>
      </c>
      <c r="I118" s="98" t="e">
        <f t="shared" si="16"/>
        <v>#VALUE!</v>
      </c>
      <c r="J118" s="86"/>
      <c r="K118" s="86"/>
      <c r="L118" s="87">
        <f t="shared" si="17"/>
        <v>0</v>
      </c>
      <c r="M118" s="99">
        <f t="shared" si="18"/>
        <v>0</v>
      </c>
      <c r="N118" s="86"/>
      <c r="O118" s="86"/>
      <c r="P118" s="87">
        <f t="shared" si="19"/>
        <v>0</v>
      </c>
      <c r="Q118" s="99">
        <f t="shared" si="20"/>
        <v>0</v>
      </c>
      <c r="R118" s="86"/>
      <c r="S118" s="86"/>
      <c r="T118" s="87">
        <f t="shared" si="21"/>
        <v>0</v>
      </c>
      <c r="U118" s="99">
        <f t="shared" si="29"/>
        <v>0</v>
      </c>
      <c r="V118" s="86"/>
      <c r="W118" s="86"/>
      <c r="X118" s="87">
        <f t="shared" si="23"/>
        <v>0</v>
      </c>
      <c r="Y118" s="99">
        <f t="shared" si="24"/>
        <v>0</v>
      </c>
      <c r="Z118" s="106" t="e">
        <f t="shared" si="25"/>
        <v>#VALUE!</v>
      </c>
      <c r="AA118" s="107" t="e">
        <f t="shared" si="26"/>
        <v>#VALUE!</v>
      </c>
      <c r="AC118" s="66" t="e">
        <f t="shared" si="28"/>
        <v>#VALUE!</v>
      </c>
    </row>
    <row r="119" s="66" customFormat="1" hidden="1" customHeight="1" spans="1:29">
      <c r="A119" s="89" t="s">
        <v>98</v>
      </c>
      <c r="B119" s="89">
        <v>164.19</v>
      </c>
      <c r="C119" s="89">
        <f t="shared" si="27"/>
        <v>4925.7</v>
      </c>
      <c r="D119" s="90"/>
      <c r="E119" s="86">
        <v>1.9</v>
      </c>
      <c r="F119" s="86">
        <v>28204</v>
      </c>
      <c r="G119" s="86">
        <v>28297</v>
      </c>
      <c r="H119" s="87">
        <f t="shared" si="15"/>
        <v>93</v>
      </c>
      <c r="I119" s="98">
        <f t="shared" si="16"/>
        <v>176.7</v>
      </c>
      <c r="J119" s="86">
        <v>28297</v>
      </c>
      <c r="K119" s="86">
        <v>28747</v>
      </c>
      <c r="L119" s="87">
        <f t="shared" si="17"/>
        <v>450</v>
      </c>
      <c r="M119" s="99">
        <f t="shared" si="18"/>
        <v>855</v>
      </c>
      <c r="N119" s="86">
        <v>28747</v>
      </c>
      <c r="O119" s="86">
        <v>28863</v>
      </c>
      <c r="P119" s="87">
        <f t="shared" si="19"/>
        <v>116</v>
      </c>
      <c r="Q119" s="99">
        <f t="shared" si="20"/>
        <v>220.4</v>
      </c>
      <c r="R119" s="86"/>
      <c r="S119" s="86"/>
      <c r="T119" s="87">
        <f t="shared" si="21"/>
        <v>0</v>
      </c>
      <c r="U119" s="99">
        <f t="shared" si="29"/>
        <v>0</v>
      </c>
      <c r="V119" s="86"/>
      <c r="W119" s="86"/>
      <c r="X119" s="87">
        <f t="shared" si="23"/>
        <v>0</v>
      </c>
      <c r="Y119" s="99">
        <f t="shared" si="24"/>
        <v>0</v>
      </c>
      <c r="Z119" s="106">
        <f t="shared" si="25"/>
        <v>659</v>
      </c>
      <c r="AA119" s="107">
        <f t="shared" si="26"/>
        <v>1252.1</v>
      </c>
      <c r="AC119" s="66">
        <f t="shared" si="28"/>
        <v>-3673.6</v>
      </c>
    </row>
    <row r="120" s="66" customFormat="1" hidden="1" customHeight="1" spans="1:29">
      <c r="A120" s="89" t="s">
        <v>99</v>
      </c>
      <c r="B120" s="89">
        <v>164.19</v>
      </c>
      <c r="C120" s="89">
        <f t="shared" si="27"/>
        <v>4925.7</v>
      </c>
      <c r="D120" s="90"/>
      <c r="E120" s="86">
        <v>1.9</v>
      </c>
      <c r="F120" s="86">
        <v>27119</v>
      </c>
      <c r="G120" s="86">
        <v>27494</v>
      </c>
      <c r="H120" s="87">
        <f t="shared" si="15"/>
        <v>375</v>
      </c>
      <c r="I120" s="98">
        <f t="shared" si="16"/>
        <v>712.5</v>
      </c>
      <c r="J120" s="86" t="s">
        <v>300</v>
      </c>
      <c r="K120" s="86" t="s">
        <v>301</v>
      </c>
      <c r="L120" s="87" t="e">
        <f t="shared" si="17"/>
        <v>#VALUE!</v>
      </c>
      <c r="M120" s="99">
        <v>1187.5</v>
      </c>
      <c r="N120" s="86">
        <v>28337</v>
      </c>
      <c r="O120" s="86">
        <v>28494</v>
      </c>
      <c r="P120" s="87">
        <f t="shared" si="19"/>
        <v>157</v>
      </c>
      <c r="Q120" s="99">
        <f t="shared" si="20"/>
        <v>298.3</v>
      </c>
      <c r="R120" s="86"/>
      <c r="S120" s="86"/>
      <c r="T120" s="87">
        <f t="shared" si="21"/>
        <v>0</v>
      </c>
      <c r="U120" s="99">
        <f t="shared" si="29"/>
        <v>0</v>
      </c>
      <c r="V120" s="86"/>
      <c r="W120" s="86"/>
      <c r="X120" s="87">
        <f t="shared" si="23"/>
        <v>0</v>
      </c>
      <c r="Y120" s="99">
        <f t="shared" si="24"/>
        <v>0</v>
      </c>
      <c r="Z120" s="106" t="e">
        <f t="shared" si="25"/>
        <v>#VALUE!</v>
      </c>
      <c r="AA120" s="107">
        <f t="shared" si="26"/>
        <v>2198.3</v>
      </c>
      <c r="AC120" s="66">
        <f t="shared" si="28"/>
        <v>-2727.4</v>
      </c>
    </row>
    <row r="121" s="66" customFormat="1" hidden="1" customHeight="1" spans="1:29">
      <c r="A121" s="89" t="s">
        <v>100</v>
      </c>
      <c r="B121" s="89">
        <v>168.44</v>
      </c>
      <c r="C121" s="89">
        <f t="shared" si="27"/>
        <v>5053.2</v>
      </c>
      <c r="D121" s="90"/>
      <c r="E121" s="86">
        <v>1.9</v>
      </c>
      <c r="F121" s="86">
        <v>54366</v>
      </c>
      <c r="G121" s="86">
        <v>54366</v>
      </c>
      <c r="H121" s="87">
        <f t="shared" si="15"/>
        <v>0</v>
      </c>
      <c r="I121" s="98">
        <f t="shared" si="16"/>
        <v>0</v>
      </c>
      <c r="J121" s="86"/>
      <c r="K121" s="86"/>
      <c r="L121" s="87">
        <f t="shared" si="17"/>
        <v>0</v>
      </c>
      <c r="M121" s="99">
        <f t="shared" si="18"/>
        <v>0</v>
      </c>
      <c r="N121" s="86"/>
      <c r="O121" s="86"/>
      <c r="P121" s="87">
        <f t="shared" si="19"/>
        <v>0</v>
      </c>
      <c r="Q121" s="99">
        <f t="shared" si="20"/>
        <v>0</v>
      </c>
      <c r="R121" s="86"/>
      <c r="S121" s="86"/>
      <c r="T121" s="87">
        <f t="shared" si="21"/>
        <v>0</v>
      </c>
      <c r="U121" s="99">
        <f t="shared" si="29"/>
        <v>0</v>
      </c>
      <c r="V121" s="86"/>
      <c r="W121" s="86"/>
      <c r="X121" s="87">
        <f t="shared" si="23"/>
        <v>0</v>
      </c>
      <c r="Y121" s="99">
        <f t="shared" si="24"/>
        <v>0</v>
      </c>
      <c r="Z121" s="106">
        <f t="shared" si="25"/>
        <v>0</v>
      </c>
      <c r="AA121" s="107">
        <f t="shared" si="26"/>
        <v>0</v>
      </c>
      <c r="AC121" s="66">
        <f t="shared" si="28"/>
        <v>-5053.2</v>
      </c>
    </row>
    <row r="122" s="66" customFormat="1" customHeight="1" spans="1:29">
      <c r="A122" s="89" t="s">
        <v>101</v>
      </c>
      <c r="B122" s="89">
        <v>157.62</v>
      </c>
      <c r="C122" s="89">
        <f t="shared" si="27"/>
        <v>4728.6</v>
      </c>
      <c r="D122" s="90"/>
      <c r="E122" s="86">
        <v>1.9</v>
      </c>
      <c r="F122" s="86">
        <v>66137</v>
      </c>
      <c r="G122" s="86">
        <v>66507</v>
      </c>
      <c r="H122" s="87">
        <f t="shared" si="15"/>
        <v>370</v>
      </c>
      <c r="I122" s="98">
        <f t="shared" si="16"/>
        <v>703</v>
      </c>
      <c r="J122" s="86">
        <v>66507</v>
      </c>
      <c r="K122" s="86">
        <v>68761</v>
      </c>
      <c r="L122" s="87">
        <f t="shared" si="17"/>
        <v>2254</v>
      </c>
      <c r="M122" s="99">
        <f t="shared" si="18"/>
        <v>4282.6</v>
      </c>
      <c r="N122" s="86">
        <v>68761</v>
      </c>
      <c r="O122" s="86">
        <v>70910</v>
      </c>
      <c r="P122" s="87">
        <f t="shared" si="19"/>
        <v>2149</v>
      </c>
      <c r="Q122" s="99">
        <f t="shared" si="20"/>
        <v>4083.1</v>
      </c>
      <c r="R122" s="86"/>
      <c r="S122" s="86"/>
      <c r="T122" s="87">
        <f t="shared" si="21"/>
        <v>0</v>
      </c>
      <c r="U122" s="99">
        <f t="shared" si="29"/>
        <v>0</v>
      </c>
      <c r="V122" s="86"/>
      <c r="W122" s="86"/>
      <c r="X122" s="87">
        <f t="shared" si="23"/>
        <v>0</v>
      </c>
      <c r="Y122" s="99">
        <f t="shared" si="24"/>
        <v>0</v>
      </c>
      <c r="Z122" s="106">
        <f t="shared" si="25"/>
        <v>4773</v>
      </c>
      <c r="AA122" s="107">
        <f t="shared" si="26"/>
        <v>9068.7</v>
      </c>
      <c r="AC122" s="66">
        <f t="shared" si="28"/>
        <v>4340.1</v>
      </c>
    </row>
    <row r="123" s="66" customFormat="1" hidden="1" customHeight="1" spans="1:29">
      <c r="A123" s="89" t="s">
        <v>102</v>
      </c>
      <c r="B123" s="89">
        <v>164.19</v>
      </c>
      <c r="C123" s="89">
        <f t="shared" si="27"/>
        <v>4925.7</v>
      </c>
      <c r="D123" s="90"/>
      <c r="E123" s="86">
        <v>1.9</v>
      </c>
      <c r="F123" s="86">
        <v>67707</v>
      </c>
      <c r="G123" s="86" t="s">
        <v>285</v>
      </c>
      <c r="H123" s="87" t="e">
        <f t="shared" si="15"/>
        <v>#VALUE!</v>
      </c>
      <c r="I123" s="98" t="e">
        <f t="shared" si="16"/>
        <v>#VALUE!</v>
      </c>
      <c r="J123" s="86"/>
      <c r="K123" s="86"/>
      <c r="L123" s="87">
        <f t="shared" si="17"/>
        <v>0</v>
      </c>
      <c r="M123" s="99">
        <f t="shared" si="18"/>
        <v>0</v>
      </c>
      <c r="N123" s="86"/>
      <c r="O123" s="86"/>
      <c r="P123" s="87">
        <f t="shared" si="19"/>
        <v>0</v>
      </c>
      <c r="Q123" s="99">
        <f t="shared" si="20"/>
        <v>0</v>
      </c>
      <c r="R123" s="86"/>
      <c r="S123" s="86"/>
      <c r="T123" s="87">
        <f t="shared" si="21"/>
        <v>0</v>
      </c>
      <c r="U123" s="99">
        <f t="shared" si="29"/>
        <v>0</v>
      </c>
      <c r="V123" s="86"/>
      <c r="W123" s="86"/>
      <c r="X123" s="87">
        <f t="shared" si="23"/>
        <v>0</v>
      </c>
      <c r="Y123" s="99">
        <f t="shared" si="24"/>
        <v>0</v>
      </c>
      <c r="Z123" s="106" t="e">
        <f t="shared" si="25"/>
        <v>#VALUE!</v>
      </c>
      <c r="AA123" s="107" t="e">
        <f t="shared" si="26"/>
        <v>#VALUE!</v>
      </c>
      <c r="AC123" s="66" t="e">
        <f t="shared" si="28"/>
        <v>#VALUE!</v>
      </c>
    </row>
    <row r="124" s="66" customFormat="1" customHeight="1" spans="1:29">
      <c r="A124" s="89" t="s">
        <v>103</v>
      </c>
      <c r="B124" s="89">
        <v>164.19</v>
      </c>
      <c r="C124" s="89">
        <f t="shared" si="27"/>
        <v>4925.7</v>
      </c>
      <c r="D124" s="90"/>
      <c r="E124" s="86">
        <v>1.9</v>
      </c>
      <c r="F124" s="86">
        <v>86137</v>
      </c>
      <c r="G124" s="86">
        <v>86854</v>
      </c>
      <c r="H124" s="87">
        <f t="shared" si="15"/>
        <v>717</v>
      </c>
      <c r="I124" s="98">
        <f t="shared" si="16"/>
        <v>1362.3</v>
      </c>
      <c r="J124" s="86">
        <v>86854</v>
      </c>
      <c r="K124" s="86">
        <v>88398</v>
      </c>
      <c r="L124" s="87">
        <f t="shared" si="17"/>
        <v>1544</v>
      </c>
      <c r="M124" s="99">
        <f t="shared" si="18"/>
        <v>2933.6</v>
      </c>
      <c r="N124" s="86">
        <v>88389</v>
      </c>
      <c r="O124" s="86">
        <v>90181</v>
      </c>
      <c r="P124" s="87">
        <f t="shared" si="19"/>
        <v>1792</v>
      </c>
      <c r="Q124" s="99">
        <f t="shared" si="20"/>
        <v>3404.8</v>
      </c>
      <c r="R124" s="86"/>
      <c r="S124" s="86"/>
      <c r="T124" s="87">
        <f t="shared" si="21"/>
        <v>0</v>
      </c>
      <c r="U124" s="99">
        <f t="shared" si="29"/>
        <v>0</v>
      </c>
      <c r="V124" s="86"/>
      <c r="W124" s="86"/>
      <c r="X124" s="87">
        <f t="shared" si="23"/>
        <v>0</v>
      </c>
      <c r="Y124" s="99">
        <f t="shared" si="24"/>
        <v>0</v>
      </c>
      <c r="Z124" s="106">
        <f t="shared" si="25"/>
        <v>4053</v>
      </c>
      <c r="AA124" s="107">
        <f t="shared" si="26"/>
        <v>7700.7</v>
      </c>
      <c r="AC124" s="66">
        <f t="shared" si="28"/>
        <v>2775</v>
      </c>
    </row>
    <row r="125" s="66" customFormat="1" hidden="1" customHeight="1" spans="1:29">
      <c r="A125" s="89" t="s">
        <v>104</v>
      </c>
      <c r="B125" s="89">
        <v>157.62</v>
      </c>
      <c r="C125" s="89">
        <f t="shared" si="27"/>
        <v>4728.6</v>
      </c>
      <c r="D125" s="90"/>
      <c r="E125" s="86">
        <v>1.9</v>
      </c>
      <c r="F125" s="86">
        <v>39156</v>
      </c>
      <c r="G125" s="86" t="s">
        <v>285</v>
      </c>
      <c r="H125" s="87" t="e">
        <f t="shared" si="15"/>
        <v>#VALUE!</v>
      </c>
      <c r="I125" s="98" t="e">
        <f t="shared" si="16"/>
        <v>#VALUE!</v>
      </c>
      <c r="J125" s="86"/>
      <c r="K125" s="86"/>
      <c r="L125" s="87">
        <f t="shared" si="17"/>
        <v>0</v>
      </c>
      <c r="M125" s="99">
        <f t="shared" si="18"/>
        <v>0</v>
      </c>
      <c r="N125" s="86"/>
      <c r="O125" s="86"/>
      <c r="P125" s="87">
        <f t="shared" si="19"/>
        <v>0</v>
      </c>
      <c r="Q125" s="99">
        <f t="shared" si="20"/>
        <v>0</v>
      </c>
      <c r="R125" s="86"/>
      <c r="S125" s="86"/>
      <c r="T125" s="87">
        <f t="shared" si="21"/>
        <v>0</v>
      </c>
      <c r="U125" s="99">
        <f t="shared" si="29"/>
        <v>0</v>
      </c>
      <c r="V125" s="86"/>
      <c r="W125" s="86"/>
      <c r="X125" s="87">
        <f t="shared" si="23"/>
        <v>0</v>
      </c>
      <c r="Y125" s="99">
        <f t="shared" si="24"/>
        <v>0</v>
      </c>
      <c r="Z125" s="106" t="e">
        <f t="shared" si="25"/>
        <v>#VALUE!</v>
      </c>
      <c r="AA125" s="107" t="e">
        <f t="shared" si="26"/>
        <v>#VALUE!</v>
      </c>
      <c r="AC125" s="66" t="e">
        <f t="shared" si="28"/>
        <v>#VALUE!</v>
      </c>
    </row>
    <row r="126" s="66" customFormat="1" hidden="1" customHeight="1" spans="1:29">
      <c r="A126" s="108" t="s">
        <v>105</v>
      </c>
      <c r="B126" s="85">
        <v>272.96</v>
      </c>
      <c r="C126" s="85">
        <f t="shared" si="27"/>
        <v>8188.8</v>
      </c>
      <c r="D126" s="86" t="s">
        <v>12</v>
      </c>
      <c r="E126" s="86">
        <v>1.9</v>
      </c>
      <c r="F126" s="86">
        <v>48322</v>
      </c>
      <c r="G126" s="86">
        <v>48389</v>
      </c>
      <c r="H126" s="87">
        <f t="shared" si="15"/>
        <v>67</v>
      </c>
      <c r="I126" s="98">
        <f t="shared" si="16"/>
        <v>127.3</v>
      </c>
      <c r="J126" s="86">
        <v>48389</v>
      </c>
      <c r="K126" s="86">
        <v>48795</v>
      </c>
      <c r="L126" s="87">
        <f t="shared" si="17"/>
        <v>406</v>
      </c>
      <c r="M126" s="99">
        <f t="shared" si="18"/>
        <v>771.4</v>
      </c>
      <c r="N126" s="86" t="s">
        <v>302</v>
      </c>
      <c r="O126" s="86"/>
      <c r="P126" s="87" t="e">
        <f t="shared" si="19"/>
        <v>#VALUE!</v>
      </c>
      <c r="Q126" s="99" t="e">
        <f t="shared" si="20"/>
        <v>#VALUE!</v>
      </c>
      <c r="R126" s="86"/>
      <c r="S126" s="86"/>
      <c r="T126" s="87">
        <f t="shared" si="21"/>
        <v>0</v>
      </c>
      <c r="U126" s="99">
        <f t="shared" si="29"/>
        <v>0</v>
      </c>
      <c r="V126" s="86"/>
      <c r="W126" s="86"/>
      <c r="X126" s="87">
        <f t="shared" si="23"/>
        <v>0</v>
      </c>
      <c r="Y126" s="99">
        <f t="shared" si="24"/>
        <v>0</v>
      </c>
      <c r="Z126" s="106" t="e">
        <f t="shared" si="25"/>
        <v>#VALUE!</v>
      </c>
      <c r="AA126" s="107" t="e">
        <f t="shared" si="26"/>
        <v>#VALUE!</v>
      </c>
      <c r="AC126" s="66" t="e">
        <f>AA126+AA127-C126</f>
        <v>#VALUE!</v>
      </c>
    </row>
    <row r="127" s="66" customFormat="1" hidden="1" customHeight="1" spans="1:27">
      <c r="A127" s="109"/>
      <c r="B127" s="88"/>
      <c r="C127" s="88"/>
      <c r="D127" s="86" t="s">
        <v>13</v>
      </c>
      <c r="E127" s="86">
        <v>1.9</v>
      </c>
      <c r="F127" s="86">
        <v>20506</v>
      </c>
      <c r="G127" s="86">
        <v>20506</v>
      </c>
      <c r="H127" s="87">
        <f t="shared" si="15"/>
        <v>0</v>
      </c>
      <c r="I127" s="98">
        <f t="shared" si="16"/>
        <v>0</v>
      </c>
      <c r="J127" s="86">
        <v>20506</v>
      </c>
      <c r="K127" s="86">
        <v>20508</v>
      </c>
      <c r="L127" s="87">
        <f t="shared" si="17"/>
        <v>2</v>
      </c>
      <c r="M127" s="99">
        <f t="shared" si="18"/>
        <v>3.8</v>
      </c>
      <c r="N127" s="86">
        <v>20508</v>
      </c>
      <c r="O127" s="86">
        <v>20535</v>
      </c>
      <c r="P127" s="87">
        <f t="shared" si="19"/>
        <v>27</v>
      </c>
      <c r="Q127" s="99">
        <f t="shared" si="20"/>
        <v>51.3</v>
      </c>
      <c r="R127" s="86"/>
      <c r="S127" s="86"/>
      <c r="T127" s="87">
        <f t="shared" si="21"/>
        <v>0</v>
      </c>
      <c r="U127" s="99">
        <f t="shared" si="29"/>
        <v>0</v>
      </c>
      <c r="V127" s="86"/>
      <c r="W127" s="86"/>
      <c r="X127" s="87">
        <f t="shared" si="23"/>
        <v>0</v>
      </c>
      <c r="Y127" s="99">
        <f t="shared" si="24"/>
        <v>0</v>
      </c>
      <c r="Z127" s="106">
        <f t="shared" si="25"/>
        <v>29</v>
      </c>
      <c r="AA127" s="107">
        <f t="shared" si="26"/>
        <v>55.1</v>
      </c>
    </row>
    <row r="128" s="66" customFormat="1" hidden="1" customHeight="1" spans="1:29">
      <c r="A128" s="89" t="s">
        <v>106</v>
      </c>
      <c r="B128" s="89">
        <v>139.65</v>
      </c>
      <c r="C128" s="89">
        <f>B128*30</f>
        <v>4189.5</v>
      </c>
      <c r="D128" s="90"/>
      <c r="E128" s="86">
        <v>1.9</v>
      </c>
      <c r="F128" s="86" t="s">
        <v>303</v>
      </c>
      <c r="G128" s="86"/>
      <c r="H128" s="87" t="e">
        <f t="shared" si="15"/>
        <v>#VALUE!</v>
      </c>
      <c r="I128" s="98" t="e">
        <f t="shared" si="16"/>
        <v>#VALUE!</v>
      </c>
      <c r="J128" s="86"/>
      <c r="K128" s="86"/>
      <c r="L128" s="87">
        <f t="shared" si="17"/>
        <v>0</v>
      </c>
      <c r="M128" s="99">
        <f t="shared" si="18"/>
        <v>0</v>
      </c>
      <c r="N128" s="86"/>
      <c r="O128" s="86"/>
      <c r="P128" s="87">
        <f t="shared" si="19"/>
        <v>0</v>
      </c>
      <c r="Q128" s="99">
        <f t="shared" si="20"/>
        <v>0</v>
      </c>
      <c r="R128" s="86"/>
      <c r="S128" s="86"/>
      <c r="T128" s="87">
        <f t="shared" si="21"/>
        <v>0</v>
      </c>
      <c r="U128" s="99">
        <f t="shared" si="29"/>
        <v>0</v>
      </c>
      <c r="V128" s="86"/>
      <c r="W128" s="86"/>
      <c r="X128" s="87">
        <f t="shared" si="23"/>
        <v>0</v>
      </c>
      <c r="Y128" s="99">
        <f t="shared" si="24"/>
        <v>0</v>
      </c>
      <c r="Z128" s="106" t="e">
        <f t="shared" si="25"/>
        <v>#VALUE!</v>
      </c>
      <c r="AA128" s="107" t="e">
        <f t="shared" si="26"/>
        <v>#VALUE!</v>
      </c>
      <c r="AC128" s="66" t="e">
        <f>AA128-C128</f>
        <v>#VALUE!</v>
      </c>
    </row>
    <row r="129" s="66" customFormat="1" hidden="1" customHeight="1" spans="1:29">
      <c r="A129" s="89" t="s">
        <v>107</v>
      </c>
      <c r="B129" s="89">
        <v>270.12</v>
      </c>
      <c r="C129" s="89">
        <f t="shared" ref="C129:C149" si="30">B129*30</f>
        <v>8103.6</v>
      </c>
      <c r="D129" s="90"/>
      <c r="E129" s="86">
        <v>1.9</v>
      </c>
      <c r="F129" s="86">
        <v>1114</v>
      </c>
      <c r="G129" s="86">
        <v>1114</v>
      </c>
      <c r="H129" s="87">
        <f t="shared" si="15"/>
        <v>0</v>
      </c>
      <c r="I129" s="98">
        <f t="shared" si="16"/>
        <v>0</v>
      </c>
      <c r="J129" s="114" t="s">
        <v>304</v>
      </c>
      <c r="K129" s="115" t="s">
        <v>305</v>
      </c>
      <c r="L129" s="87">
        <f t="shared" si="17"/>
        <v>210</v>
      </c>
      <c r="M129" s="99">
        <f t="shared" si="18"/>
        <v>399</v>
      </c>
      <c r="N129" s="86">
        <v>1324</v>
      </c>
      <c r="O129" s="86">
        <v>1615</v>
      </c>
      <c r="P129" s="87">
        <f t="shared" si="19"/>
        <v>291</v>
      </c>
      <c r="Q129" s="99">
        <f t="shared" si="20"/>
        <v>552.9</v>
      </c>
      <c r="R129" s="86"/>
      <c r="S129" s="86"/>
      <c r="T129" s="87">
        <f t="shared" si="21"/>
        <v>0</v>
      </c>
      <c r="U129" s="99">
        <f t="shared" si="29"/>
        <v>0</v>
      </c>
      <c r="V129" s="86"/>
      <c r="W129" s="86"/>
      <c r="X129" s="87">
        <f t="shared" si="23"/>
        <v>0</v>
      </c>
      <c r="Y129" s="99">
        <f t="shared" si="24"/>
        <v>0</v>
      </c>
      <c r="Z129" s="106">
        <f t="shared" si="25"/>
        <v>501</v>
      </c>
      <c r="AA129" s="107">
        <f t="shared" si="26"/>
        <v>951.9</v>
      </c>
      <c r="AC129" s="66">
        <f t="shared" ref="AC129:AC148" si="31">AA129-C129</f>
        <v>-7151.7</v>
      </c>
    </row>
    <row r="130" s="66" customFormat="1" hidden="1" customHeight="1" spans="1:29">
      <c r="A130" s="89" t="s">
        <v>108</v>
      </c>
      <c r="B130" s="89">
        <v>168.62</v>
      </c>
      <c r="C130" s="89">
        <f t="shared" si="30"/>
        <v>5058.6</v>
      </c>
      <c r="D130" s="90"/>
      <c r="E130" s="86">
        <v>1.9</v>
      </c>
      <c r="F130" s="86">
        <v>51861</v>
      </c>
      <c r="G130" s="86">
        <v>52006</v>
      </c>
      <c r="H130" s="87">
        <f t="shared" si="15"/>
        <v>145</v>
      </c>
      <c r="I130" s="98">
        <f t="shared" si="16"/>
        <v>275.5</v>
      </c>
      <c r="J130" s="86">
        <v>52006</v>
      </c>
      <c r="K130" s="86">
        <v>52552</v>
      </c>
      <c r="L130" s="87">
        <f t="shared" si="17"/>
        <v>546</v>
      </c>
      <c r="M130" s="99">
        <f t="shared" si="18"/>
        <v>1037.4</v>
      </c>
      <c r="N130" s="86">
        <v>52552</v>
      </c>
      <c r="O130" s="86">
        <v>53113</v>
      </c>
      <c r="P130" s="87">
        <f t="shared" si="19"/>
        <v>561</v>
      </c>
      <c r="Q130" s="99">
        <f t="shared" si="20"/>
        <v>1065.9</v>
      </c>
      <c r="R130" s="86"/>
      <c r="S130" s="86"/>
      <c r="T130" s="87">
        <f t="shared" si="21"/>
        <v>0</v>
      </c>
      <c r="U130" s="99">
        <f t="shared" si="29"/>
        <v>0</v>
      </c>
      <c r="V130" s="86"/>
      <c r="W130" s="86"/>
      <c r="X130" s="87">
        <f t="shared" si="23"/>
        <v>0</v>
      </c>
      <c r="Y130" s="99">
        <f t="shared" si="24"/>
        <v>0</v>
      </c>
      <c r="Z130" s="106">
        <f t="shared" si="25"/>
        <v>1252</v>
      </c>
      <c r="AA130" s="107">
        <f t="shared" si="26"/>
        <v>2378.8</v>
      </c>
      <c r="AC130" s="66">
        <f t="shared" si="31"/>
        <v>-2679.8</v>
      </c>
    </row>
    <row r="131" s="66" customFormat="1" hidden="1" customHeight="1" spans="1:29">
      <c r="A131" s="89" t="s">
        <v>109</v>
      </c>
      <c r="B131" s="89">
        <v>132.83</v>
      </c>
      <c r="C131" s="89">
        <f t="shared" si="30"/>
        <v>3984.9</v>
      </c>
      <c r="D131" s="90"/>
      <c r="E131" s="86">
        <v>1.9</v>
      </c>
      <c r="F131" s="86">
        <v>51608</v>
      </c>
      <c r="G131" s="86">
        <v>51763</v>
      </c>
      <c r="H131" s="87">
        <f t="shared" si="15"/>
        <v>155</v>
      </c>
      <c r="I131" s="98">
        <f t="shared" si="16"/>
        <v>294.5</v>
      </c>
      <c r="J131" s="86">
        <v>51763</v>
      </c>
      <c r="K131" s="86">
        <v>52445</v>
      </c>
      <c r="L131" s="87">
        <f t="shared" si="17"/>
        <v>682</v>
      </c>
      <c r="M131" s="99">
        <f t="shared" si="18"/>
        <v>1295.8</v>
      </c>
      <c r="N131" s="86">
        <v>52445</v>
      </c>
      <c r="O131" s="86">
        <v>53456</v>
      </c>
      <c r="P131" s="87">
        <f t="shared" si="19"/>
        <v>1011</v>
      </c>
      <c r="Q131" s="99">
        <f t="shared" si="20"/>
        <v>1920.9</v>
      </c>
      <c r="R131" s="86"/>
      <c r="S131" s="86"/>
      <c r="T131" s="87">
        <f t="shared" si="21"/>
        <v>0</v>
      </c>
      <c r="U131" s="99">
        <f t="shared" si="29"/>
        <v>0</v>
      </c>
      <c r="V131" s="86"/>
      <c r="W131" s="86"/>
      <c r="X131" s="87">
        <f t="shared" si="23"/>
        <v>0</v>
      </c>
      <c r="Y131" s="99">
        <f t="shared" si="24"/>
        <v>0</v>
      </c>
      <c r="Z131" s="106">
        <f t="shared" si="25"/>
        <v>1848</v>
      </c>
      <c r="AA131" s="107">
        <f t="shared" si="26"/>
        <v>3511.2</v>
      </c>
      <c r="AC131" s="66">
        <f t="shared" si="31"/>
        <v>-473.7</v>
      </c>
    </row>
    <row r="132" s="66" customFormat="1" hidden="1" customHeight="1" spans="1:29">
      <c r="A132" s="89" t="s">
        <v>110</v>
      </c>
      <c r="B132" s="89">
        <v>167.66</v>
      </c>
      <c r="C132" s="89">
        <f t="shared" si="30"/>
        <v>5029.8</v>
      </c>
      <c r="D132" s="90"/>
      <c r="E132" s="86">
        <v>1.9</v>
      </c>
      <c r="F132" s="86">
        <v>2851</v>
      </c>
      <c r="G132" s="86">
        <v>2890</v>
      </c>
      <c r="H132" s="87">
        <f t="shared" si="15"/>
        <v>39</v>
      </c>
      <c r="I132" s="98">
        <f t="shared" si="16"/>
        <v>74.1</v>
      </c>
      <c r="J132" s="86">
        <v>2890</v>
      </c>
      <c r="K132" s="86">
        <v>3309</v>
      </c>
      <c r="L132" s="87">
        <f t="shared" si="17"/>
        <v>419</v>
      </c>
      <c r="M132" s="99">
        <f t="shared" si="18"/>
        <v>796.1</v>
      </c>
      <c r="N132" s="86">
        <v>3309</v>
      </c>
      <c r="O132" s="86">
        <v>3819</v>
      </c>
      <c r="P132" s="87">
        <f t="shared" si="19"/>
        <v>510</v>
      </c>
      <c r="Q132" s="99">
        <f t="shared" si="20"/>
        <v>969</v>
      </c>
      <c r="R132" s="86"/>
      <c r="S132" s="86"/>
      <c r="T132" s="87">
        <f t="shared" si="21"/>
        <v>0</v>
      </c>
      <c r="U132" s="99">
        <f t="shared" si="29"/>
        <v>0</v>
      </c>
      <c r="V132" s="86"/>
      <c r="W132" s="86"/>
      <c r="X132" s="87">
        <f t="shared" si="23"/>
        <v>0</v>
      </c>
      <c r="Y132" s="99">
        <f t="shared" si="24"/>
        <v>0</v>
      </c>
      <c r="Z132" s="106">
        <f t="shared" si="25"/>
        <v>968</v>
      </c>
      <c r="AA132" s="107">
        <f t="shared" si="26"/>
        <v>1839.2</v>
      </c>
      <c r="AC132" s="66">
        <f t="shared" si="31"/>
        <v>-3190.6</v>
      </c>
    </row>
    <row r="133" s="66" customFormat="1" customHeight="1" spans="1:29">
      <c r="A133" s="89" t="s">
        <v>111</v>
      </c>
      <c r="B133" s="89">
        <v>131.87</v>
      </c>
      <c r="C133" s="89">
        <f t="shared" si="30"/>
        <v>3956.1</v>
      </c>
      <c r="D133" s="90"/>
      <c r="E133" s="86">
        <v>1.9</v>
      </c>
      <c r="F133" s="86">
        <v>43912</v>
      </c>
      <c r="G133" s="86">
        <v>44536</v>
      </c>
      <c r="H133" s="87">
        <f t="shared" ref="H133:H196" si="32">G133-F133</f>
        <v>624</v>
      </c>
      <c r="I133" s="98">
        <f t="shared" ref="I133:I196" si="33">H133*E133</f>
        <v>1185.6</v>
      </c>
      <c r="J133" s="86">
        <v>44536</v>
      </c>
      <c r="K133" s="86">
        <v>46265</v>
      </c>
      <c r="L133" s="87">
        <f t="shared" ref="L133:L196" si="34">K133-J133</f>
        <v>1729</v>
      </c>
      <c r="M133" s="99">
        <f t="shared" ref="M133:M196" si="35">L133*E133</f>
        <v>3285.1</v>
      </c>
      <c r="N133" s="86">
        <v>46265</v>
      </c>
      <c r="O133" s="86">
        <v>48146</v>
      </c>
      <c r="P133" s="87">
        <f t="shared" ref="P133:P196" si="36">O133-N133</f>
        <v>1881</v>
      </c>
      <c r="Q133" s="99">
        <f t="shared" ref="Q133:Q196" si="37">P133*E133</f>
        <v>3573.9</v>
      </c>
      <c r="R133" s="86"/>
      <c r="S133" s="86"/>
      <c r="T133" s="87">
        <f t="shared" ref="T133:T196" si="38">S133-R133</f>
        <v>0</v>
      </c>
      <c r="U133" s="99">
        <f t="shared" ref="U133:U158" si="39">T133*E133</f>
        <v>0</v>
      </c>
      <c r="V133" s="86"/>
      <c r="W133" s="86"/>
      <c r="X133" s="87">
        <f t="shared" ref="X133:X196" si="40">W133-V133</f>
        <v>0</v>
      </c>
      <c r="Y133" s="99">
        <f t="shared" ref="Y133:Y196" si="41">X133*E133</f>
        <v>0</v>
      </c>
      <c r="Z133" s="106">
        <f t="shared" ref="Z133:Z196" si="42">H133+L133+P133+T133+X133</f>
        <v>4234</v>
      </c>
      <c r="AA133" s="107">
        <f t="shared" ref="AA133:AA196" si="43">I133+M133+Q133+U133+Y133</f>
        <v>8044.6</v>
      </c>
      <c r="AC133" s="66">
        <f t="shared" si="31"/>
        <v>4088.5</v>
      </c>
    </row>
    <row r="134" s="66" customFormat="1" hidden="1" customHeight="1" spans="1:29">
      <c r="A134" s="89" t="s">
        <v>112</v>
      </c>
      <c r="B134" s="89">
        <v>132.83</v>
      </c>
      <c r="C134" s="89">
        <f t="shared" si="30"/>
        <v>3984.9</v>
      </c>
      <c r="D134" s="90"/>
      <c r="E134" s="86">
        <v>1.9</v>
      </c>
      <c r="F134" s="86">
        <v>4524</v>
      </c>
      <c r="G134" s="86">
        <v>4623</v>
      </c>
      <c r="H134" s="87">
        <f t="shared" si="32"/>
        <v>99</v>
      </c>
      <c r="I134" s="98">
        <f t="shared" si="33"/>
        <v>188.1</v>
      </c>
      <c r="J134" s="86">
        <v>4623</v>
      </c>
      <c r="K134" s="86">
        <v>5066</v>
      </c>
      <c r="L134" s="87">
        <f t="shared" si="34"/>
        <v>443</v>
      </c>
      <c r="M134" s="99">
        <f t="shared" si="35"/>
        <v>841.7</v>
      </c>
      <c r="N134" s="86">
        <v>5066</v>
      </c>
      <c r="O134" s="86">
        <v>5633</v>
      </c>
      <c r="P134" s="87">
        <f t="shared" si="36"/>
        <v>567</v>
      </c>
      <c r="Q134" s="99">
        <f t="shared" si="37"/>
        <v>1077.3</v>
      </c>
      <c r="R134" s="86"/>
      <c r="S134" s="86"/>
      <c r="T134" s="87">
        <f t="shared" si="38"/>
        <v>0</v>
      </c>
      <c r="U134" s="99">
        <f t="shared" si="39"/>
        <v>0</v>
      </c>
      <c r="V134" s="86"/>
      <c r="W134" s="86"/>
      <c r="X134" s="87">
        <f t="shared" si="40"/>
        <v>0</v>
      </c>
      <c r="Y134" s="99">
        <f t="shared" si="41"/>
        <v>0</v>
      </c>
      <c r="Z134" s="106">
        <f t="shared" si="42"/>
        <v>1109</v>
      </c>
      <c r="AA134" s="107">
        <f t="shared" si="43"/>
        <v>2107.1</v>
      </c>
      <c r="AC134" s="66">
        <f t="shared" si="31"/>
        <v>-1877.8</v>
      </c>
    </row>
    <row r="135" s="66" customFormat="1" hidden="1" customHeight="1" spans="1:29">
      <c r="A135" s="89" t="s">
        <v>113</v>
      </c>
      <c r="B135" s="89">
        <v>167.66</v>
      </c>
      <c r="C135" s="89">
        <f t="shared" si="30"/>
        <v>5029.8</v>
      </c>
      <c r="D135" s="90"/>
      <c r="E135" s="86">
        <v>1.9</v>
      </c>
      <c r="F135" s="86">
        <v>51206</v>
      </c>
      <c r="G135" s="86" t="s">
        <v>285</v>
      </c>
      <c r="H135" s="87" t="e">
        <f t="shared" si="32"/>
        <v>#VALUE!</v>
      </c>
      <c r="I135" s="98" t="e">
        <f t="shared" si="33"/>
        <v>#VALUE!</v>
      </c>
      <c r="J135" s="86"/>
      <c r="K135" s="86"/>
      <c r="L135" s="87">
        <f t="shared" si="34"/>
        <v>0</v>
      </c>
      <c r="M135" s="99">
        <f t="shared" si="35"/>
        <v>0</v>
      </c>
      <c r="N135" s="86"/>
      <c r="O135" s="86"/>
      <c r="P135" s="87">
        <f t="shared" si="36"/>
        <v>0</v>
      </c>
      <c r="Q135" s="99">
        <f t="shared" si="37"/>
        <v>0</v>
      </c>
      <c r="R135" s="86"/>
      <c r="S135" s="86"/>
      <c r="T135" s="87">
        <f t="shared" si="38"/>
        <v>0</v>
      </c>
      <c r="U135" s="99">
        <f t="shared" si="39"/>
        <v>0</v>
      </c>
      <c r="V135" s="86"/>
      <c r="W135" s="86"/>
      <c r="X135" s="87">
        <f t="shared" si="40"/>
        <v>0</v>
      </c>
      <c r="Y135" s="99">
        <f t="shared" si="41"/>
        <v>0</v>
      </c>
      <c r="Z135" s="106" t="e">
        <f t="shared" si="42"/>
        <v>#VALUE!</v>
      </c>
      <c r="AA135" s="107" t="e">
        <f t="shared" si="43"/>
        <v>#VALUE!</v>
      </c>
      <c r="AC135" s="66" t="e">
        <f t="shared" si="31"/>
        <v>#VALUE!</v>
      </c>
    </row>
    <row r="136" s="66" customFormat="1" hidden="1" customHeight="1" spans="1:29">
      <c r="A136" s="89" t="s">
        <v>114</v>
      </c>
      <c r="B136" s="89">
        <v>131.87</v>
      </c>
      <c r="C136" s="89">
        <f t="shared" si="30"/>
        <v>3956.1</v>
      </c>
      <c r="D136" s="90"/>
      <c r="E136" s="86">
        <v>1.9</v>
      </c>
      <c r="F136" s="86">
        <v>1507</v>
      </c>
      <c r="G136" s="86">
        <v>1628</v>
      </c>
      <c r="H136" s="87">
        <f t="shared" si="32"/>
        <v>121</v>
      </c>
      <c r="I136" s="98">
        <f t="shared" si="33"/>
        <v>229.9</v>
      </c>
      <c r="J136" s="86">
        <v>1628</v>
      </c>
      <c r="K136" s="86">
        <v>1865</v>
      </c>
      <c r="L136" s="87">
        <f t="shared" si="34"/>
        <v>237</v>
      </c>
      <c r="M136" s="99">
        <f t="shared" si="35"/>
        <v>450.3</v>
      </c>
      <c r="N136" s="86">
        <v>1865</v>
      </c>
      <c r="O136" s="86">
        <v>2123</v>
      </c>
      <c r="P136" s="87">
        <f t="shared" si="36"/>
        <v>258</v>
      </c>
      <c r="Q136" s="99">
        <f t="shared" si="37"/>
        <v>490.2</v>
      </c>
      <c r="R136" s="86"/>
      <c r="S136" s="86"/>
      <c r="T136" s="87">
        <f t="shared" si="38"/>
        <v>0</v>
      </c>
      <c r="U136" s="99">
        <f t="shared" si="39"/>
        <v>0</v>
      </c>
      <c r="V136" s="86"/>
      <c r="W136" s="86"/>
      <c r="X136" s="87">
        <f t="shared" si="40"/>
        <v>0</v>
      </c>
      <c r="Y136" s="99">
        <f t="shared" si="41"/>
        <v>0</v>
      </c>
      <c r="Z136" s="106">
        <f t="shared" si="42"/>
        <v>616</v>
      </c>
      <c r="AA136" s="107">
        <f t="shared" si="43"/>
        <v>1170.4</v>
      </c>
      <c r="AC136" s="66">
        <f t="shared" si="31"/>
        <v>-2785.7</v>
      </c>
    </row>
    <row r="137" s="66" customFormat="1" hidden="1" customHeight="1" spans="1:29">
      <c r="A137" s="89" t="s">
        <v>115</v>
      </c>
      <c r="B137" s="89">
        <v>132.83</v>
      </c>
      <c r="C137" s="89">
        <f t="shared" si="30"/>
        <v>3984.9</v>
      </c>
      <c r="D137" s="90"/>
      <c r="E137" s="86">
        <v>1.9</v>
      </c>
      <c r="F137" s="86">
        <v>42792</v>
      </c>
      <c r="G137" s="86">
        <v>43099</v>
      </c>
      <c r="H137" s="87">
        <f t="shared" si="32"/>
        <v>307</v>
      </c>
      <c r="I137" s="98">
        <f t="shared" si="33"/>
        <v>583.3</v>
      </c>
      <c r="J137" s="86">
        <v>43099</v>
      </c>
      <c r="K137" s="86" t="s">
        <v>302</v>
      </c>
      <c r="L137" s="87" t="e">
        <f t="shared" si="34"/>
        <v>#VALUE!</v>
      </c>
      <c r="M137" s="99" t="e">
        <f t="shared" si="35"/>
        <v>#VALUE!</v>
      </c>
      <c r="N137" s="86"/>
      <c r="O137" s="86"/>
      <c r="P137" s="87">
        <f t="shared" si="36"/>
        <v>0</v>
      </c>
      <c r="Q137" s="99">
        <f t="shared" si="37"/>
        <v>0</v>
      </c>
      <c r="R137" s="86"/>
      <c r="S137" s="86"/>
      <c r="T137" s="87">
        <f t="shared" si="38"/>
        <v>0</v>
      </c>
      <c r="U137" s="99">
        <f t="shared" si="39"/>
        <v>0</v>
      </c>
      <c r="V137" s="86"/>
      <c r="W137" s="86"/>
      <c r="X137" s="87">
        <f t="shared" si="40"/>
        <v>0</v>
      </c>
      <c r="Y137" s="99">
        <f t="shared" si="41"/>
        <v>0</v>
      </c>
      <c r="Z137" s="106" t="e">
        <f t="shared" si="42"/>
        <v>#VALUE!</v>
      </c>
      <c r="AA137" s="107" t="e">
        <f t="shared" si="43"/>
        <v>#VALUE!</v>
      </c>
      <c r="AC137" s="66" t="e">
        <f t="shared" si="31"/>
        <v>#VALUE!</v>
      </c>
    </row>
    <row r="138" s="66" customFormat="1" hidden="1" customHeight="1" spans="1:29">
      <c r="A138" s="89" t="s">
        <v>116</v>
      </c>
      <c r="B138" s="89">
        <v>167.66</v>
      </c>
      <c r="C138" s="89">
        <f t="shared" si="30"/>
        <v>5029.8</v>
      </c>
      <c r="D138" s="90"/>
      <c r="E138" s="86">
        <v>1.9</v>
      </c>
      <c r="F138" s="86">
        <v>35625</v>
      </c>
      <c r="G138" s="86">
        <v>35695</v>
      </c>
      <c r="H138" s="87">
        <f t="shared" si="32"/>
        <v>70</v>
      </c>
      <c r="I138" s="98">
        <f t="shared" si="33"/>
        <v>133</v>
      </c>
      <c r="J138" s="86">
        <v>35695</v>
      </c>
      <c r="K138" s="86">
        <v>36525</v>
      </c>
      <c r="L138" s="87">
        <f t="shared" si="34"/>
        <v>830</v>
      </c>
      <c r="M138" s="99">
        <f t="shared" si="35"/>
        <v>1577</v>
      </c>
      <c r="N138" s="86">
        <v>36525</v>
      </c>
      <c r="O138" s="86">
        <v>36680</v>
      </c>
      <c r="P138" s="87">
        <f t="shared" si="36"/>
        <v>155</v>
      </c>
      <c r="Q138" s="99">
        <f t="shared" si="37"/>
        <v>294.5</v>
      </c>
      <c r="R138" s="86"/>
      <c r="S138" s="86"/>
      <c r="T138" s="87">
        <f t="shared" si="38"/>
        <v>0</v>
      </c>
      <c r="U138" s="99">
        <f t="shared" si="39"/>
        <v>0</v>
      </c>
      <c r="V138" s="86"/>
      <c r="W138" s="86"/>
      <c r="X138" s="87">
        <f t="shared" si="40"/>
        <v>0</v>
      </c>
      <c r="Y138" s="99">
        <f t="shared" si="41"/>
        <v>0</v>
      </c>
      <c r="Z138" s="106">
        <f t="shared" si="42"/>
        <v>1055</v>
      </c>
      <c r="AA138" s="107">
        <f t="shared" si="43"/>
        <v>2004.5</v>
      </c>
      <c r="AC138" s="66">
        <f t="shared" si="31"/>
        <v>-3025.3</v>
      </c>
    </row>
    <row r="139" s="66" customFormat="1" customHeight="1" spans="1:29">
      <c r="A139" s="89" t="s">
        <v>117</v>
      </c>
      <c r="B139" s="89">
        <v>131.87</v>
      </c>
      <c r="C139" s="89">
        <f t="shared" si="30"/>
        <v>3956.1</v>
      </c>
      <c r="D139" s="90"/>
      <c r="E139" s="86">
        <v>1.9</v>
      </c>
      <c r="F139" s="86">
        <v>55653</v>
      </c>
      <c r="G139" s="86">
        <v>55979</v>
      </c>
      <c r="H139" s="87">
        <f t="shared" si="32"/>
        <v>326</v>
      </c>
      <c r="I139" s="98">
        <f t="shared" si="33"/>
        <v>619.4</v>
      </c>
      <c r="J139" s="86">
        <v>55979</v>
      </c>
      <c r="K139" s="86">
        <v>56976</v>
      </c>
      <c r="L139" s="87">
        <f t="shared" si="34"/>
        <v>997</v>
      </c>
      <c r="M139" s="99">
        <f t="shared" si="35"/>
        <v>1894.3</v>
      </c>
      <c r="N139" s="86">
        <v>56976</v>
      </c>
      <c r="O139" s="86">
        <v>57918</v>
      </c>
      <c r="P139" s="87">
        <f t="shared" si="36"/>
        <v>942</v>
      </c>
      <c r="Q139" s="99">
        <f t="shared" si="37"/>
        <v>1789.8</v>
      </c>
      <c r="R139" s="86"/>
      <c r="S139" s="86"/>
      <c r="T139" s="87">
        <f t="shared" si="38"/>
        <v>0</v>
      </c>
      <c r="U139" s="99">
        <f t="shared" si="39"/>
        <v>0</v>
      </c>
      <c r="V139" s="86"/>
      <c r="W139" s="86"/>
      <c r="X139" s="87">
        <f t="shared" si="40"/>
        <v>0</v>
      </c>
      <c r="Y139" s="99">
        <f t="shared" si="41"/>
        <v>0</v>
      </c>
      <c r="Z139" s="106">
        <f t="shared" si="42"/>
        <v>2265</v>
      </c>
      <c r="AA139" s="107">
        <f t="shared" si="43"/>
        <v>4303.5</v>
      </c>
      <c r="AC139" s="66">
        <f t="shared" si="31"/>
        <v>347.4</v>
      </c>
    </row>
    <row r="140" s="66" customFormat="1" hidden="1" customHeight="1" spans="1:29">
      <c r="A140" s="89" t="s">
        <v>118</v>
      </c>
      <c r="B140" s="89">
        <v>132.83</v>
      </c>
      <c r="C140" s="89">
        <f t="shared" si="30"/>
        <v>3984.9</v>
      </c>
      <c r="D140" s="90"/>
      <c r="E140" s="86">
        <v>1.9</v>
      </c>
      <c r="F140" s="86">
        <v>63617</v>
      </c>
      <c r="G140" s="86" t="s">
        <v>285</v>
      </c>
      <c r="H140" s="87" t="e">
        <f t="shared" si="32"/>
        <v>#VALUE!</v>
      </c>
      <c r="I140" s="98" t="e">
        <f t="shared" si="33"/>
        <v>#VALUE!</v>
      </c>
      <c r="J140" s="86"/>
      <c r="K140" s="86"/>
      <c r="L140" s="87">
        <f t="shared" si="34"/>
        <v>0</v>
      </c>
      <c r="M140" s="99">
        <f t="shared" si="35"/>
        <v>0</v>
      </c>
      <c r="N140" s="86"/>
      <c r="O140" s="86"/>
      <c r="P140" s="87">
        <f t="shared" si="36"/>
        <v>0</v>
      </c>
      <c r="Q140" s="99">
        <f t="shared" si="37"/>
        <v>0</v>
      </c>
      <c r="R140" s="86"/>
      <c r="S140" s="86"/>
      <c r="T140" s="87">
        <f t="shared" si="38"/>
        <v>0</v>
      </c>
      <c r="U140" s="99">
        <f t="shared" si="39"/>
        <v>0</v>
      </c>
      <c r="V140" s="86"/>
      <c r="W140" s="86"/>
      <c r="X140" s="87">
        <f t="shared" si="40"/>
        <v>0</v>
      </c>
      <c r="Y140" s="99">
        <f t="shared" si="41"/>
        <v>0</v>
      </c>
      <c r="Z140" s="106" t="e">
        <f t="shared" si="42"/>
        <v>#VALUE!</v>
      </c>
      <c r="AA140" s="107" t="e">
        <f t="shared" si="43"/>
        <v>#VALUE!</v>
      </c>
      <c r="AC140" s="66" t="e">
        <f t="shared" si="31"/>
        <v>#VALUE!</v>
      </c>
    </row>
    <row r="141" s="66" customFormat="1" customHeight="1" spans="1:29">
      <c r="A141" s="89" t="s">
        <v>119</v>
      </c>
      <c r="B141" s="89">
        <v>167.66</v>
      </c>
      <c r="C141" s="89">
        <f t="shared" si="30"/>
        <v>5029.8</v>
      </c>
      <c r="D141" s="90"/>
      <c r="E141" s="86">
        <v>1.9</v>
      </c>
      <c r="F141" s="86">
        <v>12140</v>
      </c>
      <c r="G141" s="86">
        <v>13206</v>
      </c>
      <c r="H141" s="87">
        <f t="shared" si="32"/>
        <v>1066</v>
      </c>
      <c r="I141" s="98">
        <f t="shared" si="33"/>
        <v>2025.4</v>
      </c>
      <c r="J141" s="86">
        <v>13206</v>
      </c>
      <c r="K141" s="86">
        <v>15328</v>
      </c>
      <c r="L141" s="87">
        <f t="shared" si="34"/>
        <v>2122</v>
      </c>
      <c r="M141" s="99">
        <f t="shared" si="35"/>
        <v>4031.8</v>
      </c>
      <c r="N141" s="86">
        <v>15328</v>
      </c>
      <c r="O141" s="86">
        <v>17921</v>
      </c>
      <c r="P141" s="87">
        <f t="shared" si="36"/>
        <v>2593</v>
      </c>
      <c r="Q141" s="99">
        <f t="shared" si="37"/>
        <v>4926.7</v>
      </c>
      <c r="R141" s="86"/>
      <c r="S141" s="86"/>
      <c r="T141" s="87">
        <f t="shared" si="38"/>
        <v>0</v>
      </c>
      <c r="U141" s="99">
        <f t="shared" si="39"/>
        <v>0</v>
      </c>
      <c r="V141" s="86"/>
      <c r="W141" s="86"/>
      <c r="X141" s="87">
        <f t="shared" si="40"/>
        <v>0</v>
      </c>
      <c r="Y141" s="99">
        <f t="shared" si="41"/>
        <v>0</v>
      </c>
      <c r="Z141" s="106">
        <f t="shared" si="42"/>
        <v>5781</v>
      </c>
      <c r="AA141" s="107">
        <f t="shared" si="43"/>
        <v>10983.9</v>
      </c>
      <c r="AC141" s="66">
        <f t="shared" si="31"/>
        <v>5954.1</v>
      </c>
    </row>
    <row r="142" s="66" customFormat="1" hidden="1" customHeight="1" spans="1:29">
      <c r="A142" s="89" t="s">
        <v>120</v>
      </c>
      <c r="B142" s="89">
        <v>131.87</v>
      </c>
      <c r="C142" s="89">
        <f t="shared" si="30"/>
        <v>3956.1</v>
      </c>
      <c r="D142" s="90"/>
      <c r="E142" s="86">
        <v>1.9</v>
      </c>
      <c r="F142" s="86">
        <v>0</v>
      </c>
      <c r="G142" s="86">
        <v>40</v>
      </c>
      <c r="H142" s="87">
        <f t="shared" si="32"/>
        <v>40</v>
      </c>
      <c r="I142" s="98">
        <f t="shared" si="33"/>
        <v>76</v>
      </c>
      <c r="J142" s="86">
        <v>40</v>
      </c>
      <c r="K142" s="86">
        <v>264</v>
      </c>
      <c r="L142" s="87">
        <f t="shared" si="34"/>
        <v>224</v>
      </c>
      <c r="M142" s="99">
        <f t="shared" si="35"/>
        <v>425.6</v>
      </c>
      <c r="N142" s="86">
        <v>264</v>
      </c>
      <c r="O142" s="86">
        <v>514</v>
      </c>
      <c r="P142" s="87">
        <f t="shared" si="36"/>
        <v>250</v>
      </c>
      <c r="Q142" s="99">
        <f t="shared" si="37"/>
        <v>475</v>
      </c>
      <c r="R142" s="86"/>
      <c r="S142" s="86"/>
      <c r="T142" s="87">
        <f t="shared" si="38"/>
        <v>0</v>
      </c>
      <c r="U142" s="99">
        <f t="shared" si="39"/>
        <v>0</v>
      </c>
      <c r="V142" s="86"/>
      <c r="W142" s="86"/>
      <c r="X142" s="87">
        <f t="shared" si="40"/>
        <v>0</v>
      </c>
      <c r="Y142" s="99">
        <f t="shared" si="41"/>
        <v>0</v>
      </c>
      <c r="Z142" s="106">
        <f t="shared" si="42"/>
        <v>514</v>
      </c>
      <c r="AA142" s="107">
        <f t="shared" si="43"/>
        <v>976.6</v>
      </c>
      <c r="AC142" s="66">
        <f t="shared" si="31"/>
        <v>-2979.5</v>
      </c>
    </row>
    <row r="143" s="66" customFormat="1" customHeight="1" spans="1:29">
      <c r="A143" s="89" t="s">
        <v>121</v>
      </c>
      <c r="B143" s="89">
        <v>132.83</v>
      </c>
      <c r="C143" s="89">
        <f t="shared" si="30"/>
        <v>3984.9</v>
      </c>
      <c r="D143" s="90"/>
      <c r="E143" s="86">
        <v>1.9</v>
      </c>
      <c r="F143" s="86">
        <v>69860</v>
      </c>
      <c r="G143" s="86">
        <v>70148</v>
      </c>
      <c r="H143" s="87">
        <f t="shared" si="32"/>
        <v>288</v>
      </c>
      <c r="I143" s="98">
        <f t="shared" si="33"/>
        <v>547.2</v>
      </c>
      <c r="J143" s="86">
        <v>70148</v>
      </c>
      <c r="K143" s="86">
        <v>71697</v>
      </c>
      <c r="L143" s="87">
        <f t="shared" si="34"/>
        <v>1549</v>
      </c>
      <c r="M143" s="99">
        <f t="shared" si="35"/>
        <v>2943.1</v>
      </c>
      <c r="N143" s="86">
        <v>71697</v>
      </c>
      <c r="O143" s="86">
        <v>73272</v>
      </c>
      <c r="P143" s="87">
        <f t="shared" si="36"/>
        <v>1575</v>
      </c>
      <c r="Q143" s="99">
        <f t="shared" si="37"/>
        <v>2992.5</v>
      </c>
      <c r="R143" s="86"/>
      <c r="S143" s="86"/>
      <c r="T143" s="87">
        <f t="shared" si="38"/>
        <v>0</v>
      </c>
      <c r="U143" s="99">
        <f t="shared" si="39"/>
        <v>0</v>
      </c>
      <c r="V143" s="86"/>
      <c r="W143" s="86"/>
      <c r="X143" s="87">
        <f t="shared" si="40"/>
        <v>0</v>
      </c>
      <c r="Y143" s="99">
        <f t="shared" si="41"/>
        <v>0</v>
      </c>
      <c r="Z143" s="106">
        <f t="shared" si="42"/>
        <v>3412</v>
      </c>
      <c r="AA143" s="107">
        <f t="shared" si="43"/>
        <v>6482.8</v>
      </c>
      <c r="AC143" s="66">
        <f t="shared" si="31"/>
        <v>2497.9</v>
      </c>
    </row>
    <row r="144" s="66" customFormat="1" hidden="1" customHeight="1" spans="1:29">
      <c r="A144" s="89" t="s">
        <v>122</v>
      </c>
      <c r="B144" s="89">
        <v>167.66</v>
      </c>
      <c r="C144" s="89">
        <f t="shared" si="30"/>
        <v>5029.8</v>
      </c>
      <c r="D144" s="90"/>
      <c r="E144" s="86">
        <v>1.9</v>
      </c>
      <c r="F144" s="86">
        <v>118099</v>
      </c>
      <c r="G144" s="86" t="s">
        <v>285</v>
      </c>
      <c r="H144" s="87" t="e">
        <f t="shared" si="32"/>
        <v>#VALUE!</v>
      </c>
      <c r="I144" s="98" t="e">
        <f t="shared" si="33"/>
        <v>#VALUE!</v>
      </c>
      <c r="J144" s="86"/>
      <c r="K144" s="86"/>
      <c r="L144" s="87">
        <f t="shared" si="34"/>
        <v>0</v>
      </c>
      <c r="M144" s="99">
        <f t="shared" si="35"/>
        <v>0</v>
      </c>
      <c r="N144" s="86"/>
      <c r="O144" s="86"/>
      <c r="P144" s="87">
        <f t="shared" si="36"/>
        <v>0</v>
      </c>
      <c r="Q144" s="99">
        <f t="shared" si="37"/>
        <v>0</v>
      </c>
      <c r="R144" s="86"/>
      <c r="S144" s="86"/>
      <c r="T144" s="87">
        <f t="shared" si="38"/>
        <v>0</v>
      </c>
      <c r="U144" s="99">
        <f t="shared" si="39"/>
        <v>0</v>
      </c>
      <c r="V144" s="86"/>
      <c r="W144" s="86"/>
      <c r="X144" s="87">
        <f t="shared" si="40"/>
        <v>0</v>
      </c>
      <c r="Y144" s="99">
        <f t="shared" si="41"/>
        <v>0</v>
      </c>
      <c r="Z144" s="106" t="e">
        <f t="shared" si="42"/>
        <v>#VALUE!</v>
      </c>
      <c r="AA144" s="107" t="e">
        <f t="shared" si="43"/>
        <v>#VALUE!</v>
      </c>
      <c r="AC144" s="66" t="e">
        <f t="shared" si="31"/>
        <v>#VALUE!</v>
      </c>
    </row>
    <row r="145" s="66" customFormat="1" ht="20" hidden="1" customHeight="1" spans="1:29">
      <c r="A145" s="113" t="s">
        <v>123</v>
      </c>
      <c r="B145" s="89">
        <v>131.87</v>
      </c>
      <c r="C145" s="89">
        <f t="shared" si="30"/>
        <v>3956.1</v>
      </c>
      <c r="D145" s="90"/>
      <c r="E145" s="86">
        <v>1.9</v>
      </c>
      <c r="F145" s="86">
        <v>0</v>
      </c>
      <c r="G145" s="86">
        <v>0</v>
      </c>
      <c r="H145" s="87">
        <f t="shared" si="32"/>
        <v>0</v>
      </c>
      <c r="I145" s="98">
        <f t="shared" si="33"/>
        <v>0</v>
      </c>
      <c r="J145" s="86">
        <v>0</v>
      </c>
      <c r="K145" s="86"/>
      <c r="L145" s="87">
        <f t="shared" si="34"/>
        <v>0</v>
      </c>
      <c r="M145" s="99">
        <f t="shared" si="35"/>
        <v>0</v>
      </c>
      <c r="N145" s="86"/>
      <c r="O145" s="86"/>
      <c r="P145" s="87">
        <f t="shared" si="36"/>
        <v>0</v>
      </c>
      <c r="Q145" s="99">
        <f t="shared" si="37"/>
        <v>0</v>
      </c>
      <c r="R145" s="86"/>
      <c r="S145" s="86"/>
      <c r="T145" s="87">
        <f t="shared" si="38"/>
        <v>0</v>
      </c>
      <c r="U145" s="99">
        <f t="shared" si="39"/>
        <v>0</v>
      </c>
      <c r="V145" s="86"/>
      <c r="W145" s="86"/>
      <c r="X145" s="87">
        <f t="shared" si="40"/>
        <v>0</v>
      </c>
      <c r="Y145" s="99">
        <f t="shared" si="41"/>
        <v>0</v>
      </c>
      <c r="Z145" s="106">
        <f t="shared" si="42"/>
        <v>0</v>
      </c>
      <c r="AA145" s="107">
        <f t="shared" si="43"/>
        <v>0</v>
      </c>
      <c r="AC145" s="66">
        <f t="shared" si="31"/>
        <v>-3956.1</v>
      </c>
    </row>
    <row r="146" s="66" customFormat="1" customHeight="1" spans="1:29">
      <c r="A146" s="89" t="s">
        <v>124</v>
      </c>
      <c r="B146" s="89">
        <v>132.83</v>
      </c>
      <c r="C146" s="89">
        <f t="shared" si="30"/>
        <v>3984.9</v>
      </c>
      <c r="D146" s="90"/>
      <c r="E146" s="86">
        <v>1.9</v>
      </c>
      <c r="F146" s="86">
        <v>56780</v>
      </c>
      <c r="G146" s="86">
        <v>57504</v>
      </c>
      <c r="H146" s="87">
        <f t="shared" si="32"/>
        <v>724</v>
      </c>
      <c r="I146" s="98">
        <f t="shared" si="33"/>
        <v>1375.6</v>
      </c>
      <c r="J146" s="86">
        <v>57504</v>
      </c>
      <c r="K146" s="86">
        <v>59303</v>
      </c>
      <c r="L146" s="87">
        <f t="shared" si="34"/>
        <v>1799</v>
      </c>
      <c r="M146" s="99">
        <f t="shared" si="35"/>
        <v>3418.1</v>
      </c>
      <c r="N146" s="86">
        <v>59303</v>
      </c>
      <c r="O146" s="86">
        <v>60712</v>
      </c>
      <c r="P146" s="87">
        <f t="shared" si="36"/>
        <v>1409</v>
      </c>
      <c r="Q146" s="99">
        <f t="shared" si="37"/>
        <v>2677.1</v>
      </c>
      <c r="R146" s="86"/>
      <c r="S146" s="86"/>
      <c r="T146" s="87">
        <f t="shared" si="38"/>
        <v>0</v>
      </c>
      <c r="U146" s="99">
        <f t="shared" si="39"/>
        <v>0</v>
      </c>
      <c r="V146" s="86"/>
      <c r="W146" s="86"/>
      <c r="X146" s="87">
        <f t="shared" si="40"/>
        <v>0</v>
      </c>
      <c r="Y146" s="99">
        <f t="shared" si="41"/>
        <v>0</v>
      </c>
      <c r="Z146" s="106">
        <f t="shared" si="42"/>
        <v>3932</v>
      </c>
      <c r="AA146" s="107">
        <f t="shared" si="43"/>
        <v>7470.8</v>
      </c>
      <c r="AC146" s="66">
        <f t="shared" si="31"/>
        <v>3485.9</v>
      </c>
    </row>
    <row r="147" s="66" customFormat="1" hidden="1" customHeight="1" spans="1:29">
      <c r="A147" s="89" t="s">
        <v>125</v>
      </c>
      <c r="B147" s="89">
        <v>167.66</v>
      </c>
      <c r="C147" s="89">
        <f t="shared" si="30"/>
        <v>5029.8</v>
      </c>
      <c r="D147" s="90"/>
      <c r="E147" s="86">
        <v>1.9</v>
      </c>
      <c r="F147" s="86">
        <v>50123</v>
      </c>
      <c r="G147" s="86">
        <v>50137</v>
      </c>
      <c r="H147" s="87">
        <f t="shared" si="32"/>
        <v>14</v>
      </c>
      <c r="I147" s="98">
        <f t="shared" si="33"/>
        <v>26.6</v>
      </c>
      <c r="J147" s="86">
        <v>50137</v>
      </c>
      <c r="K147" s="86">
        <v>50471</v>
      </c>
      <c r="L147" s="87">
        <f t="shared" si="34"/>
        <v>334</v>
      </c>
      <c r="M147" s="99">
        <f t="shared" si="35"/>
        <v>634.6</v>
      </c>
      <c r="N147" s="86">
        <v>50471</v>
      </c>
      <c r="O147" s="86">
        <v>50905</v>
      </c>
      <c r="P147" s="87">
        <f t="shared" si="36"/>
        <v>434</v>
      </c>
      <c r="Q147" s="99">
        <f t="shared" si="37"/>
        <v>824.6</v>
      </c>
      <c r="R147" s="86"/>
      <c r="S147" s="86"/>
      <c r="T147" s="87">
        <f t="shared" si="38"/>
        <v>0</v>
      </c>
      <c r="U147" s="99">
        <f t="shared" si="39"/>
        <v>0</v>
      </c>
      <c r="V147" s="86"/>
      <c r="W147" s="86"/>
      <c r="X147" s="87">
        <f t="shared" si="40"/>
        <v>0</v>
      </c>
      <c r="Y147" s="99">
        <f t="shared" si="41"/>
        <v>0</v>
      </c>
      <c r="Z147" s="106">
        <f t="shared" si="42"/>
        <v>782</v>
      </c>
      <c r="AA147" s="107">
        <f t="shared" si="43"/>
        <v>1485.8</v>
      </c>
      <c r="AC147" s="66">
        <f t="shared" si="31"/>
        <v>-3544</v>
      </c>
    </row>
    <row r="148" s="66" customFormat="1" customHeight="1" spans="1:29">
      <c r="A148" s="89" t="s">
        <v>126</v>
      </c>
      <c r="B148" s="89">
        <v>131.87</v>
      </c>
      <c r="C148" s="89">
        <f t="shared" si="30"/>
        <v>3956.1</v>
      </c>
      <c r="D148" s="90"/>
      <c r="E148" s="86">
        <v>1.9</v>
      </c>
      <c r="F148" s="86">
        <v>39068</v>
      </c>
      <c r="G148" s="86">
        <v>39295</v>
      </c>
      <c r="H148" s="87">
        <f t="shared" si="32"/>
        <v>227</v>
      </c>
      <c r="I148" s="98">
        <f t="shared" si="33"/>
        <v>431.3</v>
      </c>
      <c r="J148" s="86">
        <v>39295</v>
      </c>
      <c r="K148" s="86">
        <v>40758</v>
      </c>
      <c r="L148" s="87">
        <f t="shared" si="34"/>
        <v>1463</v>
      </c>
      <c r="M148" s="99">
        <f t="shared" si="35"/>
        <v>2779.7</v>
      </c>
      <c r="N148" s="86">
        <v>40758</v>
      </c>
      <c r="O148" s="86">
        <v>42209</v>
      </c>
      <c r="P148" s="87">
        <f t="shared" si="36"/>
        <v>1451</v>
      </c>
      <c r="Q148" s="99">
        <f t="shared" si="37"/>
        <v>2756.9</v>
      </c>
      <c r="R148" s="86"/>
      <c r="S148" s="86"/>
      <c r="T148" s="87">
        <f t="shared" si="38"/>
        <v>0</v>
      </c>
      <c r="U148" s="99">
        <f t="shared" si="39"/>
        <v>0</v>
      </c>
      <c r="V148" s="86"/>
      <c r="W148" s="86"/>
      <c r="X148" s="87">
        <f t="shared" si="40"/>
        <v>0</v>
      </c>
      <c r="Y148" s="99">
        <f t="shared" si="41"/>
        <v>0</v>
      </c>
      <c r="Z148" s="106">
        <f t="shared" si="42"/>
        <v>3141</v>
      </c>
      <c r="AA148" s="107">
        <f t="shared" si="43"/>
        <v>5967.9</v>
      </c>
      <c r="AC148" s="66">
        <f t="shared" si="31"/>
        <v>2011.8</v>
      </c>
    </row>
    <row r="149" s="66" customFormat="1" hidden="1" customHeight="1" spans="1:29">
      <c r="A149" s="85" t="s">
        <v>127</v>
      </c>
      <c r="B149" s="85">
        <v>266.01</v>
      </c>
      <c r="C149" s="85">
        <f t="shared" si="30"/>
        <v>7980.3</v>
      </c>
      <c r="D149" s="86" t="s">
        <v>12</v>
      </c>
      <c r="E149" s="86">
        <v>1.9</v>
      </c>
      <c r="F149" s="86">
        <v>29137</v>
      </c>
      <c r="G149" s="86">
        <v>29246</v>
      </c>
      <c r="H149" s="87">
        <f t="shared" si="32"/>
        <v>109</v>
      </c>
      <c r="I149" s="98">
        <f t="shared" si="33"/>
        <v>207.1</v>
      </c>
      <c r="J149" s="86">
        <v>29246</v>
      </c>
      <c r="K149" s="86">
        <v>29469</v>
      </c>
      <c r="L149" s="87">
        <f t="shared" si="34"/>
        <v>223</v>
      </c>
      <c r="M149" s="99">
        <f t="shared" si="35"/>
        <v>423.7</v>
      </c>
      <c r="N149" s="86">
        <v>29469</v>
      </c>
      <c r="O149" s="86">
        <v>29723</v>
      </c>
      <c r="P149" s="87">
        <f t="shared" si="36"/>
        <v>254</v>
      </c>
      <c r="Q149" s="99">
        <f t="shared" si="37"/>
        <v>482.6</v>
      </c>
      <c r="R149" s="86"/>
      <c r="S149" s="86"/>
      <c r="T149" s="87">
        <f t="shared" si="38"/>
        <v>0</v>
      </c>
      <c r="U149" s="99">
        <f t="shared" si="39"/>
        <v>0</v>
      </c>
      <c r="V149" s="86"/>
      <c r="W149" s="86"/>
      <c r="X149" s="87">
        <f t="shared" si="40"/>
        <v>0</v>
      </c>
      <c r="Y149" s="99">
        <f t="shared" si="41"/>
        <v>0</v>
      </c>
      <c r="Z149" s="106">
        <f t="shared" si="42"/>
        <v>586</v>
      </c>
      <c r="AA149" s="107">
        <f t="shared" si="43"/>
        <v>1113.4</v>
      </c>
      <c r="AC149" s="66">
        <f>AA149+AA150-C149</f>
        <v>-5972</v>
      </c>
    </row>
    <row r="150" s="66" customFormat="1" hidden="1" customHeight="1" spans="1:27">
      <c r="A150" s="88"/>
      <c r="B150" s="88"/>
      <c r="C150" s="88"/>
      <c r="D150" s="86" t="s">
        <v>13</v>
      </c>
      <c r="E150" s="86">
        <v>1.9</v>
      </c>
      <c r="F150" s="86">
        <v>38977</v>
      </c>
      <c r="G150" s="86">
        <v>38977</v>
      </c>
      <c r="H150" s="87">
        <f t="shared" si="32"/>
        <v>0</v>
      </c>
      <c r="I150" s="98">
        <f t="shared" si="33"/>
        <v>0</v>
      </c>
      <c r="J150" s="86">
        <v>38977</v>
      </c>
      <c r="K150" s="86">
        <v>39137</v>
      </c>
      <c r="L150" s="87">
        <f t="shared" si="34"/>
        <v>160</v>
      </c>
      <c r="M150" s="99">
        <f t="shared" si="35"/>
        <v>304</v>
      </c>
      <c r="N150" s="86">
        <v>39137</v>
      </c>
      <c r="O150" s="86">
        <v>39448</v>
      </c>
      <c r="P150" s="87">
        <f t="shared" si="36"/>
        <v>311</v>
      </c>
      <c r="Q150" s="99">
        <f t="shared" si="37"/>
        <v>590.9</v>
      </c>
      <c r="R150" s="86"/>
      <c r="S150" s="86"/>
      <c r="T150" s="87">
        <f t="shared" si="38"/>
        <v>0</v>
      </c>
      <c r="U150" s="99">
        <f t="shared" si="39"/>
        <v>0</v>
      </c>
      <c r="V150" s="86"/>
      <c r="W150" s="86"/>
      <c r="X150" s="87">
        <f t="shared" si="40"/>
        <v>0</v>
      </c>
      <c r="Y150" s="99">
        <f t="shared" si="41"/>
        <v>0</v>
      </c>
      <c r="Z150" s="106">
        <f t="shared" si="42"/>
        <v>471</v>
      </c>
      <c r="AA150" s="107">
        <f t="shared" si="43"/>
        <v>894.9</v>
      </c>
    </row>
    <row r="151" s="66" customFormat="1" customHeight="1" spans="1:29">
      <c r="A151" s="89" t="s">
        <v>128</v>
      </c>
      <c r="B151" s="89">
        <v>167.66</v>
      </c>
      <c r="C151" s="89">
        <f>B151*30</f>
        <v>5029.8</v>
      </c>
      <c r="D151" s="90"/>
      <c r="E151" s="86">
        <v>1.9</v>
      </c>
      <c r="F151" s="86">
        <v>66139</v>
      </c>
      <c r="G151" s="86">
        <v>66624</v>
      </c>
      <c r="H151" s="87">
        <f t="shared" si="32"/>
        <v>485</v>
      </c>
      <c r="I151" s="98">
        <f t="shared" si="33"/>
        <v>921.5</v>
      </c>
      <c r="J151" s="86">
        <v>66624</v>
      </c>
      <c r="K151" s="86">
        <v>68346</v>
      </c>
      <c r="L151" s="87">
        <f t="shared" si="34"/>
        <v>1722</v>
      </c>
      <c r="M151" s="99">
        <f t="shared" si="35"/>
        <v>3271.8</v>
      </c>
      <c r="N151" s="86">
        <v>68346</v>
      </c>
      <c r="O151" s="86">
        <v>70444</v>
      </c>
      <c r="P151" s="87">
        <f t="shared" si="36"/>
        <v>2098</v>
      </c>
      <c r="Q151" s="99">
        <f t="shared" si="37"/>
        <v>3986.2</v>
      </c>
      <c r="R151" s="86"/>
      <c r="S151" s="86"/>
      <c r="T151" s="87">
        <f t="shared" si="38"/>
        <v>0</v>
      </c>
      <c r="U151" s="99">
        <f t="shared" si="39"/>
        <v>0</v>
      </c>
      <c r="V151" s="86"/>
      <c r="W151" s="86"/>
      <c r="X151" s="87">
        <f t="shared" si="40"/>
        <v>0</v>
      </c>
      <c r="Y151" s="99">
        <f t="shared" si="41"/>
        <v>0</v>
      </c>
      <c r="Z151" s="106">
        <f t="shared" si="42"/>
        <v>4305</v>
      </c>
      <c r="AA151" s="107">
        <f t="shared" si="43"/>
        <v>8179.5</v>
      </c>
      <c r="AC151" s="66">
        <f>AA151-C151</f>
        <v>3149.7</v>
      </c>
    </row>
    <row r="152" s="66" customFormat="1" hidden="1" customHeight="1" spans="1:29">
      <c r="A152" s="89" t="s">
        <v>129</v>
      </c>
      <c r="B152" s="89">
        <v>264.02</v>
      </c>
      <c r="C152" s="89">
        <f t="shared" ref="C152:C194" si="44">B152*30</f>
        <v>7920.6</v>
      </c>
      <c r="D152" s="90"/>
      <c r="E152" s="86">
        <v>1.9</v>
      </c>
      <c r="F152" s="86">
        <v>0</v>
      </c>
      <c r="G152" s="86" t="s">
        <v>285</v>
      </c>
      <c r="H152" s="87" t="e">
        <f t="shared" si="32"/>
        <v>#VALUE!</v>
      </c>
      <c r="I152" s="98" t="e">
        <f t="shared" si="33"/>
        <v>#VALUE!</v>
      </c>
      <c r="J152" s="86"/>
      <c r="K152" s="86"/>
      <c r="L152" s="87">
        <f t="shared" si="34"/>
        <v>0</v>
      </c>
      <c r="M152" s="99">
        <f t="shared" si="35"/>
        <v>0</v>
      </c>
      <c r="N152" s="86"/>
      <c r="O152" s="86"/>
      <c r="P152" s="87">
        <f t="shared" si="36"/>
        <v>0</v>
      </c>
      <c r="Q152" s="99">
        <f t="shared" si="37"/>
        <v>0</v>
      </c>
      <c r="R152" s="86"/>
      <c r="S152" s="86"/>
      <c r="T152" s="87">
        <f t="shared" si="38"/>
        <v>0</v>
      </c>
      <c r="U152" s="99">
        <f t="shared" si="39"/>
        <v>0</v>
      </c>
      <c r="V152" s="86"/>
      <c r="W152" s="86"/>
      <c r="X152" s="87">
        <f t="shared" si="40"/>
        <v>0</v>
      </c>
      <c r="Y152" s="99">
        <f t="shared" si="41"/>
        <v>0</v>
      </c>
      <c r="Z152" s="106" t="e">
        <f t="shared" si="42"/>
        <v>#VALUE!</v>
      </c>
      <c r="AA152" s="107" t="e">
        <f t="shared" si="43"/>
        <v>#VALUE!</v>
      </c>
      <c r="AC152" s="66" t="e">
        <f t="shared" ref="AC152:AC193" si="45">AA152-C152</f>
        <v>#VALUE!</v>
      </c>
    </row>
    <row r="153" s="66" customFormat="1" hidden="1" customHeight="1" spans="1:29">
      <c r="A153" s="89" t="s">
        <v>130</v>
      </c>
      <c r="B153" s="89">
        <v>163.45</v>
      </c>
      <c r="C153" s="89">
        <f t="shared" si="44"/>
        <v>4903.5</v>
      </c>
      <c r="D153" s="90"/>
      <c r="E153" s="86">
        <v>1.9</v>
      </c>
      <c r="F153" s="86">
        <v>80526</v>
      </c>
      <c r="G153" s="86">
        <v>80666</v>
      </c>
      <c r="H153" s="87">
        <f t="shared" si="32"/>
        <v>140</v>
      </c>
      <c r="I153" s="98">
        <f t="shared" si="33"/>
        <v>266</v>
      </c>
      <c r="J153" s="86">
        <v>80666</v>
      </c>
      <c r="K153" s="86">
        <v>81433</v>
      </c>
      <c r="L153" s="87">
        <f t="shared" si="34"/>
        <v>767</v>
      </c>
      <c r="M153" s="99">
        <f t="shared" si="35"/>
        <v>1457.3</v>
      </c>
      <c r="N153" s="86">
        <v>81433</v>
      </c>
      <c r="O153" s="86">
        <v>82278</v>
      </c>
      <c r="P153" s="87">
        <f t="shared" si="36"/>
        <v>845</v>
      </c>
      <c r="Q153" s="99">
        <f t="shared" si="37"/>
        <v>1605.5</v>
      </c>
      <c r="R153" s="86"/>
      <c r="S153" s="86"/>
      <c r="T153" s="87">
        <f t="shared" si="38"/>
        <v>0</v>
      </c>
      <c r="U153" s="99">
        <f t="shared" si="39"/>
        <v>0</v>
      </c>
      <c r="V153" s="86"/>
      <c r="W153" s="86"/>
      <c r="X153" s="87">
        <f t="shared" si="40"/>
        <v>0</v>
      </c>
      <c r="Y153" s="99">
        <f t="shared" si="41"/>
        <v>0</v>
      </c>
      <c r="Z153" s="106">
        <f t="shared" si="42"/>
        <v>1752</v>
      </c>
      <c r="AA153" s="107">
        <f t="shared" si="43"/>
        <v>3328.8</v>
      </c>
      <c r="AC153" s="66">
        <f t="shared" si="45"/>
        <v>-1574.7</v>
      </c>
    </row>
    <row r="154" s="66" customFormat="1" hidden="1" customHeight="1" spans="1:29">
      <c r="A154" s="91" t="s">
        <v>131</v>
      </c>
      <c r="B154" s="89">
        <v>122.79</v>
      </c>
      <c r="C154" s="89">
        <f t="shared" si="44"/>
        <v>3683.7</v>
      </c>
      <c r="D154" s="90"/>
      <c r="E154" s="86">
        <v>1.9</v>
      </c>
      <c r="F154" s="86" t="s">
        <v>303</v>
      </c>
      <c r="G154" s="86"/>
      <c r="H154" s="87" t="e">
        <f t="shared" si="32"/>
        <v>#VALUE!</v>
      </c>
      <c r="I154" s="98" t="e">
        <f t="shared" si="33"/>
        <v>#VALUE!</v>
      </c>
      <c r="J154" s="86"/>
      <c r="K154" s="86"/>
      <c r="L154" s="87">
        <f t="shared" si="34"/>
        <v>0</v>
      </c>
      <c r="M154" s="99">
        <f t="shared" si="35"/>
        <v>0</v>
      </c>
      <c r="N154" s="86"/>
      <c r="O154" s="86"/>
      <c r="P154" s="87">
        <f t="shared" si="36"/>
        <v>0</v>
      </c>
      <c r="Q154" s="99">
        <f t="shared" si="37"/>
        <v>0</v>
      </c>
      <c r="R154" s="86"/>
      <c r="S154" s="86"/>
      <c r="T154" s="87">
        <f t="shared" si="38"/>
        <v>0</v>
      </c>
      <c r="U154" s="99">
        <f t="shared" si="39"/>
        <v>0</v>
      </c>
      <c r="V154" s="86"/>
      <c r="W154" s="86"/>
      <c r="X154" s="87">
        <f t="shared" si="40"/>
        <v>0</v>
      </c>
      <c r="Y154" s="99">
        <f t="shared" si="41"/>
        <v>0</v>
      </c>
      <c r="Z154" s="106" t="e">
        <f t="shared" si="42"/>
        <v>#VALUE!</v>
      </c>
      <c r="AA154" s="107" t="e">
        <f t="shared" si="43"/>
        <v>#VALUE!</v>
      </c>
      <c r="AC154" s="66" t="e">
        <f t="shared" si="45"/>
        <v>#VALUE!</v>
      </c>
    </row>
    <row r="155" s="66" customFormat="1" hidden="1" customHeight="1" spans="1:29">
      <c r="A155" s="89" t="s">
        <v>132</v>
      </c>
      <c r="B155" s="89">
        <v>145.11</v>
      </c>
      <c r="C155" s="89">
        <f t="shared" si="44"/>
        <v>4353.3</v>
      </c>
      <c r="D155" s="90"/>
      <c r="E155" s="86">
        <v>1.9</v>
      </c>
      <c r="F155" s="86">
        <v>33230</v>
      </c>
      <c r="G155" s="86">
        <v>33392</v>
      </c>
      <c r="H155" s="87">
        <f t="shared" si="32"/>
        <v>162</v>
      </c>
      <c r="I155" s="98">
        <f t="shared" si="33"/>
        <v>307.8</v>
      </c>
      <c r="J155" s="86">
        <v>33392</v>
      </c>
      <c r="K155" s="86">
        <v>33837</v>
      </c>
      <c r="L155" s="87">
        <f t="shared" si="34"/>
        <v>445</v>
      </c>
      <c r="M155" s="99">
        <f t="shared" si="35"/>
        <v>845.5</v>
      </c>
      <c r="N155" s="86">
        <v>33837</v>
      </c>
      <c r="O155" s="86">
        <v>34787</v>
      </c>
      <c r="P155" s="87">
        <f t="shared" si="36"/>
        <v>950</v>
      </c>
      <c r="Q155" s="99">
        <f t="shared" si="37"/>
        <v>1805</v>
      </c>
      <c r="R155" s="86"/>
      <c r="S155" s="86"/>
      <c r="T155" s="87">
        <f t="shared" si="38"/>
        <v>0</v>
      </c>
      <c r="U155" s="99">
        <f t="shared" si="39"/>
        <v>0</v>
      </c>
      <c r="V155" s="86"/>
      <c r="W155" s="86"/>
      <c r="X155" s="87">
        <f t="shared" si="40"/>
        <v>0</v>
      </c>
      <c r="Y155" s="99">
        <f t="shared" si="41"/>
        <v>0</v>
      </c>
      <c r="Z155" s="106">
        <f t="shared" si="42"/>
        <v>1557</v>
      </c>
      <c r="AA155" s="107">
        <f t="shared" si="43"/>
        <v>2958.3</v>
      </c>
      <c r="AC155" s="66">
        <f t="shared" si="45"/>
        <v>-1395</v>
      </c>
    </row>
    <row r="156" s="66" customFormat="1" customHeight="1" spans="1:29">
      <c r="A156" s="89" t="s">
        <v>133</v>
      </c>
      <c r="B156" s="89">
        <v>98.27</v>
      </c>
      <c r="C156" s="89">
        <f t="shared" si="44"/>
        <v>2948.1</v>
      </c>
      <c r="D156" s="90"/>
      <c r="E156" s="86">
        <v>1.9</v>
      </c>
      <c r="F156" s="86">
        <v>14956</v>
      </c>
      <c r="G156" s="86">
        <v>15744</v>
      </c>
      <c r="H156" s="87">
        <f t="shared" si="32"/>
        <v>788</v>
      </c>
      <c r="I156" s="98">
        <f t="shared" si="33"/>
        <v>1497.2</v>
      </c>
      <c r="J156" s="86">
        <v>15744</v>
      </c>
      <c r="K156" s="86">
        <v>17261</v>
      </c>
      <c r="L156" s="87">
        <f t="shared" si="34"/>
        <v>1517</v>
      </c>
      <c r="M156" s="99">
        <f t="shared" si="35"/>
        <v>2882.3</v>
      </c>
      <c r="N156" s="86">
        <v>17261</v>
      </c>
      <c r="O156" s="86">
        <v>17355</v>
      </c>
      <c r="P156" s="87">
        <f t="shared" si="36"/>
        <v>94</v>
      </c>
      <c r="Q156" s="99">
        <f t="shared" si="37"/>
        <v>178.6</v>
      </c>
      <c r="R156" s="86"/>
      <c r="S156" s="86"/>
      <c r="T156" s="87">
        <f t="shared" si="38"/>
        <v>0</v>
      </c>
      <c r="U156" s="99">
        <f t="shared" si="39"/>
        <v>0</v>
      </c>
      <c r="V156" s="86"/>
      <c r="W156" s="86"/>
      <c r="X156" s="87">
        <f t="shared" si="40"/>
        <v>0</v>
      </c>
      <c r="Y156" s="99">
        <f t="shared" si="41"/>
        <v>0</v>
      </c>
      <c r="Z156" s="106">
        <f t="shared" si="42"/>
        <v>2399</v>
      </c>
      <c r="AA156" s="107">
        <f t="shared" si="43"/>
        <v>4558.1</v>
      </c>
      <c r="AC156" s="66">
        <f t="shared" si="45"/>
        <v>1610</v>
      </c>
    </row>
    <row r="157" s="66" customFormat="1" customHeight="1" spans="1:29">
      <c r="A157" s="89" t="s">
        <v>134</v>
      </c>
      <c r="B157" s="89">
        <v>119.59</v>
      </c>
      <c r="C157" s="89">
        <f t="shared" si="44"/>
        <v>3587.7</v>
      </c>
      <c r="D157" s="90"/>
      <c r="E157" s="86">
        <v>1.9</v>
      </c>
      <c r="F157" s="86">
        <v>34212</v>
      </c>
      <c r="G157" s="86">
        <v>34594</v>
      </c>
      <c r="H157" s="87">
        <f t="shared" si="32"/>
        <v>382</v>
      </c>
      <c r="I157" s="98">
        <f t="shared" si="33"/>
        <v>725.8</v>
      </c>
      <c r="J157" s="86">
        <v>34595</v>
      </c>
      <c r="K157" s="86">
        <v>35521</v>
      </c>
      <c r="L157" s="87">
        <f t="shared" si="34"/>
        <v>926</v>
      </c>
      <c r="M157" s="99">
        <f t="shared" si="35"/>
        <v>1759.4</v>
      </c>
      <c r="N157" s="86">
        <v>35521</v>
      </c>
      <c r="O157" s="86">
        <v>36707</v>
      </c>
      <c r="P157" s="87">
        <f t="shared" si="36"/>
        <v>1186</v>
      </c>
      <c r="Q157" s="99">
        <f t="shared" si="37"/>
        <v>2253.4</v>
      </c>
      <c r="R157" s="86"/>
      <c r="S157" s="86"/>
      <c r="T157" s="87">
        <f t="shared" si="38"/>
        <v>0</v>
      </c>
      <c r="U157" s="99">
        <f t="shared" si="39"/>
        <v>0</v>
      </c>
      <c r="V157" s="86"/>
      <c r="W157" s="86"/>
      <c r="X157" s="87">
        <f t="shared" si="40"/>
        <v>0</v>
      </c>
      <c r="Y157" s="99">
        <f t="shared" si="41"/>
        <v>0</v>
      </c>
      <c r="Z157" s="106">
        <f t="shared" si="42"/>
        <v>2494</v>
      </c>
      <c r="AA157" s="107">
        <f t="shared" si="43"/>
        <v>4738.6</v>
      </c>
      <c r="AC157" s="66">
        <f t="shared" si="45"/>
        <v>1150.9</v>
      </c>
    </row>
    <row r="158" s="66" customFormat="1" hidden="1" customHeight="1" spans="1:29">
      <c r="A158" s="89" t="s">
        <v>135</v>
      </c>
      <c r="B158" s="89">
        <v>186.93</v>
      </c>
      <c r="C158" s="89">
        <f t="shared" si="44"/>
        <v>5607.9</v>
      </c>
      <c r="D158" s="90"/>
      <c r="E158" s="86">
        <v>1.9</v>
      </c>
      <c r="F158" s="86">
        <v>82084</v>
      </c>
      <c r="G158" s="86">
        <v>82435</v>
      </c>
      <c r="H158" s="87">
        <f t="shared" si="32"/>
        <v>351</v>
      </c>
      <c r="I158" s="98">
        <f t="shared" si="33"/>
        <v>666.9</v>
      </c>
      <c r="J158" s="86">
        <v>82435</v>
      </c>
      <c r="K158" s="86">
        <v>83592</v>
      </c>
      <c r="L158" s="87">
        <f t="shared" si="34"/>
        <v>1157</v>
      </c>
      <c r="M158" s="99">
        <f t="shared" si="35"/>
        <v>2198.3</v>
      </c>
      <c r="N158" s="86">
        <v>83592</v>
      </c>
      <c r="O158" s="86">
        <v>85033</v>
      </c>
      <c r="P158" s="87">
        <f t="shared" si="36"/>
        <v>1441</v>
      </c>
      <c r="Q158" s="99">
        <f t="shared" si="37"/>
        <v>2737.9</v>
      </c>
      <c r="R158" s="86"/>
      <c r="S158" s="86"/>
      <c r="T158" s="87">
        <f t="shared" si="38"/>
        <v>0</v>
      </c>
      <c r="U158" s="99">
        <f t="shared" si="39"/>
        <v>0</v>
      </c>
      <c r="V158" s="86"/>
      <c r="W158" s="86"/>
      <c r="X158" s="87">
        <f t="shared" si="40"/>
        <v>0</v>
      </c>
      <c r="Y158" s="99">
        <f t="shared" si="41"/>
        <v>0</v>
      </c>
      <c r="Z158" s="106">
        <f t="shared" si="42"/>
        <v>2949</v>
      </c>
      <c r="AA158" s="107">
        <f t="shared" si="43"/>
        <v>5603.1</v>
      </c>
      <c r="AC158" s="66">
        <f t="shared" si="45"/>
        <v>-4.80000000000018</v>
      </c>
    </row>
    <row r="159" s="66" customFormat="1" customHeight="1" spans="1:29">
      <c r="A159" s="89" t="s">
        <v>136</v>
      </c>
      <c r="B159" s="89">
        <v>82.18</v>
      </c>
      <c r="C159" s="89">
        <f t="shared" si="44"/>
        <v>2465.4</v>
      </c>
      <c r="D159" s="90"/>
      <c r="E159" s="86">
        <v>1.9</v>
      </c>
      <c r="F159" s="86">
        <v>2725</v>
      </c>
      <c r="G159" s="86">
        <v>2935</v>
      </c>
      <c r="H159" s="87">
        <f t="shared" si="32"/>
        <v>210</v>
      </c>
      <c r="I159" s="98">
        <f t="shared" si="33"/>
        <v>399</v>
      </c>
      <c r="J159" s="86">
        <v>2935</v>
      </c>
      <c r="K159" s="86">
        <v>3498</v>
      </c>
      <c r="L159" s="87">
        <f t="shared" si="34"/>
        <v>563</v>
      </c>
      <c r="M159" s="99">
        <f t="shared" si="35"/>
        <v>1069.7</v>
      </c>
      <c r="N159" s="86">
        <v>3498</v>
      </c>
      <c r="O159" s="86">
        <v>4204</v>
      </c>
      <c r="P159" s="87">
        <f t="shared" si="36"/>
        <v>706</v>
      </c>
      <c r="Q159" s="99">
        <f t="shared" si="37"/>
        <v>1341.4</v>
      </c>
      <c r="R159" s="86"/>
      <c r="S159" s="86"/>
      <c r="T159" s="87">
        <f t="shared" si="38"/>
        <v>0</v>
      </c>
      <c r="U159" s="99">
        <f t="shared" ref="U149:U180" si="46">T159*E159</f>
        <v>0</v>
      </c>
      <c r="V159" s="86"/>
      <c r="W159" s="86"/>
      <c r="X159" s="87">
        <f t="shared" si="40"/>
        <v>0</v>
      </c>
      <c r="Y159" s="99">
        <f t="shared" si="41"/>
        <v>0</v>
      </c>
      <c r="Z159" s="106">
        <f t="shared" si="42"/>
        <v>1479</v>
      </c>
      <c r="AA159" s="107">
        <f t="shared" si="43"/>
        <v>2810.1</v>
      </c>
      <c r="AC159" s="66">
        <f t="shared" si="45"/>
        <v>344.7</v>
      </c>
    </row>
    <row r="160" s="66" customFormat="1" customHeight="1" spans="1:29">
      <c r="A160" s="89" t="s">
        <v>137</v>
      </c>
      <c r="B160" s="89">
        <v>82.18</v>
      </c>
      <c r="C160" s="89">
        <f t="shared" si="44"/>
        <v>2465.4</v>
      </c>
      <c r="D160" s="90"/>
      <c r="E160" s="86">
        <v>1.9</v>
      </c>
      <c r="F160" s="86">
        <v>23288</v>
      </c>
      <c r="G160" s="86">
        <v>23443</v>
      </c>
      <c r="H160" s="87">
        <f t="shared" si="32"/>
        <v>155</v>
      </c>
      <c r="I160" s="98">
        <f t="shared" si="33"/>
        <v>294.5</v>
      </c>
      <c r="J160" s="86">
        <v>23443</v>
      </c>
      <c r="K160" s="86">
        <v>23899</v>
      </c>
      <c r="L160" s="87">
        <f t="shared" si="34"/>
        <v>456</v>
      </c>
      <c r="M160" s="99">
        <f t="shared" si="35"/>
        <v>866.4</v>
      </c>
      <c r="N160" s="86">
        <v>23899</v>
      </c>
      <c r="O160" s="86">
        <v>24743</v>
      </c>
      <c r="P160" s="87">
        <f t="shared" si="36"/>
        <v>844</v>
      </c>
      <c r="Q160" s="99">
        <f t="shared" si="37"/>
        <v>1603.6</v>
      </c>
      <c r="R160" s="86"/>
      <c r="S160" s="86"/>
      <c r="T160" s="87">
        <f t="shared" si="38"/>
        <v>0</v>
      </c>
      <c r="U160" s="99">
        <f t="shared" si="46"/>
        <v>0</v>
      </c>
      <c r="V160" s="86"/>
      <c r="W160" s="86"/>
      <c r="X160" s="87">
        <f t="shared" si="40"/>
        <v>0</v>
      </c>
      <c r="Y160" s="99">
        <f t="shared" si="41"/>
        <v>0</v>
      </c>
      <c r="Z160" s="106">
        <f t="shared" si="42"/>
        <v>1455</v>
      </c>
      <c r="AA160" s="107">
        <f t="shared" si="43"/>
        <v>2764.5</v>
      </c>
      <c r="AC160" s="66">
        <f t="shared" si="45"/>
        <v>299.1</v>
      </c>
    </row>
    <row r="161" s="66" customFormat="1" hidden="1" customHeight="1" spans="1:29">
      <c r="A161" s="89" t="s">
        <v>138</v>
      </c>
      <c r="B161" s="89">
        <v>186.93</v>
      </c>
      <c r="C161" s="89">
        <f t="shared" si="44"/>
        <v>5607.9</v>
      </c>
      <c r="D161" s="90"/>
      <c r="E161" s="86">
        <v>1.9</v>
      </c>
      <c r="F161" s="86">
        <v>47919</v>
      </c>
      <c r="G161" s="86">
        <v>48316</v>
      </c>
      <c r="H161" s="87">
        <f t="shared" si="32"/>
        <v>397</v>
      </c>
      <c r="I161" s="98">
        <f t="shared" si="33"/>
        <v>754.3</v>
      </c>
      <c r="J161" s="86">
        <v>48361</v>
      </c>
      <c r="K161" s="86">
        <v>48860</v>
      </c>
      <c r="L161" s="87">
        <f t="shared" si="34"/>
        <v>499</v>
      </c>
      <c r="M161" s="99">
        <f t="shared" si="35"/>
        <v>948.1</v>
      </c>
      <c r="N161" s="86">
        <v>48860</v>
      </c>
      <c r="O161" s="86">
        <v>49606</v>
      </c>
      <c r="P161" s="87">
        <f t="shared" si="36"/>
        <v>746</v>
      </c>
      <c r="Q161" s="99">
        <f t="shared" si="37"/>
        <v>1417.4</v>
      </c>
      <c r="R161" s="86"/>
      <c r="S161" s="86"/>
      <c r="T161" s="87">
        <f t="shared" si="38"/>
        <v>0</v>
      </c>
      <c r="U161" s="99">
        <f t="shared" si="46"/>
        <v>0</v>
      </c>
      <c r="V161" s="86"/>
      <c r="W161" s="86"/>
      <c r="X161" s="87">
        <f t="shared" si="40"/>
        <v>0</v>
      </c>
      <c r="Y161" s="99">
        <f t="shared" si="41"/>
        <v>0</v>
      </c>
      <c r="Z161" s="106">
        <f t="shared" si="42"/>
        <v>1642</v>
      </c>
      <c r="AA161" s="107">
        <f t="shared" si="43"/>
        <v>3119.8</v>
      </c>
      <c r="AC161" s="66">
        <f t="shared" si="45"/>
        <v>-2488.1</v>
      </c>
    </row>
    <row r="162" s="66" customFormat="1" hidden="1" customHeight="1" spans="1:29">
      <c r="A162" s="89" t="s">
        <v>139</v>
      </c>
      <c r="B162" s="89">
        <v>185.99</v>
      </c>
      <c r="C162" s="89">
        <f t="shared" si="44"/>
        <v>5579.7</v>
      </c>
      <c r="D162" s="90"/>
      <c r="E162" s="86">
        <v>1.9</v>
      </c>
      <c r="F162" s="86">
        <v>41630</v>
      </c>
      <c r="G162" s="86">
        <v>41716</v>
      </c>
      <c r="H162" s="87">
        <f t="shared" si="32"/>
        <v>86</v>
      </c>
      <c r="I162" s="98">
        <f t="shared" si="33"/>
        <v>163.4</v>
      </c>
      <c r="J162" s="86">
        <v>41716</v>
      </c>
      <c r="K162" s="86">
        <v>41824</v>
      </c>
      <c r="L162" s="87">
        <f t="shared" si="34"/>
        <v>108</v>
      </c>
      <c r="M162" s="99">
        <f t="shared" si="35"/>
        <v>205.2</v>
      </c>
      <c r="N162" s="86">
        <v>41824</v>
      </c>
      <c r="O162" s="86">
        <v>41966</v>
      </c>
      <c r="P162" s="87">
        <f t="shared" si="36"/>
        <v>142</v>
      </c>
      <c r="Q162" s="99">
        <f t="shared" si="37"/>
        <v>269.8</v>
      </c>
      <c r="R162" s="86"/>
      <c r="S162" s="86"/>
      <c r="T162" s="87">
        <f t="shared" si="38"/>
        <v>0</v>
      </c>
      <c r="U162" s="99">
        <f t="shared" si="46"/>
        <v>0</v>
      </c>
      <c r="V162" s="86"/>
      <c r="W162" s="86"/>
      <c r="X162" s="87">
        <f t="shared" si="40"/>
        <v>0</v>
      </c>
      <c r="Y162" s="99">
        <f t="shared" si="41"/>
        <v>0</v>
      </c>
      <c r="Z162" s="106">
        <f t="shared" si="42"/>
        <v>336</v>
      </c>
      <c r="AA162" s="107">
        <f t="shared" si="43"/>
        <v>638.4</v>
      </c>
      <c r="AC162" s="66">
        <f t="shared" si="45"/>
        <v>-4941.3</v>
      </c>
    </row>
    <row r="163" s="66" customFormat="1" hidden="1" customHeight="1" spans="1:29">
      <c r="A163" s="89" t="s">
        <v>140</v>
      </c>
      <c r="B163" s="89">
        <v>81.73</v>
      </c>
      <c r="C163" s="89">
        <f t="shared" si="44"/>
        <v>2451.9</v>
      </c>
      <c r="D163" s="90"/>
      <c r="E163" s="86">
        <v>1.9</v>
      </c>
      <c r="F163" s="86">
        <v>36368</v>
      </c>
      <c r="G163" s="86" t="s">
        <v>285</v>
      </c>
      <c r="H163" s="87" t="e">
        <f t="shared" si="32"/>
        <v>#VALUE!</v>
      </c>
      <c r="I163" s="98" t="e">
        <f t="shared" si="33"/>
        <v>#VALUE!</v>
      </c>
      <c r="J163" s="86"/>
      <c r="K163" s="86"/>
      <c r="L163" s="87">
        <f t="shared" si="34"/>
        <v>0</v>
      </c>
      <c r="M163" s="99">
        <f t="shared" si="35"/>
        <v>0</v>
      </c>
      <c r="N163" s="86"/>
      <c r="O163" s="86"/>
      <c r="P163" s="87">
        <f t="shared" si="36"/>
        <v>0</v>
      </c>
      <c r="Q163" s="99">
        <f t="shared" si="37"/>
        <v>0</v>
      </c>
      <c r="R163" s="86"/>
      <c r="S163" s="86"/>
      <c r="T163" s="87">
        <f t="shared" si="38"/>
        <v>0</v>
      </c>
      <c r="U163" s="99">
        <f t="shared" si="46"/>
        <v>0</v>
      </c>
      <c r="V163" s="86"/>
      <c r="W163" s="86"/>
      <c r="X163" s="87">
        <f t="shared" si="40"/>
        <v>0</v>
      </c>
      <c r="Y163" s="99">
        <f t="shared" si="41"/>
        <v>0</v>
      </c>
      <c r="Z163" s="106" t="e">
        <f t="shared" si="42"/>
        <v>#VALUE!</v>
      </c>
      <c r="AA163" s="107" t="e">
        <f t="shared" si="43"/>
        <v>#VALUE!</v>
      </c>
      <c r="AC163" s="66" t="e">
        <f t="shared" si="45"/>
        <v>#VALUE!</v>
      </c>
    </row>
    <row r="164" s="66" customFormat="1" hidden="1" customHeight="1" spans="1:29">
      <c r="A164" s="89" t="s">
        <v>141</v>
      </c>
      <c r="B164" s="89">
        <v>81.73</v>
      </c>
      <c r="C164" s="89">
        <f t="shared" si="44"/>
        <v>2451.9</v>
      </c>
      <c r="D164" s="90"/>
      <c r="E164" s="86">
        <v>1.9</v>
      </c>
      <c r="F164" s="86">
        <v>31149</v>
      </c>
      <c r="G164" s="86" t="s">
        <v>285</v>
      </c>
      <c r="H164" s="87" t="e">
        <f t="shared" si="32"/>
        <v>#VALUE!</v>
      </c>
      <c r="I164" s="98" t="e">
        <f t="shared" si="33"/>
        <v>#VALUE!</v>
      </c>
      <c r="J164" s="86"/>
      <c r="K164" s="86"/>
      <c r="L164" s="87">
        <f t="shared" si="34"/>
        <v>0</v>
      </c>
      <c r="M164" s="99">
        <f t="shared" si="35"/>
        <v>0</v>
      </c>
      <c r="N164" s="86"/>
      <c r="O164" s="86"/>
      <c r="P164" s="87">
        <f t="shared" si="36"/>
        <v>0</v>
      </c>
      <c r="Q164" s="99">
        <f t="shared" si="37"/>
        <v>0</v>
      </c>
      <c r="R164" s="86"/>
      <c r="S164" s="86"/>
      <c r="T164" s="87">
        <f t="shared" si="38"/>
        <v>0</v>
      </c>
      <c r="U164" s="99">
        <f t="shared" si="46"/>
        <v>0</v>
      </c>
      <c r="V164" s="86"/>
      <c r="W164" s="86"/>
      <c r="X164" s="87">
        <f t="shared" si="40"/>
        <v>0</v>
      </c>
      <c r="Y164" s="99">
        <f t="shared" si="41"/>
        <v>0</v>
      </c>
      <c r="Z164" s="106" t="e">
        <f t="shared" si="42"/>
        <v>#VALUE!</v>
      </c>
      <c r="AA164" s="107" t="e">
        <f t="shared" si="43"/>
        <v>#VALUE!</v>
      </c>
      <c r="AC164" s="66" t="e">
        <f t="shared" si="45"/>
        <v>#VALUE!</v>
      </c>
    </row>
    <row r="165" s="66" customFormat="1" hidden="1" customHeight="1" spans="1:29">
      <c r="A165" s="89" t="s">
        <v>142</v>
      </c>
      <c r="B165" s="89">
        <v>185.99</v>
      </c>
      <c r="C165" s="89">
        <f t="shared" si="44"/>
        <v>5579.7</v>
      </c>
      <c r="D165" s="90"/>
      <c r="E165" s="86">
        <v>1.9</v>
      </c>
      <c r="F165" s="86">
        <v>42380</v>
      </c>
      <c r="G165" s="86" t="s">
        <v>285</v>
      </c>
      <c r="H165" s="87" t="e">
        <f t="shared" si="32"/>
        <v>#VALUE!</v>
      </c>
      <c r="I165" s="98" t="e">
        <f t="shared" si="33"/>
        <v>#VALUE!</v>
      </c>
      <c r="J165" s="86"/>
      <c r="K165" s="86"/>
      <c r="L165" s="87">
        <f t="shared" si="34"/>
        <v>0</v>
      </c>
      <c r="M165" s="99">
        <f t="shared" si="35"/>
        <v>0</v>
      </c>
      <c r="N165" s="86"/>
      <c r="O165" s="86"/>
      <c r="P165" s="87">
        <f t="shared" si="36"/>
        <v>0</v>
      </c>
      <c r="Q165" s="99">
        <f t="shared" si="37"/>
        <v>0</v>
      </c>
      <c r="R165" s="86"/>
      <c r="S165" s="86"/>
      <c r="T165" s="87">
        <f t="shared" si="38"/>
        <v>0</v>
      </c>
      <c r="U165" s="99">
        <f t="shared" si="46"/>
        <v>0</v>
      </c>
      <c r="V165" s="86"/>
      <c r="W165" s="86"/>
      <c r="X165" s="87">
        <f t="shared" si="40"/>
        <v>0</v>
      </c>
      <c r="Y165" s="99">
        <f t="shared" si="41"/>
        <v>0</v>
      </c>
      <c r="Z165" s="106" t="e">
        <f t="shared" si="42"/>
        <v>#VALUE!</v>
      </c>
      <c r="AA165" s="107" t="e">
        <f t="shared" si="43"/>
        <v>#VALUE!</v>
      </c>
      <c r="AC165" s="66" t="e">
        <f t="shared" si="45"/>
        <v>#VALUE!</v>
      </c>
    </row>
    <row r="166" s="66" customFormat="1" customHeight="1" spans="1:29">
      <c r="A166" s="89" t="s">
        <v>143</v>
      </c>
      <c r="B166" s="89">
        <v>185.99</v>
      </c>
      <c r="C166" s="89">
        <f t="shared" si="44"/>
        <v>5579.7</v>
      </c>
      <c r="D166" s="90"/>
      <c r="E166" s="86">
        <v>1.9</v>
      </c>
      <c r="F166" s="86">
        <v>48519</v>
      </c>
      <c r="G166" s="86">
        <v>48989</v>
      </c>
      <c r="H166" s="87">
        <f t="shared" si="32"/>
        <v>470</v>
      </c>
      <c r="I166" s="98">
        <f t="shared" si="33"/>
        <v>893</v>
      </c>
      <c r="J166" s="86">
        <v>48989</v>
      </c>
      <c r="K166" s="86">
        <v>50479</v>
      </c>
      <c r="L166" s="87">
        <f t="shared" si="34"/>
        <v>1490</v>
      </c>
      <c r="M166" s="99">
        <f t="shared" si="35"/>
        <v>2831</v>
      </c>
      <c r="N166" s="86">
        <v>50479</v>
      </c>
      <c r="O166" s="86">
        <v>52192</v>
      </c>
      <c r="P166" s="87">
        <f t="shared" si="36"/>
        <v>1713</v>
      </c>
      <c r="Q166" s="99">
        <f t="shared" si="37"/>
        <v>3254.7</v>
      </c>
      <c r="R166" s="86"/>
      <c r="S166" s="86"/>
      <c r="T166" s="87">
        <f t="shared" si="38"/>
        <v>0</v>
      </c>
      <c r="U166" s="99">
        <f t="shared" si="46"/>
        <v>0</v>
      </c>
      <c r="V166" s="86"/>
      <c r="W166" s="86"/>
      <c r="X166" s="87">
        <f t="shared" si="40"/>
        <v>0</v>
      </c>
      <c r="Y166" s="99">
        <f t="shared" si="41"/>
        <v>0</v>
      </c>
      <c r="Z166" s="106">
        <f t="shared" si="42"/>
        <v>3673</v>
      </c>
      <c r="AA166" s="107">
        <f t="shared" si="43"/>
        <v>6978.7</v>
      </c>
      <c r="AC166" s="66">
        <f t="shared" si="45"/>
        <v>1399</v>
      </c>
    </row>
    <row r="167" s="66" customFormat="1" customHeight="1" spans="1:29">
      <c r="A167" s="89" t="s">
        <v>144</v>
      </c>
      <c r="B167" s="89">
        <v>81.73</v>
      </c>
      <c r="C167" s="89">
        <f t="shared" si="44"/>
        <v>2451.9</v>
      </c>
      <c r="D167" s="90"/>
      <c r="E167" s="86">
        <v>1.9</v>
      </c>
      <c r="F167" s="86">
        <v>20346</v>
      </c>
      <c r="G167" s="86">
        <v>20947</v>
      </c>
      <c r="H167" s="87">
        <f t="shared" si="32"/>
        <v>601</v>
      </c>
      <c r="I167" s="98">
        <f t="shared" si="33"/>
        <v>1141.9</v>
      </c>
      <c r="J167" s="86">
        <v>20947</v>
      </c>
      <c r="K167" s="86">
        <v>21735</v>
      </c>
      <c r="L167" s="87">
        <f t="shared" si="34"/>
        <v>788</v>
      </c>
      <c r="M167" s="99">
        <f t="shared" si="35"/>
        <v>1497.2</v>
      </c>
      <c r="N167" s="86">
        <v>21735</v>
      </c>
      <c r="O167" s="86">
        <v>22790</v>
      </c>
      <c r="P167" s="87">
        <f t="shared" si="36"/>
        <v>1055</v>
      </c>
      <c r="Q167" s="99">
        <f t="shared" si="37"/>
        <v>2004.5</v>
      </c>
      <c r="R167" s="86"/>
      <c r="S167" s="86"/>
      <c r="T167" s="87">
        <f t="shared" si="38"/>
        <v>0</v>
      </c>
      <c r="U167" s="99">
        <f t="shared" si="46"/>
        <v>0</v>
      </c>
      <c r="V167" s="86"/>
      <c r="W167" s="86"/>
      <c r="X167" s="87">
        <f t="shared" si="40"/>
        <v>0</v>
      </c>
      <c r="Y167" s="99">
        <f t="shared" si="41"/>
        <v>0</v>
      </c>
      <c r="Z167" s="106">
        <f t="shared" si="42"/>
        <v>2444</v>
      </c>
      <c r="AA167" s="107">
        <f t="shared" si="43"/>
        <v>4643.6</v>
      </c>
      <c r="AC167" s="66">
        <f t="shared" si="45"/>
        <v>2191.7</v>
      </c>
    </row>
    <row r="168" s="66" customFormat="1" customHeight="1" spans="1:29">
      <c r="A168" s="89" t="s">
        <v>145</v>
      </c>
      <c r="B168" s="89">
        <v>81.73</v>
      </c>
      <c r="C168" s="89">
        <f t="shared" si="44"/>
        <v>2451.9</v>
      </c>
      <c r="D168" s="90"/>
      <c r="E168" s="86">
        <v>1.9</v>
      </c>
      <c r="F168" s="86">
        <v>17146</v>
      </c>
      <c r="G168" s="86">
        <v>17566</v>
      </c>
      <c r="H168" s="87">
        <f t="shared" si="32"/>
        <v>420</v>
      </c>
      <c r="I168" s="98">
        <f t="shared" si="33"/>
        <v>798</v>
      </c>
      <c r="J168" s="86">
        <v>17566</v>
      </c>
      <c r="K168" s="86">
        <v>18182</v>
      </c>
      <c r="L168" s="87">
        <f t="shared" si="34"/>
        <v>616</v>
      </c>
      <c r="M168" s="99">
        <f t="shared" si="35"/>
        <v>1170.4</v>
      </c>
      <c r="N168" s="86">
        <v>18182</v>
      </c>
      <c r="O168" s="86">
        <v>18864</v>
      </c>
      <c r="P168" s="87">
        <f t="shared" si="36"/>
        <v>682</v>
      </c>
      <c r="Q168" s="99">
        <f t="shared" si="37"/>
        <v>1295.8</v>
      </c>
      <c r="R168" s="86"/>
      <c r="S168" s="86"/>
      <c r="T168" s="87">
        <f t="shared" si="38"/>
        <v>0</v>
      </c>
      <c r="U168" s="99">
        <f t="shared" si="46"/>
        <v>0</v>
      </c>
      <c r="V168" s="86"/>
      <c r="W168" s="86"/>
      <c r="X168" s="87">
        <f t="shared" si="40"/>
        <v>0</v>
      </c>
      <c r="Y168" s="99">
        <f t="shared" si="41"/>
        <v>0</v>
      </c>
      <c r="Z168" s="106">
        <f t="shared" si="42"/>
        <v>1718</v>
      </c>
      <c r="AA168" s="107">
        <f t="shared" si="43"/>
        <v>3264.2</v>
      </c>
      <c r="AC168" s="66">
        <f t="shared" si="45"/>
        <v>812.3</v>
      </c>
    </row>
    <row r="169" s="66" customFormat="1" hidden="1" customHeight="1" spans="1:29">
      <c r="A169" s="89" t="s">
        <v>146</v>
      </c>
      <c r="B169" s="89">
        <v>185.99</v>
      </c>
      <c r="C169" s="89">
        <f t="shared" si="44"/>
        <v>5579.7</v>
      </c>
      <c r="D169" s="90"/>
      <c r="E169" s="86">
        <v>1.9</v>
      </c>
      <c r="F169" s="86">
        <v>31205</v>
      </c>
      <c r="G169" s="86">
        <v>31448</v>
      </c>
      <c r="H169" s="87">
        <f t="shared" si="32"/>
        <v>243</v>
      </c>
      <c r="I169" s="98">
        <f t="shared" si="33"/>
        <v>461.7</v>
      </c>
      <c r="J169" s="86">
        <v>31448</v>
      </c>
      <c r="K169" s="86">
        <v>32213</v>
      </c>
      <c r="L169" s="87">
        <f t="shared" si="34"/>
        <v>765</v>
      </c>
      <c r="M169" s="99">
        <f t="shared" si="35"/>
        <v>1453.5</v>
      </c>
      <c r="N169" s="86">
        <v>32213</v>
      </c>
      <c r="O169" s="86">
        <v>33870</v>
      </c>
      <c r="P169" s="87">
        <f t="shared" si="36"/>
        <v>1657</v>
      </c>
      <c r="Q169" s="99">
        <f t="shared" si="37"/>
        <v>3148.3</v>
      </c>
      <c r="R169" s="86"/>
      <c r="S169" s="86"/>
      <c r="T169" s="87">
        <f t="shared" si="38"/>
        <v>0</v>
      </c>
      <c r="U169" s="99">
        <f t="shared" si="46"/>
        <v>0</v>
      </c>
      <c r="V169" s="86"/>
      <c r="W169" s="86"/>
      <c r="X169" s="87">
        <f t="shared" si="40"/>
        <v>0</v>
      </c>
      <c r="Y169" s="99">
        <f t="shared" si="41"/>
        <v>0</v>
      </c>
      <c r="Z169" s="106">
        <f t="shared" si="42"/>
        <v>2665</v>
      </c>
      <c r="AA169" s="107">
        <f t="shared" si="43"/>
        <v>5063.5</v>
      </c>
      <c r="AC169" s="66">
        <f t="shared" si="45"/>
        <v>-516.200000000001</v>
      </c>
    </row>
    <row r="170" s="66" customFormat="1" hidden="1" customHeight="1" spans="1:29">
      <c r="A170" s="89" t="s">
        <v>147</v>
      </c>
      <c r="B170" s="89">
        <v>185.99</v>
      </c>
      <c r="C170" s="89">
        <f t="shared" si="44"/>
        <v>5579.7</v>
      </c>
      <c r="D170" s="90"/>
      <c r="E170" s="86">
        <v>1.9</v>
      </c>
      <c r="F170" s="86">
        <v>21716</v>
      </c>
      <c r="G170" s="86">
        <v>21716</v>
      </c>
      <c r="H170" s="87">
        <f t="shared" si="32"/>
        <v>0</v>
      </c>
      <c r="I170" s="98">
        <f t="shared" si="33"/>
        <v>0</v>
      </c>
      <c r="J170" s="86">
        <v>21716</v>
      </c>
      <c r="K170" s="86">
        <v>21716</v>
      </c>
      <c r="L170" s="87">
        <f t="shared" si="34"/>
        <v>0</v>
      </c>
      <c r="M170" s="99">
        <f t="shared" si="35"/>
        <v>0</v>
      </c>
      <c r="N170" s="86">
        <v>21716</v>
      </c>
      <c r="O170" s="86">
        <v>21716</v>
      </c>
      <c r="P170" s="87">
        <f t="shared" si="36"/>
        <v>0</v>
      </c>
      <c r="Q170" s="99">
        <f t="shared" si="37"/>
        <v>0</v>
      </c>
      <c r="R170" s="86"/>
      <c r="S170" s="86"/>
      <c r="T170" s="87">
        <f t="shared" si="38"/>
        <v>0</v>
      </c>
      <c r="U170" s="99">
        <f t="shared" si="46"/>
        <v>0</v>
      </c>
      <c r="V170" s="86"/>
      <c r="W170" s="86"/>
      <c r="X170" s="87">
        <f t="shared" si="40"/>
        <v>0</v>
      </c>
      <c r="Y170" s="99">
        <f t="shared" si="41"/>
        <v>0</v>
      </c>
      <c r="Z170" s="106">
        <f t="shared" si="42"/>
        <v>0</v>
      </c>
      <c r="AA170" s="107">
        <f t="shared" si="43"/>
        <v>0</v>
      </c>
      <c r="AC170" s="66">
        <f t="shared" si="45"/>
        <v>-5579.7</v>
      </c>
    </row>
    <row r="171" s="66" customFormat="1" hidden="1" customHeight="1" spans="1:29">
      <c r="A171" s="89" t="s">
        <v>148</v>
      </c>
      <c r="B171" s="89">
        <v>81.73</v>
      </c>
      <c r="C171" s="89">
        <f t="shared" si="44"/>
        <v>2451.9</v>
      </c>
      <c r="D171" s="90"/>
      <c r="E171" s="86">
        <v>1.9</v>
      </c>
      <c r="F171" s="86">
        <v>21115</v>
      </c>
      <c r="G171" s="86">
        <v>21311</v>
      </c>
      <c r="H171" s="87">
        <f t="shared" si="32"/>
        <v>196</v>
      </c>
      <c r="I171" s="98">
        <f t="shared" si="33"/>
        <v>372.4</v>
      </c>
      <c r="J171" s="86">
        <v>21311</v>
      </c>
      <c r="K171" s="86">
        <v>21678</v>
      </c>
      <c r="L171" s="87">
        <f t="shared" si="34"/>
        <v>367</v>
      </c>
      <c r="M171" s="99">
        <f t="shared" si="35"/>
        <v>697.3</v>
      </c>
      <c r="N171" s="86">
        <v>21678</v>
      </c>
      <c r="O171" s="86">
        <v>22302</v>
      </c>
      <c r="P171" s="87">
        <f t="shared" si="36"/>
        <v>624</v>
      </c>
      <c r="Q171" s="99">
        <f t="shared" si="37"/>
        <v>1185.6</v>
      </c>
      <c r="R171" s="86"/>
      <c r="S171" s="86"/>
      <c r="T171" s="87">
        <f t="shared" si="38"/>
        <v>0</v>
      </c>
      <c r="U171" s="99">
        <f t="shared" si="46"/>
        <v>0</v>
      </c>
      <c r="V171" s="86"/>
      <c r="W171" s="86"/>
      <c r="X171" s="87">
        <f t="shared" si="40"/>
        <v>0</v>
      </c>
      <c r="Y171" s="99">
        <f t="shared" si="41"/>
        <v>0</v>
      </c>
      <c r="Z171" s="106">
        <f t="shared" si="42"/>
        <v>1187</v>
      </c>
      <c r="AA171" s="107">
        <f t="shared" si="43"/>
        <v>2255.3</v>
      </c>
      <c r="AC171" s="66">
        <f t="shared" si="45"/>
        <v>-196.6</v>
      </c>
    </row>
    <row r="172" s="66" customFormat="1" hidden="1" customHeight="1" spans="1:29">
      <c r="A172" s="89" t="s">
        <v>149</v>
      </c>
      <c r="B172" s="89">
        <v>81.73</v>
      </c>
      <c r="C172" s="89">
        <f t="shared" si="44"/>
        <v>2451.9</v>
      </c>
      <c r="D172" s="90"/>
      <c r="E172" s="86">
        <v>1.9</v>
      </c>
      <c r="F172" s="86">
        <v>33066</v>
      </c>
      <c r="G172" s="86" t="s">
        <v>285</v>
      </c>
      <c r="H172" s="87" t="e">
        <f t="shared" si="32"/>
        <v>#VALUE!</v>
      </c>
      <c r="I172" s="98" t="e">
        <f t="shared" si="33"/>
        <v>#VALUE!</v>
      </c>
      <c r="J172" s="86"/>
      <c r="K172" s="86"/>
      <c r="L172" s="87">
        <f t="shared" si="34"/>
        <v>0</v>
      </c>
      <c r="M172" s="99">
        <f t="shared" si="35"/>
        <v>0</v>
      </c>
      <c r="N172" s="86"/>
      <c r="O172" s="86"/>
      <c r="P172" s="87">
        <f t="shared" si="36"/>
        <v>0</v>
      </c>
      <c r="Q172" s="99">
        <f t="shared" si="37"/>
        <v>0</v>
      </c>
      <c r="R172" s="86"/>
      <c r="S172" s="86"/>
      <c r="T172" s="87">
        <f t="shared" si="38"/>
        <v>0</v>
      </c>
      <c r="U172" s="99">
        <f t="shared" si="46"/>
        <v>0</v>
      </c>
      <c r="V172" s="86"/>
      <c r="W172" s="86"/>
      <c r="X172" s="87">
        <f t="shared" si="40"/>
        <v>0</v>
      </c>
      <c r="Y172" s="99">
        <f t="shared" si="41"/>
        <v>0</v>
      </c>
      <c r="Z172" s="106" t="e">
        <f t="shared" si="42"/>
        <v>#VALUE!</v>
      </c>
      <c r="AA172" s="107" t="e">
        <f t="shared" si="43"/>
        <v>#VALUE!</v>
      </c>
      <c r="AC172" s="66" t="e">
        <f t="shared" si="45"/>
        <v>#VALUE!</v>
      </c>
    </row>
    <row r="173" s="66" customFormat="1" hidden="1" customHeight="1" spans="1:29">
      <c r="A173" s="89" t="s">
        <v>150</v>
      </c>
      <c r="B173" s="89">
        <v>185.99</v>
      </c>
      <c r="C173" s="89">
        <f t="shared" si="44"/>
        <v>5579.7</v>
      </c>
      <c r="D173" s="90"/>
      <c r="E173" s="86">
        <v>1.9</v>
      </c>
      <c r="F173" s="86">
        <v>95174</v>
      </c>
      <c r="G173" s="86" t="s">
        <v>285</v>
      </c>
      <c r="H173" s="87" t="e">
        <f t="shared" si="32"/>
        <v>#VALUE!</v>
      </c>
      <c r="I173" s="98" t="e">
        <f t="shared" si="33"/>
        <v>#VALUE!</v>
      </c>
      <c r="J173" s="86"/>
      <c r="K173" s="86"/>
      <c r="L173" s="87">
        <f t="shared" si="34"/>
        <v>0</v>
      </c>
      <c r="M173" s="99">
        <f t="shared" si="35"/>
        <v>0</v>
      </c>
      <c r="N173" s="86"/>
      <c r="O173" s="86"/>
      <c r="P173" s="87">
        <f t="shared" si="36"/>
        <v>0</v>
      </c>
      <c r="Q173" s="99">
        <f t="shared" si="37"/>
        <v>0</v>
      </c>
      <c r="R173" s="86"/>
      <c r="S173" s="86"/>
      <c r="T173" s="87">
        <f t="shared" si="38"/>
        <v>0</v>
      </c>
      <c r="U173" s="99">
        <f t="shared" si="46"/>
        <v>0</v>
      </c>
      <c r="V173" s="86"/>
      <c r="W173" s="86"/>
      <c r="X173" s="87">
        <f t="shared" si="40"/>
        <v>0</v>
      </c>
      <c r="Y173" s="99">
        <f t="shared" si="41"/>
        <v>0</v>
      </c>
      <c r="Z173" s="106" t="e">
        <f t="shared" si="42"/>
        <v>#VALUE!</v>
      </c>
      <c r="AA173" s="107" t="e">
        <f t="shared" si="43"/>
        <v>#VALUE!</v>
      </c>
      <c r="AC173" s="66" t="e">
        <f t="shared" si="45"/>
        <v>#VALUE!</v>
      </c>
    </row>
    <row r="174" s="66" customFormat="1" hidden="1" customHeight="1" spans="1:29">
      <c r="A174" s="89" t="s">
        <v>151</v>
      </c>
      <c r="B174" s="89">
        <v>185.99</v>
      </c>
      <c r="C174" s="89">
        <f t="shared" si="44"/>
        <v>5579.7</v>
      </c>
      <c r="D174" s="90"/>
      <c r="E174" s="86">
        <v>1.9</v>
      </c>
      <c r="F174" s="86">
        <v>27654</v>
      </c>
      <c r="G174" s="86" t="s">
        <v>285</v>
      </c>
      <c r="H174" s="87" t="e">
        <f t="shared" si="32"/>
        <v>#VALUE!</v>
      </c>
      <c r="I174" s="98" t="e">
        <f t="shared" si="33"/>
        <v>#VALUE!</v>
      </c>
      <c r="J174" s="86"/>
      <c r="K174" s="86"/>
      <c r="L174" s="87">
        <f t="shared" si="34"/>
        <v>0</v>
      </c>
      <c r="M174" s="99">
        <f t="shared" si="35"/>
        <v>0</v>
      </c>
      <c r="N174" s="86"/>
      <c r="O174" s="86"/>
      <c r="P174" s="87">
        <f t="shared" si="36"/>
        <v>0</v>
      </c>
      <c r="Q174" s="99">
        <f t="shared" si="37"/>
        <v>0</v>
      </c>
      <c r="R174" s="86"/>
      <c r="S174" s="86"/>
      <c r="T174" s="87">
        <f t="shared" si="38"/>
        <v>0</v>
      </c>
      <c r="U174" s="99">
        <f t="shared" si="46"/>
        <v>0</v>
      </c>
      <c r="V174" s="86"/>
      <c r="W174" s="86"/>
      <c r="X174" s="87">
        <f t="shared" si="40"/>
        <v>0</v>
      </c>
      <c r="Y174" s="99">
        <f t="shared" si="41"/>
        <v>0</v>
      </c>
      <c r="Z174" s="106" t="e">
        <f t="shared" si="42"/>
        <v>#VALUE!</v>
      </c>
      <c r="AA174" s="107" t="e">
        <f t="shared" si="43"/>
        <v>#VALUE!</v>
      </c>
      <c r="AC174" s="66" t="e">
        <f t="shared" si="45"/>
        <v>#VALUE!</v>
      </c>
    </row>
    <row r="175" s="66" customFormat="1" hidden="1" customHeight="1" spans="1:29">
      <c r="A175" s="89" t="s">
        <v>152</v>
      </c>
      <c r="B175" s="89">
        <v>81.73</v>
      </c>
      <c r="C175" s="89">
        <f t="shared" si="44"/>
        <v>2451.9</v>
      </c>
      <c r="D175" s="90"/>
      <c r="E175" s="86">
        <v>1.9</v>
      </c>
      <c r="F175" s="86">
        <v>180</v>
      </c>
      <c r="G175" s="86" t="s">
        <v>285</v>
      </c>
      <c r="H175" s="87" t="e">
        <f t="shared" si="32"/>
        <v>#VALUE!</v>
      </c>
      <c r="I175" s="98" t="e">
        <f t="shared" si="33"/>
        <v>#VALUE!</v>
      </c>
      <c r="J175" s="86"/>
      <c r="K175" s="86"/>
      <c r="L175" s="87">
        <f t="shared" si="34"/>
        <v>0</v>
      </c>
      <c r="M175" s="99">
        <f t="shared" si="35"/>
        <v>0</v>
      </c>
      <c r="N175" s="86"/>
      <c r="O175" s="86"/>
      <c r="P175" s="87">
        <f t="shared" si="36"/>
        <v>0</v>
      </c>
      <c r="Q175" s="99">
        <f t="shared" si="37"/>
        <v>0</v>
      </c>
      <c r="R175" s="86"/>
      <c r="S175" s="86"/>
      <c r="T175" s="87">
        <f t="shared" si="38"/>
        <v>0</v>
      </c>
      <c r="U175" s="99">
        <f t="shared" si="46"/>
        <v>0</v>
      </c>
      <c r="V175" s="86"/>
      <c r="W175" s="86"/>
      <c r="X175" s="87">
        <f t="shared" si="40"/>
        <v>0</v>
      </c>
      <c r="Y175" s="99">
        <f t="shared" si="41"/>
        <v>0</v>
      </c>
      <c r="Z175" s="106" t="e">
        <f t="shared" si="42"/>
        <v>#VALUE!</v>
      </c>
      <c r="AA175" s="107" t="e">
        <f t="shared" si="43"/>
        <v>#VALUE!</v>
      </c>
      <c r="AC175" s="66" t="e">
        <f t="shared" si="45"/>
        <v>#VALUE!</v>
      </c>
    </row>
    <row r="176" s="66" customFormat="1" ht="24" hidden="1" customHeight="1" spans="1:29">
      <c r="A176" s="89" t="s">
        <v>153</v>
      </c>
      <c r="B176" s="89">
        <v>81.73</v>
      </c>
      <c r="C176" s="89">
        <f t="shared" si="44"/>
        <v>2451.9</v>
      </c>
      <c r="D176" s="90"/>
      <c r="E176" s="86">
        <v>1.9</v>
      </c>
      <c r="F176" s="86">
        <v>45112</v>
      </c>
      <c r="G176" s="86">
        <v>45112</v>
      </c>
      <c r="H176" s="87">
        <f t="shared" si="32"/>
        <v>0</v>
      </c>
      <c r="I176" s="98">
        <f t="shared" si="33"/>
        <v>0</v>
      </c>
      <c r="J176" s="86">
        <v>45112</v>
      </c>
      <c r="K176" s="86">
        <v>45112</v>
      </c>
      <c r="L176" s="87">
        <f t="shared" si="34"/>
        <v>0</v>
      </c>
      <c r="M176" s="99">
        <f t="shared" si="35"/>
        <v>0</v>
      </c>
      <c r="N176" s="86">
        <v>45112</v>
      </c>
      <c r="O176" s="86">
        <v>45112</v>
      </c>
      <c r="P176" s="87">
        <f t="shared" si="36"/>
        <v>0</v>
      </c>
      <c r="Q176" s="99">
        <f t="shared" si="37"/>
        <v>0</v>
      </c>
      <c r="R176" s="86"/>
      <c r="S176" s="86"/>
      <c r="T176" s="87">
        <f t="shared" si="38"/>
        <v>0</v>
      </c>
      <c r="U176" s="99">
        <f t="shared" si="46"/>
        <v>0</v>
      </c>
      <c r="V176" s="86"/>
      <c r="W176" s="86"/>
      <c r="X176" s="87">
        <f t="shared" si="40"/>
        <v>0</v>
      </c>
      <c r="Y176" s="99">
        <f t="shared" si="41"/>
        <v>0</v>
      </c>
      <c r="Z176" s="106">
        <f t="shared" si="42"/>
        <v>0</v>
      </c>
      <c r="AA176" s="107">
        <f t="shared" si="43"/>
        <v>0</v>
      </c>
      <c r="AC176" s="66">
        <f t="shared" si="45"/>
        <v>-2451.9</v>
      </c>
    </row>
    <row r="177" s="66" customFormat="1" hidden="1" customHeight="1" spans="1:29">
      <c r="A177" s="89" t="s">
        <v>154</v>
      </c>
      <c r="B177" s="89">
        <v>185.99</v>
      </c>
      <c r="C177" s="89">
        <f t="shared" si="44"/>
        <v>5579.7</v>
      </c>
      <c r="D177" s="90"/>
      <c r="E177" s="86">
        <v>1.9</v>
      </c>
      <c r="F177" s="86">
        <v>36294</v>
      </c>
      <c r="G177" s="86">
        <v>36294</v>
      </c>
      <c r="H177" s="87">
        <f t="shared" si="32"/>
        <v>0</v>
      </c>
      <c r="I177" s="98">
        <f t="shared" si="33"/>
        <v>0</v>
      </c>
      <c r="J177" s="86">
        <v>36294</v>
      </c>
      <c r="K177" s="86">
        <v>36294</v>
      </c>
      <c r="L177" s="87">
        <f t="shared" si="34"/>
        <v>0</v>
      </c>
      <c r="M177" s="99">
        <f t="shared" si="35"/>
        <v>0</v>
      </c>
      <c r="N177" s="86">
        <v>36294</v>
      </c>
      <c r="O177" s="86">
        <v>36294</v>
      </c>
      <c r="P177" s="87">
        <f t="shared" si="36"/>
        <v>0</v>
      </c>
      <c r="Q177" s="99">
        <f t="shared" si="37"/>
        <v>0</v>
      </c>
      <c r="R177" s="86"/>
      <c r="S177" s="86"/>
      <c r="T177" s="87">
        <f t="shared" si="38"/>
        <v>0</v>
      </c>
      <c r="U177" s="99">
        <f t="shared" si="46"/>
        <v>0</v>
      </c>
      <c r="V177" s="86"/>
      <c r="W177" s="86"/>
      <c r="X177" s="87">
        <f t="shared" si="40"/>
        <v>0</v>
      </c>
      <c r="Y177" s="99">
        <f t="shared" si="41"/>
        <v>0</v>
      </c>
      <c r="Z177" s="106">
        <f t="shared" si="42"/>
        <v>0</v>
      </c>
      <c r="AA177" s="107">
        <f t="shared" si="43"/>
        <v>0</v>
      </c>
      <c r="AC177" s="66">
        <f t="shared" si="45"/>
        <v>-5579.7</v>
      </c>
    </row>
    <row r="178" s="66" customFormat="1" hidden="1" customHeight="1" spans="1:29">
      <c r="A178" s="89" t="s">
        <v>155</v>
      </c>
      <c r="B178" s="89">
        <v>185.99</v>
      </c>
      <c r="C178" s="89">
        <f t="shared" si="44"/>
        <v>5579.7</v>
      </c>
      <c r="D178" s="90"/>
      <c r="E178" s="86">
        <v>1.9</v>
      </c>
      <c r="F178" s="86">
        <v>58069</v>
      </c>
      <c r="G178" s="86">
        <v>58069</v>
      </c>
      <c r="H178" s="87">
        <f t="shared" si="32"/>
        <v>0</v>
      </c>
      <c r="I178" s="98">
        <f t="shared" si="33"/>
        <v>0</v>
      </c>
      <c r="J178" s="86">
        <v>58069</v>
      </c>
      <c r="K178" s="86">
        <v>58616</v>
      </c>
      <c r="L178" s="87">
        <f t="shared" si="34"/>
        <v>547</v>
      </c>
      <c r="M178" s="99">
        <f t="shared" si="35"/>
        <v>1039.3</v>
      </c>
      <c r="N178" s="86">
        <v>58616</v>
      </c>
      <c r="O178" s="86" t="s">
        <v>291</v>
      </c>
      <c r="P178" s="87" t="e">
        <f t="shared" si="36"/>
        <v>#VALUE!</v>
      </c>
      <c r="Q178" s="99" t="e">
        <f t="shared" si="37"/>
        <v>#VALUE!</v>
      </c>
      <c r="R178" s="86"/>
      <c r="S178" s="86"/>
      <c r="T178" s="87">
        <f t="shared" si="38"/>
        <v>0</v>
      </c>
      <c r="U178" s="99">
        <f t="shared" si="46"/>
        <v>0</v>
      </c>
      <c r="V178" s="86"/>
      <c r="W178" s="86"/>
      <c r="X178" s="87">
        <f t="shared" si="40"/>
        <v>0</v>
      </c>
      <c r="Y178" s="99">
        <f t="shared" si="41"/>
        <v>0</v>
      </c>
      <c r="Z178" s="106" t="e">
        <f t="shared" si="42"/>
        <v>#VALUE!</v>
      </c>
      <c r="AA178" s="107" t="e">
        <f t="shared" si="43"/>
        <v>#VALUE!</v>
      </c>
      <c r="AC178" s="66" t="e">
        <f t="shared" si="45"/>
        <v>#VALUE!</v>
      </c>
    </row>
    <row r="179" s="66" customFormat="1" customHeight="1" spans="1:29">
      <c r="A179" s="89" t="s">
        <v>156</v>
      </c>
      <c r="B179" s="89">
        <v>81.73</v>
      </c>
      <c r="C179" s="89">
        <f t="shared" si="44"/>
        <v>2451.9</v>
      </c>
      <c r="D179" s="90"/>
      <c r="E179" s="86">
        <v>1.9</v>
      </c>
      <c r="F179" s="86">
        <v>40014</v>
      </c>
      <c r="G179" s="86">
        <v>40777</v>
      </c>
      <c r="H179" s="87">
        <f t="shared" si="32"/>
        <v>763</v>
      </c>
      <c r="I179" s="98">
        <f t="shared" si="33"/>
        <v>1449.7</v>
      </c>
      <c r="J179" s="86">
        <v>40777</v>
      </c>
      <c r="K179" s="86">
        <v>41516</v>
      </c>
      <c r="L179" s="87">
        <f t="shared" si="34"/>
        <v>739</v>
      </c>
      <c r="M179" s="99">
        <f t="shared" si="35"/>
        <v>1404.1</v>
      </c>
      <c r="N179" s="86">
        <v>41516</v>
      </c>
      <c r="O179" s="86">
        <v>42584</v>
      </c>
      <c r="P179" s="87">
        <f t="shared" si="36"/>
        <v>1068</v>
      </c>
      <c r="Q179" s="99">
        <f t="shared" si="37"/>
        <v>2029.2</v>
      </c>
      <c r="R179" s="86"/>
      <c r="S179" s="86"/>
      <c r="T179" s="87">
        <f t="shared" si="38"/>
        <v>0</v>
      </c>
      <c r="U179" s="99">
        <f t="shared" si="46"/>
        <v>0</v>
      </c>
      <c r="V179" s="86"/>
      <c r="W179" s="86"/>
      <c r="X179" s="87">
        <f t="shared" si="40"/>
        <v>0</v>
      </c>
      <c r="Y179" s="99">
        <f t="shared" si="41"/>
        <v>0</v>
      </c>
      <c r="Z179" s="106">
        <f t="shared" si="42"/>
        <v>2570</v>
      </c>
      <c r="AA179" s="107">
        <f t="shared" si="43"/>
        <v>4883</v>
      </c>
      <c r="AC179" s="66">
        <f t="shared" si="45"/>
        <v>2431.1</v>
      </c>
    </row>
    <row r="180" s="66" customFormat="1" hidden="1" customHeight="1" spans="1:29">
      <c r="A180" s="89" t="s">
        <v>157</v>
      </c>
      <c r="B180" s="89">
        <v>81.73</v>
      </c>
      <c r="C180" s="89">
        <f t="shared" si="44"/>
        <v>2451.9</v>
      </c>
      <c r="D180" s="90"/>
      <c r="E180" s="86">
        <v>1.9</v>
      </c>
      <c r="F180" s="86">
        <v>21502</v>
      </c>
      <c r="G180" s="86">
        <v>21669</v>
      </c>
      <c r="H180" s="87">
        <f t="shared" si="32"/>
        <v>167</v>
      </c>
      <c r="I180" s="98">
        <f t="shared" si="33"/>
        <v>317.3</v>
      </c>
      <c r="J180" s="86">
        <v>21669</v>
      </c>
      <c r="K180" s="86">
        <v>22113</v>
      </c>
      <c r="L180" s="87">
        <f t="shared" si="34"/>
        <v>444</v>
      </c>
      <c r="M180" s="99">
        <f t="shared" si="35"/>
        <v>843.6</v>
      </c>
      <c r="N180" s="86">
        <v>22113</v>
      </c>
      <c r="O180" s="86">
        <v>22685</v>
      </c>
      <c r="P180" s="87">
        <f t="shared" si="36"/>
        <v>572</v>
      </c>
      <c r="Q180" s="99">
        <f t="shared" si="37"/>
        <v>1086.8</v>
      </c>
      <c r="R180" s="86"/>
      <c r="S180" s="86"/>
      <c r="T180" s="87">
        <f t="shared" si="38"/>
        <v>0</v>
      </c>
      <c r="U180" s="99">
        <f t="shared" si="46"/>
        <v>0</v>
      </c>
      <c r="V180" s="86"/>
      <c r="W180" s="86"/>
      <c r="X180" s="87">
        <f t="shared" si="40"/>
        <v>0</v>
      </c>
      <c r="Y180" s="99">
        <f t="shared" si="41"/>
        <v>0</v>
      </c>
      <c r="Z180" s="106">
        <f t="shared" si="42"/>
        <v>1183</v>
      </c>
      <c r="AA180" s="107">
        <f t="shared" si="43"/>
        <v>2247.7</v>
      </c>
      <c r="AC180" s="66">
        <f t="shared" si="45"/>
        <v>-204.2</v>
      </c>
    </row>
    <row r="181" s="66" customFormat="1" hidden="1" customHeight="1" spans="1:29">
      <c r="A181" s="89" t="s">
        <v>158</v>
      </c>
      <c r="B181" s="89">
        <v>185.99</v>
      </c>
      <c r="C181" s="89">
        <f t="shared" si="44"/>
        <v>5579.7</v>
      </c>
      <c r="D181" s="90"/>
      <c r="E181" s="86">
        <v>1.9</v>
      </c>
      <c r="F181" s="86">
        <v>73411</v>
      </c>
      <c r="G181" s="86">
        <v>73530</v>
      </c>
      <c r="H181" s="87">
        <f t="shared" si="32"/>
        <v>119</v>
      </c>
      <c r="I181" s="98">
        <f t="shared" si="33"/>
        <v>226.1</v>
      </c>
      <c r="J181" s="86">
        <v>73530</v>
      </c>
      <c r="K181" s="86">
        <v>73816</v>
      </c>
      <c r="L181" s="87">
        <f t="shared" si="34"/>
        <v>286</v>
      </c>
      <c r="M181" s="99">
        <f t="shared" si="35"/>
        <v>543.4</v>
      </c>
      <c r="N181" s="86">
        <v>73861</v>
      </c>
      <c r="O181" s="86">
        <v>74464</v>
      </c>
      <c r="P181" s="87">
        <f t="shared" si="36"/>
        <v>603</v>
      </c>
      <c r="Q181" s="99">
        <f t="shared" si="37"/>
        <v>1145.7</v>
      </c>
      <c r="R181" s="86"/>
      <c r="S181" s="86"/>
      <c r="T181" s="87">
        <f t="shared" si="38"/>
        <v>0</v>
      </c>
      <c r="U181" s="99">
        <f t="shared" ref="U181:U212" si="47">T181*E181</f>
        <v>0</v>
      </c>
      <c r="V181" s="86"/>
      <c r="W181" s="86"/>
      <c r="X181" s="87">
        <f t="shared" si="40"/>
        <v>0</v>
      </c>
      <c r="Y181" s="99">
        <f t="shared" si="41"/>
        <v>0</v>
      </c>
      <c r="Z181" s="106">
        <f t="shared" si="42"/>
        <v>1008</v>
      </c>
      <c r="AA181" s="107">
        <f t="shared" si="43"/>
        <v>1915.2</v>
      </c>
      <c r="AC181" s="66">
        <f t="shared" si="45"/>
        <v>-3664.5</v>
      </c>
    </row>
    <row r="182" s="66" customFormat="1" customHeight="1" spans="1:29">
      <c r="A182" s="89" t="s">
        <v>159</v>
      </c>
      <c r="B182" s="89">
        <v>185.99</v>
      </c>
      <c r="C182" s="89">
        <f t="shared" si="44"/>
        <v>5579.7</v>
      </c>
      <c r="D182" s="90"/>
      <c r="E182" s="86">
        <v>1.9</v>
      </c>
      <c r="F182" s="86">
        <v>77560</v>
      </c>
      <c r="G182" s="86">
        <v>78143</v>
      </c>
      <c r="H182" s="87">
        <f t="shared" si="32"/>
        <v>583</v>
      </c>
      <c r="I182" s="98">
        <f t="shared" si="33"/>
        <v>1107.7</v>
      </c>
      <c r="J182" s="86">
        <v>78143</v>
      </c>
      <c r="K182" s="86">
        <v>79291</v>
      </c>
      <c r="L182" s="87">
        <f t="shared" si="34"/>
        <v>1148</v>
      </c>
      <c r="M182" s="99">
        <f t="shared" si="35"/>
        <v>2181.2</v>
      </c>
      <c r="N182" s="86">
        <v>79291</v>
      </c>
      <c r="O182" s="86">
        <v>81261</v>
      </c>
      <c r="P182" s="87">
        <f t="shared" si="36"/>
        <v>1970</v>
      </c>
      <c r="Q182" s="99">
        <f t="shared" si="37"/>
        <v>3743</v>
      </c>
      <c r="R182" s="86"/>
      <c r="S182" s="86"/>
      <c r="T182" s="87">
        <f t="shared" si="38"/>
        <v>0</v>
      </c>
      <c r="U182" s="99">
        <f t="shared" si="47"/>
        <v>0</v>
      </c>
      <c r="V182" s="86"/>
      <c r="W182" s="86"/>
      <c r="X182" s="87">
        <f t="shared" si="40"/>
        <v>0</v>
      </c>
      <c r="Y182" s="99">
        <f t="shared" si="41"/>
        <v>0</v>
      </c>
      <c r="Z182" s="106">
        <f t="shared" si="42"/>
        <v>3701</v>
      </c>
      <c r="AA182" s="107">
        <f t="shared" si="43"/>
        <v>7031.9</v>
      </c>
      <c r="AC182" s="66">
        <f t="shared" si="45"/>
        <v>1452.2</v>
      </c>
    </row>
    <row r="183" s="66" customFormat="1" hidden="1" customHeight="1" spans="1:29">
      <c r="A183" s="89" t="s">
        <v>160</v>
      </c>
      <c r="B183" s="89">
        <v>81.73</v>
      </c>
      <c r="C183" s="89">
        <f t="shared" si="44"/>
        <v>2451.9</v>
      </c>
      <c r="D183" s="90"/>
      <c r="E183" s="86">
        <v>1.9</v>
      </c>
      <c r="F183" s="86">
        <v>29002</v>
      </c>
      <c r="G183" s="86">
        <v>29002</v>
      </c>
      <c r="H183" s="87">
        <f t="shared" si="32"/>
        <v>0</v>
      </c>
      <c r="I183" s="98">
        <f t="shared" si="33"/>
        <v>0</v>
      </c>
      <c r="J183" s="86">
        <v>29002</v>
      </c>
      <c r="K183" s="86">
        <v>29357</v>
      </c>
      <c r="L183" s="87">
        <f t="shared" si="34"/>
        <v>355</v>
      </c>
      <c r="M183" s="99">
        <f t="shared" si="35"/>
        <v>674.5</v>
      </c>
      <c r="N183" s="86"/>
      <c r="O183" s="86"/>
      <c r="P183" s="87">
        <f t="shared" si="36"/>
        <v>0</v>
      </c>
      <c r="Q183" s="99">
        <f t="shared" si="37"/>
        <v>0</v>
      </c>
      <c r="R183" s="86"/>
      <c r="S183" s="86"/>
      <c r="T183" s="87">
        <f t="shared" si="38"/>
        <v>0</v>
      </c>
      <c r="U183" s="99">
        <f t="shared" si="47"/>
        <v>0</v>
      </c>
      <c r="V183" s="86"/>
      <c r="W183" s="86"/>
      <c r="X183" s="87">
        <f t="shared" si="40"/>
        <v>0</v>
      </c>
      <c r="Y183" s="99">
        <f t="shared" si="41"/>
        <v>0</v>
      </c>
      <c r="Z183" s="106">
        <f t="shared" si="42"/>
        <v>355</v>
      </c>
      <c r="AA183" s="107">
        <f t="shared" si="43"/>
        <v>674.5</v>
      </c>
      <c r="AC183" s="66">
        <f t="shared" si="45"/>
        <v>-1777.4</v>
      </c>
    </row>
    <row r="184" s="66" customFormat="1" hidden="1" customHeight="1" spans="1:29">
      <c r="A184" s="89" t="s">
        <v>161</v>
      </c>
      <c r="B184" s="89">
        <v>81.73</v>
      </c>
      <c r="C184" s="89">
        <f t="shared" si="44"/>
        <v>2451.9</v>
      </c>
      <c r="D184" s="90"/>
      <c r="E184" s="86">
        <v>1.9</v>
      </c>
      <c r="F184" s="86">
        <v>18668</v>
      </c>
      <c r="G184" s="86">
        <v>18836</v>
      </c>
      <c r="H184" s="87">
        <f t="shared" si="32"/>
        <v>168</v>
      </c>
      <c r="I184" s="98">
        <f t="shared" si="33"/>
        <v>319.2</v>
      </c>
      <c r="J184" s="86">
        <v>18836</v>
      </c>
      <c r="K184" s="86">
        <v>19239</v>
      </c>
      <c r="L184" s="87">
        <f t="shared" si="34"/>
        <v>403</v>
      </c>
      <c r="M184" s="99">
        <f t="shared" si="35"/>
        <v>765.7</v>
      </c>
      <c r="N184" s="86">
        <v>19239</v>
      </c>
      <c r="O184" s="86">
        <v>19846</v>
      </c>
      <c r="P184" s="87">
        <f t="shared" si="36"/>
        <v>607</v>
      </c>
      <c r="Q184" s="99">
        <f t="shared" si="37"/>
        <v>1153.3</v>
      </c>
      <c r="R184" s="86"/>
      <c r="S184" s="86"/>
      <c r="T184" s="87">
        <f t="shared" si="38"/>
        <v>0</v>
      </c>
      <c r="U184" s="99">
        <f t="shared" si="47"/>
        <v>0</v>
      </c>
      <c r="V184" s="86"/>
      <c r="W184" s="86"/>
      <c r="X184" s="87">
        <f t="shared" si="40"/>
        <v>0</v>
      </c>
      <c r="Y184" s="99">
        <f t="shared" si="41"/>
        <v>0</v>
      </c>
      <c r="Z184" s="106">
        <f t="shared" si="42"/>
        <v>1178</v>
      </c>
      <c r="AA184" s="107">
        <f t="shared" si="43"/>
        <v>2238.2</v>
      </c>
      <c r="AC184" s="66">
        <f t="shared" si="45"/>
        <v>-213.7</v>
      </c>
    </row>
    <row r="185" s="66" customFormat="1" hidden="1" customHeight="1" spans="1:29">
      <c r="A185" s="89" t="s">
        <v>162</v>
      </c>
      <c r="B185" s="89">
        <v>185.99</v>
      </c>
      <c r="C185" s="89">
        <f t="shared" si="44"/>
        <v>5579.7</v>
      </c>
      <c r="D185" s="90"/>
      <c r="E185" s="86">
        <v>1.9</v>
      </c>
      <c r="F185" s="86">
        <v>61211</v>
      </c>
      <c r="G185" s="86">
        <v>61211</v>
      </c>
      <c r="H185" s="87">
        <f t="shared" si="32"/>
        <v>0</v>
      </c>
      <c r="I185" s="98">
        <f t="shared" si="33"/>
        <v>0</v>
      </c>
      <c r="J185" s="86">
        <v>61211</v>
      </c>
      <c r="K185" s="86">
        <v>61237</v>
      </c>
      <c r="L185" s="87">
        <f t="shared" si="34"/>
        <v>26</v>
      </c>
      <c r="M185" s="99">
        <f t="shared" si="35"/>
        <v>49.4</v>
      </c>
      <c r="N185" s="86"/>
      <c r="O185" s="86"/>
      <c r="P185" s="87">
        <f t="shared" si="36"/>
        <v>0</v>
      </c>
      <c r="Q185" s="99">
        <f t="shared" si="37"/>
        <v>0</v>
      </c>
      <c r="R185" s="86"/>
      <c r="S185" s="86"/>
      <c r="T185" s="87">
        <f t="shared" si="38"/>
        <v>0</v>
      </c>
      <c r="U185" s="99">
        <f t="shared" si="47"/>
        <v>0</v>
      </c>
      <c r="V185" s="86"/>
      <c r="W185" s="86"/>
      <c r="X185" s="87">
        <f t="shared" si="40"/>
        <v>0</v>
      </c>
      <c r="Y185" s="99">
        <f t="shared" si="41"/>
        <v>0</v>
      </c>
      <c r="Z185" s="106">
        <f t="shared" si="42"/>
        <v>26</v>
      </c>
      <c r="AA185" s="107">
        <f t="shared" si="43"/>
        <v>49.4</v>
      </c>
      <c r="AC185" s="66">
        <f t="shared" si="45"/>
        <v>-5530.3</v>
      </c>
    </row>
    <row r="186" s="66" customFormat="1" customHeight="1" spans="1:29">
      <c r="A186" s="89" t="s">
        <v>163</v>
      </c>
      <c r="B186" s="89">
        <v>185.99</v>
      </c>
      <c r="C186" s="89">
        <f t="shared" si="44"/>
        <v>5579.7</v>
      </c>
      <c r="D186" s="90"/>
      <c r="E186" s="86">
        <v>1.9</v>
      </c>
      <c r="F186" s="86">
        <v>45379</v>
      </c>
      <c r="G186" s="86">
        <v>47047</v>
      </c>
      <c r="H186" s="87">
        <f t="shared" si="32"/>
        <v>1668</v>
      </c>
      <c r="I186" s="98">
        <f t="shared" si="33"/>
        <v>3169.2</v>
      </c>
      <c r="J186" s="86">
        <v>47047</v>
      </c>
      <c r="K186" s="86">
        <v>48936</v>
      </c>
      <c r="L186" s="87">
        <f t="shared" si="34"/>
        <v>1889</v>
      </c>
      <c r="M186" s="99">
        <f t="shared" si="35"/>
        <v>3589.1</v>
      </c>
      <c r="N186" s="86">
        <v>48936</v>
      </c>
      <c r="O186" s="86">
        <v>53099</v>
      </c>
      <c r="P186" s="87">
        <f t="shared" si="36"/>
        <v>4163</v>
      </c>
      <c r="Q186" s="99">
        <f t="shared" si="37"/>
        <v>7909.7</v>
      </c>
      <c r="R186" s="86"/>
      <c r="S186" s="86"/>
      <c r="T186" s="87">
        <f t="shared" si="38"/>
        <v>0</v>
      </c>
      <c r="U186" s="99">
        <f t="shared" si="47"/>
        <v>0</v>
      </c>
      <c r="V186" s="86"/>
      <c r="W186" s="86"/>
      <c r="X186" s="87">
        <f t="shared" si="40"/>
        <v>0</v>
      </c>
      <c r="Y186" s="99">
        <f t="shared" si="41"/>
        <v>0</v>
      </c>
      <c r="Z186" s="106">
        <f t="shared" si="42"/>
        <v>7720</v>
      </c>
      <c r="AA186" s="107">
        <f t="shared" si="43"/>
        <v>14668</v>
      </c>
      <c r="AC186" s="66">
        <f t="shared" si="45"/>
        <v>9088.3</v>
      </c>
    </row>
    <row r="187" s="66" customFormat="1" hidden="1" customHeight="1" spans="1:29">
      <c r="A187" s="89" t="s">
        <v>164</v>
      </c>
      <c r="B187" s="89">
        <v>81.73</v>
      </c>
      <c r="C187" s="89">
        <f t="shared" si="44"/>
        <v>2451.9</v>
      </c>
      <c r="D187" s="90"/>
      <c r="E187" s="86">
        <v>1.9</v>
      </c>
      <c r="F187" s="86">
        <v>35917</v>
      </c>
      <c r="G187" s="86">
        <v>35948</v>
      </c>
      <c r="H187" s="87">
        <f t="shared" si="32"/>
        <v>31</v>
      </c>
      <c r="I187" s="98">
        <f t="shared" si="33"/>
        <v>58.9</v>
      </c>
      <c r="J187" s="86">
        <v>35948</v>
      </c>
      <c r="K187" s="86">
        <v>35990</v>
      </c>
      <c r="L187" s="87">
        <f t="shared" si="34"/>
        <v>42</v>
      </c>
      <c r="M187" s="99">
        <f t="shared" si="35"/>
        <v>79.8</v>
      </c>
      <c r="N187" s="86">
        <v>35990</v>
      </c>
      <c r="O187" s="86">
        <v>36114</v>
      </c>
      <c r="P187" s="87">
        <f t="shared" si="36"/>
        <v>124</v>
      </c>
      <c r="Q187" s="99">
        <f t="shared" si="37"/>
        <v>235.6</v>
      </c>
      <c r="R187" s="86"/>
      <c r="S187" s="86"/>
      <c r="T187" s="87">
        <f t="shared" si="38"/>
        <v>0</v>
      </c>
      <c r="U187" s="99">
        <f t="shared" si="47"/>
        <v>0</v>
      </c>
      <c r="V187" s="86"/>
      <c r="W187" s="86"/>
      <c r="X187" s="87">
        <f t="shared" si="40"/>
        <v>0</v>
      </c>
      <c r="Y187" s="99">
        <f t="shared" si="41"/>
        <v>0</v>
      </c>
      <c r="Z187" s="106">
        <f t="shared" si="42"/>
        <v>197</v>
      </c>
      <c r="AA187" s="107">
        <f t="shared" si="43"/>
        <v>374.3</v>
      </c>
      <c r="AC187" s="66">
        <f t="shared" si="45"/>
        <v>-2077.6</v>
      </c>
    </row>
    <row r="188" s="66" customFormat="1" hidden="1" customHeight="1" spans="1:29">
      <c r="A188" s="89" t="s">
        <v>165</v>
      </c>
      <c r="B188" s="89">
        <v>81.73</v>
      </c>
      <c r="C188" s="89">
        <f t="shared" si="44"/>
        <v>2451.9</v>
      </c>
      <c r="D188" s="90"/>
      <c r="E188" s="86">
        <v>1.9</v>
      </c>
      <c r="F188" s="86">
        <v>22259</v>
      </c>
      <c r="G188" s="86">
        <v>22481</v>
      </c>
      <c r="H188" s="87">
        <f t="shared" si="32"/>
        <v>222</v>
      </c>
      <c r="I188" s="98">
        <f t="shared" si="33"/>
        <v>421.8</v>
      </c>
      <c r="J188" s="86">
        <v>22481</v>
      </c>
      <c r="K188" s="86">
        <v>22951</v>
      </c>
      <c r="L188" s="87">
        <f t="shared" si="34"/>
        <v>470</v>
      </c>
      <c r="M188" s="99">
        <f t="shared" si="35"/>
        <v>893</v>
      </c>
      <c r="N188" s="86">
        <v>22951</v>
      </c>
      <c r="O188" s="86">
        <v>23479</v>
      </c>
      <c r="P188" s="87">
        <f t="shared" si="36"/>
        <v>528</v>
      </c>
      <c r="Q188" s="99">
        <f t="shared" si="37"/>
        <v>1003.2</v>
      </c>
      <c r="R188" s="86"/>
      <c r="S188" s="86"/>
      <c r="T188" s="87">
        <f t="shared" si="38"/>
        <v>0</v>
      </c>
      <c r="U188" s="99">
        <f t="shared" si="47"/>
        <v>0</v>
      </c>
      <c r="V188" s="86"/>
      <c r="W188" s="86"/>
      <c r="X188" s="87">
        <f t="shared" si="40"/>
        <v>0</v>
      </c>
      <c r="Y188" s="99">
        <f t="shared" si="41"/>
        <v>0</v>
      </c>
      <c r="Z188" s="106">
        <f t="shared" si="42"/>
        <v>1220</v>
      </c>
      <c r="AA188" s="107">
        <f t="shared" si="43"/>
        <v>2318</v>
      </c>
      <c r="AC188" s="66">
        <f t="shared" si="45"/>
        <v>-133.9</v>
      </c>
    </row>
    <row r="189" s="66" customFormat="1" hidden="1" customHeight="1" spans="1:29">
      <c r="A189" s="89" t="s">
        <v>166</v>
      </c>
      <c r="B189" s="89">
        <v>185.99</v>
      </c>
      <c r="C189" s="89">
        <f t="shared" si="44"/>
        <v>5579.7</v>
      </c>
      <c r="D189" s="90"/>
      <c r="E189" s="86">
        <v>1.9</v>
      </c>
      <c r="F189" s="86">
        <v>54463</v>
      </c>
      <c r="G189" s="86">
        <v>54717</v>
      </c>
      <c r="H189" s="87">
        <f t="shared" si="32"/>
        <v>254</v>
      </c>
      <c r="I189" s="98">
        <f t="shared" si="33"/>
        <v>482.6</v>
      </c>
      <c r="J189" s="86">
        <v>54717</v>
      </c>
      <c r="K189" s="86">
        <v>55190</v>
      </c>
      <c r="L189" s="87">
        <f t="shared" si="34"/>
        <v>473</v>
      </c>
      <c r="M189" s="99">
        <f t="shared" si="35"/>
        <v>898.7</v>
      </c>
      <c r="N189" s="86">
        <v>55190</v>
      </c>
      <c r="O189" s="86">
        <v>55190</v>
      </c>
      <c r="P189" s="87">
        <f t="shared" si="36"/>
        <v>0</v>
      </c>
      <c r="Q189" s="99">
        <f t="shared" si="37"/>
        <v>0</v>
      </c>
      <c r="R189" s="86"/>
      <c r="S189" s="86"/>
      <c r="T189" s="87">
        <f t="shared" si="38"/>
        <v>0</v>
      </c>
      <c r="U189" s="99">
        <f t="shared" si="47"/>
        <v>0</v>
      </c>
      <c r="V189" s="86"/>
      <c r="W189" s="86"/>
      <c r="X189" s="87">
        <f t="shared" si="40"/>
        <v>0</v>
      </c>
      <c r="Y189" s="99">
        <f t="shared" si="41"/>
        <v>0</v>
      </c>
      <c r="Z189" s="106">
        <f t="shared" si="42"/>
        <v>727</v>
      </c>
      <c r="AA189" s="107">
        <f t="shared" si="43"/>
        <v>1381.3</v>
      </c>
      <c r="AC189" s="66">
        <f t="shared" si="45"/>
        <v>-4198.4</v>
      </c>
    </row>
    <row r="190" s="66" customFormat="1" hidden="1" customHeight="1" spans="1:29">
      <c r="A190" s="89" t="s">
        <v>167</v>
      </c>
      <c r="B190" s="89">
        <v>180.59</v>
      </c>
      <c r="C190" s="89">
        <f t="shared" si="44"/>
        <v>5417.7</v>
      </c>
      <c r="D190" s="90"/>
      <c r="E190" s="86">
        <v>1.9</v>
      </c>
      <c r="F190" s="86">
        <v>4302</v>
      </c>
      <c r="G190" s="86">
        <v>4302</v>
      </c>
      <c r="H190" s="87">
        <f t="shared" si="32"/>
        <v>0</v>
      </c>
      <c r="I190" s="98">
        <f t="shared" si="33"/>
        <v>0</v>
      </c>
      <c r="J190" s="86">
        <v>4302</v>
      </c>
      <c r="K190" s="86">
        <v>4366</v>
      </c>
      <c r="L190" s="87">
        <f t="shared" si="34"/>
        <v>64</v>
      </c>
      <c r="M190" s="99">
        <f t="shared" si="35"/>
        <v>121.6</v>
      </c>
      <c r="N190" s="86">
        <v>4366</v>
      </c>
      <c r="O190" s="86">
        <v>4526</v>
      </c>
      <c r="P190" s="87">
        <f t="shared" si="36"/>
        <v>160</v>
      </c>
      <c r="Q190" s="99">
        <f t="shared" si="37"/>
        <v>304</v>
      </c>
      <c r="R190" s="86"/>
      <c r="S190" s="86"/>
      <c r="T190" s="87">
        <f t="shared" si="38"/>
        <v>0</v>
      </c>
      <c r="U190" s="99">
        <f t="shared" si="47"/>
        <v>0</v>
      </c>
      <c r="V190" s="86"/>
      <c r="W190" s="86"/>
      <c r="X190" s="87">
        <f t="shared" si="40"/>
        <v>0</v>
      </c>
      <c r="Y190" s="99">
        <f t="shared" si="41"/>
        <v>0</v>
      </c>
      <c r="Z190" s="106">
        <f t="shared" si="42"/>
        <v>224</v>
      </c>
      <c r="AA190" s="107">
        <f t="shared" si="43"/>
        <v>425.6</v>
      </c>
      <c r="AC190" s="66">
        <f t="shared" si="45"/>
        <v>-4992.1</v>
      </c>
    </row>
    <row r="191" s="66" customFormat="1" customHeight="1" spans="1:29">
      <c r="A191" s="89" t="s">
        <v>168</v>
      </c>
      <c r="B191" s="89">
        <v>76.74</v>
      </c>
      <c r="C191" s="89">
        <f t="shared" si="44"/>
        <v>2302.2</v>
      </c>
      <c r="D191" s="90"/>
      <c r="E191" s="86">
        <v>1.9</v>
      </c>
      <c r="F191" s="86">
        <v>170602</v>
      </c>
      <c r="G191" s="86">
        <v>171956</v>
      </c>
      <c r="H191" s="87">
        <f t="shared" si="32"/>
        <v>1354</v>
      </c>
      <c r="I191" s="98">
        <f t="shared" si="33"/>
        <v>2572.6</v>
      </c>
      <c r="J191" s="86">
        <v>171956</v>
      </c>
      <c r="K191" s="86">
        <v>173489</v>
      </c>
      <c r="L191" s="87">
        <f t="shared" si="34"/>
        <v>1533</v>
      </c>
      <c r="M191" s="99">
        <f t="shared" si="35"/>
        <v>2912.7</v>
      </c>
      <c r="N191" s="86">
        <v>173489</v>
      </c>
      <c r="O191" s="86">
        <v>175259</v>
      </c>
      <c r="P191" s="87">
        <f t="shared" si="36"/>
        <v>1770</v>
      </c>
      <c r="Q191" s="99">
        <f t="shared" si="37"/>
        <v>3363</v>
      </c>
      <c r="R191" s="86"/>
      <c r="S191" s="86"/>
      <c r="T191" s="87">
        <f t="shared" si="38"/>
        <v>0</v>
      </c>
      <c r="U191" s="99">
        <f t="shared" si="47"/>
        <v>0</v>
      </c>
      <c r="V191" s="86"/>
      <c r="W191" s="86"/>
      <c r="X191" s="87">
        <f t="shared" si="40"/>
        <v>0</v>
      </c>
      <c r="Y191" s="99">
        <f t="shared" si="41"/>
        <v>0</v>
      </c>
      <c r="Z191" s="106">
        <f t="shared" si="42"/>
        <v>4657</v>
      </c>
      <c r="AA191" s="107">
        <f t="shared" si="43"/>
        <v>8848.3</v>
      </c>
      <c r="AC191" s="66">
        <f t="shared" si="45"/>
        <v>6546.1</v>
      </c>
    </row>
    <row r="192" s="66" customFormat="1" hidden="1" customHeight="1" spans="1:29">
      <c r="A192" s="89" t="s">
        <v>169</v>
      </c>
      <c r="B192" s="89">
        <v>77.06</v>
      </c>
      <c r="C192" s="89">
        <f t="shared" si="44"/>
        <v>2311.8</v>
      </c>
      <c r="D192" s="90"/>
      <c r="E192" s="86">
        <v>1.9</v>
      </c>
      <c r="F192" s="86">
        <v>34750</v>
      </c>
      <c r="G192" s="86">
        <v>34750</v>
      </c>
      <c r="H192" s="87">
        <f t="shared" si="32"/>
        <v>0</v>
      </c>
      <c r="I192" s="98">
        <f t="shared" si="33"/>
        <v>0</v>
      </c>
      <c r="J192" s="86">
        <v>34750</v>
      </c>
      <c r="K192" s="86">
        <v>34750</v>
      </c>
      <c r="L192" s="87">
        <f t="shared" si="34"/>
        <v>0</v>
      </c>
      <c r="M192" s="99">
        <f t="shared" si="35"/>
        <v>0</v>
      </c>
      <c r="N192" s="86">
        <v>34750</v>
      </c>
      <c r="O192" s="86">
        <v>34750</v>
      </c>
      <c r="P192" s="87">
        <f t="shared" si="36"/>
        <v>0</v>
      </c>
      <c r="Q192" s="99">
        <f t="shared" si="37"/>
        <v>0</v>
      </c>
      <c r="R192" s="86"/>
      <c r="S192" s="86"/>
      <c r="T192" s="87">
        <f t="shared" si="38"/>
        <v>0</v>
      </c>
      <c r="U192" s="99">
        <f t="shared" si="47"/>
        <v>0</v>
      </c>
      <c r="V192" s="86"/>
      <c r="W192" s="86"/>
      <c r="X192" s="87">
        <f t="shared" si="40"/>
        <v>0</v>
      </c>
      <c r="Y192" s="99">
        <f t="shared" si="41"/>
        <v>0</v>
      </c>
      <c r="Z192" s="106">
        <f t="shared" si="42"/>
        <v>0</v>
      </c>
      <c r="AA192" s="107">
        <f t="shared" si="43"/>
        <v>0</v>
      </c>
      <c r="AC192" s="66">
        <f t="shared" si="45"/>
        <v>-2311.8</v>
      </c>
    </row>
    <row r="193" s="66" customFormat="1" hidden="1" customHeight="1" spans="1:29">
      <c r="A193" s="89" t="s">
        <v>170</v>
      </c>
      <c r="B193" s="89">
        <v>180.59</v>
      </c>
      <c r="C193" s="89">
        <f t="shared" si="44"/>
        <v>5417.7</v>
      </c>
      <c r="D193" s="90"/>
      <c r="E193" s="86">
        <v>1.9</v>
      </c>
      <c r="F193" s="86" t="s">
        <v>291</v>
      </c>
      <c r="G193" s="86"/>
      <c r="H193" s="87" t="e">
        <f t="shared" si="32"/>
        <v>#VALUE!</v>
      </c>
      <c r="I193" s="98" t="e">
        <f t="shared" si="33"/>
        <v>#VALUE!</v>
      </c>
      <c r="J193" s="86"/>
      <c r="K193" s="86"/>
      <c r="L193" s="87">
        <f t="shared" si="34"/>
        <v>0</v>
      </c>
      <c r="M193" s="99">
        <f t="shared" si="35"/>
        <v>0</v>
      </c>
      <c r="N193" s="86"/>
      <c r="O193" s="86"/>
      <c r="P193" s="87">
        <f t="shared" si="36"/>
        <v>0</v>
      </c>
      <c r="Q193" s="99">
        <f t="shared" si="37"/>
        <v>0</v>
      </c>
      <c r="R193" s="86"/>
      <c r="S193" s="86"/>
      <c r="T193" s="87">
        <f t="shared" si="38"/>
        <v>0</v>
      </c>
      <c r="U193" s="99">
        <f t="shared" si="47"/>
        <v>0</v>
      </c>
      <c r="V193" s="86"/>
      <c r="W193" s="86"/>
      <c r="X193" s="87">
        <f t="shared" si="40"/>
        <v>0</v>
      </c>
      <c r="Y193" s="99">
        <f t="shared" si="41"/>
        <v>0</v>
      </c>
      <c r="Z193" s="106" t="e">
        <f t="shared" si="42"/>
        <v>#VALUE!</v>
      </c>
      <c r="AA193" s="107" t="e">
        <f t="shared" si="43"/>
        <v>#VALUE!</v>
      </c>
      <c r="AC193" s="66" t="e">
        <f t="shared" si="45"/>
        <v>#VALUE!</v>
      </c>
    </row>
    <row r="194" s="66" customFormat="1" hidden="1" customHeight="1" spans="1:29">
      <c r="A194" s="108" t="s">
        <v>171</v>
      </c>
      <c r="B194" s="85">
        <v>271.61</v>
      </c>
      <c r="C194" s="85">
        <f t="shared" si="44"/>
        <v>8148.3</v>
      </c>
      <c r="D194" s="86" t="s">
        <v>12</v>
      </c>
      <c r="E194" s="86">
        <v>1.9</v>
      </c>
      <c r="F194" s="86">
        <v>294</v>
      </c>
      <c r="G194" s="86">
        <v>929</v>
      </c>
      <c r="H194" s="87">
        <f t="shared" si="32"/>
        <v>635</v>
      </c>
      <c r="I194" s="98">
        <f t="shared" si="33"/>
        <v>1206.5</v>
      </c>
      <c r="J194" s="86">
        <v>929</v>
      </c>
      <c r="K194" s="86">
        <v>1524</v>
      </c>
      <c r="L194" s="87">
        <f t="shared" si="34"/>
        <v>595</v>
      </c>
      <c r="M194" s="99">
        <f t="shared" si="35"/>
        <v>1130.5</v>
      </c>
      <c r="N194" s="86" t="s">
        <v>306</v>
      </c>
      <c r="O194" s="86"/>
      <c r="P194" s="87" t="e">
        <f t="shared" si="36"/>
        <v>#VALUE!</v>
      </c>
      <c r="Q194" s="99" t="e">
        <f t="shared" si="37"/>
        <v>#VALUE!</v>
      </c>
      <c r="R194" s="86"/>
      <c r="S194" s="86"/>
      <c r="T194" s="87">
        <f t="shared" si="38"/>
        <v>0</v>
      </c>
      <c r="U194" s="99">
        <f t="shared" si="47"/>
        <v>0</v>
      </c>
      <c r="V194" s="86"/>
      <c r="W194" s="86"/>
      <c r="X194" s="87">
        <f t="shared" si="40"/>
        <v>0</v>
      </c>
      <c r="Y194" s="99">
        <f t="shared" si="41"/>
        <v>0</v>
      </c>
      <c r="Z194" s="106" t="e">
        <f t="shared" si="42"/>
        <v>#VALUE!</v>
      </c>
      <c r="AA194" s="107" t="e">
        <f t="shared" si="43"/>
        <v>#VALUE!</v>
      </c>
      <c r="AC194" s="66" t="e">
        <f>AA194+AA195-C194</f>
        <v>#VALUE!</v>
      </c>
    </row>
    <row r="195" s="66" customFormat="1" hidden="1" customHeight="1" spans="1:27">
      <c r="A195" s="109"/>
      <c r="B195" s="88"/>
      <c r="C195" s="88"/>
      <c r="D195" s="86" t="s">
        <v>13</v>
      </c>
      <c r="E195" s="86">
        <v>1.9</v>
      </c>
      <c r="F195" s="86">
        <v>709</v>
      </c>
      <c r="G195" s="86">
        <v>716</v>
      </c>
      <c r="H195" s="87">
        <f t="shared" si="32"/>
        <v>7</v>
      </c>
      <c r="I195" s="98">
        <f t="shared" si="33"/>
        <v>13.3</v>
      </c>
      <c r="J195" s="86">
        <v>716</v>
      </c>
      <c r="K195" s="86">
        <v>717</v>
      </c>
      <c r="L195" s="87">
        <f t="shared" si="34"/>
        <v>1</v>
      </c>
      <c r="M195" s="99">
        <f t="shared" si="35"/>
        <v>1.9</v>
      </c>
      <c r="N195" s="86">
        <v>717</v>
      </c>
      <c r="O195" s="86">
        <v>717</v>
      </c>
      <c r="P195" s="87">
        <f t="shared" si="36"/>
        <v>0</v>
      </c>
      <c r="Q195" s="99">
        <f t="shared" si="37"/>
        <v>0</v>
      </c>
      <c r="R195" s="86"/>
      <c r="S195" s="86"/>
      <c r="T195" s="87">
        <f t="shared" si="38"/>
        <v>0</v>
      </c>
      <c r="U195" s="99">
        <f t="shared" si="47"/>
        <v>0</v>
      </c>
      <c r="V195" s="86"/>
      <c r="W195" s="86"/>
      <c r="X195" s="87">
        <f t="shared" si="40"/>
        <v>0</v>
      </c>
      <c r="Y195" s="99">
        <f t="shared" si="41"/>
        <v>0</v>
      </c>
      <c r="Z195" s="106">
        <f t="shared" si="42"/>
        <v>8</v>
      </c>
      <c r="AA195" s="107">
        <f t="shared" si="43"/>
        <v>15.2</v>
      </c>
    </row>
    <row r="196" s="66" customFormat="1" hidden="1" customHeight="1" spans="1:29">
      <c r="A196" s="89" t="s">
        <v>172</v>
      </c>
      <c r="B196" s="89">
        <v>139.65</v>
      </c>
      <c r="C196" s="89">
        <f>B196*30</f>
        <v>4189.5</v>
      </c>
      <c r="D196" s="90"/>
      <c r="E196" s="86">
        <v>1.9</v>
      </c>
      <c r="F196" s="86">
        <v>60009</v>
      </c>
      <c r="G196" s="86">
        <v>60443</v>
      </c>
      <c r="H196" s="87">
        <f t="shared" si="32"/>
        <v>434</v>
      </c>
      <c r="I196" s="98">
        <f t="shared" si="33"/>
        <v>824.6</v>
      </c>
      <c r="J196" s="86">
        <v>60443</v>
      </c>
      <c r="K196" s="86">
        <v>61059</v>
      </c>
      <c r="L196" s="87">
        <f t="shared" si="34"/>
        <v>616</v>
      </c>
      <c r="M196" s="99">
        <f t="shared" si="35"/>
        <v>1170.4</v>
      </c>
      <c r="N196" s="86">
        <v>61059</v>
      </c>
      <c r="O196" s="86">
        <v>61689</v>
      </c>
      <c r="P196" s="87">
        <f t="shared" si="36"/>
        <v>630</v>
      </c>
      <c r="Q196" s="99">
        <f t="shared" si="37"/>
        <v>1197</v>
      </c>
      <c r="R196" s="86"/>
      <c r="S196" s="86"/>
      <c r="T196" s="87">
        <f t="shared" si="38"/>
        <v>0</v>
      </c>
      <c r="U196" s="99">
        <f t="shared" si="47"/>
        <v>0</v>
      </c>
      <c r="V196" s="86"/>
      <c r="W196" s="86"/>
      <c r="X196" s="87">
        <f t="shared" si="40"/>
        <v>0</v>
      </c>
      <c r="Y196" s="99">
        <f t="shared" si="41"/>
        <v>0</v>
      </c>
      <c r="Z196" s="106">
        <f t="shared" si="42"/>
        <v>1680</v>
      </c>
      <c r="AA196" s="107">
        <f t="shared" si="43"/>
        <v>3192</v>
      </c>
      <c r="AC196" s="66">
        <f>AA196-C196</f>
        <v>-997.5</v>
      </c>
    </row>
    <row r="197" s="66" customFormat="1" customHeight="1" spans="1:29">
      <c r="A197" s="85" t="s">
        <v>173</v>
      </c>
      <c r="B197" s="85">
        <v>269.54</v>
      </c>
      <c r="C197" s="85">
        <f>B197*30</f>
        <v>8086.2</v>
      </c>
      <c r="D197" s="86" t="s">
        <v>12</v>
      </c>
      <c r="E197" s="86">
        <v>1.9</v>
      </c>
      <c r="F197" s="86">
        <v>3583</v>
      </c>
      <c r="G197" s="86">
        <v>3732</v>
      </c>
      <c r="H197" s="87">
        <f t="shared" ref="H197:H260" si="48">G197-F197</f>
        <v>149</v>
      </c>
      <c r="I197" s="98">
        <f t="shared" ref="I197:I260" si="49">H197*E197</f>
        <v>283.1</v>
      </c>
      <c r="J197" s="86">
        <v>3732</v>
      </c>
      <c r="K197" s="86">
        <v>4382</v>
      </c>
      <c r="L197" s="87">
        <f t="shared" ref="L197:L260" si="50">K197-J197</f>
        <v>650</v>
      </c>
      <c r="M197" s="99">
        <f t="shared" ref="M197:M260" si="51">L197*E197</f>
        <v>1235</v>
      </c>
      <c r="N197" s="86">
        <v>4382</v>
      </c>
      <c r="O197" s="86">
        <v>9388</v>
      </c>
      <c r="P197" s="87">
        <f t="shared" ref="P197:P260" si="52">O197-N197</f>
        <v>5006</v>
      </c>
      <c r="Q197" s="99">
        <f t="shared" ref="Q197:Q260" si="53">P197*E197</f>
        <v>9511.4</v>
      </c>
      <c r="R197" s="86"/>
      <c r="S197" s="86"/>
      <c r="T197" s="87">
        <f t="shared" ref="T197:T260" si="54">S197-R197</f>
        <v>0</v>
      </c>
      <c r="U197" s="99">
        <f t="shared" si="47"/>
        <v>0</v>
      </c>
      <c r="V197" s="86"/>
      <c r="W197" s="86"/>
      <c r="X197" s="87">
        <f t="shared" ref="X197:X260" si="55">W197-V197</f>
        <v>0</v>
      </c>
      <c r="Y197" s="99">
        <f t="shared" ref="Y197:Y260" si="56">X197*E197</f>
        <v>0</v>
      </c>
      <c r="Z197" s="106">
        <f t="shared" ref="Z197:Z260" si="57">H197+L197+P197+T197+X197</f>
        <v>5805</v>
      </c>
      <c r="AA197" s="107">
        <f t="shared" ref="AA197:AA260" si="58">I197+M197+Q197+U197+Y197</f>
        <v>11029.5</v>
      </c>
      <c r="AC197" s="66">
        <f>AA197+AA198-C197</f>
        <v>2943.3</v>
      </c>
    </row>
    <row r="198" s="66" customFormat="1" customHeight="1" spans="1:27">
      <c r="A198" s="88"/>
      <c r="B198" s="88"/>
      <c r="C198" s="88"/>
      <c r="D198" s="86" t="s">
        <v>13</v>
      </c>
      <c r="E198" s="86">
        <v>1.9</v>
      </c>
      <c r="F198" s="86">
        <v>0</v>
      </c>
      <c r="G198" s="86">
        <v>0</v>
      </c>
      <c r="H198" s="87">
        <f t="shared" si="48"/>
        <v>0</v>
      </c>
      <c r="I198" s="98">
        <f t="shared" si="49"/>
        <v>0</v>
      </c>
      <c r="J198" s="86">
        <v>0</v>
      </c>
      <c r="K198" s="86">
        <v>0</v>
      </c>
      <c r="L198" s="87">
        <f t="shared" si="50"/>
        <v>0</v>
      </c>
      <c r="M198" s="99">
        <f t="shared" si="51"/>
        <v>0</v>
      </c>
      <c r="N198" s="86">
        <v>0</v>
      </c>
      <c r="O198" s="86">
        <v>0</v>
      </c>
      <c r="P198" s="87">
        <f t="shared" si="52"/>
        <v>0</v>
      </c>
      <c r="Q198" s="99">
        <f t="shared" si="53"/>
        <v>0</v>
      </c>
      <c r="R198" s="86"/>
      <c r="S198" s="86"/>
      <c r="T198" s="87">
        <f t="shared" si="54"/>
        <v>0</v>
      </c>
      <c r="U198" s="99">
        <f t="shared" si="47"/>
        <v>0</v>
      </c>
      <c r="V198" s="86"/>
      <c r="W198" s="86"/>
      <c r="X198" s="87">
        <f t="shared" si="55"/>
        <v>0</v>
      </c>
      <c r="Y198" s="99">
        <f t="shared" si="56"/>
        <v>0</v>
      </c>
      <c r="Z198" s="106">
        <f t="shared" si="57"/>
        <v>0</v>
      </c>
      <c r="AA198" s="107">
        <f t="shared" si="58"/>
        <v>0</v>
      </c>
    </row>
    <row r="199" s="66" customFormat="1" hidden="1" customHeight="1" spans="1:29">
      <c r="A199" s="89" t="s">
        <v>174</v>
      </c>
      <c r="B199" s="89">
        <v>168.62</v>
      </c>
      <c r="C199" s="89">
        <f>B199*30</f>
        <v>5058.6</v>
      </c>
      <c r="D199" s="90"/>
      <c r="E199" s="86">
        <v>1.9</v>
      </c>
      <c r="F199" s="86">
        <v>56541</v>
      </c>
      <c r="G199" s="86">
        <v>56645</v>
      </c>
      <c r="H199" s="87">
        <f t="shared" si="48"/>
        <v>104</v>
      </c>
      <c r="I199" s="98">
        <f t="shared" si="49"/>
        <v>197.6</v>
      </c>
      <c r="J199" s="86">
        <v>56645</v>
      </c>
      <c r="K199" s="86">
        <v>56987</v>
      </c>
      <c r="L199" s="87">
        <f t="shared" si="50"/>
        <v>342</v>
      </c>
      <c r="M199" s="99">
        <f t="shared" si="51"/>
        <v>649.8</v>
      </c>
      <c r="N199" s="86">
        <v>56987</v>
      </c>
      <c r="O199" s="86">
        <v>57521</v>
      </c>
      <c r="P199" s="87">
        <f t="shared" si="52"/>
        <v>534</v>
      </c>
      <c r="Q199" s="99">
        <f t="shared" si="53"/>
        <v>1014.6</v>
      </c>
      <c r="R199" s="86"/>
      <c r="S199" s="86"/>
      <c r="T199" s="87">
        <f t="shared" si="54"/>
        <v>0</v>
      </c>
      <c r="U199" s="99">
        <f t="shared" si="47"/>
        <v>0</v>
      </c>
      <c r="V199" s="86"/>
      <c r="W199" s="86"/>
      <c r="X199" s="87">
        <f t="shared" si="55"/>
        <v>0</v>
      </c>
      <c r="Y199" s="99">
        <f t="shared" si="56"/>
        <v>0</v>
      </c>
      <c r="Z199" s="106">
        <f t="shared" si="57"/>
        <v>980</v>
      </c>
      <c r="AA199" s="107">
        <f t="shared" si="58"/>
        <v>1862</v>
      </c>
      <c r="AC199" s="66">
        <f>AA199-C199</f>
        <v>-3196.6</v>
      </c>
    </row>
    <row r="200" s="66" customFormat="1" hidden="1" customHeight="1" spans="1:29">
      <c r="A200" s="89" t="s">
        <v>175</v>
      </c>
      <c r="B200" s="89">
        <v>132.83</v>
      </c>
      <c r="C200" s="89">
        <f t="shared" ref="C200:C218" si="59">B200*30</f>
        <v>3984.9</v>
      </c>
      <c r="D200" s="90"/>
      <c r="E200" s="86">
        <v>1.9</v>
      </c>
      <c r="F200" s="86">
        <v>58382</v>
      </c>
      <c r="G200" s="86">
        <v>58614</v>
      </c>
      <c r="H200" s="87">
        <f t="shared" si="48"/>
        <v>232</v>
      </c>
      <c r="I200" s="98">
        <f t="shared" si="49"/>
        <v>440.8</v>
      </c>
      <c r="J200" s="86">
        <v>58614</v>
      </c>
      <c r="K200" s="86">
        <v>59098</v>
      </c>
      <c r="L200" s="87">
        <f t="shared" si="50"/>
        <v>484</v>
      </c>
      <c r="M200" s="99">
        <f t="shared" si="51"/>
        <v>919.6</v>
      </c>
      <c r="N200" s="86">
        <v>59098</v>
      </c>
      <c r="O200" s="86">
        <v>60118</v>
      </c>
      <c r="P200" s="87">
        <f t="shared" si="52"/>
        <v>1020</v>
      </c>
      <c r="Q200" s="99">
        <f t="shared" si="53"/>
        <v>1938</v>
      </c>
      <c r="R200" s="86"/>
      <c r="S200" s="86"/>
      <c r="T200" s="87">
        <f t="shared" si="54"/>
        <v>0</v>
      </c>
      <c r="U200" s="99">
        <f t="shared" si="47"/>
        <v>0</v>
      </c>
      <c r="V200" s="86"/>
      <c r="W200" s="86"/>
      <c r="X200" s="87">
        <f t="shared" si="55"/>
        <v>0</v>
      </c>
      <c r="Y200" s="99">
        <f t="shared" si="56"/>
        <v>0</v>
      </c>
      <c r="Z200" s="106">
        <f t="shared" si="57"/>
        <v>1736</v>
      </c>
      <c r="AA200" s="107">
        <f t="shared" si="58"/>
        <v>3298.4</v>
      </c>
      <c r="AC200" s="66">
        <f t="shared" ref="AC200:AC217" si="60">AA200-C200</f>
        <v>-686.5</v>
      </c>
    </row>
    <row r="201" s="66" customFormat="1" hidden="1" customHeight="1" spans="1:29">
      <c r="A201" s="89" t="s">
        <v>176</v>
      </c>
      <c r="B201" s="89">
        <v>167.66</v>
      </c>
      <c r="C201" s="89">
        <f t="shared" si="59"/>
        <v>5029.8</v>
      </c>
      <c r="D201" s="90"/>
      <c r="E201" s="86">
        <v>1.9</v>
      </c>
      <c r="F201" s="86">
        <v>53445</v>
      </c>
      <c r="G201" s="86">
        <v>53596</v>
      </c>
      <c r="H201" s="87">
        <f t="shared" si="48"/>
        <v>151</v>
      </c>
      <c r="I201" s="98">
        <f t="shared" si="49"/>
        <v>286.9</v>
      </c>
      <c r="J201" s="86">
        <v>53596</v>
      </c>
      <c r="K201" s="86">
        <v>53618</v>
      </c>
      <c r="L201" s="87">
        <f t="shared" si="50"/>
        <v>22</v>
      </c>
      <c r="M201" s="99">
        <f t="shared" si="51"/>
        <v>41.8</v>
      </c>
      <c r="N201" s="86"/>
      <c r="O201" s="86"/>
      <c r="P201" s="87">
        <f t="shared" si="52"/>
        <v>0</v>
      </c>
      <c r="Q201" s="99">
        <f t="shared" si="53"/>
        <v>0</v>
      </c>
      <c r="R201" s="86"/>
      <c r="S201" s="86"/>
      <c r="T201" s="87">
        <f t="shared" si="54"/>
        <v>0</v>
      </c>
      <c r="U201" s="99">
        <f t="shared" si="47"/>
        <v>0</v>
      </c>
      <c r="V201" s="86"/>
      <c r="W201" s="86"/>
      <c r="X201" s="87">
        <f t="shared" si="55"/>
        <v>0</v>
      </c>
      <c r="Y201" s="99">
        <f t="shared" si="56"/>
        <v>0</v>
      </c>
      <c r="Z201" s="106">
        <f t="shared" si="57"/>
        <v>173</v>
      </c>
      <c r="AA201" s="107">
        <f t="shared" si="58"/>
        <v>328.7</v>
      </c>
      <c r="AC201" s="66">
        <f t="shared" si="60"/>
        <v>-4701.1</v>
      </c>
    </row>
    <row r="202" s="66" customFormat="1" hidden="1" customHeight="1" spans="1:29">
      <c r="A202" s="89" t="s">
        <v>177</v>
      </c>
      <c r="B202" s="89">
        <v>131.87</v>
      </c>
      <c r="C202" s="89">
        <f t="shared" si="59"/>
        <v>3956.1</v>
      </c>
      <c r="D202" s="90"/>
      <c r="E202" s="86">
        <v>1.9</v>
      </c>
      <c r="F202" s="86">
        <v>1005</v>
      </c>
      <c r="G202" s="86">
        <v>1021</v>
      </c>
      <c r="H202" s="87">
        <f t="shared" si="48"/>
        <v>16</v>
      </c>
      <c r="I202" s="98">
        <f t="shared" si="49"/>
        <v>30.4</v>
      </c>
      <c r="J202" s="86">
        <v>1021</v>
      </c>
      <c r="K202" s="86">
        <v>1378</v>
      </c>
      <c r="L202" s="87">
        <f t="shared" si="50"/>
        <v>357</v>
      </c>
      <c r="M202" s="99">
        <f t="shared" si="51"/>
        <v>678.3</v>
      </c>
      <c r="N202" s="86">
        <v>1378</v>
      </c>
      <c r="O202" s="86">
        <v>1388</v>
      </c>
      <c r="P202" s="87">
        <f t="shared" si="52"/>
        <v>10</v>
      </c>
      <c r="Q202" s="99">
        <f t="shared" si="53"/>
        <v>19</v>
      </c>
      <c r="R202" s="86"/>
      <c r="S202" s="86"/>
      <c r="T202" s="87">
        <f t="shared" si="54"/>
        <v>0</v>
      </c>
      <c r="U202" s="99">
        <f t="shared" si="47"/>
        <v>0</v>
      </c>
      <c r="V202" s="86"/>
      <c r="W202" s="86"/>
      <c r="X202" s="87">
        <f t="shared" si="55"/>
        <v>0</v>
      </c>
      <c r="Y202" s="99">
        <f t="shared" si="56"/>
        <v>0</v>
      </c>
      <c r="Z202" s="106">
        <f t="shared" si="57"/>
        <v>383</v>
      </c>
      <c r="AA202" s="107">
        <f t="shared" si="58"/>
        <v>727.7</v>
      </c>
      <c r="AC202" s="66">
        <f t="shared" si="60"/>
        <v>-3228.4</v>
      </c>
    </row>
    <row r="203" s="66" customFormat="1" hidden="1" customHeight="1" spans="1:29">
      <c r="A203" s="89" t="s">
        <v>178</v>
      </c>
      <c r="B203" s="89">
        <v>132.83</v>
      </c>
      <c r="C203" s="89">
        <f t="shared" si="59"/>
        <v>3984.9</v>
      </c>
      <c r="D203" s="90"/>
      <c r="E203" s="86">
        <v>1.9</v>
      </c>
      <c r="F203" s="86">
        <v>47531</v>
      </c>
      <c r="G203" s="86" t="s">
        <v>285</v>
      </c>
      <c r="H203" s="87" t="e">
        <f t="shared" si="48"/>
        <v>#VALUE!</v>
      </c>
      <c r="I203" s="98" t="e">
        <f t="shared" si="49"/>
        <v>#VALUE!</v>
      </c>
      <c r="J203" s="86"/>
      <c r="K203" s="86"/>
      <c r="L203" s="87">
        <f t="shared" si="50"/>
        <v>0</v>
      </c>
      <c r="M203" s="99">
        <f t="shared" si="51"/>
        <v>0</v>
      </c>
      <c r="N203" s="86"/>
      <c r="O203" s="86"/>
      <c r="P203" s="87">
        <f t="shared" si="52"/>
        <v>0</v>
      </c>
      <c r="Q203" s="99">
        <f t="shared" si="53"/>
        <v>0</v>
      </c>
      <c r="R203" s="86"/>
      <c r="S203" s="86"/>
      <c r="T203" s="87">
        <f t="shared" si="54"/>
        <v>0</v>
      </c>
      <c r="U203" s="99">
        <f t="shared" si="47"/>
        <v>0</v>
      </c>
      <c r="V203" s="86"/>
      <c r="W203" s="86"/>
      <c r="X203" s="87">
        <f t="shared" si="55"/>
        <v>0</v>
      </c>
      <c r="Y203" s="99">
        <f t="shared" si="56"/>
        <v>0</v>
      </c>
      <c r="Z203" s="106" t="e">
        <f t="shared" si="57"/>
        <v>#VALUE!</v>
      </c>
      <c r="AA203" s="107" t="e">
        <f t="shared" si="58"/>
        <v>#VALUE!</v>
      </c>
      <c r="AC203" s="66" t="e">
        <f t="shared" si="60"/>
        <v>#VALUE!</v>
      </c>
    </row>
    <row r="204" s="66" customFormat="1" customHeight="1" spans="1:29">
      <c r="A204" s="89" t="s">
        <v>179</v>
      </c>
      <c r="B204" s="89">
        <v>167.66</v>
      </c>
      <c r="C204" s="89">
        <f t="shared" si="59"/>
        <v>5029.8</v>
      </c>
      <c r="D204" s="90"/>
      <c r="E204" s="86">
        <v>1.9</v>
      </c>
      <c r="F204" s="86">
        <v>35511</v>
      </c>
      <c r="G204" s="86">
        <v>36505</v>
      </c>
      <c r="H204" s="87">
        <f t="shared" si="48"/>
        <v>994</v>
      </c>
      <c r="I204" s="98">
        <f t="shared" si="49"/>
        <v>1888.6</v>
      </c>
      <c r="J204" s="86">
        <v>36505</v>
      </c>
      <c r="K204" s="86">
        <v>38027</v>
      </c>
      <c r="L204" s="87">
        <f t="shared" si="50"/>
        <v>1522</v>
      </c>
      <c r="M204" s="99">
        <f t="shared" si="51"/>
        <v>2891.8</v>
      </c>
      <c r="N204" s="86">
        <v>38027</v>
      </c>
      <c r="O204" s="86">
        <v>39699</v>
      </c>
      <c r="P204" s="87">
        <f t="shared" si="52"/>
        <v>1672</v>
      </c>
      <c r="Q204" s="99">
        <f t="shared" si="53"/>
        <v>3176.8</v>
      </c>
      <c r="R204" s="86"/>
      <c r="S204" s="86"/>
      <c r="T204" s="87">
        <f t="shared" si="54"/>
        <v>0</v>
      </c>
      <c r="U204" s="99">
        <f t="shared" si="47"/>
        <v>0</v>
      </c>
      <c r="V204" s="86"/>
      <c r="W204" s="86"/>
      <c r="X204" s="87">
        <f t="shared" si="55"/>
        <v>0</v>
      </c>
      <c r="Y204" s="99">
        <f t="shared" si="56"/>
        <v>0</v>
      </c>
      <c r="Z204" s="106">
        <f t="shared" si="57"/>
        <v>4188</v>
      </c>
      <c r="AA204" s="107">
        <f t="shared" si="58"/>
        <v>7957.2</v>
      </c>
      <c r="AC204" s="66">
        <f t="shared" si="60"/>
        <v>2927.4</v>
      </c>
    </row>
    <row r="205" s="66" customFormat="1" customHeight="1" spans="1:30">
      <c r="A205" s="89" t="s">
        <v>180</v>
      </c>
      <c r="B205" s="89">
        <v>131.87</v>
      </c>
      <c r="C205" s="89">
        <f t="shared" si="59"/>
        <v>3956.1</v>
      </c>
      <c r="D205" s="90"/>
      <c r="E205" s="86">
        <v>1.9</v>
      </c>
      <c r="F205" s="86">
        <v>81805</v>
      </c>
      <c r="G205" s="86">
        <v>82113</v>
      </c>
      <c r="H205" s="87">
        <f t="shared" si="48"/>
        <v>308</v>
      </c>
      <c r="I205" s="98">
        <f t="shared" si="49"/>
        <v>585.2</v>
      </c>
      <c r="J205" s="86">
        <v>82113</v>
      </c>
      <c r="K205" s="86">
        <v>83198</v>
      </c>
      <c r="L205" s="87">
        <f t="shared" si="50"/>
        <v>1085</v>
      </c>
      <c r="M205" s="99">
        <f t="shared" si="51"/>
        <v>2061.5</v>
      </c>
      <c r="N205" s="86">
        <v>83198</v>
      </c>
      <c r="O205" s="86">
        <v>84298</v>
      </c>
      <c r="P205" s="87">
        <f t="shared" si="52"/>
        <v>1100</v>
      </c>
      <c r="Q205" s="99">
        <f t="shared" si="53"/>
        <v>2090</v>
      </c>
      <c r="R205" s="86"/>
      <c r="S205" s="86"/>
      <c r="T205" s="87">
        <f t="shared" si="54"/>
        <v>0</v>
      </c>
      <c r="U205" s="99">
        <f t="shared" si="47"/>
        <v>0</v>
      </c>
      <c r="V205" s="86"/>
      <c r="W205" s="86"/>
      <c r="X205" s="87">
        <f t="shared" si="55"/>
        <v>0</v>
      </c>
      <c r="Y205" s="99">
        <f t="shared" si="56"/>
        <v>0</v>
      </c>
      <c r="Z205" s="106">
        <f t="shared" si="57"/>
        <v>2493</v>
      </c>
      <c r="AA205" s="107">
        <f t="shared" si="58"/>
        <v>4736.7</v>
      </c>
      <c r="AC205" s="66">
        <f t="shared" si="60"/>
        <v>780.6</v>
      </c>
      <c r="AD205" s="66" t="s">
        <v>301</v>
      </c>
    </row>
    <row r="206" s="66" customFormat="1" ht="20" hidden="1" customHeight="1" spans="1:29">
      <c r="A206" s="89" t="s">
        <v>181</v>
      </c>
      <c r="B206" s="89">
        <v>132.83</v>
      </c>
      <c r="C206" s="89">
        <f t="shared" si="59"/>
        <v>3984.9</v>
      </c>
      <c r="D206" s="90"/>
      <c r="E206" s="86">
        <v>1.9</v>
      </c>
      <c r="F206" s="86">
        <v>49723</v>
      </c>
      <c r="G206" s="86">
        <v>49911</v>
      </c>
      <c r="H206" s="87">
        <f t="shared" si="48"/>
        <v>188</v>
      </c>
      <c r="I206" s="98">
        <f t="shared" si="49"/>
        <v>357.2</v>
      </c>
      <c r="J206" s="86">
        <v>49911</v>
      </c>
      <c r="K206" s="86">
        <v>50382</v>
      </c>
      <c r="L206" s="87">
        <f t="shared" si="50"/>
        <v>471</v>
      </c>
      <c r="M206" s="99">
        <f t="shared" si="51"/>
        <v>894.9</v>
      </c>
      <c r="N206" s="86">
        <v>50382</v>
      </c>
      <c r="O206" s="86">
        <v>51205</v>
      </c>
      <c r="P206" s="87">
        <f t="shared" si="52"/>
        <v>823</v>
      </c>
      <c r="Q206" s="99">
        <f t="shared" si="53"/>
        <v>1563.7</v>
      </c>
      <c r="R206" s="86"/>
      <c r="S206" s="86"/>
      <c r="T206" s="87">
        <f t="shared" si="54"/>
        <v>0</v>
      </c>
      <c r="U206" s="99">
        <f t="shared" si="47"/>
        <v>0</v>
      </c>
      <c r="V206" s="86"/>
      <c r="W206" s="86"/>
      <c r="X206" s="87">
        <f t="shared" si="55"/>
        <v>0</v>
      </c>
      <c r="Y206" s="99">
        <f t="shared" si="56"/>
        <v>0</v>
      </c>
      <c r="Z206" s="106">
        <f t="shared" si="57"/>
        <v>1482</v>
      </c>
      <c r="AA206" s="107">
        <f t="shared" si="58"/>
        <v>2815.8</v>
      </c>
      <c r="AC206" s="66">
        <f t="shared" si="60"/>
        <v>-1169.1</v>
      </c>
    </row>
    <row r="207" s="66" customFormat="1" hidden="1" customHeight="1" spans="1:29">
      <c r="A207" s="89" t="s">
        <v>182</v>
      </c>
      <c r="B207" s="89">
        <v>167.66</v>
      </c>
      <c r="C207" s="89">
        <f t="shared" si="59"/>
        <v>5029.8</v>
      </c>
      <c r="D207" s="90"/>
      <c r="E207" s="86">
        <v>1.9</v>
      </c>
      <c r="F207" s="86">
        <v>56339</v>
      </c>
      <c r="G207" s="86">
        <v>56452</v>
      </c>
      <c r="H207" s="87">
        <f t="shared" si="48"/>
        <v>113</v>
      </c>
      <c r="I207" s="98">
        <f t="shared" si="49"/>
        <v>214.7</v>
      </c>
      <c r="J207" s="86">
        <v>56452</v>
      </c>
      <c r="K207" s="86">
        <v>56934</v>
      </c>
      <c r="L207" s="87">
        <f t="shared" si="50"/>
        <v>482</v>
      </c>
      <c r="M207" s="99">
        <f t="shared" si="51"/>
        <v>915.8</v>
      </c>
      <c r="N207" s="86">
        <v>56934</v>
      </c>
      <c r="O207" s="86">
        <v>58330</v>
      </c>
      <c r="P207" s="87">
        <f t="shared" si="52"/>
        <v>1396</v>
      </c>
      <c r="Q207" s="99">
        <f t="shared" si="53"/>
        <v>2652.4</v>
      </c>
      <c r="R207" s="86"/>
      <c r="S207" s="86"/>
      <c r="T207" s="87">
        <f t="shared" si="54"/>
        <v>0</v>
      </c>
      <c r="U207" s="99">
        <f t="shared" si="47"/>
        <v>0</v>
      </c>
      <c r="V207" s="86"/>
      <c r="W207" s="86"/>
      <c r="X207" s="87">
        <f t="shared" si="55"/>
        <v>0</v>
      </c>
      <c r="Y207" s="99">
        <f t="shared" si="56"/>
        <v>0</v>
      </c>
      <c r="Z207" s="106">
        <f t="shared" si="57"/>
        <v>1991</v>
      </c>
      <c r="AA207" s="107">
        <f t="shared" si="58"/>
        <v>3782.9</v>
      </c>
      <c r="AC207" s="66">
        <f t="shared" si="60"/>
        <v>-1246.9</v>
      </c>
    </row>
    <row r="208" s="66" customFormat="1" hidden="1" customHeight="1" spans="1:29">
      <c r="A208" s="89" t="s">
        <v>183</v>
      </c>
      <c r="B208" s="89">
        <v>131.87</v>
      </c>
      <c r="C208" s="89">
        <f t="shared" si="59"/>
        <v>3956.1</v>
      </c>
      <c r="D208" s="90"/>
      <c r="E208" s="86">
        <v>1.9</v>
      </c>
      <c r="F208" s="86">
        <v>32157</v>
      </c>
      <c r="G208" s="86">
        <v>32311</v>
      </c>
      <c r="H208" s="87">
        <f t="shared" si="48"/>
        <v>154</v>
      </c>
      <c r="I208" s="98">
        <f t="shared" si="49"/>
        <v>292.6</v>
      </c>
      <c r="J208" s="86">
        <v>32311</v>
      </c>
      <c r="K208" s="86">
        <v>32311</v>
      </c>
      <c r="L208" s="87">
        <f t="shared" si="50"/>
        <v>0</v>
      </c>
      <c r="M208" s="99">
        <f t="shared" si="51"/>
        <v>0</v>
      </c>
      <c r="N208" s="86">
        <v>32311</v>
      </c>
      <c r="O208" s="86">
        <v>32976</v>
      </c>
      <c r="P208" s="87">
        <f t="shared" si="52"/>
        <v>665</v>
      </c>
      <c r="Q208" s="99">
        <f t="shared" si="53"/>
        <v>1263.5</v>
      </c>
      <c r="R208" s="86"/>
      <c r="S208" s="86"/>
      <c r="T208" s="87">
        <f t="shared" si="54"/>
        <v>0</v>
      </c>
      <c r="U208" s="99">
        <f t="shared" si="47"/>
        <v>0</v>
      </c>
      <c r="V208" s="86"/>
      <c r="W208" s="86"/>
      <c r="X208" s="87">
        <f t="shared" si="55"/>
        <v>0</v>
      </c>
      <c r="Y208" s="99">
        <f t="shared" si="56"/>
        <v>0</v>
      </c>
      <c r="Z208" s="106">
        <f t="shared" si="57"/>
        <v>819</v>
      </c>
      <c r="AA208" s="107">
        <f t="shared" si="58"/>
        <v>1556.1</v>
      </c>
      <c r="AC208" s="66">
        <f t="shared" si="60"/>
        <v>-2400</v>
      </c>
    </row>
    <row r="209" s="66" customFormat="1" hidden="1" customHeight="1" spans="1:29">
      <c r="A209" s="89" t="s">
        <v>184</v>
      </c>
      <c r="B209" s="89">
        <v>132.83</v>
      </c>
      <c r="C209" s="89">
        <f t="shared" si="59"/>
        <v>3984.9</v>
      </c>
      <c r="D209" s="90"/>
      <c r="E209" s="86">
        <v>1.9</v>
      </c>
      <c r="F209" s="86">
        <v>26969</v>
      </c>
      <c r="G209" s="86" t="s">
        <v>285</v>
      </c>
      <c r="H209" s="87" t="e">
        <f t="shared" si="48"/>
        <v>#VALUE!</v>
      </c>
      <c r="I209" s="98" t="e">
        <f t="shared" si="49"/>
        <v>#VALUE!</v>
      </c>
      <c r="J209" s="86">
        <v>26969</v>
      </c>
      <c r="K209" s="86">
        <v>26977</v>
      </c>
      <c r="L209" s="87">
        <f t="shared" si="50"/>
        <v>8</v>
      </c>
      <c r="M209" s="99">
        <f t="shared" si="51"/>
        <v>15.2</v>
      </c>
      <c r="N209" s="86"/>
      <c r="O209" s="86"/>
      <c r="P209" s="87">
        <f t="shared" si="52"/>
        <v>0</v>
      </c>
      <c r="Q209" s="99">
        <f t="shared" si="53"/>
        <v>0</v>
      </c>
      <c r="R209" s="86"/>
      <c r="S209" s="86"/>
      <c r="T209" s="87">
        <f t="shared" si="54"/>
        <v>0</v>
      </c>
      <c r="U209" s="99">
        <f t="shared" si="47"/>
        <v>0</v>
      </c>
      <c r="V209" s="86"/>
      <c r="W209" s="86"/>
      <c r="X209" s="87">
        <f t="shared" si="55"/>
        <v>0</v>
      </c>
      <c r="Y209" s="99">
        <f t="shared" si="56"/>
        <v>0</v>
      </c>
      <c r="Z209" s="106" t="e">
        <f t="shared" si="57"/>
        <v>#VALUE!</v>
      </c>
      <c r="AA209" s="107" t="e">
        <f t="shared" si="58"/>
        <v>#VALUE!</v>
      </c>
      <c r="AC209" s="66" t="e">
        <f t="shared" si="60"/>
        <v>#VALUE!</v>
      </c>
    </row>
    <row r="210" s="66" customFormat="1" hidden="1" customHeight="1" spans="1:29">
      <c r="A210" s="89" t="s">
        <v>185</v>
      </c>
      <c r="B210" s="89">
        <v>167.66</v>
      </c>
      <c r="C210" s="89">
        <f t="shared" si="59"/>
        <v>5029.8</v>
      </c>
      <c r="D210" s="90"/>
      <c r="E210" s="86">
        <v>1.9</v>
      </c>
      <c r="F210" s="86">
        <v>83304</v>
      </c>
      <c r="G210" s="86">
        <v>83304</v>
      </c>
      <c r="H210" s="87">
        <f t="shared" si="48"/>
        <v>0</v>
      </c>
      <c r="I210" s="98">
        <f t="shared" si="49"/>
        <v>0</v>
      </c>
      <c r="J210" s="86">
        <v>83304</v>
      </c>
      <c r="K210" s="86">
        <v>83304</v>
      </c>
      <c r="L210" s="87">
        <f t="shared" si="50"/>
        <v>0</v>
      </c>
      <c r="M210" s="99">
        <f t="shared" si="51"/>
        <v>0</v>
      </c>
      <c r="N210" s="86"/>
      <c r="O210" s="86"/>
      <c r="P210" s="87">
        <f t="shared" si="52"/>
        <v>0</v>
      </c>
      <c r="Q210" s="99">
        <f t="shared" si="53"/>
        <v>0</v>
      </c>
      <c r="R210" s="86"/>
      <c r="S210" s="86"/>
      <c r="T210" s="87">
        <f t="shared" si="54"/>
        <v>0</v>
      </c>
      <c r="U210" s="99">
        <f t="shared" si="47"/>
        <v>0</v>
      </c>
      <c r="V210" s="86"/>
      <c r="W210" s="86"/>
      <c r="X210" s="87">
        <f t="shared" si="55"/>
        <v>0</v>
      </c>
      <c r="Y210" s="99">
        <f t="shared" si="56"/>
        <v>0</v>
      </c>
      <c r="Z210" s="106">
        <f t="shared" si="57"/>
        <v>0</v>
      </c>
      <c r="AA210" s="107">
        <f t="shared" si="58"/>
        <v>0</v>
      </c>
      <c r="AC210" s="66">
        <f t="shared" si="60"/>
        <v>-5029.8</v>
      </c>
    </row>
    <row r="211" s="66" customFormat="1" hidden="1" customHeight="1" spans="1:29">
      <c r="A211" s="89" t="s">
        <v>186</v>
      </c>
      <c r="B211" s="89">
        <v>131.87</v>
      </c>
      <c r="C211" s="89">
        <f t="shared" si="59"/>
        <v>3956.1</v>
      </c>
      <c r="D211" s="90"/>
      <c r="E211" s="86">
        <v>1.9</v>
      </c>
      <c r="F211" s="86">
        <v>1416</v>
      </c>
      <c r="G211" s="86">
        <v>1425</v>
      </c>
      <c r="H211" s="87">
        <f t="shared" si="48"/>
        <v>9</v>
      </c>
      <c r="I211" s="98">
        <f t="shared" si="49"/>
        <v>17.1</v>
      </c>
      <c r="J211" s="86">
        <v>1425</v>
      </c>
      <c r="K211" s="86">
        <v>1606</v>
      </c>
      <c r="L211" s="87">
        <f t="shared" si="50"/>
        <v>181</v>
      </c>
      <c r="M211" s="99">
        <f t="shared" si="51"/>
        <v>343.9</v>
      </c>
      <c r="N211" s="86">
        <v>1606</v>
      </c>
      <c r="O211" s="86">
        <v>1610</v>
      </c>
      <c r="P211" s="87">
        <f t="shared" si="52"/>
        <v>4</v>
      </c>
      <c r="Q211" s="99">
        <f t="shared" si="53"/>
        <v>7.6</v>
      </c>
      <c r="R211" s="86"/>
      <c r="S211" s="86"/>
      <c r="T211" s="87">
        <f t="shared" si="54"/>
        <v>0</v>
      </c>
      <c r="U211" s="99">
        <f t="shared" si="47"/>
        <v>0</v>
      </c>
      <c r="V211" s="86"/>
      <c r="W211" s="86"/>
      <c r="X211" s="87">
        <f t="shared" si="55"/>
        <v>0</v>
      </c>
      <c r="Y211" s="99">
        <f t="shared" si="56"/>
        <v>0</v>
      </c>
      <c r="Z211" s="106">
        <f t="shared" si="57"/>
        <v>194</v>
      </c>
      <c r="AA211" s="107">
        <f t="shared" si="58"/>
        <v>368.6</v>
      </c>
      <c r="AC211" s="66">
        <f t="shared" si="60"/>
        <v>-3587.5</v>
      </c>
    </row>
    <row r="212" s="66" customFormat="1" hidden="1" customHeight="1" spans="1:29">
      <c r="A212" s="89" t="s">
        <v>187</v>
      </c>
      <c r="B212" s="89">
        <v>132.83</v>
      </c>
      <c r="C212" s="89">
        <f t="shared" si="59"/>
        <v>3984.9</v>
      </c>
      <c r="D212" s="90"/>
      <c r="E212" s="86">
        <v>1.9</v>
      </c>
      <c r="F212" s="86">
        <v>124605</v>
      </c>
      <c r="G212" s="86" t="s">
        <v>285</v>
      </c>
      <c r="H212" s="87" t="e">
        <f t="shared" si="48"/>
        <v>#VALUE!</v>
      </c>
      <c r="I212" s="98" t="e">
        <f t="shared" si="49"/>
        <v>#VALUE!</v>
      </c>
      <c r="J212" s="86"/>
      <c r="K212" s="86"/>
      <c r="L212" s="87">
        <f t="shared" si="50"/>
        <v>0</v>
      </c>
      <c r="M212" s="99">
        <f t="shared" si="51"/>
        <v>0</v>
      </c>
      <c r="N212" s="86"/>
      <c r="O212" s="86"/>
      <c r="P212" s="87">
        <f t="shared" si="52"/>
        <v>0</v>
      </c>
      <c r="Q212" s="99">
        <f t="shared" si="53"/>
        <v>0</v>
      </c>
      <c r="R212" s="86"/>
      <c r="S212" s="86"/>
      <c r="T212" s="87">
        <f t="shared" si="54"/>
        <v>0</v>
      </c>
      <c r="U212" s="99">
        <f t="shared" si="47"/>
        <v>0</v>
      </c>
      <c r="V212" s="86"/>
      <c r="W212" s="86"/>
      <c r="X212" s="87">
        <f t="shared" si="55"/>
        <v>0</v>
      </c>
      <c r="Y212" s="99">
        <f t="shared" si="56"/>
        <v>0</v>
      </c>
      <c r="Z212" s="106" t="e">
        <f t="shared" si="57"/>
        <v>#VALUE!</v>
      </c>
      <c r="AA212" s="107" t="e">
        <f t="shared" si="58"/>
        <v>#VALUE!</v>
      </c>
      <c r="AC212" s="66" t="e">
        <f t="shared" si="60"/>
        <v>#VALUE!</v>
      </c>
    </row>
    <row r="213" s="66" customFormat="1" hidden="1" customHeight="1" spans="1:29">
      <c r="A213" s="89" t="s">
        <v>188</v>
      </c>
      <c r="B213" s="89">
        <v>167.66</v>
      </c>
      <c r="C213" s="89">
        <f t="shared" si="59"/>
        <v>5029.8</v>
      </c>
      <c r="D213" s="90"/>
      <c r="E213" s="86">
        <v>1.9</v>
      </c>
      <c r="F213" s="86">
        <v>38557</v>
      </c>
      <c r="G213" s="86">
        <v>38755</v>
      </c>
      <c r="H213" s="87">
        <f t="shared" si="48"/>
        <v>198</v>
      </c>
      <c r="I213" s="98">
        <f t="shared" si="49"/>
        <v>376.2</v>
      </c>
      <c r="J213" s="86">
        <v>38755</v>
      </c>
      <c r="K213" s="86">
        <v>39227</v>
      </c>
      <c r="L213" s="87">
        <f t="shared" si="50"/>
        <v>472</v>
      </c>
      <c r="M213" s="99">
        <f t="shared" si="51"/>
        <v>896.8</v>
      </c>
      <c r="N213" s="86">
        <v>39227</v>
      </c>
      <c r="O213" s="86">
        <v>39943</v>
      </c>
      <c r="P213" s="87">
        <f t="shared" si="52"/>
        <v>716</v>
      </c>
      <c r="Q213" s="99">
        <f t="shared" si="53"/>
        <v>1360.4</v>
      </c>
      <c r="R213" s="86"/>
      <c r="S213" s="86"/>
      <c r="T213" s="87">
        <f t="shared" si="54"/>
        <v>0</v>
      </c>
      <c r="U213" s="99">
        <f t="shared" ref="U213:U244" si="61">T213*E213</f>
        <v>0</v>
      </c>
      <c r="V213" s="86"/>
      <c r="W213" s="86"/>
      <c r="X213" s="87">
        <f t="shared" si="55"/>
        <v>0</v>
      </c>
      <c r="Y213" s="99">
        <f t="shared" si="56"/>
        <v>0</v>
      </c>
      <c r="Z213" s="106">
        <f t="shared" si="57"/>
        <v>1386</v>
      </c>
      <c r="AA213" s="107">
        <f t="shared" si="58"/>
        <v>2633.4</v>
      </c>
      <c r="AC213" s="66">
        <f t="shared" si="60"/>
        <v>-2396.4</v>
      </c>
    </row>
    <row r="214" s="66" customFormat="1" hidden="1" customHeight="1" spans="1:29">
      <c r="A214" s="89" t="s">
        <v>189</v>
      </c>
      <c r="B214" s="89">
        <v>131.87</v>
      </c>
      <c r="C214" s="89">
        <f t="shared" si="59"/>
        <v>3956.1</v>
      </c>
      <c r="D214" s="90"/>
      <c r="E214" s="86">
        <v>1.9</v>
      </c>
      <c r="F214" s="86">
        <v>44881</v>
      </c>
      <c r="G214" s="86">
        <v>44881</v>
      </c>
      <c r="H214" s="87">
        <f t="shared" si="48"/>
        <v>0</v>
      </c>
      <c r="I214" s="98">
        <f t="shared" si="49"/>
        <v>0</v>
      </c>
      <c r="J214" s="86">
        <v>44881</v>
      </c>
      <c r="K214" s="86">
        <v>44881</v>
      </c>
      <c r="L214" s="87">
        <f t="shared" si="50"/>
        <v>0</v>
      </c>
      <c r="M214" s="99">
        <f t="shared" si="51"/>
        <v>0</v>
      </c>
      <c r="N214" s="86">
        <v>44881</v>
      </c>
      <c r="O214" s="86"/>
      <c r="P214" s="87">
        <f t="shared" si="52"/>
        <v>-44881</v>
      </c>
      <c r="Q214" s="99">
        <f t="shared" si="53"/>
        <v>-85273.9</v>
      </c>
      <c r="R214" s="86"/>
      <c r="S214" s="86"/>
      <c r="T214" s="87">
        <f t="shared" si="54"/>
        <v>0</v>
      </c>
      <c r="U214" s="99">
        <f t="shared" si="61"/>
        <v>0</v>
      </c>
      <c r="V214" s="86"/>
      <c r="W214" s="86"/>
      <c r="X214" s="87">
        <f t="shared" si="55"/>
        <v>0</v>
      </c>
      <c r="Y214" s="99">
        <f t="shared" si="56"/>
        <v>0</v>
      </c>
      <c r="Z214" s="106">
        <f t="shared" si="57"/>
        <v>-44881</v>
      </c>
      <c r="AA214" s="107">
        <f t="shared" si="58"/>
        <v>-85273.9</v>
      </c>
      <c r="AC214" s="66">
        <f t="shared" si="60"/>
        <v>-89230</v>
      </c>
    </row>
    <row r="215" s="66" customFormat="1" hidden="1" customHeight="1" spans="1:29">
      <c r="A215" s="89" t="s">
        <v>190</v>
      </c>
      <c r="B215" s="89">
        <v>132.83</v>
      </c>
      <c r="C215" s="89">
        <f t="shared" si="59"/>
        <v>3984.9</v>
      </c>
      <c r="D215" s="90"/>
      <c r="E215" s="86">
        <v>1.9</v>
      </c>
      <c r="F215" s="86">
        <v>39481</v>
      </c>
      <c r="G215" s="86">
        <v>39768</v>
      </c>
      <c r="H215" s="87">
        <f t="shared" si="48"/>
        <v>287</v>
      </c>
      <c r="I215" s="98">
        <f t="shared" si="49"/>
        <v>545.3</v>
      </c>
      <c r="J215" s="86">
        <v>39768</v>
      </c>
      <c r="K215" s="86">
        <v>41050</v>
      </c>
      <c r="L215" s="87">
        <f t="shared" si="50"/>
        <v>1282</v>
      </c>
      <c r="M215" s="99">
        <f t="shared" si="51"/>
        <v>2435.8</v>
      </c>
      <c r="N215" s="86">
        <v>41050</v>
      </c>
      <c r="O215" s="86">
        <v>41050</v>
      </c>
      <c r="P215" s="87">
        <f t="shared" si="52"/>
        <v>0</v>
      </c>
      <c r="Q215" s="99">
        <f t="shared" si="53"/>
        <v>0</v>
      </c>
      <c r="R215" s="86"/>
      <c r="S215" s="86"/>
      <c r="T215" s="87">
        <f t="shared" si="54"/>
        <v>0</v>
      </c>
      <c r="U215" s="99">
        <f t="shared" si="61"/>
        <v>0</v>
      </c>
      <c r="V215" s="86"/>
      <c r="W215" s="86"/>
      <c r="X215" s="87">
        <f t="shared" si="55"/>
        <v>0</v>
      </c>
      <c r="Y215" s="99">
        <f t="shared" si="56"/>
        <v>0</v>
      </c>
      <c r="Z215" s="106">
        <f t="shared" si="57"/>
        <v>1569</v>
      </c>
      <c r="AA215" s="107">
        <f t="shared" si="58"/>
        <v>2981.1</v>
      </c>
      <c r="AC215" s="66">
        <f t="shared" si="60"/>
        <v>-1003.8</v>
      </c>
    </row>
    <row r="216" s="66" customFormat="1" hidden="1" customHeight="1" spans="1:29">
      <c r="A216" s="89" t="s">
        <v>191</v>
      </c>
      <c r="B216" s="89">
        <v>167.66</v>
      </c>
      <c r="C216" s="89">
        <f t="shared" si="59"/>
        <v>5029.8</v>
      </c>
      <c r="D216" s="90"/>
      <c r="E216" s="86">
        <v>1.9</v>
      </c>
      <c r="F216" s="86">
        <v>25417</v>
      </c>
      <c r="G216" s="86">
        <v>25417</v>
      </c>
      <c r="H216" s="87">
        <f t="shared" si="48"/>
        <v>0</v>
      </c>
      <c r="I216" s="98">
        <f t="shared" si="49"/>
        <v>0</v>
      </c>
      <c r="J216" s="86"/>
      <c r="K216" s="86"/>
      <c r="L216" s="87">
        <f t="shared" si="50"/>
        <v>0</v>
      </c>
      <c r="M216" s="99">
        <f t="shared" si="51"/>
        <v>0</v>
      </c>
      <c r="N216" s="86"/>
      <c r="O216" s="86"/>
      <c r="P216" s="87">
        <f t="shared" si="52"/>
        <v>0</v>
      </c>
      <c r="Q216" s="99">
        <f t="shared" si="53"/>
        <v>0</v>
      </c>
      <c r="R216" s="86"/>
      <c r="S216" s="86"/>
      <c r="T216" s="87">
        <f t="shared" si="54"/>
        <v>0</v>
      </c>
      <c r="U216" s="99">
        <f t="shared" si="61"/>
        <v>0</v>
      </c>
      <c r="V216" s="86"/>
      <c r="W216" s="86"/>
      <c r="X216" s="87">
        <f t="shared" si="55"/>
        <v>0</v>
      </c>
      <c r="Y216" s="99">
        <f t="shared" si="56"/>
        <v>0</v>
      </c>
      <c r="Z216" s="106">
        <f t="shared" si="57"/>
        <v>0</v>
      </c>
      <c r="AA216" s="107">
        <f t="shared" si="58"/>
        <v>0</v>
      </c>
      <c r="AC216" s="66">
        <f t="shared" si="60"/>
        <v>-5029.8</v>
      </c>
    </row>
    <row r="217" s="66" customFormat="1" customHeight="1" spans="1:30">
      <c r="A217" s="89" t="s">
        <v>192</v>
      </c>
      <c r="B217" s="89">
        <v>131.87</v>
      </c>
      <c r="C217" s="89">
        <f t="shared" si="59"/>
        <v>3956.1</v>
      </c>
      <c r="D217" s="90"/>
      <c r="E217" s="86">
        <v>1.9</v>
      </c>
      <c r="F217" s="86">
        <v>37120</v>
      </c>
      <c r="G217" s="86">
        <v>37483</v>
      </c>
      <c r="H217" s="87">
        <f t="shared" si="48"/>
        <v>363</v>
      </c>
      <c r="I217" s="98">
        <f t="shared" si="49"/>
        <v>689.7</v>
      </c>
      <c r="J217" s="86">
        <v>37483</v>
      </c>
      <c r="K217" s="86">
        <v>38392</v>
      </c>
      <c r="L217" s="87">
        <f t="shared" si="50"/>
        <v>909</v>
      </c>
      <c r="M217" s="99">
        <f t="shared" si="51"/>
        <v>1727.1</v>
      </c>
      <c r="N217" s="86">
        <v>38392</v>
      </c>
      <c r="O217" s="86">
        <v>39731</v>
      </c>
      <c r="P217" s="87">
        <f t="shared" si="52"/>
        <v>1339</v>
      </c>
      <c r="Q217" s="99">
        <f t="shared" si="53"/>
        <v>2544.1</v>
      </c>
      <c r="R217" s="86"/>
      <c r="S217" s="86"/>
      <c r="T217" s="87">
        <f t="shared" si="54"/>
        <v>0</v>
      </c>
      <c r="U217" s="99">
        <f t="shared" si="61"/>
        <v>0</v>
      </c>
      <c r="V217" s="86"/>
      <c r="W217" s="86"/>
      <c r="X217" s="87">
        <f t="shared" si="55"/>
        <v>0</v>
      </c>
      <c r="Y217" s="99">
        <f t="shared" si="56"/>
        <v>0</v>
      </c>
      <c r="Z217" s="106">
        <f t="shared" si="57"/>
        <v>2611</v>
      </c>
      <c r="AA217" s="107">
        <f t="shared" si="58"/>
        <v>4960.9</v>
      </c>
      <c r="AC217" s="66">
        <f t="shared" si="60"/>
        <v>1004.8</v>
      </c>
      <c r="AD217" s="66" t="s">
        <v>301</v>
      </c>
    </row>
    <row r="218" s="66" customFormat="1" hidden="1" customHeight="1" spans="1:29">
      <c r="A218" s="85" t="s">
        <v>193</v>
      </c>
      <c r="B218" s="85">
        <v>266.01</v>
      </c>
      <c r="C218" s="85">
        <f t="shared" si="59"/>
        <v>7980.3</v>
      </c>
      <c r="D218" s="86" t="s">
        <v>12</v>
      </c>
      <c r="E218" s="86">
        <v>1.9</v>
      </c>
      <c r="F218" s="86">
        <v>46444</v>
      </c>
      <c r="G218" s="86">
        <v>46979</v>
      </c>
      <c r="H218" s="87">
        <f t="shared" si="48"/>
        <v>535</v>
      </c>
      <c r="I218" s="98">
        <f t="shared" si="49"/>
        <v>1016.5</v>
      </c>
      <c r="J218" s="86">
        <v>46979</v>
      </c>
      <c r="K218" s="86">
        <v>47876</v>
      </c>
      <c r="L218" s="87">
        <f t="shared" si="50"/>
        <v>897</v>
      </c>
      <c r="M218" s="99">
        <f t="shared" si="51"/>
        <v>1704.3</v>
      </c>
      <c r="N218" s="86">
        <v>47876</v>
      </c>
      <c r="O218" s="86">
        <v>49530</v>
      </c>
      <c r="P218" s="87">
        <f t="shared" si="52"/>
        <v>1654</v>
      </c>
      <c r="Q218" s="99">
        <f t="shared" si="53"/>
        <v>3142.6</v>
      </c>
      <c r="R218" s="86"/>
      <c r="S218" s="86"/>
      <c r="T218" s="87">
        <f t="shared" si="54"/>
        <v>0</v>
      </c>
      <c r="U218" s="99">
        <f t="shared" si="61"/>
        <v>0</v>
      </c>
      <c r="V218" s="86"/>
      <c r="W218" s="86"/>
      <c r="X218" s="87">
        <f t="shared" si="55"/>
        <v>0</v>
      </c>
      <c r="Y218" s="99">
        <f t="shared" si="56"/>
        <v>0</v>
      </c>
      <c r="Z218" s="106">
        <f t="shared" si="57"/>
        <v>3086</v>
      </c>
      <c r="AA218" s="107">
        <f t="shared" si="58"/>
        <v>5863.4</v>
      </c>
      <c r="AC218" s="66">
        <f>AA218+AA219-C218</f>
        <v>-2116.9</v>
      </c>
    </row>
    <row r="219" s="66" customFormat="1" hidden="1" customHeight="1" spans="1:27">
      <c r="A219" s="88"/>
      <c r="B219" s="88"/>
      <c r="C219" s="88"/>
      <c r="D219" s="86" t="s">
        <v>13</v>
      </c>
      <c r="E219" s="86">
        <v>1.9</v>
      </c>
      <c r="F219" s="86">
        <v>31773</v>
      </c>
      <c r="G219" s="86">
        <v>31773</v>
      </c>
      <c r="H219" s="87">
        <f t="shared" si="48"/>
        <v>0</v>
      </c>
      <c r="I219" s="98">
        <f t="shared" si="49"/>
        <v>0</v>
      </c>
      <c r="J219" s="86">
        <v>31773</v>
      </c>
      <c r="K219" s="86">
        <v>31773</v>
      </c>
      <c r="L219" s="87">
        <f t="shared" si="50"/>
        <v>0</v>
      </c>
      <c r="M219" s="99">
        <f t="shared" si="51"/>
        <v>0</v>
      </c>
      <c r="N219" s="86">
        <v>31773</v>
      </c>
      <c r="O219" s="86">
        <v>31773</v>
      </c>
      <c r="P219" s="87">
        <f t="shared" si="52"/>
        <v>0</v>
      </c>
      <c r="Q219" s="99">
        <f t="shared" si="53"/>
        <v>0</v>
      </c>
      <c r="R219" s="86"/>
      <c r="S219" s="86"/>
      <c r="T219" s="87">
        <f t="shared" si="54"/>
        <v>0</v>
      </c>
      <c r="U219" s="99">
        <f t="shared" si="61"/>
        <v>0</v>
      </c>
      <c r="V219" s="86"/>
      <c r="W219" s="86"/>
      <c r="X219" s="87">
        <f t="shared" si="55"/>
        <v>0</v>
      </c>
      <c r="Y219" s="99">
        <f t="shared" si="56"/>
        <v>0</v>
      </c>
      <c r="Z219" s="106">
        <f t="shared" si="57"/>
        <v>0</v>
      </c>
      <c r="AA219" s="107">
        <f t="shared" si="58"/>
        <v>0</v>
      </c>
    </row>
    <row r="220" s="66" customFormat="1" hidden="1" customHeight="1" spans="1:29">
      <c r="A220" s="89" t="s">
        <v>194</v>
      </c>
      <c r="B220" s="89">
        <v>167.66</v>
      </c>
      <c r="C220" s="89">
        <f>B220*30</f>
        <v>5029.8</v>
      </c>
      <c r="D220" s="90"/>
      <c r="E220" s="86">
        <v>1.9</v>
      </c>
      <c r="F220" s="86">
        <v>47930</v>
      </c>
      <c r="G220" s="86">
        <v>48191</v>
      </c>
      <c r="H220" s="87">
        <f t="shared" si="48"/>
        <v>261</v>
      </c>
      <c r="I220" s="98">
        <f t="shared" si="49"/>
        <v>495.9</v>
      </c>
      <c r="J220" s="86">
        <v>48191</v>
      </c>
      <c r="K220" s="86">
        <v>48936</v>
      </c>
      <c r="L220" s="87">
        <f t="shared" si="50"/>
        <v>745</v>
      </c>
      <c r="M220" s="99">
        <f t="shared" si="51"/>
        <v>1415.5</v>
      </c>
      <c r="N220" s="86">
        <v>48936</v>
      </c>
      <c r="O220" s="86">
        <v>49797</v>
      </c>
      <c r="P220" s="87">
        <f t="shared" si="52"/>
        <v>861</v>
      </c>
      <c r="Q220" s="99">
        <f t="shared" si="53"/>
        <v>1635.9</v>
      </c>
      <c r="R220" s="86"/>
      <c r="S220" s="86"/>
      <c r="T220" s="87">
        <f t="shared" si="54"/>
        <v>0</v>
      </c>
      <c r="U220" s="99">
        <f t="shared" si="61"/>
        <v>0</v>
      </c>
      <c r="V220" s="86"/>
      <c r="W220" s="86"/>
      <c r="X220" s="87">
        <f t="shared" si="55"/>
        <v>0</v>
      </c>
      <c r="Y220" s="99">
        <f t="shared" si="56"/>
        <v>0</v>
      </c>
      <c r="Z220" s="106">
        <f t="shared" si="57"/>
        <v>1867</v>
      </c>
      <c r="AA220" s="107">
        <f t="shared" si="58"/>
        <v>3547.3</v>
      </c>
      <c r="AC220" s="66">
        <f>AA220-C220</f>
        <v>-1482.5</v>
      </c>
    </row>
    <row r="221" s="66" customFormat="1" hidden="1" customHeight="1" spans="1:29">
      <c r="A221" s="85" t="s">
        <v>195</v>
      </c>
      <c r="B221" s="85">
        <v>264.02</v>
      </c>
      <c r="C221" s="85">
        <f>B221*30</f>
        <v>7920.6</v>
      </c>
      <c r="D221" s="86" t="s">
        <v>12</v>
      </c>
      <c r="E221" s="86">
        <v>1.9</v>
      </c>
      <c r="F221" s="86">
        <v>67429</v>
      </c>
      <c r="G221" s="86">
        <v>67724</v>
      </c>
      <c r="H221" s="87">
        <f t="shared" si="48"/>
        <v>295</v>
      </c>
      <c r="I221" s="98">
        <f t="shared" si="49"/>
        <v>560.5</v>
      </c>
      <c r="J221" s="86">
        <v>67724</v>
      </c>
      <c r="K221" s="86">
        <v>68261</v>
      </c>
      <c r="L221" s="87">
        <f t="shared" si="50"/>
        <v>537</v>
      </c>
      <c r="M221" s="99">
        <f t="shared" si="51"/>
        <v>1020.3</v>
      </c>
      <c r="N221" s="86">
        <v>68261</v>
      </c>
      <c r="O221" s="86">
        <v>69320</v>
      </c>
      <c r="P221" s="87">
        <f t="shared" si="52"/>
        <v>1059</v>
      </c>
      <c r="Q221" s="99">
        <f t="shared" si="53"/>
        <v>2012.1</v>
      </c>
      <c r="R221" s="86"/>
      <c r="S221" s="86"/>
      <c r="T221" s="87">
        <f t="shared" si="54"/>
        <v>0</v>
      </c>
      <c r="U221" s="99">
        <f t="shared" si="61"/>
        <v>0</v>
      </c>
      <c r="V221" s="86"/>
      <c r="W221" s="86"/>
      <c r="X221" s="87">
        <f t="shared" si="55"/>
        <v>0</v>
      </c>
      <c r="Y221" s="99">
        <f t="shared" si="56"/>
        <v>0</v>
      </c>
      <c r="Z221" s="106">
        <f t="shared" si="57"/>
        <v>1891</v>
      </c>
      <c r="AA221" s="107">
        <f t="shared" si="58"/>
        <v>3592.9</v>
      </c>
      <c r="AC221" s="66">
        <f>AA221+AA222-C221</f>
        <v>-2123.7</v>
      </c>
    </row>
    <row r="222" s="66" customFormat="1" hidden="1" customHeight="1" spans="1:27">
      <c r="A222" s="88"/>
      <c r="B222" s="88"/>
      <c r="C222" s="88"/>
      <c r="D222" s="86" t="s">
        <v>13</v>
      </c>
      <c r="E222" s="86">
        <v>1.9</v>
      </c>
      <c r="F222" s="86">
        <v>38513</v>
      </c>
      <c r="G222" s="86">
        <v>38652</v>
      </c>
      <c r="H222" s="87">
        <f t="shared" si="48"/>
        <v>139</v>
      </c>
      <c r="I222" s="98">
        <f t="shared" si="49"/>
        <v>264.1</v>
      </c>
      <c r="J222" s="86">
        <v>38652</v>
      </c>
      <c r="K222" s="86">
        <v>38967</v>
      </c>
      <c r="L222" s="87">
        <f t="shared" si="50"/>
        <v>315</v>
      </c>
      <c r="M222" s="99">
        <f t="shared" si="51"/>
        <v>598.5</v>
      </c>
      <c r="N222" s="86">
        <v>38967</v>
      </c>
      <c r="O222" s="86">
        <v>39673</v>
      </c>
      <c r="P222" s="87">
        <f t="shared" si="52"/>
        <v>706</v>
      </c>
      <c r="Q222" s="99">
        <f t="shared" si="53"/>
        <v>1341.4</v>
      </c>
      <c r="R222" s="86"/>
      <c r="S222" s="86"/>
      <c r="T222" s="87">
        <f t="shared" si="54"/>
        <v>0</v>
      </c>
      <c r="U222" s="99">
        <f t="shared" si="61"/>
        <v>0</v>
      </c>
      <c r="V222" s="86"/>
      <c r="W222" s="86"/>
      <c r="X222" s="87">
        <f t="shared" si="55"/>
        <v>0</v>
      </c>
      <c r="Y222" s="99">
        <f t="shared" si="56"/>
        <v>0</v>
      </c>
      <c r="Z222" s="106">
        <f t="shared" si="57"/>
        <v>1160</v>
      </c>
      <c r="AA222" s="107">
        <f t="shared" si="58"/>
        <v>2204</v>
      </c>
    </row>
    <row r="223" s="66" customFormat="1" hidden="1" customHeight="1" spans="1:29">
      <c r="A223" s="89" t="s">
        <v>196</v>
      </c>
      <c r="B223" s="89">
        <v>163.45</v>
      </c>
      <c r="C223" s="89">
        <f>B223*30</f>
        <v>4903.5</v>
      </c>
      <c r="D223" s="90"/>
      <c r="E223" s="86">
        <v>1.9</v>
      </c>
      <c r="F223" s="86" t="s">
        <v>291</v>
      </c>
      <c r="G223" s="86"/>
      <c r="H223" s="87" t="e">
        <f t="shared" si="48"/>
        <v>#VALUE!</v>
      </c>
      <c r="I223" s="98" t="e">
        <f t="shared" si="49"/>
        <v>#VALUE!</v>
      </c>
      <c r="J223" s="86"/>
      <c r="K223" s="86"/>
      <c r="L223" s="87">
        <f t="shared" si="50"/>
        <v>0</v>
      </c>
      <c r="M223" s="99">
        <f t="shared" si="51"/>
        <v>0</v>
      </c>
      <c r="N223" s="86"/>
      <c r="O223" s="86"/>
      <c r="P223" s="87">
        <f t="shared" si="52"/>
        <v>0</v>
      </c>
      <c r="Q223" s="99">
        <f t="shared" si="53"/>
        <v>0</v>
      </c>
      <c r="R223" s="86"/>
      <c r="S223" s="86"/>
      <c r="T223" s="87">
        <f t="shared" si="54"/>
        <v>0</v>
      </c>
      <c r="U223" s="99">
        <f t="shared" si="61"/>
        <v>0</v>
      </c>
      <c r="V223" s="86"/>
      <c r="W223" s="86"/>
      <c r="X223" s="87">
        <f t="shared" si="55"/>
        <v>0</v>
      </c>
      <c r="Y223" s="99">
        <f t="shared" si="56"/>
        <v>0</v>
      </c>
      <c r="Z223" s="106" t="e">
        <f t="shared" si="57"/>
        <v>#VALUE!</v>
      </c>
      <c r="AA223" s="107" t="e">
        <f t="shared" si="58"/>
        <v>#VALUE!</v>
      </c>
      <c r="AC223" s="66" t="e">
        <f>AA223-C223</f>
        <v>#VALUE!</v>
      </c>
    </row>
    <row r="224" s="66" customFormat="1" hidden="1" customHeight="1" spans="1:29">
      <c r="A224" s="91" t="s">
        <v>197</v>
      </c>
      <c r="B224" s="91">
        <v>1025.89</v>
      </c>
      <c r="C224" s="89">
        <f t="shared" ref="C224:C255" si="62">B224*30</f>
        <v>30776.7</v>
      </c>
      <c r="D224" s="116"/>
      <c r="E224" s="86">
        <v>1.9</v>
      </c>
      <c r="F224" s="86">
        <v>294</v>
      </c>
      <c r="G224" s="86"/>
      <c r="H224" s="87">
        <f t="shared" si="48"/>
        <v>-294</v>
      </c>
      <c r="I224" s="98">
        <f t="shared" si="49"/>
        <v>-558.6</v>
      </c>
      <c r="J224" s="86"/>
      <c r="K224" s="86"/>
      <c r="L224" s="87">
        <f t="shared" si="50"/>
        <v>0</v>
      </c>
      <c r="M224" s="99">
        <f t="shared" si="51"/>
        <v>0</v>
      </c>
      <c r="N224" s="86"/>
      <c r="O224" s="86"/>
      <c r="P224" s="87">
        <f t="shared" si="52"/>
        <v>0</v>
      </c>
      <c r="Q224" s="99">
        <f t="shared" si="53"/>
        <v>0</v>
      </c>
      <c r="R224" s="86"/>
      <c r="S224" s="86"/>
      <c r="T224" s="87">
        <f t="shared" si="54"/>
        <v>0</v>
      </c>
      <c r="U224" s="99">
        <f t="shared" si="61"/>
        <v>0</v>
      </c>
      <c r="V224" s="86"/>
      <c r="W224" s="86"/>
      <c r="X224" s="87">
        <f t="shared" si="55"/>
        <v>0</v>
      </c>
      <c r="Y224" s="99">
        <f t="shared" si="56"/>
        <v>0</v>
      </c>
      <c r="Z224" s="106">
        <f t="shared" si="57"/>
        <v>-294</v>
      </c>
      <c r="AA224" s="107">
        <f t="shared" si="58"/>
        <v>-558.6</v>
      </c>
      <c r="AC224" s="66">
        <f t="shared" ref="AC224:AC255" si="63">AA224-C224</f>
        <v>-31335.3</v>
      </c>
    </row>
    <row r="225" s="66" customFormat="1" hidden="1" customHeight="1" spans="1:29">
      <c r="A225" s="89" t="s">
        <v>198</v>
      </c>
      <c r="B225" s="89">
        <v>322.8</v>
      </c>
      <c r="C225" s="89">
        <f t="shared" si="62"/>
        <v>9684</v>
      </c>
      <c r="D225" s="90"/>
      <c r="E225" s="86">
        <v>1.9</v>
      </c>
      <c r="F225" s="86">
        <v>189</v>
      </c>
      <c r="G225" s="86">
        <v>194</v>
      </c>
      <c r="H225" s="87">
        <f t="shared" si="48"/>
        <v>5</v>
      </c>
      <c r="I225" s="98">
        <f t="shared" si="49"/>
        <v>9.5</v>
      </c>
      <c r="J225" s="86">
        <v>194</v>
      </c>
      <c r="K225" s="86">
        <v>194</v>
      </c>
      <c r="L225" s="87">
        <f t="shared" si="50"/>
        <v>0</v>
      </c>
      <c r="M225" s="99">
        <f t="shared" si="51"/>
        <v>0</v>
      </c>
      <c r="N225" s="86"/>
      <c r="O225" s="86"/>
      <c r="P225" s="87">
        <f t="shared" si="52"/>
        <v>0</v>
      </c>
      <c r="Q225" s="99">
        <f t="shared" si="53"/>
        <v>0</v>
      </c>
      <c r="R225" s="86"/>
      <c r="S225" s="86"/>
      <c r="T225" s="87">
        <f t="shared" si="54"/>
        <v>0</v>
      </c>
      <c r="U225" s="99">
        <f t="shared" si="61"/>
        <v>0</v>
      </c>
      <c r="V225" s="86"/>
      <c r="W225" s="86"/>
      <c r="X225" s="87">
        <f t="shared" si="55"/>
        <v>0</v>
      </c>
      <c r="Y225" s="99">
        <f t="shared" si="56"/>
        <v>0</v>
      </c>
      <c r="Z225" s="106">
        <f t="shared" si="57"/>
        <v>5</v>
      </c>
      <c r="AA225" s="107">
        <f t="shared" si="58"/>
        <v>9.5</v>
      </c>
      <c r="AC225" s="66">
        <f t="shared" si="63"/>
        <v>-9674.5</v>
      </c>
    </row>
    <row r="226" s="66" customFormat="1" hidden="1" customHeight="1" spans="1:29">
      <c r="A226" s="89" t="s">
        <v>199</v>
      </c>
      <c r="B226" s="89">
        <v>265.79</v>
      </c>
      <c r="C226" s="89">
        <f t="shared" si="62"/>
        <v>7973.7</v>
      </c>
      <c r="D226" s="90"/>
      <c r="E226" s="86">
        <v>1.9</v>
      </c>
      <c r="F226" s="86">
        <v>4092</v>
      </c>
      <c r="G226" s="86">
        <v>4092</v>
      </c>
      <c r="H226" s="87">
        <f t="shared" si="48"/>
        <v>0</v>
      </c>
      <c r="I226" s="98">
        <f t="shared" si="49"/>
        <v>0</v>
      </c>
      <c r="J226" s="86">
        <v>4092</v>
      </c>
      <c r="K226" s="86">
        <v>5430</v>
      </c>
      <c r="L226" s="87">
        <f t="shared" si="50"/>
        <v>1338</v>
      </c>
      <c r="M226" s="99">
        <f t="shared" si="51"/>
        <v>2542.2</v>
      </c>
      <c r="N226" s="86">
        <v>5430</v>
      </c>
      <c r="O226" s="86">
        <v>5821</v>
      </c>
      <c r="P226" s="87">
        <f t="shared" si="52"/>
        <v>391</v>
      </c>
      <c r="Q226" s="99">
        <f t="shared" si="53"/>
        <v>742.9</v>
      </c>
      <c r="R226" s="86"/>
      <c r="S226" s="86"/>
      <c r="T226" s="87">
        <f t="shared" si="54"/>
        <v>0</v>
      </c>
      <c r="U226" s="99">
        <f t="shared" si="61"/>
        <v>0</v>
      </c>
      <c r="V226" s="86"/>
      <c r="W226" s="86"/>
      <c r="X226" s="87">
        <f t="shared" si="55"/>
        <v>0</v>
      </c>
      <c r="Y226" s="99">
        <f t="shared" si="56"/>
        <v>0</v>
      </c>
      <c r="Z226" s="106">
        <f t="shared" si="57"/>
        <v>1729</v>
      </c>
      <c r="AA226" s="107">
        <f t="shared" si="58"/>
        <v>3285.1</v>
      </c>
      <c r="AC226" s="66">
        <f t="shared" si="63"/>
        <v>-4688.6</v>
      </c>
    </row>
    <row r="227" s="66" customFormat="1" hidden="1" customHeight="1" spans="1:29">
      <c r="A227" s="89" t="s">
        <v>200</v>
      </c>
      <c r="B227" s="89">
        <v>265.93</v>
      </c>
      <c r="C227" s="89">
        <f t="shared" si="62"/>
        <v>7977.9</v>
      </c>
      <c r="D227" s="90"/>
      <c r="E227" s="86">
        <v>1.9</v>
      </c>
      <c r="F227" s="86">
        <v>16053</v>
      </c>
      <c r="G227" s="86">
        <v>16053</v>
      </c>
      <c r="H227" s="87">
        <f t="shared" si="48"/>
        <v>0</v>
      </c>
      <c r="I227" s="98">
        <f t="shared" si="49"/>
        <v>0</v>
      </c>
      <c r="J227" s="86">
        <v>16053</v>
      </c>
      <c r="K227" s="86">
        <v>16719</v>
      </c>
      <c r="L227" s="87">
        <f t="shared" si="50"/>
        <v>666</v>
      </c>
      <c r="M227" s="99">
        <f t="shared" si="51"/>
        <v>1265.4</v>
      </c>
      <c r="N227" s="86">
        <v>16719</v>
      </c>
      <c r="O227" s="86">
        <v>17288</v>
      </c>
      <c r="P227" s="87">
        <f t="shared" si="52"/>
        <v>569</v>
      </c>
      <c r="Q227" s="99">
        <f t="shared" si="53"/>
        <v>1081.1</v>
      </c>
      <c r="R227" s="86"/>
      <c r="S227" s="86"/>
      <c r="T227" s="87">
        <f t="shared" si="54"/>
        <v>0</v>
      </c>
      <c r="U227" s="99">
        <f t="shared" si="61"/>
        <v>0</v>
      </c>
      <c r="V227" s="86"/>
      <c r="W227" s="86"/>
      <c r="X227" s="87">
        <f t="shared" si="55"/>
        <v>0</v>
      </c>
      <c r="Y227" s="99">
        <f t="shared" si="56"/>
        <v>0</v>
      </c>
      <c r="Z227" s="106">
        <f t="shared" si="57"/>
        <v>1235</v>
      </c>
      <c r="AA227" s="107">
        <f t="shared" si="58"/>
        <v>2346.5</v>
      </c>
      <c r="AC227" s="66">
        <f t="shared" si="63"/>
        <v>-5631.4</v>
      </c>
    </row>
    <row r="228" s="66" customFormat="1" customHeight="1" spans="1:29">
      <c r="A228" s="89" t="s">
        <v>201</v>
      </c>
      <c r="B228" s="89">
        <v>323.21</v>
      </c>
      <c r="C228" s="89">
        <f t="shared" si="62"/>
        <v>9696.3</v>
      </c>
      <c r="D228" s="90"/>
      <c r="E228" s="86">
        <v>1.9</v>
      </c>
      <c r="F228" s="86">
        <v>27988</v>
      </c>
      <c r="G228" s="86">
        <v>28898</v>
      </c>
      <c r="H228" s="87">
        <f t="shared" si="48"/>
        <v>910</v>
      </c>
      <c r="I228" s="98">
        <f t="shared" si="49"/>
        <v>1729</v>
      </c>
      <c r="J228" s="86">
        <v>28898</v>
      </c>
      <c r="K228" s="86">
        <v>31849</v>
      </c>
      <c r="L228" s="87">
        <f t="shared" si="50"/>
        <v>2951</v>
      </c>
      <c r="M228" s="99">
        <f t="shared" si="51"/>
        <v>5606.9</v>
      </c>
      <c r="N228" s="86">
        <v>31849</v>
      </c>
      <c r="O228" s="86">
        <v>34083</v>
      </c>
      <c r="P228" s="87">
        <f t="shared" si="52"/>
        <v>2234</v>
      </c>
      <c r="Q228" s="99">
        <f t="shared" si="53"/>
        <v>4244.6</v>
      </c>
      <c r="R228" s="86"/>
      <c r="S228" s="86"/>
      <c r="T228" s="87">
        <f t="shared" si="54"/>
        <v>0</v>
      </c>
      <c r="U228" s="99">
        <f t="shared" si="61"/>
        <v>0</v>
      </c>
      <c r="V228" s="86"/>
      <c r="W228" s="86"/>
      <c r="X228" s="87">
        <f t="shared" si="55"/>
        <v>0</v>
      </c>
      <c r="Y228" s="99">
        <f t="shared" si="56"/>
        <v>0</v>
      </c>
      <c r="Z228" s="106">
        <f t="shared" si="57"/>
        <v>6095</v>
      </c>
      <c r="AA228" s="107">
        <f t="shared" si="58"/>
        <v>11580.5</v>
      </c>
      <c r="AC228" s="66">
        <f t="shared" si="63"/>
        <v>1884.2</v>
      </c>
    </row>
    <row r="229" s="66" customFormat="1" hidden="1" customHeight="1" spans="1:29">
      <c r="A229" s="89" t="s">
        <v>202</v>
      </c>
      <c r="B229" s="89">
        <v>360.83</v>
      </c>
      <c r="C229" s="89">
        <f t="shared" si="62"/>
        <v>10824.9</v>
      </c>
      <c r="D229" s="90"/>
      <c r="E229" s="86">
        <v>1.9</v>
      </c>
      <c r="F229" s="86" t="s">
        <v>307</v>
      </c>
      <c r="G229" s="86"/>
      <c r="H229" s="87" t="e">
        <f t="shared" si="48"/>
        <v>#VALUE!</v>
      </c>
      <c r="I229" s="98" t="e">
        <f t="shared" si="49"/>
        <v>#VALUE!</v>
      </c>
      <c r="J229" s="86"/>
      <c r="K229" s="86"/>
      <c r="L229" s="87">
        <f t="shared" si="50"/>
        <v>0</v>
      </c>
      <c r="M229" s="99">
        <f t="shared" si="51"/>
        <v>0</v>
      </c>
      <c r="N229" s="86"/>
      <c r="O229" s="86"/>
      <c r="P229" s="87">
        <f t="shared" si="52"/>
        <v>0</v>
      </c>
      <c r="Q229" s="99">
        <f t="shared" si="53"/>
        <v>0</v>
      </c>
      <c r="R229" s="86"/>
      <c r="S229" s="86"/>
      <c r="T229" s="87">
        <f t="shared" si="54"/>
        <v>0</v>
      </c>
      <c r="U229" s="99">
        <f t="shared" si="61"/>
        <v>0</v>
      </c>
      <c r="V229" s="86"/>
      <c r="W229" s="86"/>
      <c r="X229" s="87">
        <f t="shared" si="55"/>
        <v>0</v>
      </c>
      <c r="Y229" s="99">
        <f t="shared" si="56"/>
        <v>0</v>
      </c>
      <c r="Z229" s="106" t="e">
        <f t="shared" si="57"/>
        <v>#VALUE!</v>
      </c>
      <c r="AA229" s="107" t="e">
        <f t="shared" si="58"/>
        <v>#VALUE!</v>
      </c>
      <c r="AC229" s="66" t="e">
        <f t="shared" si="63"/>
        <v>#VALUE!</v>
      </c>
    </row>
    <row r="230" s="66" customFormat="1" hidden="1" customHeight="1" spans="1:29">
      <c r="A230" s="89" t="s">
        <v>203</v>
      </c>
      <c r="B230" s="89">
        <v>307.81</v>
      </c>
      <c r="C230" s="89">
        <f t="shared" si="62"/>
        <v>9234.3</v>
      </c>
      <c r="D230" s="90"/>
      <c r="E230" s="86">
        <v>1.9</v>
      </c>
      <c r="F230" s="86">
        <v>17559</v>
      </c>
      <c r="G230" s="86" t="s">
        <v>285</v>
      </c>
      <c r="H230" s="87" t="e">
        <f t="shared" si="48"/>
        <v>#VALUE!</v>
      </c>
      <c r="I230" s="98" t="e">
        <f t="shared" si="49"/>
        <v>#VALUE!</v>
      </c>
      <c r="J230" s="86">
        <v>17559</v>
      </c>
      <c r="K230" s="86">
        <v>17559</v>
      </c>
      <c r="L230" s="87">
        <f t="shared" si="50"/>
        <v>0</v>
      </c>
      <c r="M230" s="99">
        <f t="shared" si="51"/>
        <v>0</v>
      </c>
      <c r="N230" s="86"/>
      <c r="O230" s="86"/>
      <c r="P230" s="87">
        <f t="shared" si="52"/>
        <v>0</v>
      </c>
      <c r="Q230" s="99">
        <f t="shared" si="53"/>
        <v>0</v>
      </c>
      <c r="R230" s="86"/>
      <c r="S230" s="86"/>
      <c r="T230" s="87">
        <f t="shared" si="54"/>
        <v>0</v>
      </c>
      <c r="U230" s="99">
        <f t="shared" si="61"/>
        <v>0</v>
      </c>
      <c r="V230" s="86"/>
      <c r="W230" s="86"/>
      <c r="X230" s="87">
        <f t="shared" si="55"/>
        <v>0</v>
      </c>
      <c r="Y230" s="99">
        <f t="shared" si="56"/>
        <v>0</v>
      </c>
      <c r="Z230" s="106" t="e">
        <f t="shared" si="57"/>
        <v>#VALUE!</v>
      </c>
      <c r="AA230" s="107" t="e">
        <f t="shared" si="58"/>
        <v>#VALUE!</v>
      </c>
      <c r="AC230" s="66" t="e">
        <f t="shared" si="63"/>
        <v>#VALUE!</v>
      </c>
    </row>
    <row r="231" s="66" customFormat="1" customHeight="1" spans="1:29">
      <c r="A231" s="89" t="s">
        <v>204</v>
      </c>
      <c r="B231" s="89">
        <v>261.1</v>
      </c>
      <c r="C231" s="89">
        <f t="shared" si="62"/>
        <v>7833</v>
      </c>
      <c r="D231" s="90"/>
      <c r="E231" s="86">
        <v>1.9</v>
      </c>
      <c r="F231" s="86">
        <v>31671</v>
      </c>
      <c r="G231" s="86">
        <v>32792</v>
      </c>
      <c r="H231" s="87">
        <f t="shared" si="48"/>
        <v>1121</v>
      </c>
      <c r="I231" s="98">
        <f t="shared" si="49"/>
        <v>2129.9</v>
      </c>
      <c r="J231" s="86">
        <v>32792</v>
      </c>
      <c r="K231" s="86">
        <v>35429</v>
      </c>
      <c r="L231" s="87">
        <f t="shared" si="50"/>
        <v>2637</v>
      </c>
      <c r="M231" s="99">
        <f t="shared" si="51"/>
        <v>5010.3</v>
      </c>
      <c r="N231" s="86">
        <v>35429</v>
      </c>
      <c r="O231" s="86">
        <v>37848</v>
      </c>
      <c r="P231" s="87">
        <f t="shared" si="52"/>
        <v>2419</v>
      </c>
      <c r="Q231" s="99">
        <f t="shared" si="53"/>
        <v>4596.1</v>
      </c>
      <c r="R231" s="86"/>
      <c r="S231" s="86"/>
      <c r="T231" s="87">
        <f t="shared" si="54"/>
        <v>0</v>
      </c>
      <c r="U231" s="99">
        <f t="shared" si="61"/>
        <v>0</v>
      </c>
      <c r="V231" s="86"/>
      <c r="W231" s="86"/>
      <c r="X231" s="87">
        <f t="shared" si="55"/>
        <v>0</v>
      </c>
      <c r="Y231" s="99">
        <f t="shared" si="56"/>
        <v>0</v>
      </c>
      <c r="Z231" s="106">
        <f t="shared" si="57"/>
        <v>6177</v>
      </c>
      <c r="AA231" s="107">
        <f t="shared" si="58"/>
        <v>11736.3</v>
      </c>
      <c r="AC231" s="66">
        <f t="shared" si="63"/>
        <v>3903.3</v>
      </c>
    </row>
    <row r="232" s="66" customFormat="1" hidden="1" customHeight="1" spans="1:29">
      <c r="A232" s="89" t="s">
        <v>205</v>
      </c>
      <c r="B232" s="89">
        <v>261.23</v>
      </c>
      <c r="C232" s="89">
        <f t="shared" si="62"/>
        <v>7836.9</v>
      </c>
      <c r="D232" s="90"/>
      <c r="E232" s="86">
        <v>1.9</v>
      </c>
      <c r="F232" s="86" t="s">
        <v>308</v>
      </c>
      <c r="G232" s="86" t="s">
        <v>301</v>
      </c>
      <c r="H232" s="87" t="e">
        <f t="shared" si="48"/>
        <v>#VALUE!</v>
      </c>
      <c r="I232" s="98" t="e">
        <f t="shared" si="49"/>
        <v>#VALUE!</v>
      </c>
      <c r="J232" s="86"/>
      <c r="K232" s="86"/>
      <c r="L232" s="87">
        <f t="shared" si="50"/>
        <v>0</v>
      </c>
      <c r="M232" s="99">
        <f t="shared" si="51"/>
        <v>0</v>
      </c>
      <c r="N232" s="86"/>
      <c r="O232" s="86"/>
      <c r="P232" s="87">
        <f t="shared" si="52"/>
        <v>0</v>
      </c>
      <c r="Q232" s="99">
        <f t="shared" si="53"/>
        <v>0</v>
      </c>
      <c r="R232" s="86"/>
      <c r="S232" s="86"/>
      <c r="T232" s="87">
        <f t="shared" si="54"/>
        <v>0</v>
      </c>
      <c r="U232" s="99">
        <f t="shared" si="61"/>
        <v>0</v>
      </c>
      <c r="V232" s="86"/>
      <c r="W232" s="86"/>
      <c r="X232" s="87">
        <f t="shared" si="55"/>
        <v>0</v>
      </c>
      <c r="Y232" s="99">
        <f t="shared" si="56"/>
        <v>0</v>
      </c>
      <c r="Z232" s="106" t="e">
        <f t="shared" si="57"/>
        <v>#VALUE!</v>
      </c>
      <c r="AA232" s="107" t="e">
        <f t="shared" si="58"/>
        <v>#VALUE!</v>
      </c>
      <c r="AC232" s="66" t="e">
        <f t="shared" si="63"/>
        <v>#VALUE!</v>
      </c>
    </row>
    <row r="233" s="66" customFormat="1" hidden="1" customHeight="1" spans="1:29">
      <c r="A233" s="89" t="s">
        <v>206</v>
      </c>
      <c r="B233" s="89">
        <v>307.3</v>
      </c>
      <c r="C233" s="89">
        <f t="shared" si="62"/>
        <v>9219</v>
      </c>
      <c r="D233" s="90"/>
      <c r="E233" s="86">
        <v>1.9</v>
      </c>
      <c r="F233" s="86" t="s">
        <v>308</v>
      </c>
      <c r="G233" s="86" t="s">
        <v>301</v>
      </c>
      <c r="H233" s="87" t="e">
        <f t="shared" si="48"/>
        <v>#VALUE!</v>
      </c>
      <c r="I233" s="98" t="e">
        <f t="shared" si="49"/>
        <v>#VALUE!</v>
      </c>
      <c r="J233" s="86"/>
      <c r="K233" s="86"/>
      <c r="L233" s="87">
        <f t="shared" si="50"/>
        <v>0</v>
      </c>
      <c r="M233" s="99">
        <f t="shared" si="51"/>
        <v>0</v>
      </c>
      <c r="N233" s="86"/>
      <c r="O233" s="86"/>
      <c r="P233" s="87">
        <f t="shared" si="52"/>
        <v>0</v>
      </c>
      <c r="Q233" s="99">
        <f t="shared" si="53"/>
        <v>0</v>
      </c>
      <c r="R233" s="86"/>
      <c r="S233" s="86"/>
      <c r="T233" s="87">
        <f t="shared" si="54"/>
        <v>0</v>
      </c>
      <c r="U233" s="99">
        <f t="shared" si="61"/>
        <v>0</v>
      </c>
      <c r="V233" s="86"/>
      <c r="W233" s="86"/>
      <c r="X233" s="87">
        <f t="shared" si="55"/>
        <v>0</v>
      </c>
      <c r="Y233" s="99">
        <f t="shared" si="56"/>
        <v>0</v>
      </c>
      <c r="Z233" s="106" t="e">
        <f t="shared" si="57"/>
        <v>#VALUE!</v>
      </c>
      <c r="AA233" s="107" t="e">
        <f t="shared" si="58"/>
        <v>#VALUE!</v>
      </c>
      <c r="AC233" s="66" t="e">
        <f t="shared" si="63"/>
        <v>#VALUE!</v>
      </c>
    </row>
    <row r="234" s="66" customFormat="1" hidden="1" customHeight="1" spans="1:29">
      <c r="A234" s="89" t="s">
        <v>207</v>
      </c>
      <c r="B234" s="89">
        <v>344.16</v>
      </c>
      <c r="C234" s="89">
        <f t="shared" si="62"/>
        <v>10324.8</v>
      </c>
      <c r="D234" s="90"/>
      <c r="E234" s="86">
        <v>1.9</v>
      </c>
      <c r="F234" s="86">
        <v>73815</v>
      </c>
      <c r="G234" s="86">
        <v>73815</v>
      </c>
      <c r="H234" s="87">
        <f t="shared" si="48"/>
        <v>0</v>
      </c>
      <c r="I234" s="98">
        <f t="shared" si="49"/>
        <v>0</v>
      </c>
      <c r="J234" s="86">
        <v>73815</v>
      </c>
      <c r="K234" s="86">
        <v>73815</v>
      </c>
      <c r="L234" s="87">
        <f t="shared" si="50"/>
        <v>0</v>
      </c>
      <c r="M234" s="99">
        <f t="shared" si="51"/>
        <v>0</v>
      </c>
      <c r="N234" s="86"/>
      <c r="O234" s="86"/>
      <c r="P234" s="87">
        <f t="shared" si="52"/>
        <v>0</v>
      </c>
      <c r="Q234" s="99">
        <f t="shared" si="53"/>
        <v>0</v>
      </c>
      <c r="R234" s="86"/>
      <c r="S234" s="86"/>
      <c r="T234" s="87">
        <f t="shared" si="54"/>
        <v>0</v>
      </c>
      <c r="U234" s="99">
        <f t="shared" si="61"/>
        <v>0</v>
      </c>
      <c r="V234" s="86"/>
      <c r="W234" s="86"/>
      <c r="X234" s="87">
        <f t="shared" si="55"/>
        <v>0</v>
      </c>
      <c r="Y234" s="99">
        <f t="shared" si="56"/>
        <v>0</v>
      </c>
      <c r="Z234" s="106">
        <f t="shared" si="57"/>
        <v>0</v>
      </c>
      <c r="AA234" s="107">
        <f t="shared" si="58"/>
        <v>0</v>
      </c>
      <c r="AC234" s="66">
        <f t="shared" si="63"/>
        <v>-10324.8</v>
      </c>
    </row>
    <row r="235" s="66" customFormat="1" ht="20" hidden="1" customHeight="1" spans="1:29">
      <c r="A235" s="89" t="s">
        <v>208</v>
      </c>
      <c r="B235" s="89">
        <v>287.35</v>
      </c>
      <c r="C235" s="89">
        <f t="shared" si="62"/>
        <v>8620.5</v>
      </c>
      <c r="D235" s="90"/>
      <c r="E235" s="86">
        <v>1.9</v>
      </c>
      <c r="F235" s="86">
        <v>221238</v>
      </c>
      <c r="G235" s="86">
        <v>221399</v>
      </c>
      <c r="H235" s="87">
        <f t="shared" si="48"/>
        <v>161</v>
      </c>
      <c r="I235" s="98">
        <f t="shared" si="49"/>
        <v>305.9</v>
      </c>
      <c r="J235" s="86">
        <v>221399</v>
      </c>
      <c r="K235" s="86">
        <v>222006</v>
      </c>
      <c r="L235" s="87">
        <f t="shared" si="50"/>
        <v>607</v>
      </c>
      <c r="M235" s="99">
        <f t="shared" si="51"/>
        <v>1153.3</v>
      </c>
      <c r="N235" s="86">
        <v>222006</v>
      </c>
      <c r="O235" s="86">
        <v>222557</v>
      </c>
      <c r="P235" s="87">
        <f t="shared" si="52"/>
        <v>551</v>
      </c>
      <c r="Q235" s="99">
        <f t="shared" si="53"/>
        <v>1046.9</v>
      </c>
      <c r="R235" s="86"/>
      <c r="S235" s="86"/>
      <c r="T235" s="87">
        <f t="shared" si="54"/>
        <v>0</v>
      </c>
      <c r="U235" s="99">
        <f t="shared" si="61"/>
        <v>0</v>
      </c>
      <c r="V235" s="86"/>
      <c r="W235" s="86"/>
      <c r="X235" s="87">
        <f t="shared" si="55"/>
        <v>0</v>
      </c>
      <c r="Y235" s="99">
        <f t="shared" si="56"/>
        <v>0</v>
      </c>
      <c r="Z235" s="106">
        <f t="shared" si="57"/>
        <v>1319</v>
      </c>
      <c r="AA235" s="107">
        <f t="shared" si="58"/>
        <v>2506.1</v>
      </c>
      <c r="AC235" s="66">
        <f t="shared" si="63"/>
        <v>-6114.4</v>
      </c>
    </row>
    <row r="236" s="66" customFormat="1" customHeight="1" spans="1:29">
      <c r="A236" s="89" t="s">
        <v>209</v>
      </c>
      <c r="B236" s="89">
        <v>287.49</v>
      </c>
      <c r="C236" s="89">
        <f t="shared" si="62"/>
        <v>8624.7</v>
      </c>
      <c r="D236" s="90"/>
      <c r="E236" s="86">
        <v>1.9</v>
      </c>
      <c r="F236" s="86">
        <v>45047</v>
      </c>
      <c r="G236" s="86">
        <v>47925</v>
      </c>
      <c r="H236" s="87">
        <f t="shared" si="48"/>
        <v>2878</v>
      </c>
      <c r="I236" s="98">
        <f t="shared" si="49"/>
        <v>5468.2</v>
      </c>
      <c r="J236" s="86">
        <v>47925</v>
      </c>
      <c r="K236" s="86">
        <v>51516</v>
      </c>
      <c r="L236" s="87">
        <f t="shared" si="50"/>
        <v>3591</v>
      </c>
      <c r="M236" s="99">
        <f t="shared" si="51"/>
        <v>6822.9</v>
      </c>
      <c r="N236" s="86">
        <v>51516</v>
      </c>
      <c r="O236" s="86">
        <v>53936</v>
      </c>
      <c r="P236" s="87">
        <f t="shared" si="52"/>
        <v>2420</v>
      </c>
      <c r="Q236" s="99">
        <f t="shared" si="53"/>
        <v>4598</v>
      </c>
      <c r="R236" s="86"/>
      <c r="S236" s="86"/>
      <c r="T236" s="87">
        <f t="shared" si="54"/>
        <v>0</v>
      </c>
      <c r="U236" s="99">
        <f t="shared" si="61"/>
        <v>0</v>
      </c>
      <c r="V236" s="86"/>
      <c r="W236" s="86"/>
      <c r="X236" s="87">
        <f t="shared" si="55"/>
        <v>0</v>
      </c>
      <c r="Y236" s="99">
        <f t="shared" si="56"/>
        <v>0</v>
      </c>
      <c r="Z236" s="106">
        <f t="shared" si="57"/>
        <v>8889</v>
      </c>
      <c r="AA236" s="107">
        <f t="shared" si="58"/>
        <v>16889.1</v>
      </c>
      <c r="AC236" s="66">
        <f t="shared" si="63"/>
        <v>8264.4</v>
      </c>
    </row>
    <row r="237" s="66" customFormat="1" customHeight="1" spans="1:29">
      <c r="A237" s="91" t="s">
        <v>210</v>
      </c>
      <c r="B237" s="91">
        <v>342.3</v>
      </c>
      <c r="C237" s="89">
        <f t="shared" si="62"/>
        <v>10269</v>
      </c>
      <c r="D237" s="116"/>
      <c r="E237" s="86">
        <v>1.9</v>
      </c>
      <c r="F237" s="86">
        <v>38815</v>
      </c>
      <c r="G237" s="86">
        <v>42450</v>
      </c>
      <c r="H237" s="87">
        <f t="shared" si="48"/>
        <v>3635</v>
      </c>
      <c r="I237" s="98">
        <f t="shared" si="49"/>
        <v>6906.5</v>
      </c>
      <c r="J237" s="86">
        <v>42450</v>
      </c>
      <c r="K237" s="86">
        <v>48589</v>
      </c>
      <c r="L237" s="87">
        <f t="shared" si="50"/>
        <v>6139</v>
      </c>
      <c r="M237" s="99">
        <f t="shared" si="51"/>
        <v>11664.1</v>
      </c>
      <c r="N237" s="86">
        <v>48589</v>
      </c>
      <c r="O237" s="86">
        <v>53176</v>
      </c>
      <c r="P237" s="87">
        <f t="shared" si="52"/>
        <v>4587</v>
      </c>
      <c r="Q237" s="99">
        <f t="shared" si="53"/>
        <v>8715.3</v>
      </c>
      <c r="R237" s="86"/>
      <c r="S237" s="86"/>
      <c r="T237" s="87">
        <f t="shared" si="54"/>
        <v>0</v>
      </c>
      <c r="U237" s="99">
        <f t="shared" si="61"/>
        <v>0</v>
      </c>
      <c r="V237" s="86"/>
      <c r="W237" s="86"/>
      <c r="X237" s="87">
        <f t="shared" si="55"/>
        <v>0</v>
      </c>
      <c r="Y237" s="99">
        <f t="shared" si="56"/>
        <v>0</v>
      </c>
      <c r="Z237" s="106">
        <f t="shared" si="57"/>
        <v>14361</v>
      </c>
      <c r="AA237" s="107">
        <f t="shared" si="58"/>
        <v>27285.9</v>
      </c>
      <c r="AC237" s="66">
        <f t="shared" si="63"/>
        <v>17016.9</v>
      </c>
    </row>
    <row r="238" s="66" customFormat="1" hidden="1" customHeight="1" spans="1:29">
      <c r="A238" s="89" t="s">
        <v>211</v>
      </c>
      <c r="B238" s="89">
        <v>380.43</v>
      </c>
      <c r="C238" s="89">
        <f t="shared" si="62"/>
        <v>11412.9</v>
      </c>
      <c r="D238" s="90"/>
      <c r="E238" s="86">
        <v>1.9</v>
      </c>
      <c r="F238" s="86">
        <v>75426</v>
      </c>
      <c r="G238" s="86">
        <v>75426</v>
      </c>
      <c r="H238" s="87">
        <f t="shared" si="48"/>
        <v>0</v>
      </c>
      <c r="I238" s="98">
        <f t="shared" si="49"/>
        <v>0</v>
      </c>
      <c r="J238" s="86">
        <v>75426</v>
      </c>
      <c r="K238" s="86">
        <v>78392</v>
      </c>
      <c r="L238" s="87">
        <f t="shared" si="50"/>
        <v>2966</v>
      </c>
      <c r="M238" s="99">
        <f t="shared" si="51"/>
        <v>5635.4</v>
      </c>
      <c r="N238" s="86">
        <v>78392</v>
      </c>
      <c r="O238" s="86">
        <v>80929</v>
      </c>
      <c r="P238" s="87">
        <f t="shared" si="52"/>
        <v>2537</v>
      </c>
      <c r="Q238" s="99">
        <f t="shared" si="53"/>
        <v>4820.3</v>
      </c>
      <c r="R238" s="86"/>
      <c r="S238" s="86"/>
      <c r="T238" s="87">
        <f t="shared" si="54"/>
        <v>0</v>
      </c>
      <c r="U238" s="99">
        <f t="shared" si="61"/>
        <v>0</v>
      </c>
      <c r="V238" s="86"/>
      <c r="W238" s="86"/>
      <c r="X238" s="87">
        <f t="shared" si="55"/>
        <v>0</v>
      </c>
      <c r="Y238" s="99">
        <f t="shared" si="56"/>
        <v>0</v>
      </c>
      <c r="Z238" s="106">
        <f t="shared" si="57"/>
        <v>5503</v>
      </c>
      <c r="AA238" s="107">
        <f t="shared" si="58"/>
        <v>10455.7</v>
      </c>
      <c r="AC238" s="66">
        <f t="shared" si="63"/>
        <v>-957.199999999999</v>
      </c>
    </row>
    <row r="239" s="66" customFormat="1" hidden="1" customHeight="1" spans="1:29">
      <c r="A239" s="89" t="s">
        <v>212</v>
      </c>
      <c r="B239" s="89">
        <v>335.91</v>
      </c>
      <c r="C239" s="89">
        <f t="shared" si="62"/>
        <v>10077.3</v>
      </c>
      <c r="D239" s="90"/>
      <c r="E239" s="86">
        <v>1.9</v>
      </c>
      <c r="F239" s="86">
        <v>44382</v>
      </c>
      <c r="G239" s="86" t="s">
        <v>285</v>
      </c>
      <c r="H239" s="87" t="e">
        <f t="shared" si="48"/>
        <v>#VALUE!</v>
      </c>
      <c r="I239" s="98" t="e">
        <f t="shared" si="49"/>
        <v>#VALUE!</v>
      </c>
      <c r="J239" s="86"/>
      <c r="K239" s="86"/>
      <c r="L239" s="87">
        <f t="shared" si="50"/>
        <v>0</v>
      </c>
      <c r="M239" s="99">
        <f t="shared" si="51"/>
        <v>0</v>
      </c>
      <c r="N239" s="86"/>
      <c r="O239" s="86"/>
      <c r="P239" s="87">
        <f t="shared" si="52"/>
        <v>0</v>
      </c>
      <c r="Q239" s="99">
        <f t="shared" si="53"/>
        <v>0</v>
      </c>
      <c r="R239" s="86"/>
      <c r="S239" s="86"/>
      <c r="T239" s="87">
        <f t="shared" si="54"/>
        <v>0</v>
      </c>
      <c r="U239" s="99">
        <f t="shared" si="61"/>
        <v>0</v>
      </c>
      <c r="V239" s="86"/>
      <c r="W239" s="86"/>
      <c r="X239" s="87">
        <f t="shared" si="55"/>
        <v>0</v>
      </c>
      <c r="Y239" s="99">
        <f t="shared" si="56"/>
        <v>0</v>
      </c>
      <c r="Z239" s="106" t="e">
        <f t="shared" si="57"/>
        <v>#VALUE!</v>
      </c>
      <c r="AA239" s="107" t="e">
        <f t="shared" si="58"/>
        <v>#VALUE!</v>
      </c>
      <c r="AC239" s="66" t="e">
        <f t="shared" si="63"/>
        <v>#VALUE!</v>
      </c>
    </row>
    <row r="240" s="66" customFormat="1" hidden="1" customHeight="1" spans="1:29">
      <c r="A240" s="89" t="s">
        <v>213</v>
      </c>
      <c r="B240" s="89">
        <v>284.52</v>
      </c>
      <c r="C240" s="89">
        <f t="shared" si="62"/>
        <v>8535.6</v>
      </c>
      <c r="D240" s="90"/>
      <c r="E240" s="86">
        <v>1.9</v>
      </c>
      <c r="F240" s="86">
        <v>41119</v>
      </c>
      <c r="G240" s="86">
        <v>41659</v>
      </c>
      <c r="H240" s="87">
        <f t="shared" si="48"/>
        <v>540</v>
      </c>
      <c r="I240" s="98">
        <f t="shared" si="49"/>
        <v>1026</v>
      </c>
      <c r="J240" s="86">
        <v>41659</v>
      </c>
      <c r="K240" s="86">
        <v>43093</v>
      </c>
      <c r="L240" s="87">
        <f t="shared" si="50"/>
        <v>1434</v>
      </c>
      <c r="M240" s="99">
        <f t="shared" si="51"/>
        <v>2724.6</v>
      </c>
      <c r="N240" s="86">
        <v>43093</v>
      </c>
      <c r="O240" s="86">
        <v>43873</v>
      </c>
      <c r="P240" s="87">
        <f t="shared" si="52"/>
        <v>780</v>
      </c>
      <c r="Q240" s="99">
        <f t="shared" si="53"/>
        <v>1482</v>
      </c>
      <c r="R240" s="86"/>
      <c r="S240" s="86"/>
      <c r="T240" s="87">
        <f t="shared" si="54"/>
        <v>0</v>
      </c>
      <c r="U240" s="99">
        <f t="shared" si="61"/>
        <v>0</v>
      </c>
      <c r="V240" s="86"/>
      <c r="W240" s="86"/>
      <c r="X240" s="87">
        <f t="shared" si="55"/>
        <v>0</v>
      </c>
      <c r="Y240" s="99">
        <f t="shared" si="56"/>
        <v>0</v>
      </c>
      <c r="Z240" s="106">
        <f t="shared" si="57"/>
        <v>2754</v>
      </c>
      <c r="AA240" s="107">
        <f t="shared" si="58"/>
        <v>5232.6</v>
      </c>
      <c r="AC240" s="66">
        <f t="shared" si="63"/>
        <v>-3303</v>
      </c>
    </row>
    <row r="241" s="66" customFormat="1" customHeight="1" spans="1:29">
      <c r="A241" s="89" t="s">
        <v>214</v>
      </c>
      <c r="B241" s="89">
        <v>284.66</v>
      </c>
      <c r="C241" s="89">
        <f t="shared" si="62"/>
        <v>8539.8</v>
      </c>
      <c r="D241" s="90"/>
      <c r="E241" s="86">
        <v>1.9</v>
      </c>
      <c r="F241" s="86">
        <v>30772</v>
      </c>
      <c r="G241" s="86">
        <v>31350</v>
      </c>
      <c r="H241" s="87">
        <f t="shared" si="48"/>
        <v>578</v>
      </c>
      <c r="I241" s="98">
        <f t="shared" si="49"/>
        <v>1098.2</v>
      </c>
      <c r="J241" s="86">
        <v>31350</v>
      </c>
      <c r="K241" s="86">
        <v>34103</v>
      </c>
      <c r="L241" s="87">
        <f t="shared" si="50"/>
        <v>2753</v>
      </c>
      <c r="M241" s="99">
        <f t="shared" si="51"/>
        <v>5230.7</v>
      </c>
      <c r="N241" s="86">
        <v>34103</v>
      </c>
      <c r="O241" s="86">
        <v>36815</v>
      </c>
      <c r="P241" s="87">
        <f t="shared" si="52"/>
        <v>2712</v>
      </c>
      <c r="Q241" s="99">
        <f t="shared" si="53"/>
        <v>5152.8</v>
      </c>
      <c r="R241" s="86"/>
      <c r="S241" s="86"/>
      <c r="T241" s="87">
        <f t="shared" si="54"/>
        <v>0</v>
      </c>
      <c r="U241" s="99">
        <f t="shared" si="61"/>
        <v>0</v>
      </c>
      <c r="V241" s="86"/>
      <c r="W241" s="86"/>
      <c r="X241" s="87">
        <f t="shared" si="55"/>
        <v>0</v>
      </c>
      <c r="Y241" s="99">
        <f t="shared" si="56"/>
        <v>0</v>
      </c>
      <c r="Z241" s="106">
        <f t="shared" si="57"/>
        <v>6043</v>
      </c>
      <c r="AA241" s="107">
        <f t="shared" si="58"/>
        <v>11481.7</v>
      </c>
      <c r="AC241" s="66">
        <f t="shared" si="63"/>
        <v>2941.9</v>
      </c>
    </row>
    <row r="242" s="66" customFormat="1" hidden="1" customHeight="1" spans="1:29">
      <c r="A242" s="89" t="s">
        <v>215</v>
      </c>
      <c r="B242" s="89">
        <v>335.4</v>
      </c>
      <c r="C242" s="89">
        <f t="shared" si="62"/>
        <v>10062</v>
      </c>
      <c r="D242" s="90"/>
      <c r="E242" s="86">
        <v>1.9</v>
      </c>
      <c r="F242" s="86">
        <v>71000</v>
      </c>
      <c r="G242" s="86">
        <v>71000</v>
      </c>
      <c r="H242" s="87">
        <f t="shared" si="48"/>
        <v>0</v>
      </c>
      <c r="I242" s="98">
        <f t="shared" si="49"/>
        <v>0</v>
      </c>
      <c r="J242" s="86">
        <v>71000</v>
      </c>
      <c r="K242" s="86">
        <v>71918</v>
      </c>
      <c r="L242" s="87">
        <f t="shared" si="50"/>
        <v>918</v>
      </c>
      <c r="M242" s="99">
        <f t="shared" si="51"/>
        <v>1744.2</v>
      </c>
      <c r="N242" s="86">
        <v>71918</v>
      </c>
      <c r="O242" s="86">
        <v>72002</v>
      </c>
      <c r="P242" s="87">
        <f t="shared" si="52"/>
        <v>84</v>
      </c>
      <c r="Q242" s="99">
        <f t="shared" si="53"/>
        <v>159.6</v>
      </c>
      <c r="R242" s="86"/>
      <c r="S242" s="86"/>
      <c r="T242" s="87">
        <f t="shared" si="54"/>
        <v>0</v>
      </c>
      <c r="U242" s="99">
        <f t="shared" si="61"/>
        <v>0</v>
      </c>
      <c r="V242" s="86"/>
      <c r="W242" s="86"/>
      <c r="X242" s="87">
        <f t="shared" si="55"/>
        <v>0</v>
      </c>
      <c r="Y242" s="99">
        <f t="shared" si="56"/>
        <v>0</v>
      </c>
      <c r="Z242" s="106">
        <f t="shared" si="57"/>
        <v>1002</v>
      </c>
      <c r="AA242" s="107">
        <f t="shared" si="58"/>
        <v>1903.8</v>
      </c>
      <c r="AC242" s="66">
        <f t="shared" si="63"/>
        <v>-8158.2</v>
      </c>
    </row>
    <row r="243" s="66" customFormat="1" hidden="1" customHeight="1" spans="1:29">
      <c r="A243" s="89" t="s">
        <v>216</v>
      </c>
      <c r="B243" s="89">
        <v>344.16</v>
      </c>
      <c r="C243" s="89">
        <f t="shared" si="62"/>
        <v>10324.8</v>
      </c>
      <c r="D243" s="90"/>
      <c r="E243" s="86">
        <v>1.9</v>
      </c>
      <c r="F243" s="86">
        <v>53135</v>
      </c>
      <c r="G243" s="86">
        <v>53957</v>
      </c>
      <c r="H243" s="87">
        <f t="shared" si="48"/>
        <v>822</v>
      </c>
      <c r="I243" s="98">
        <f t="shared" si="49"/>
        <v>1561.8</v>
      </c>
      <c r="J243" s="86">
        <v>53957</v>
      </c>
      <c r="K243" s="86">
        <v>55413</v>
      </c>
      <c r="L243" s="87">
        <f t="shared" si="50"/>
        <v>1456</v>
      </c>
      <c r="M243" s="99">
        <f t="shared" si="51"/>
        <v>2766.4</v>
      </c>
      <c r="N243" s="86">
        <v>55413</v>
      </c>
      <c r="O243" s="86">
        <v>56832</v>
      </c>
      <c r="P243" s="87">
        <f t="shared" si="52"/>
        <v>1419</v>
      </c>
      <c r="Q243" s="99">
        <f t="shared" si="53"/>
        <v>2696.1</v>
      </c>
      <c r="R243" s="86"/>
      <c r="S243" s="86"/>
      <c r="T243" s="87">
        <f t="shared" si="54"/>
        <v>0</v>
      </c>
      <c r="U243" s="99">
        <f t="shared" si="61"/>
        <v>0</v>
      </c>
      <c r="V243" s="86"/>
      <c r="W243" s="86"/>
      <c r="X243" s="87">
        <f t="shared" si="55"/>
        <v>0</v>
      </c>
      <c r="Y243" s="99">
        <f t="shared" si="56"/>
        <v>0</v>
      </c>
      <c r="Z243" s="106">
        <f t="shared" si="57"/>
        <v>3697</v>
      </c>
      <c r="AA243" s="107">
        <f t="shared" si="58"/>
        <v>7024.3</v>
      </c>
      <c r="AC243" s="66">
        <f t="shared" si="63"/>
        <v>-3300.5</v>
      </c>
    </row>
    <row r="244" s="66" customFormat="1" hidden="1" customHeight="1" spans="1:29">
      <c r="A244" s="89" t="s">
        <v>217</v>
      </c>
      <c r="B244" s="89">
        <v>287.35</v>
      </c>
      <c r="C244" s="89">
        <f t="shared" si="62"/>
        <v>8620.5</v>
      </c>
      <c r="D244" s="90"/>
      <c r="E244" s="86">
        <v>1.9</v>
      </c>
      <c r="F244" s="86">
        <v>59176</v>
      </c>
      <c r="G244" s="86">
        <v>59646</v>
      </c>
      <c r="H244" s="87">
        <f t="shared" si="48"/>
        <v>470</v>
      </c>
      <c r="I244" s="98">
        <f t="shared" si="49"/>
        <v>893</v>
      </c>
      <c r="J244" s="86">
        <v>59646</v>
      </c>
      <c r="K244" s="86">
        <v>60411</v>
      </c>
      <c r="L244" s="87">
        <f t="shared" si="50"/>
        <v>765</v>
      </c>
      <c r="M244" s="99">
        <f t="shared" si="51"/>
        <v>1453.5</v>
      </c>
      <c r="N244" s="86">
        <v>60411</v>
      </c>
      <c r="O244" s="86">
        <v>61141</v>
      </c>
      <c r="P244" s="87">
        <f t="shared" si="52"/>
        <v>730</v>
      </c>
      <c r="Q244" s="99">
        <f t="shared" si="53"/>
        <v>1387</v>
      </c>
      <c r="R244" s="86"/>
      <c r="S244" s="86"/>
      <c r="T244" s="87">
        <f t="shared" si="54"/>
        <v>0</v>
      </c>
      <c r="U244" s="99">
        <f t="shared" si="61"/>
        <v>0</v>
      </c>
      <c r="V244" s="86"/>
      <c r="W244" s="86"/>
      <c r="X244" s="87">
        <f t="shared" si="55"/>
        <v>0</v>
      </c>
      <c r="Y244" s="99">
        <f t="shared" si="56"/>
        <v>0</v>
      </c>
      <c r="Z244" s="106">
        <f t="shared" si="57"/>
        <v>1965</v>
      </c>
      <c r="AA244" s="107">
        <f t="shared" si="58"/>
        <v>3733.5</v>
      </c>
      <c r="AC244" s="66">
        <f t="shared" si="63"/>
        <v>-4887</v>
      </c>
    </row>
    <row r="245" s="66" customFormat="1" hidden="1" customHeight="1" spans="1:29">
      <c r="A245" s="89" t="s">
        <v>218</v>
      </c>
      <c r="B245" s="89">
        <v>287.49</v>
      </c>
      <c r="C245" s="89">
        <f t="shared" si="62"/>
        <v>8624.7</v>
      </c>
      <c r="D245" s="90"/>
      <c r="E245" s="86">
        <v>1.9</v>
      </c>
      <c r="F245" s="86">
        <v>28767</v>
      </c>
      <c r="G245" s="86">
        <v>29574</v>
      </c>
      <c r="H245" s="87">
        <f t="shared" si="48"/>
        <v>807</v>
      </c>
      <c r="I245" s="98">
        <f t="shared" si="49"/>
        <v>1533.3</v>
      </c>
      <c r="J245" s="86">
        <v>29574</v>
      </c>
      <c r="K245" s="86">
        <v>30903</v>
      </c>
      <c r="L245" s="87">
        <f t="shared" si="50"/>
        <v>1329</v>
      </c>
      <c r="M245" s="99">
        <f t="shared" si="51"/>
        <v>2525.1</v>
      </c>
      <c r="N245" s="86">
        <v>30903</v>
      </c>
      <c r="O245" s="86">
        <v>32122</v>
      </c>
      <c r="P245" s="87">
        <f t="shared" si="52"/>
        <v>1219</v>
      </c>
      <c r="Q245" s="99">
        <f t="shared" si="53"/>
        <v>2316.1</v>
      </c>
      <c r="R245" s="86"/>
      <c r="S245" s="86"/>
      <c r="T245" s="87">
        <f t="shared" si="54"/>
        <v>0</v>
      </c>
      <c r="U245" s="99">
        <f t="shared" ref="U245:U276" si="64">T245*E245</f>
        <v>0</v>
      </c>
      <c r="V245" s="86"/>
      <c r="W245" s="86"/>
      <c r="X245" s="87">
        <f t="shared" si="55"/>
        <v>0</v>
      </c>
      <c r="Y245" s="99">
        <f t="shared" si="56"/>
        <v>0</v>
      </c>
      <c r="Z245" s="106">
        <f t="shared" si="57"/>
        <v>3355</v>
      </c>
      <c r="AA245" s="107">
        <f t="shared" si="58"/>
        <v>6374.5</v>
      </c>
      <c r="AC245" s="66">
        <f t="shared" si="63"/>
        <v>-2250.2</v>
      </c>
    </row>
    <row r="246" s="66" customFormat="1" hidden="1" customHeight="1" spans="1:29">
      <c r="A246" s="89" t="s">
        <v>219</v>
      </c>
      <c r="B246" s="89">
        <v>342.3</v>
      </c>
      <c r="C246" s="89">
        <f t="shared" si="62"/>
        <v>10269</v>
      </c>
      <c r="D246" s="90"/>
      <c r="E246" s="86">
        <v>1.9</v>
      </c>
      <c r="F246" s="86">
        <v>46455</v>
      </c>
      <c r="G246" s="86">
        <v>46455</v>
      </c>
      <c r="H246" s="87">
        <f t="shared" si="48"/>
        <v>0</v>
      </c>
      <c r="I246" s="98">
        <f t="shared" si="49"/>
        <v>0</v>
      </c>
      <c r="J246" s="86">
        <v>46455</v>
      </c>
      <c r="K246" s="86">
        <v>47018</v>
      </c>
      <c r="L246" s="87">
        <f t="shared" si="50"/>
        <v>563</v>
      </c>
      <c r="M246" s="99">
        <f t="shared" si="51"/>
        <v>1069.7</v>
      </c>
      <c r="N246" s="86">
        <v>47018</v>
      </c>
      <c r="O246" s="86">
        <v>47522</v>
      </c>
      <c r="P246" s="87">
        <f t="shared" si="52"/>
        <v>504</v>
      </c>
      <c r="Q246" s="99">
        <f t="shared" si="53"/>
        <v>957.6</v>
      </c>
      <c r="R246" s="86"/>
      <c r="S246" s="86"/>
      <c r="T246" s="87">
        <f t="shared" si="54"/>
        <v>0</v>
      </c>
      <c r="U246" s="99">
        <f t="shared" si="64"/>
        <v>0</v>
      </c>
      <c r="V246" s="86"/>
      <c r="W246" s="86"/>
      <c r="X246" s="87">
        <f t="shared" si="55"/>
        <v>0</v>
      </c>
      <c r="Y246" s="99">
        <f t="shared" si="56"/>
        <v>0</v>
      </c>
      <c r="Z246" s="106">
        <f t="shared" si="57"/>
        <v>1067</v>
      </c>
      <c r="AA246" s="107">
        <f t="shared" si="58"/>
        <v>2027.3</v>
      </c>
      <c r="AC246" s="66">
        <f t="shared" si="63"/>
        <v>-8241.7</v>
      </c>
    </row>
    <row r="247" s="66" customFormat="1" hidden="1" customHeight="1" spans="1:29">
      <c r="A247" s="89" t="s">
        <v>220</v>
      </c>
      <c r="B247" s="89">
        <v>380.43</v>
      </c>
      <c r="C247" s="89">
        <f t="shared" si="62"/>
        <v>11412.9</v>
      </c>
      <c r="D247" s="90"/>
      <c r="E247" s="86">
        <v>1.9</v>
      </c>
      <c r="F247" s="86">
        <v>211103</v>
      </c>
      <c r="G247" s="86" t="s">
        <v>285</v>
      </c>
      <c r="H247" s="87" t="e">
        <f t="shared" si="48"/>
        <v>#VALUE!</v>
      </c>
      <c r="I247" s="98" t="e">
        <f t="shared" si="49"/>
        <v>#VALUE!</v>
      </c>
      <c r="J247" s="86"/>
      <c r="K247" s="86"/>
      <c r="L247" s="87">
        <f t="shared" si="50"/>
        <v>0</v>
      </c>
      <c r="M247" s="99">
        <f t="shared" si="51"/>
        <v>0</v>
      </c>
      <c r="N247" s="86"/>
      <c r="O247" s="86"/>
      <c r="P247" s="87">
        <f t="shared" si="52"/>
        <v>0</v>
      </c>
      <c r="Q247" s="99">
        <f t="shared" si="53"/>
        <v>0</v>
      </c>
      <c r="R247" s="86"/>
      <c r="S247" s="86"/>
      <c r="T247" s="87">
        <f t="shared" si="54"/>
        <v>0</v>
      </c>
      <c r="U247" s="99">
        <f t="shared" si="64"/>
        <v>0</v>
      </c>
      <c r="V247" s="86"/>
      <c r="W247" s="86"/>
      <c r="X247" s="87">
        <f t="shared" si="55"/>
        <v>0</v>
      </c>
      <c r="Y247" s="99">
        <f t="shared" si="56"/>
        <v>0</v>
      </c>
      <c r="Z247" s="106" t="e">
        <f t="shared" si="57"/>
        <v>#VALUE!</v>
      </c>
      <c r="AA247" s="107" t="e">
        <f t="shared" si="58"/>
        <v>#VALUE!</v>
      </c>
      <c r="AC247" s="66" t="e">
        <f t="shared" si="63"/>
        <v>#VALUE!</v>
      </c>
    </row>
    <row r="248" s="66" customFormat="1" customHeight="1" spans="1:29">
      <c r="A248" s="89" t="s">
        <v>221</v>
      </c>
      <c r="B248" s="89">
        <v>335.91</v>
      </c>
      <c r="C248" s="89">
        <f t="shared" si="62"/>
        <v>10077.3</v>
      </c>
      <c r="D248" s="90"/>
      <c r="E248" s="86">
        <v>1.9</v>
      </c>
      <c r="F248" s="86">
        <v>81395</v>
      </c>
      <c r="G248" s="86">
        <v>82750</v>
      </c>
      <c r="H248" s="87">
        <f t="shared" si="48"/>
        <v>1355</v>
      </c>
      <c r="I248" s="98">
        <f t="shared" si="49"/>
        <v>2574.5</v>
      </c>
      <c r="J248" s="86">
        <v>82750</v>
      </c>
      <c r="K248" s="86">
        <v>85513</v>
      </c>
      <c r="L248" s="87">
        <f t="shared" si="50"/>
        <v>2763</v>
      </c>
      <c r="M248" s="99">
        <f t="shared" si="51"/>
        <v>5249.7</v>
      </c>
      <c r="N248" s="86">
        <v>85513</v>
      </c>
      <c r="O248" s="86">
        <v>87456</v>
      </c>
      <c r="P248" s="87">
        <f t="shared" si="52"/>
        <v>1943</v>
      </c>
      <c r="Q248" s="99">
        <f t="shared" si="53"/>
        <v>3691.7</v>
      </c>
      <c r="R248" s="86"/>
      <c r="S248" s="86"/>
      <c r="T248" s="87">
        <f t="shared" si="54"/>
        <v>0</v>
      </c>
      <c r="U248" s="99">
        <f t="shared" si="64"/>
        <v>0</v>
      </c>
      <c r="V248" s="86"/>
      <c r="W248" s="86"/>
      <c r="X248" s="87">
        <f t="shared" si="55"/>
        <v>0</v>
      </c>
      <c r="Y248" s="99">
        <f t="shared" si="56"/>
        <v>0</v>
      </c>
      <c r="Z248" s="106">
        <f t="shared" si="57"/>
        <v>6061</v>
      </c>
      <c r="AA248" s="107">
        <f t="shared" si="58"/>
        <v>11515.9</v>
      </c>
      <c r="AC248" s="66">
        <f t="shared" si="63"/>
        <v>1438.6</v>
      </c>
    </row>
    <row r="249" s="66" customFormat="1" hidden="1" customHeight="1" spans="1:29">
      <c r="A249" s="89" t="s">
        <v>222</v>
      </c>
      <c r="B249" s="89">
        <v>284.52</v>
      </c>
      <c r="C249" s="89">
        <f t="shared" si="62"/>
        <v>8535.6</v>
      </c>
      <c r="D249" s="90"/>
      <c r="E249" s="86">
        <v>1.9</v>
      </c>
      <c r="F249" s="86">
        <v>20963</v>
      </c>
      <c r="G249" s="86" t="s">
        <v>285</v>
      </c>
      <c r="H249" s="87" t="e">
        <f t="shared" si="48"/>
        <v>#VALUE!</v>
      </c>
      <c r="I249" s="98" t="e">
        <f t="shared" si="49"/>
        <v>#VALUE!</v>
      </c>
      <c r="J249" s="86"/>
      <c r="K249" s="86"/>
      <c r="L249" s="87">
        <f t="shared" si="50"/>
        <v>0</v>
      </c>
      <c r="M249" s="99">
        <f t="shared" si="51"/>
        <v>0</v>
      </c>
      <c r="N249" s="86"/>
      <c r="O249" s="86"/>
      <c r="P249" s="87">
        <f t="shared" si="52"/>
        <v>0</v>
      </c>
      <c r="Q249" s="99">
        <f t="shared" si="53"/>
        <v>0</v>
      </c>
      <c r="R249" s="86"/>
      <c r="S249" s="86"/>
      <c r="T249" s="87">
        <f t="shared" si="54"/>
        <v>0</v>
      </c>
      <c r="U249" s="99">
        <f t="shared" si="64"/>
        <v>0</v>
      </c>
      <c r="V249" s="86"/>
      <c r="W249" s="86"/>
      <c r="X249" s="87">
        <f t="shared" si="55"/>
        <v>0</v>
      </c>
      <c r="Y249" s="99">
        <f t="shared" si="56"/>
        <v>0</v>
      </c>
      <c r="Z249" s="106" t="e">
        <f t="shared" si="57"/>
        <v>#VALUE!</v>
      </c>
      <c r="AA249" s="107" t="e">
        <f t="shared" si="58"/>
        <v>#VALUE!</v>
      </c>
      <c r="AC249" s="66" t="e">
        <f t="shared" si="63"/>
        <v>#VALUE!</v>
      </c>
    </row>
    <row r="250" s="66" customFormat="1" customHeight="1" spans="1:29">
      <c r="A250" s="89" t="s">
        <v>223</v>
      </c>
      <c r="B250" s="89">
        <v>284.66</v>
      </c>
      <c r="C250" s="89">
        <f t="shared" si="62"/>
        <v>8539.8</v>
      </c>
      <c r="D250" s="90"/>
      <c r="E250" s="86">
        <v>1.9</v>
      </c>
      <c r="F250" s="86">
        <v>88077</v>
      </c>
      <c r="G250" s="86">
        <v>90091</v>
      </c>
      <c r="H250" s="87">
        <f t="shared" si="48"/>
        <v>2014</v>
      </c>
      <c r="I250" s="98">
        <f t="shared" si="49"/>
        <v>3826.6</v>
      </c>
      <c r="J250" s="86">
        <v>90091</v>
      </c>
      <c r="K250" s="86">
        <v>94244</v>
      </c>
      <c r="L250" s="87">
        <f t="shared" si="50"/>
        <v>4153</v>
      </c>
      <c r="M250" s="99">
        <f t="shared" si="51"/>
        <v>7890.7</v>
      </c>
      <c r="N250" s="86">
        <v>94244</v>
      </c>
      <c r="O250" s="86">
        <v>97068</v>
      </c>
      <c r="P250" s="87">
        <f t="shared" si="52"/>
        <v>2824</v>
      </c>
      <c r="Q250" s="99">
        <f t="shared" si="53"/>
        <v>5365.6</v>
      </c>
      <c r="R250" s="86"/>
      <c r="S250" s="86"/>
      <c r="T250" s="87">
        <f t="shared" si="54"/>
        <v>0</v>
      </c>
      <c r="U250" s="99">
        <f t="shared" si="64"/>
        <v>0</v>
      </c>
      <c r="V250" s="86"/>
      <c r="W250" s="86"/>
      <c r="X250" s="87">
        <f t="shared" si="55"/>
        <v>0</v>
      </c>
      <c r="Y250" s="99">
        <f t="shared" si="56"/>
        <v>0</v>
      </c>
      <c r="Z250" s="106">
        <f t="shared" si="57"/>
        <v>8991</v>
      </c>
      <c r="AA250" s="107">
        <f t="shared" si="58"/>
        <v>17082.9</v>
      </c>
      <c r="AC250" s="66">
        <f t="shared" si="63"/>
        <v>8543.1</v>
      </c>
    </row>
    <row r="251" s="66" customFormat="1" hidden="1" customHeight="1" spans="1:29">
      <c r="A251" s="89" t="s">
        <v>224</v>
      </c>
      <c r="B251" s="89">
        <v>335.4</v>
      </c>
      <c r="C251" s="89">
        <f t="shared" si="62"/>
        <v>10062</v>
      </c>
      <c r="D251" s="90"/>
      <c r="E251" s="86">
        <v>1.9</v>
      </c>
      <c r="F251" s="86">
        <v>61976</v>
      </c>
      <c r="G251" s="86">
        <v>62331</v>
      </c>
      <c r="H251" s="87">
        <f t="shared" si="48"/>
        <v>355</v>
      </c>
      <c r="I251" s="98">
        <f t="shared" si="49"/>
        <v>674.5</v>
      </c>
      <c r="J251" s="86">
        <v>62331</v>
      </c>
      <c r="K251" s="86">
        <v>62591</v>
      </c>
      <c r="L251" s="87">
        <f t="shared" si="50"/>
        <v>260</v>
      </c>
      <c r="M251" s="99">
        <f t="shared" si="51"/>
        <v>494</v>
      </c>
      <c r="N251" s="86">
        <v>62591</v>
      </c>
      <c r="O251" s="86">
        <v>63670</v>
      </c>
      <c r="P251" s="87">
        <f t="shared" si="52"/>
        <v>1079</v>
      </c>
      <c r="Q251" s="99">
        <f t="shared" si="53"/>
        <v>2050.1</v>
      </c>
      <c r="R251" s="86"/>
      <c r="S251" s="86"/>
      <c r="T251" s="87">
        <f t="shared" si="54"/>
        <v>0</v>
      </c>
      <c r="U251" s="99">
        <f t="shared" si="64"/>
        <v>0</v>
      </c>
      <c r="V251" s="86"/>
      <c r="W251" s="86"/>
      <c r="X251" s="87">
        <f t="shared" si="55"/>
        <v>0</v>
      </c>
      <c r="Y251" s="99">
        <f t="shared" si="56"/>
        <v>0</v>
      </c>
      <c r="Z251" s="106">
        <f t="shared" si="57"/>
        <v>1694</v>
      </c>
      <c r="AA251" s="107">
        <f t="shared" si="58"/>
        <v>3218.6</v>
      </c>
      <c r="AC251" s="66">
        <f t="shared" si="63"/>
        <v>-6843.4</v>
      </c>
    </row>
    <row r="252" s="66" customFormat="1" hidden="1" customHeight="1" spans="1:29">
      <c r="A252" s="89" t="s">
        <v>225</v>
      </c>
      <c r="B252" s="89">
        <v>344.16</v>
      </c>
      <c r="C252" s="89">
        <f t="shared" si="62"/>
        <v>10324.8</v>
      </c>
      <c r="D252" s="90"/>
      <c r="E252" s="86">
        <v>1.9</v>
      </c>
      <c r="F252" s="86">
        <v>292</v>
      </c>
      <c r="G252" s="86">
        <v>298</v>
      </c>
      <c r="H252" s="87">
        <f t="shared" si="48"/>
        <v>6</v>
      </c>
      <c r="I252" s="98">
        <f t="shared" si="49"/>
        <v>11.4</v>
      </c>
      <c r="J252" s="86">
        <v>298</v>
      </c>
      <c r="K252" s="86">
        <v>298</v>
      </c>
      <c r="L252" s="87">
        <f t="shared" si="50"/>
        <v>0</v>
      </c>
      <c r="M252" s="99">
        <f t="shared" si="51"/>
        <v>0</v>
      </c>
      <c r="N252" s="86"/>
      <c r="O252" s="86"/>
      <c r="P252" s="87">
        <f t="shared" si="52"/>
        <v>0</v>
      </c>
      <c r="Q252" s="99">
        <f t="shared" si="53"/>
        <v>0</v>
      </c>
      <c r="R252" s="86"/>
      <c r="S252" s="86"/>
      <c r="T252" s="87">
        <f t="shared" si="54"/>
        <v>0</v>
      </c>
      <c r="U252" s="99">
        <f t="shared" si="64"/>
        <v>0</v>
      </c>
      <c r="V252" s="86"/>
      <c r="W252" s="86"/>
      <c r="X252" s="87">
        <f t="shared" si="55"/>
        <v>0</v>
      </c>
      <c r="Y252" s="99">
        <f t="shared" si="56"/>
        <v>0</v>
      </c>
      <c r="Z252" s="106">
        <f t="shared" si="57"/>
        <v>6</v>
      </c>
      <c r="AA252" s="107">
        <f t="shared" si="58"/>
        <v>11.4</v>
      </c>
      <c r="AC252" s="66">
        <f t="shared" si="63"/>
        <v>-10313.4</v>
      </c>
    </row>
    <row r="253" s="66" customFormat="1" hidden="1" customHeight="1" spans="1:29">
      <c r="A253" s="89" t="s">
        <v>226</v>
      </c>
      <c r="B253" s="89">
        <v>287.35</v>
      </c>
      <c r="C253" s="89">
        <f t="shared" si="62"/>
        <v>8620.5</v>
      </c>
      <c r="D253" s="90"/>
      <c r="E253" s="86">
        <v>1.9</v>
      </c>
      <c r="F253" s="86">
        <v>64487</v>
      </c>
      <c r="G253" s="86">
        <v>64487</v>
      </c>
      <c r="H253" s="87">
        <f t="shared" si="48"/>
        <v>0</v>
      </c>
      <c r="I253" s="98">
        <f t="shared" si="49"/>
        <v>0</v>
      </c>
      <c r="J253" s="86">
        <v>64487</v>
      </c>
      <c r="K253" s="86">
        <v>66296</v>
      </c>
      <c r="L253" s="87">
        <f t="shared" si="50"/>
        <v>1809</v>
      </c>
      <c r="M253" s="99">
        <f t="shared" si="51"/>
        <v>3437.1</v>
      </c>
      <c r="N253" s="86">
        <v>66296</v>
      </c>
      <c r="O253" s="86">
        <v>68118</v>
      </c>
      <c r="P253" s="87">
        <f t="shared" si="52"/>
        <v>1822</v>
      </c>
      <c r="Q253" s="99">
        <f t="shared" si="53"/>
        <v>3461.8</v>
      </c>
      <c r="R253" s="86"/>
      <c r="S253" s="86"/>
      <c r="T253" s="87">
        <f t="shared" si="54"/>
        <v>0</v>
      </c>
      <c r="U253" s="99">
        <f t="shared" si="64"/>
        <v>0</v>
      </c>
      <c r="V253" s="86"/>
      <c r="W253" s="86"/>
      <c r="X253" s="87">
        <f t="shared" si="55"/>
        <v>0</v>
      </c>
      <c r="Y253" s="99">
        <f t="shared" si="56"/>
        <v>0</v>
      </c>
      <c r="Z253" s="106">
        <f t="shared" si="57"/>
        <v>3631</v>
      </c>
      <c r="AA253" s="107">
        <f t="shared" si="58"/>
        <v>6898.9</v>
      </c>
      <c r="AC253" s="66">
        <f t="shared" si="63"/>
        <v>-1721.6</v>
      </c>
    </row>
    <row r="254" s="66" customFormat="1" hidden="1" customHeight="1" spans="1:29">
      <c r="A254" s="89" t="s">
        <v>227</v>
      </c>
      <c r="B254" s="89">
        <v>287.49</v>
      </c>
      <c r="C254" s="89">
        <f t="shared" si="62"/>
        <v>8624.7</v>
      </c>
      <c r="D254" s="90"/>
      <c r="E254" s="86">
        <v>1.9</v>
      </c>
      <c r="F254" s="86">
        <v>14068</v>
      </c>
      <c r="G254" s="86">
        <v>14343</v>
      </c>
      <c r="H254" s="87">
        <f t="shared" si="48"/>
        <v>275</v>
      </c>
      <c r="I254" s="98">
        <f t="shared" si="49"/>
        <v>522.5</v>
      </c>
      <c r="J254" s="86">
        <v>14343</v>
      </c>
      <c r="K254" s="86">
        <v>15874</v>
      </c>
      <c r="L254" s="87">
        <f t="shared" si="50"/>
        <v>1531</v>
      </c>
      <c r="M254" s="99">
        <f t="shared" si="51"/>
        <v>2908.9</v>
      </c>
      <c r="N254" s="86">
        <v>15874</v>
      </c>
      <c r="O254" s="86">
        <v>18138</v>
      </c>
      <c r="P254" s="87">
        <f t="shared" si="52"/>
        <v>2264</v>
      </c>
      <c r="Q254" s="99">
        <f t="shared" si="53"/>
        <v>4301.6</v>
      </c>
      <c r="R254" s="86"/>
      <c r="S254" s="86"/>
      <c r="T254" s="87">
        <f t="shared" si="54"/>
        <v>0</v>
      </c>
      <c r="U254" s="99">
        <f t="shared" si="64"/>
        <v>0</v>
      </c>
      <c r="V254" s="86"/>
      <c r="W254" s="86"/>
      <c r="X254" s="87">
        <f t="shared" si="55"/>
        <v>0</v>
      </c>
      <c r="Y254" s="99">
        <f t="shared" si="56"/>
        <v>0</v>
      </c>
      <c r="Z254" s="106">
        <f t="shared" si="57"/>
        <v>4070</v>
      </c>
      <c r="AA254" s="107">
        <f t="shared" si="58"/>
        <v>7733</v>
      </c>
      <c r="AC254" s="66">
        <f t="shared" si="63"/>
        <v>-891.700000000001</v>
      </c>
    </row>
    <row r="255" s="66" customFormat="1" hidden="1" customHeight="1" spans="1:29">
      <c r="A255" s="89" t="s">
        <v>228</v>
      </c>
      <c r="B255" s="89">
        <v>342.25</v>
      </c>
      <c r="C255" s="89">
        <f t="shared" si="62"/>
        <v>10267.5</v>
      </c>
      <c r="D255" s="90"/>
      <c r="E255" s="86">
        <v>1.9</v>
      </c>
      <c r="F255" s="86">
        <v>122162</v>
      </c>
      <c r="G255" s="86">
        <v>122526</v>
      </c>
      <c r="H255" s="87">
        <f t="shared" si="48"/>
        <v>364</v>
      </c>
      <c r="I255" s="98">
        <f t="shared" si="49"/>
        <v>691.6</v>
      </c>
      <c r="J255" s="86">
        <v>122526</v>
      </c>
      <c r="K255" s="86">
        <v>123624</v>
      </c>
      <c r="L255" s="87">
        <f t="shared" si="50"/>
        <v>1098</v>
      </c>
      <c r="M255" s="99">
        <f t="shared" si="51"/>
        <v>2086.2</v>
      </c>
      <c r="N255" s="86">
        <v>123624</v>
      </c>
      <c r="O255" s="86">
        <v>124336</v>
      </c>
      <c r="P255" s="87">
        <f t="shared" si="52"/>
        <v>712</v>
      </c>
      <c r="Q255" s="99">
        <f t="shared" si="53"/>
        <v>1352.8</v>
      </c>
      <c r="R255" s="86"/>
      <c r="S255" s="86"/>
      <c r="T255" s="87">
        <f t="shared" si="54"/>
        <v>0</v>
      </c>
      <c r="U255" s="99">
        <f t="shared" si="64"/>
        <v>0</v>
      </c>
      <c r="V255" s="86"/>
      <c r="W255" s="86"/>
      <c r="X255" s="87">
        <f t="shared" si="55"/>
        <v>0</v>
      </c>
      <c r="Y255" s="99">
        <f t="shared" si="56"/>
        <v>0</v>
      </c>
      <c r="Z255" s="106">
        <f t="shared" si="57"/>
        <v>2174</v>
      </c>
      <c r="AA255" s="107">
        <f t="shared" si="58"/>
        <v>4130.6</v>
      </c>
      <c r="AC255" s="66">
        <f t="shared" si="63"/>
        <v>-6136.9</v>
      </c>
    </row>
    <row r="256" s="66" customFormat="1" hidden="1" customHeight="1" spans="1:29">
      <c r="A256" s="89" t="s">
        <v>229</v>
      </c>
      <c r="B256" s="89">
        <v>380.43</v>
      </c>
      <c r="C256" s="89">
        <f t="shared" ref="C256:C302" si="65">B256*30</f>
        <v>11412.9</v>
      </c>
      <c r="D256" s="90"/>
      <c r="E256" s="86">
        <v>1.9</v>
      </c>
      <c r="F256" s="86" t="s">
        <v>307</v>
      </c>
      <c r="G256" s="86"/>
      <c r="H256" s="87" t="e">
        <f t="shared" si="48"/>
        <v>#VALUE!</v>
      </c>
      <c r="I256" s="98" t="e">
        <f t="shared" si="49"/>
        <v>#VALUE!</v>
      </c>
      <c r="J256" s="86"/>
      <c r="K256" s="86"/>
      <c r="L256" s="87">
        <f t="shared" si="50"/>
        <v>0</v>
      </c>
      <c r="M256" s="99">
        <f t="shared" si="51"/>
        <v>0</v>
      </c>
      <c r="N256" s="86"/>
      <c r="O256" s="86"/>
      <c r="P256" s="87">
        <f t="shared" si="52"/>
        <v>0</v>
      </c>
      <c r="Q256" s="99">
        <f t="shared" si="53"/>
        <v>0</v>
      </c>
      <c r="R256" s="86"/>
      <c r="S256" s="86"/>
      <c r="T256" s="87">
        <f t="shared" si="54"/>
        <v>0</v>
      </c>
      <c r="U256" s="99">
        <f t="shared" si="64"/>
        <v>0</v>
      </c>
      <c r="V256" s="86"/>
      <c r="W256" s="86"/>
      <c r="X256" s="87">
        <f t="shared" si="55"/>
        <v>0</v>
      </c>
      <c r="Y256" s="99">
        <f t="shared" si="56"/>
        <v>0</v>
      </c>
      <c r="Z256" s="106" t="e">
        <f t="shared" si="57"/>
        <v>#VALUE!</v>
      </c>
      <c r="AA256" s="107" t="e">
        <f t="shared" si="58"/>
        <v>#VALUE!</v>
      </c>
      <c r="AC256" s="66" t="e">
        <f t="shared" ref="AC256:AC302" si="66">AA256-C256</f>
        <v>#VALUE!</v>
      </c>
    </row>
    <row r="257" s="66" customFormat="1" hidden="1" customHeight="1" spans="1:29">
      <c r="A257" s="89" t="s">
        <v>230</v>
      </c>
      <c r="B257" s="89">
        <v>335.91</v>
      </c>
      <c r="C257" s="89">
        <f t="shared" si="65"/>
        <v>10077.3</v>
      </c>
      <c r="D257" s="90"/>
      <c r="E257" s="86">
        <v>1.9</v>
      </c>
      <c r="F257" s="86">
        <v>81785</v>
      </c>
      <c r="G257" s="86" t="s">
        <v>285</v>
      </c>
      <c r="H257" s="87" t="e">
        <f t="shared" si="48"/>
        <v>#VALUE!</v>
      </c>
      <c r="I257" s="98" t="e">
        <f t="shared" si="49"/>
        <v>#VALUE!</v>
      </c>
      <c r="J257" s="86" t="s">
        <v>309</v>
      </c>
      <c r="K257" s="86"/>
      <c r="L257" s="87" t="e">
        <f t="shared" si="50"/>
        <v>#VALUE!</v>
      </c>
      <c r="M257" s="99" t="e">
        <f t="shared" si="51"/>
        <v>#VALUE!</v>
      </c>
      <c r="N257" s="86" t="s">
        <v>309</v>
      </c>
      <c r="O257" s="86"/>
      <c r="P257" s="87" t="e">
        <f t="shared" si="52"/>
        <v>#VALUE!</v>
      </c>
      <c r="Q257" s="99" t="e">
        <f t="shared" si="53"/>
        <v>#VALUE!</v>
      </c>
      <c r="R257" s="86"/>
      <c r="S257" s="86"/>
      <c r="T257" s="87">
        <f t="shared" si="54"/>
        <v>0</v>
      </c>
      <c r="U257" s="99">
        <f t="shared" si="64"/>
        <v>0</v>
      </c>
      <c r="V257" s="86"/>
      <c r="W257" s="86"/>
      <c r="X257" s="87">
        <f t="shared" si="55"/>
        <v>0</v>
      </c>
      <c r="Y257" s="99">
        <f t="shared" si="56"/>
        <v>0</v>
      </c>
      <c r="Z257" s="106" t="e">
        <f t="shared" si="57"/>
        <v>#VALUE!</v>
      </c>
      <c r="AA257" s="107" t="e">
        <f t="shared" si="58"/>
        <v>#VALUE!</v>
      </c>
      <c r="AC257" s="66" t="e">
        <f t="shared" si="66"/>
        <v>#VALUE!</v>
      </c>
    </row>
    <row r="258" s="66" customFormat="1" hidden="1" customHeight="1" spans="1:29">
      <c r="A258" s="89" t="s">
        <v>231</v>
      </c>
      <c r="B258" s="89">
        <v>284.52</v>
      </c>
      <c r="C258" s="89">
        <f t="shared" si="65"/>
        <v>8535.6</v>
      </c>
      <c r="D258" s="90"/>
      <c r="E258" s="86">
        <v>1.9</v>
      </c>
      <c r="F258" s="86">
        <v>66955</v>
      </c>
      <c r="G258" s="86">
        <v>67761</v>
      </c>
      <c r="H258" s="87">
        <f t="shared" si="48"/>
        <v>806</v>
      </c>
      <c r="I258" s="98">
        <f t="shared" si="49"/>
        <v>1531.4</v>
      </c>
      <c r="J258" s="86">
        <v>67761</v>
      </c>
      <c r="K258" s="86">
        <v>69045</v>
      </c>
      <c r="L258" s="87">
        <f t="shared" si="50"/>
        <v>1284</v>
      </c>
      <c r="M258" s="99">
        <f t="shared" si="51"/>
        <v>2439.6</v>
      </c>
      <c r="N258" s="86">
        <v>69045</v>
      </c>
      <c r="O258" s="86">
        <v>69952</v>
      </c>
      <c r="P258" s="87">
        <f t="shared" si="52"/>
        <v>907</v>
      </c>
      <c r="Q258" s="99">
        <f t="shared" si="53"/>
        <v>1723.3</v>
      </c>
      <c r="R258" s="86"/>
      <c r="S258" s="86"/>
      <c r="T258" s="87">
        <f t="shared" si="54"/>
        <v>0</v>
      </c>
      <c r="U258" s="99">
        <f t="shared" si="64"/>
        <v>0</v>
      </c>
      <c r="V258" s="86"/>
      <c r="W258" s="86"/>
      <c r="X258" s="87">
        <f t="shared" si="55"/>
        <v>0</v>
      </c>
      <c r="Y258" s="99">
        <f t="shared" si="56"/>
        <v>0</v>
      </c>
      <c r="Z258" s="106">
        <f t="shared" si="57"/>
        <v>2997</v>
      </c>
      <c r="AA258" s="107">
        <f t="shared" si="58"/>
        <v>5694.3</v>
      </c>
      <c r="AC258" s="66">
        <f t="shared" si="66"/>
        <v>-2841.3</v>
      </c>
    </row>
    <row r="259" s="66" customFormat="1" hidden="1" customHeight="1" spans="1:29">
      <c r="A259" s="89" t="s">
        <v>232</v>
      </c>
      <c r="B259" s="89">
        <v>284.66</v>
      </c>
      <c r="C259" s="89">
        <f t="shared" si="65"/>
        <v>8539.8</v>
      </c>
      <c r="D259" s="90"/>
      <c r="E259" s="86">
        <v>1.9</v>
      </c>
      <c r="F259" s="86">
        <v>29949</v>
      </c>
      <c r="G259" s="86">
        <v>31365</v>
      </c>
      <c r="H259" s="87">
        <f t="shared" si="48"/>
        <v>1416</v>
      </c>
      <c r="I259" s="98">
        <f t="shared" si="49"/>
        <v>2690.4</v>
      </c>
      <c r="J259" s="86">
        <v>31365</v>
      </c>
      <c r="K259" s="86">
        <v>31365</v>
      </c>
      <c r="L259" s="87">
        <f t="shared" si="50"/>
        <v>0</v>
      </c>
      <c r="M259" s="99">
        <f t="shared" si="51"/>
        <v>0</v>
      </c>
      <c r="N259" s="86">
        <v>31365</v>
      </c>
      <c r="O259" s="86">
        <v>32473</v>
      </c>
      <c r="P259" s="87">
        <f t="shared" si="52"/>
        <v>1108</v>
      </c>
      <c r="Q259" s="99">
        <f t="shared" si="53"/>
        <v>2105.2</v>
      </c>
      <c r="R259" s="86"/>
      <c r="S259" s="86"/>
      <c r="T259" s="87">
        <f t="shared" si="54"/>
        <v>0</v>
      </c>
      <c r="U259" s="99">
        <f t="shared" si="64"/>
        <v>0</v>
      </c>
      <c r="V259" s="86"/>
      <c r="W259" s="86"/>
      <c r="X259" s="87">
        <f t="shared" si="55"/>
        <v>0</v>
      </c>
      <c r="Y259" s="99">
        <f t="shared" si="56"/>
        <v>0</v>
      </c>
      <c r="Z259" s="106">
        <f t="shared" si="57"/>
        <v>2524</v>
      </c>
      <c r="AA259" s="107">
        <f t="shared" si="58"/>
        <v>4795.6</v>
      </c>
      <c r="AC259" s="66">
        <f t="shared" si="66"/>
        <v>-3744.2</v>
      </c>
    </row>
    <row r="260" s="66" customFormat="1" customHeight="1" spans="1:29">
      <c r="A260" s="89" t="s">
        <v>233</v>
      </c>
      <c r="B260" s="89">
        <v>335.4</v>
      </c>
      <c r="C260" s="89">
        <f t="shared" si="65"/>
        <v>10062</v>
      </c>
      <c r="D260" s="90"/>
      <c r="E260" s="86">
        <v>1.9</v>
      </c>
      <c r="F260" s="86">
        <v>72265</v>
      </c>
      <c r="G260" s="86">
        <v>72740</v>
      </c>
      <c r="H260" s="87">
        <f t="shared" si="48"/>
        <v>475</v>
      </c>
      <c r="I260" s="98">
        <f t="shared" si="49"/>
        <v>902.5</v>
      </c>
      <c r="J260" s="86">
        <v>72740</v>
      </c>
      <c r="K260" s="86">
        <v>76627</v>
      </c>
      <c r="L260" s="87">
        <f t="shared" si="50"/>
        <v>3887</v>
      </c>
      <c r="M260" s="99">
        <f t="shared" si="51"/>
        <v>7385.3</v>
      </c>
      <c r="N260" s="86">
        <v>76627</v>
      </c>
      <c r="O260" s="86">
        <v>80036</v>
      </c>
      <c r="P260" s="87">
        <f t="shared" si="52"/>
        <v>3409</v>
      </c>
      <c r="Q260" s="99">
        <f t="shared" si="53"/>
        <v>6477.1</v>
      </c>
      <c r="R260" s="86"/>
      <c r="S260" s="86"/>
      <c r="T260" s="87">
        <f t="shared" si="54"/>
        <v>0</v>
      </c>
      <c r="U260" s="99">
        <f t="shared" si="64"/>
        <v>0</v>
      </c>
      <c r="V260" s="86"/>
      <c r="W260" s="86"/>
      <c r="X260" s="87">
        <f t="shared" si="55"/>
        <v>0</v>
      </c>
      <c r="Y260" s="99">
        <f t="shared" si="56"/>
        <v>0</v>
      </c>
      <c r="Z260" s="106">
        <f t="shared" si="57"/>
        <v>7771</v>
      </c>
      <c r="AA260" s="107">
        <f t="shared" si="58"/>
        <v>14764.9</v>
      </c>
      <c r="AC260" s="66">
        <f t="shared" si="66"/>
        <v>4702.9</v>
      </c>
    </row>
    <row r="261" s="66" customFormat="1" customHeight="1" spans="1:29">
      <c r="A261" s="89" t="s">
        <v>234</v>
      </c>
      <c r="B261" s="89">
        <v>344.16</v>
      </c>
      <c r="C261" s="89">
        <f t="shared" si="65"/>
        <v>10324.8</v>
      </c>
      <c r="D261" s="90"/>
      <c r="E261" s="86">
        <v>1.9</v>
      </c>
      <c r="F261" s="86">
        <v>69586</v>
      </c>
      <c r="G261" s="86">
        <v>70619</v>
      </c>
      <c r="H261" s="87">
        <f t="shared" ref="H261:H302" si="67">G261-F261</f>
        <v>1033</v>
      </c>
      <c r="I261" s="98">
        <f t="shared" ref="I261:I302" si="68">H261*E261</f>
        <v>1962.7</v>
      </c>
      <c r="J261" s="86">
        <v>70619</v>
      </c>
      <c r="K261" s="86">
        <v>73451</v>
      </c>
      <c r="L261" s="87">
        <f t="shared" ref="L261:L302" si="69">K261-J261</f>
        <v>2832</v>
      </c>
      <c r="M261" s="99">
        <f t="shared" ref="M261:M302" si="70">L261*E261</f>
        <v>5380.8</v>
      </c>
      <c r="N261" s="86">
        <v>73451</v>
      </c>
      <c r="O261" s="86">
        <v>76028</v>
      </c>
      <c r="P261" s="87">
        <f t="shared" ref="P261:P302" si="71">O261-N261</f>
        <v>2577</v>
      </c>
      <c r="Q261" s="99">
        <f t="shared" ref="Q261:Q302" si="72">P261*E261</f>
        <v>4896.3</v>
      </c>
      <c r="R261" s="86"/>
      <c r="S261" s="86"/>
      <c r="T261" s="87">
        <f t="shared" ref="T261:T302" si="73">S261-R261</f>
        <v>0</v>
      </c>
      <c r="U261" s="99">
        <f t="shared" si="64"/>
        <v>0</v>
      </c>
      <c r="V261" s="86"/>
      <c r="W261" s="86"/>
      <c r="X261" s="87">
        <f t="shared" ref="X261:X302" si="74">W261-V261</f>
        <v>0</v>
      </c>
      <c r="Y261" s="99">
        <f t="shared" ref="Y261:Y302" si="75">X261*E261</f>
        <v>0</v>
      </c>
      <c r="Z261" s="106">
        <f t="shared" ref="Z261:Z302" si="76">H261+L261+P261+T261+X261</f>
        <v>6442</v>
      </c>
      <c r="AA261" s="107">
        <f t="shared" ref="AA261:AA302" si="77">I261+M261+Q261+U261+Y261</f>
        <v>12239.8</v>
      </c>
      <c r="AC261" s="66">
        <f t="shared" si="66"/>
        <v>1915</v>
      </c>
    </row>
    <row r="262" s="66" customFormat="1" hidden="1" customHeight="1" spans="1:29">
      <c r="A262" s="89" t="s">
        <v>235</v>
      </c>
      <c r="B262" s="89">
        <v>287.35</v>
      </c>
      <c r="C262" s="89">
        <f t="shared" si="65"/>
        <v>8620.5</v>
      </c>
      <c r="D262" s="90"/>
      <c r="E262" s="86">
        <v>1.9</v>
      </c>
      <c r="F262" s="86">
        <v>45023</v>
      </c>
      <c r="G262" s="86">
        <v>45426</v>
      </c>
      <c r="H262" s="87">
        <f t="shared" si="67"/>
        <v>403</v>
      </c>
      <c r="I262" s="98">
        <f t="shared" si="68"/>
        <v>765.7</v>
      </c>
      <c r="J262" s="86">
        <v>45426</v>
      </c>
      <c r="K262" s="86">
        <v>46280</v>
      </c>
      <c r="L262" s="87">
        <f t="shared" si="69"/>
        <v>854</v>
      </c>
      <c r="M262" s="99">
        <f t="shared" si="70"/>
        <v>1622.6</v>
      </c>
      <c r="N262" s="86">
        <v>46280</v>
      </c>
      <c r="O262" s="86">
        <v>46780</v>
      </c>
      <c r="P262" s="87">
        <f t="shared" si="71"/>
        <v>500</v>
      </c>
      <c r="Q262" s="99">
        <f t="shared" si="72"/>
        <v>950</v>
      </c>
      <c r="R262" s="86"/>
      <c r="S262" s="86"/>
      <c r="T262" s="87">
        <f t="shared" si="73"/>
        <v>0</v>
      </c>
      <c r="U262" s="99">
        <f t="shared" si="64"/>
        <v>0</v>
      </c>
      <c r="V262" s="86"/>
      <c r="W262" s="86"/>
      <c r="X262" s="87">
        <f t="shared" si="74"/>
        <v>0</v>
      </c>
      <c r="Y262" s="99">
        <f t="shared" si="75"/>
        <v>0</v>
      </c>
      <c r="Z262" s="106">
        <f t="shared" si="76"/>
        <v>1757</v>
      </c>
      <c r="AA262" s="107">
        <f t="shared" si="77"/>
        <v>3338.3</v>
      </c>
      <c r="AC262" s="66">
        <f t="shared" si="66"/>
        <v>-5282.2</v>
      </c>
    </row>
    <row r="263" s="66" customFormat="1" hidden="1" customHeight="1" spans="1:29">
      <c r="A263" s="89" t="s">
        <v>236</v>
      </c>
      <c r="B263" s="89">
        <v>287.49</v>
      </c>
      <c r="C263" s="89">
        <f t="shared" si="65"/>
        <v>8624.7</v>
      </c>
      <c r="D263" s="90"/>
      <c r="E263" s="86">
        <v>1.9</v>
      </c>
      <c r="F263" s="86">
        <v>26748</v>
      </c>
      <c r="G263" s="86" t="s">
        <v>285</v>
      </c>
      <c r="H263" s="87" t="e">
        <f t="shared" si="67"/>
        <v>#VALUE!</v>
      </c>
      <c r="I263" s="98" t="e">
        <f t="shared" si="68"/>
        <v>#VALUE!</v>
      </c>
      <c r="J263" s="86"/>
      <c r="K263" s="86"/>
      <c r="L263" s="87">
        <f t="shared" si="69"/>
        <v>0</v>
      </c>
      <c r="M263" s="99">
        <f t="shared" si="70"/>
        <v>0</v>
      </c>
      <c r="N263" s="86"/>
      <c r="O263" s="86"/>
      <c r="P263" s="87">
        <f t="shared" si="71"/>
        <v>0</v>
      </c>
      <c r="Q263" s="99">
        <f t="shared" si="72"/>
        <v>0</v>
      </c>
      <c r="R263" s="86"/>
      <c r="S263" s="86"/>
      <c r="T263" s="87">
        <f t="shared" si="73"/>
        <v>0</v>
      </c>
      <c r="U263" s="99">
        <f t="shared" si="64"/>
        <v>0</v>
      </c>
      <c r="V263" s="86"/>
      <c r="W263" s="86"/>
      <c r="X263" s="87">
        <f t="shared" si="74"/>
        <v>0</v>
      </c>
      <c r="Y263" s="99">
        <f t="shared" si="75"/>
        <v>0</v>
      </c>
      <c r="Z263" s="106" t="e">
        <f t="shared" si="76"/>
        <v>#VALUE!</v>
      </c>
      <c r="AA263" s="107" t="e">
        <f t="shared" si="77"/>
        <v>#VALUE!</v>
      </c>
      <c r="AC263" s="66" t="e">
        <f t="shared" si="66"/>
        <v>#VALUE!</v>
      </c>
    </row>
    <row r="264" s="66" customFormat="1" customHeight="1" spans="1:29">
      <c r="A264" s="89" t="s">
        <v>237</v>
      </c>
      <c r="B264" s="89">
        <v>342.25</v>
      </c>
      <c r="C264" s="89">
        <f t="shared" si="65"/>
        <v>10267.5</v>
      </c>
      <c r="D264" s="90"/>
      <c r="E264" s="86">
        <v>1.9</v>
      </c>
      <c r="F264" s="86">
        <v>93433</v>
      </c>
      <c r="G264" s="86">
        <v>95738</v>
      </c>
      <c r="H264" s="87">
        <f t="shared" si="67"/>
        <v>2305</v>
      </c>
      <c r="I264" s="98">
        <f t="shared" si="68"/>
        <v>4379.5</v>
      </c>
      <c r="J264" s="86">
        <v>95738</v>
      </c>
      <c r="K264" s="86">
        <v>98685</v>
      </c>
      <c r="L264" s="87">
        <f t="shared" si="69"/>
        <v>2947</v>
      </c>
      <c r="M264" s="99">
        <f t="shared" si="70"/>
        <v>5599.3</v>
      </c>
      <c r="N264" s="86">
        <v>98685</v>
      </c>
      <c r="O264" s="86">
        <v>101150</v>
      </c>
      <c r="P264" s="87">
        <f t="shared" si="71"/>
        <v>2465</v>
      </c>
      <c r="Q264" s="99">
        <f t="shared" si="72"/>
        <v>4683.5</v>
      </c>
      <c r="R264" s="86"/>
      <c r="S264" s="86"/>
      <c r="T264" s="87">
        <f t="shared" si="73"/>
        <v>0</v>
      </c>
      <c r="U264" s="99">
        <f t="shared" si="64"/>
        <v>0</v>
      </c>
      <c r="V264" s="86"/>
      <c r="W264" s="86"/>
      <c r="X264" s="87">
        <f t="shared" si="74"/>
        <v>0</v>
      </c>
      <c r="Y264" s="99">
        <f t="shared" si="75"/>
        <v>0</v>
      </c>
      <c r="Z264" s="106">
        <f t="shared" si="76"/>
        <v>7717</v>
      </c>
      <c r="AA264" s="107">
        <f t="shared" si="77"/>
        <v>14662.3</v>
      </c>
      <c r="AC264" s="66">
        <f t="shared" si="66"/>
        <v>4394.8</v>
      </c>
    </row>
    <row r="265" s="66" customFormat="1" hidden="1" customHeight="1" spans="1:29">
      <c r="A265" s="89" t="s">
        <v>238</v>
      </c>
      <c r="B265" s="89">
        <v>380.43</v>
      </c>
      <c r="C265" s="89">
        <f t="shared" si="65"/>
        <v>11412.9</v>
      </c>
      <c r="D265" s="90"/>
      <c r="E265" s="86">
        <v>1.9</v>
      </c>
      <c r="F265" s="86" t="s">
        <v>307</v>
      </c>
      <c r="G265" s="86"/>
      <c r="H265" s="87" t="e">
        <f t="shared" si="67"/>
        <v>#VALUE!</v>
      </c>
      <c r="I265" s="98" t="e">
        <f t="shared" si="68"/>
        <v>#VALUE!</v>
      </c>
      <c r="J265" s="86"/>
      <c r="K265" s="86"/>
      <c r="L265" s="87">
        <f t="shared" si="69"/>
        <v>0</v>
      </c>
      <c r="M265" s="99">
        <f t="shared" si="70"/>
        <v>0</v>
      </c>
      <c r="N265" s="86"/>
      <c r="O265" s="86"/>
      <c r="P265" s="87">
        <f t="shared" si="71"/>
        <v>0</v>
      </c>
      <c r="Q265" s="99">
        <f t="shared" si="72"/>
        <v>0</v>
      </c>
      <c r="R265" s="86"/>
      <c r="S265" s="86"/>
      <c r="T265" s="87">
        <f t="shared" si="73"/>
        <v>0</v>
      </c>
      <c r="U265" s="99">
        <f t="shared" si="64"/>
        <v>0</v>
      </c>
      <c r="V265" s="86"/>
      <c r="W265" s="86"/>
      <c r="X265" s="87">
        <f t="shared" si="74"/>
        <v>0</v>
      </c>
      <c r="Y265" s="99">
        <f t="shared" si="75"/>
        <v>0</v>
      </c>
      <c r="Z265" s="106" t="e">
        <f t="shared" si="76"/>
        <v>#VALUE!</v>
      </c>
      <c r="AA265" s="107" t="e">
        <f t="shared" si="77"/>
        <v>#VALUE!</v>
      </c>
      <c r="AC265" s="66" t="e">
        <f t="shared" si="66"/>
        <v>#VALUE!</v>
      </c>
    </row>
    <row r="266" s="66" customFormat="1" hidden="1" customHeight="1" spans="1:29">
      <c r="A266" s="89" t="s">
        <v>239</v>
      </c>
      <c r="B266" s="89">
        <v>335.91</v>
      </c>
      <c r="C266" s="89">
        <f t="shared" si="65"/>
        <v>10077.3</v>
      </c>
      <c r="D266" s="90"/>
      <c r="E266" s="86">
        <v>1.9</v>
      </c>
      <c r="F266" s="86">
        <v>0</v>
      </c>
      <c r="G266" s="86" t="s">
        <v>285</v>
      </c>
      <c r="H266" s="87" t="e">
        <f t="shared" si="67"/>
        <v>#VALUE!</v>
      </c>
      <c r="I266" s="98" t="e">
        <f t="shared" si="68"/>
        <v>#VALUE!</v>
      </c>
      <c r="J266" s="86"/>
      <c r="K266" s="86"/>
      <c r="L266" s="87">
        <f t="shared" si="69"/>
        <v>0</v>
      </c>
      <c r="M266" s="99">
        <f t="shared" si="70"/>
        <v>0</v>
      </c>
      <c r="N266" s="86"/>
      <c r="O266" s="86"/>
      <c r="P266" s="87">
        <f t="shared" si="71"/>
        <v>0</v>
      </c>
      <c r="Q266" s="99">
        <f t="shared" si="72"/>
        <v>0</v>
      </c>
      <c r="R266" s="86"/>
      <c r="S266" s="86"/>
      <c r="T266" s="87">
        <f t="shared" si="73"/>
        <v>0</v>
      </c>
      <c r="U266" s="99">
        <f t="shared" si="64"/>
        <v>0</v>
      </c>
      <c r="V266" s="86"/>
      <c r="W266" s="86"/>
      <c r="X266" s="87">
        <f t="shared" si="74"/>
        <v>0</v>
      </c>
      <c r="Y266" s="99">
        <f t="shared" si="75"/>
        <v>0</v>
      </c>
      <c r="Z266" s="106" t="e">
        <f t="shared" si="76"/>
        <v>#VALUE!</v>
      </c>
      <c r="AA266" s="107" t="e">
        <f t="shared" si="77"/>
        <v>#VALUE!</v>
      </c>
      <c r="AC266" s="66" t="e">
        <f t="shared" si="66"/>
        <v>#VALUE!</v>
      </c>
    </row>
    <row r="267" s="66" customFormat="1" hidden="1" customHeight="1" spans="1:29">
      <c r="A267" s="89" t="s">
        <v>240</v>
      </c>
      <c r="B267" s="89">
        <v>284.52</v>
      </c>
      <c r="C267" s="89">
        <f t="shared" si="65"/>
        <v>8535.6</v>
      </c>
      <c r="D267" s="90"/>
      <c r="E267" s="86">
        <v>1.9</v>
      </c>
      <c r="F267" s="86">
        <v>3299</v>
      </c>
      <c r="G267" s="86" t="s">
        <v>285</v>
      </c>
      <c r="H267" s="87" t="e">
        <f t="shared" si="67"/>
        <v>#VALUE!</v>
      </c>
      <c r="I267" s="98" t="e">
        <f t="shared" si="68"/>
        <v>#VALUE!</v>
      </c>
      <c r="J267" s="86"/>
      <c r="K267" s="86"/>
      <c r="L267" s="87">
        <f t="shared" si="69"/>
        <v>0</v>
      </c>
      <c r="M267" s="99">
        <f t="shared" si="70"/>
        <v>0</v>
      </c>
      <c r="N267" s="86"/>
      <c r="O267" s="86"/>
      <c r="P267" s="87">
        <f t="shared" si="71"/>
        <v>0</v>
      </c>
      <c r="Q267" s="99">
        <f t="shared" si="72"/>
        <v>0</v>
      </c>
      <c r="R267" s="86"/>
      <c r="S267" s="86"/>
      <c r="T267" s="87">
        <f t="shared" si="73"/>
        <v>0</v>
      </c>
      <c r="U267" s="99">
        <f t="shared" si="64"/>
        <v>0</v>
      </c>
      <c r="V267" s="86"/>
      <c r="W267" s="86"/>
      <c r="X267" s="87">
        <f t="shared" si="74"/>
        <v>0</v>
      </c>
      <c r="Y267" s="99">
        <f t="shared" si="75"/>
        <v>0</v>
      </c>
      <c r="Z267" s="106" t="e">
        <f t="shared" si="76"/>
        <v>#VALUE!</v>
      </c>
      <c r="AA267" s="107" t="e">
        <f t="shared" si="77"/>
        <v>#VALUE!</v>
      </c>
      <c r="AC267" s="66" t="e">
        <f t="shared" si="66"/>
        <v>#VALUE!</v>
      </c>
    </row>
    <row r="268" s="66" customFormat="1" hidden="1" customHeight="1" spans="1:29">
      <c r="A268" s="89" t="s">
        <v>241</v>
      </c>
      <c r="B268" s="89">
        <v>284.66</v>
      </c>
      <c r="C268" s="89">
        <f t="shared" si="65"/>
        <v>8539.8</v>
      </c>
      <c r="D268" s="90"/>
      <c r="E268" s="86">
        <v>1.9</v>
      </c>
      <c r="F268" s="86">
        <v>43393</v>
      </c>
      <c r="G268" s="86" t="s">
        <v>285</v>
      </c>
      <c r="H268" s="87" t="e">
        <f t="shared" si="67"/>
        <v>#VALUE!</v>
      </c>
      <c r="I268" s="98" t="e">
        <f t="shared" si="68"/>
        <v>#VALUE!</v>
      </c>
      <c r="J268" s="86"/>
      <c r="K268" s="86"/>
      <c r="L268" s="87">
        <f t="shared" si="69"/>
        <v>0</v>
      </c>
      <c r="M268" s="99">
        <f t="shared" si="70"/>
        <v>0</v>
      </c>
      <c r="N268" s="86"/>
      <c r="O268" s="86"/>
      <c r="P268" s="87">
        <f t="shared" si="71"/>
        <v>0</v>
      </c>
      <c r="Q268" s="99">
        <f t="shared" si="72"/>
        <v>0</v>
      </c>
      <c r="R268" s="86"/>
      <c r="S268" s="86"/>
      <c r="T268" s="87">
        <f t="shared" si="73"/>
        <v>0</v>
      </c>
      <c r="U268" s="99">
        <f t="shared" si="64"/>
        <v>0</v>
      </c>
      <c r="V268" s="86"/>
      <c r="W268" s="86"/>
      <c r="X268" s="87">
        <f t="shared" si="74"/>
        <v>0</v>
      </c>
      <c r="Y268" s="99">
        <f t="shared" si="75"/>
        <v>0</v>
      </c>
      <c r="Z268" s="106" t="e">
        <f t="shared" si="76"/>
        <v>#VALUE!</v>
      </c>
      <c r="AA268" s="107" t="e">
        <f t="shared" si="77"/>
        <v>#VALUE!</v>
      </c>
      <c r="AC268" s="66" t="e">
        <f t="shared" si="66"/>
        <v>#VALUE!</v>
      </c>
    </row>
    <row r="269" s="66" customFormat="1" customHeight="1" spans="1:29">
      <c r="A269" s="89" t="s">
        <v>242</v>
      </c>
      <c r="B269" s="89">
        <v>335.4</v>
      </c>
      <c r="C269" s="89">
        <f t="shared" si="65"/>
        <v>10062</v>
      </c>
      <c r="D269" s="90"/>
      <c r="E269" s="86">
        <v>1.9</v>
      </c>
      <c r="F269" s="86">
        <v>121179</v>
      </c>
      <c r="G269" s="86">
        <v>122317</v>
      </c>
      <c r="H269" s="87">
        <f t="shared" si="67"/>
        <v>1138</v>
      </c>
      <c r="I269" s="98">
        <f t="shared" si="68"/>
        <v>2162.2</v>
      </c>
      <c r="J269" s="86">
        <v>122317</v>
      </c>
      <c r="K269" s="86">
        <v>126332</v>
      </c>
      <c r="L269" s="87">
        <f t="shared" si="69"/>
        <v>4015</v>
      </c>
      <c r="M269" s="99">
        <f t="shared" si="70"/>
        <v>7628.5</v>
      </c>
      <c r="N269" s="86">
        <v>126332</v>
      </c>
      <c r="O269" s="86">
        <v>128463</v>
      </c>
      <c r="P269" s="87">
        <f t="shared" si="71"/>
        <v>2131</v>
      </c>
      <c r="Q269" s="99">
        <f t="shared" si="72"/>
        <v>4048.9</v>
      </c>
      <c r="R269" s="86"/>
      <c r="S269" s="86"/>
      <c r="T269" s="87">
        <f t="shared" si="73"/>
        <v>0</v>
      </c>
      <c r="U269" s="99">
        <f t="shared" si="64"/>
        <v>0</v>
      </c>
      <c r="V269" s="86"/>
      <c r="W269" s="86"/>
      <c r="X269" s="87">
        <f t="shared" si="74"/>
        <v>0</v>
      </c>
      <c r="Y269" s="99">
        <f t="shared" si="75"/>
        <v>0</v>
      </c>
      <c r="Z269" s="106">
        <f t="shared" si="76"/>
        <v>7284</v>
      </c>
      <c r="AA269" s="107">
        <f t="shared" si="77"/>
        <v>13839.6</v>
      </c>
      <c r="AC269" s="66">
        <f t="shared" si="66"/>
        <v>3777.6</v>
      </c>
    </row>
    <row r="270" s="66" customFormat="1" customHeight="1" spans="1:29">
      <c r="A270" s="89" t="s">
        <v>243</v>
      </c>
      <c r="B270" s="89">
        <v>344.16</v>
      </c>
      <c r="C270" s="89">
        <f t="shared" si="65"/>
        <v>10324.8</v>
      </c>
      <c r="D270" s="90"/>
      <c r="E270" s="86">
        <v>1.9</v>
      </c>
      <c r="F270" s="86">
        <v>89538</v>
      </c>
      <c r="G270" s="86">
        <v>90996</v>
      </c>
      <c r="H270" s="87">
        <f t="shared" si="67"/>
        <v>1458</v>
      </c>
      <c r="I270" s="98">
        <f t="shared" si="68"/>
        <v>2770.2</v>
      </c>
      <c r="J270" s="86">
        <v>90996</v>
      </c>
      <c r="K270" s="86">
        <v>94039</v>
      </c>
      <c r="L270" s="87">
        <f t="shared" si="69"/>
        <v>3043</v>
      </c>
      <c r="M270" s="99">
        <f t="shared" si="70"/>
        <v>5781.7</v>
      </c>
      <c r="N270" s="86">
        <v>94039</v>
      </c>
      <c r="O270" s="86">
        <v>96670</v>
      </c>
      <c r="P270" s="87">
        <f t="shared" si="71"/>
        <v>2631</v>
      </c>
      <c r="Q270" s="99">
        <f t="shared" si="72"/>
        <v>4998.9</v>
      </c>
      <c r="R270" s="86"/>
      <c r="S270" s="86"/>
      <c r="T270" s="87">
        <f t="shared" si="73"/>
        <v>0</v>
      </c>
      <c r="U270" s="99">
        <f t="shared" si="64"/>
        <v>0</v>
      </c>
      <c r="V270" s="86"/>
      <c r="W270" s="86"/>
      <c r="X270" s="87">
        <f t="shared" si="74"/>
        <v>0</v>
      </c>
      <c r="Y270" s="99">
        <f t="shared" si="75"/>
        <v>0</v>
      </c>
      <c r="Z270" s="106">
        <f t="shared" si="76"/>
        <v>7132</v>
      </c>
      <c r="AA270" s="107">
        <f t="shared" si="77"/>
        <v>13550.8</v>
      </c>
      <c r="AC270" s="66">
        <f t="shared" si="66"/>
        <v>3226</v>
      </c>
    </row>
    <row r="271" s="66" customFormat="1" hidden="1" customHeight="1" spans="1:29">
      <c r="A271" s="89" t="s">
        <v>244</v>
      </c>
      <c r="B271" s="89">
        <v>287.35</v>
      </c>
      <c r="C271" s="89">
        <f t="shared" si="65"/>
        <v>8620.5</v>
      </c>
      <c r="D271" s="90"/>
      <c r="E271" s="86">
        <v>1.9</v>
      </c>
      <c r="F271" s="86">
        <v>84880</v>
      </c>
      <c r="G271" s="86">
        <v>85254</v>
      </c>
      <c r="H271" s="87">
        <f t="shared" si="67"/>
        <v>374</v>
      </c>
      <c r="I271" s="98">
        <f t="shared" si="68"/>
        <v>710.6</v>
      </c>
      <c r="J271" s="86"/>
      <c r="K271" s="86"/>
      <c r="L271" s="87">
        <f t="shared" si="69"/>
        <v>0</v>
      </c>
      <c r="M271" s="99">
        <f t="shared" si="70"/>
        <v>0</v>
      </c>
      <c r="N271" s="86"/>
      <c r="O271" s="86"/>
      <c r="P271" s="87">
        <f t="shared" si="71"/>
        <v>0</v>
      </c>
      <c r="Q271" s="99">
        <f t="shared" si="72"/>
        <v>0</v>
      </c>
      <c r="R271" s="86"/>
      <c r="S271" s="86"/>
      <c r="T271" s="87">
        <f t="shared" si="73"/>
        <v>0</v>
      </c>
      <c r="U271" s="99">
        <f t="shared" si="64"/>
        <v>0</v>
      </c>
      <c r="V271" s="86"/>
      <c r="W271" s="86"/>
      <c r="X271" s="87">
        <f t="shared" si="74"/>
        <v>0</v>
      </c>
      <c r="Y271" s="99">
        <f t="shared" si="75"/>
        <v>0</v>
      </c>
      <c r="Z271" s="106">
        <f t="shared" si="76"/>
        <v>374</v>
      </c>
      <c r="AA271" s="107">
        <f t="shared" si="77"/>
        <v>710.6</v>
      </c>
      <c r="AC271" s="66">
        <f t="shared" si="66"/>
        <v>-7909.9</v>
      </c>
    </row>
    <row r="272" s="66" customFormat="1" hidden="1" customHeight="1" spans="1:29">
      <c r="A272" s="89" t="s">
        <v>245</v>
      </c>
      <c r="B272" s="89">
        <v>287.49</v>
      </c>
      <c r="C272" s="89">
        <f t="shared" si="65"/>
        <v>8624.7</v>
      </c>
      <c r="D272" s="90"/>
      <c r="E272" s="86">
        <v>1.9</v>
      </c>
      <c r="F272" s="86">
        <v>98637</v>
      </c>
      <c r="G272" s="86">
        <v>99700</v>
      </c>
      <c r="H272" s="87">
        <f t="shared" si="67"/>
        <v>1063</v>
      </c>
      <c r="I272" s="98">
        <f t="shared" si="68"/>
        <v>2019.7</v>
      </c>
      <c r="J272" s="86">
        <v>99700</v>
      </c>
      <c r="K272" s="86">
        <v>101334</v>
      </c>
      <c r="L272" s="87">
        <f t="shared" si="69"/>
        <v>1634</v>
      </c>
      <c r="M272" s="99">
        <f t="shared" si="70"/>
        <v>3104.6</v>
      </c>
      <c r="N272" s="86">
        <v>101334</v>
      </c>
      <c r="O272" s="86">
        <v>102893</v>
      </c>
      <c r="P272" s="87">
        <f t="shared" si="71"/>
        <v>1559</v>
      </c>
      <c r="Q272" s="99">
        <f t="shared" si="72"/>
        <v>2962.1</v>
      </c>
      <c r="R272" s="86"/>
      <c r="S272" s="86"/>
      <c r="T272" s="87">
        <f t="shared" si="73"/>
        <v>0</v>
      </c>
      <c r="U272" s="99">
        <f t="shared" si="64"/>
        <v>0</v>
      </c>
      <c r="V272" s="86"/>
      <c r="W272" s="86"/>
      <c r="X272" s="87">
        <f t="shared" si="74"/>
        <v>0</v>
      </c>
      <c r="Y272" s="99">
        <f t="shared" si="75"/>
        <v>0</v>
      </c>
      <c r="Z272" s="106">
        <f t="shared" si="76"/>
        <v>4256</v>
      </c>
      <c r="AA272" s="107">
        <f t="shared" si="77"/>
        <v>8086.4</v>
      </c>
      <c r="AC272" s="66">
        <f t="shared" si="66"/>
        <v>-538.300000000001</v>
      </c>
    </row>
    <row r="273" s="66" customFormat="1" hidden="1" customHeight="1" spans="1:29">
      <c r="A273" s="89" t="s">
        <v>246</v>
      </c>
      <c r="B273" s="89">
        <v>342.25</v>
      </c>
      <c r="C273" s="89">
        <f t="shared" si="65"/>
        <v>10267.5</v>
      </c>
      <c r="D273" s="90"/>
      <c r="E273" s="86">
        <v>1.9</v>
      </c>
      <c r="F273" s="86">
        <v>101533</v>
      </c>
      <c r="G273" s="86">
        <v>102646</v>
      </c>
      <c r="H273" s="87">
        <f t="shared" si="67"/>
        <v>1113</v>
      </c>
      <c r="I273" s="98">
        <f t="shared" si="68"/>
        <v>2114.7</v>
      </c>
      <c r="J273" s="86">
        <v>102646</v>
      </c>
      <c r="K273" s="86">
        <v>104054</v>
      </c>
      <c r="L273" s="87">
        <f t="shared" si="69"/>
        <v>1408</v>
      </c>
      <c r="M273" s="99">
        <f t="shared" si="70"/>
        <v>2675.2</v>
      </c>
      <c r="N273" s="86">
        <v>104054</v>
      </c>
      <c r="O273" s="86">
        <v>106758</v>
      </c>
      <c r="P273" s="87">
        <f t="shared" si="71"/>
        <v>2704</v>
      </c>
      <c r="Q273" s="99">
        <f t="shared" si="72"/>
        <v>5137.6</v>
      </c>
      <c r="R273" s="86"/>
      <c r="S273" s="86"/>
      <c r="T273" s="87">
        <f t="shared" si="73"/>
        <v>0</v>
      </c>
      <c r="U273" s="99">
        <f t="shared" si="64"/>
        <v>0</v>
      </c>
      <c r="V273" s="86"/>
      <c r="W273" s="86"/>
      <c r="X273" s="87">
        <f t="shared" si="74"/>
        <v>0</v>
      </c>
      <c r="Y273" s="99">
        <f t="shared" si="75"/>
        <v>0</v>
      </c>
      <c r="Z273" s="106">
        <f t="shared" si="76"/>
        <v>5225</v>
      </c>
      <c r="AA273" s="107">
        <f t="shared" si="77"/>
        <v>9927.5</v>
      </c>
      <c r="AC273" s="66">
        <f t="shared" si="66"/>
        <v>-340</v>
      </c>
    </row>
    <row r="274" s="66" customFormat="1" hidden="1" customHeight="1" spans="1:29">
      <c r="A274" s="89" t="s">
        <v>247</v>
      </c>
      <c r="B274" s="89">
        <v>380.43</v>
      </c>
      <c r="C274" s="89">
        <f t="shared" si="65"/>
        <v>11412.9</v>
      </c>
      <c r="D274" s="90"/>
      <c r="E274" s="86">
        <v>1.9</v>
      </c>
      <c r="F274" s="86">
        <v>0</v>
      </c>
      <c r="G274" s="86">
        <v>0</v>
      </c>
      <c r="H274" s="87">
        <f t="shared" si="67"/>
        <v>0</v>
      </c>
      <c r="I274" s="98">
        <f t="shared" si="68"/>
        <v>0</v>
      </c>
      <c r="J274" s="86"/>
      <c r="K274" s="86"/>
      <c r="L274" s="87">
        <f t="shared" si="69"/>
        <v>0</v>
      </c>
      <c r="M274" s="99">
        <f t="shared" si="70"/>
        <v>0</v>
      </c>
      <c r="N274" s="86"/>
      <c r="O274" s="86"/>
      <c r="P274" s="87">
        <f t="shared" si="71"/>
        <v>0</v>
      </c>
      <c r="Q274" s="99">
        <f t="shared" si="72"/>
        <v>0</v>
      </c>
      <c r="R274" s="86"/>
      <c r="S274" s="86"/>
      <c r="T274" s="87">
        <f t="shared" si="73"/>
        <v>0</v>
      </c>
      <c r="U274" s="99">
        <f t="shared" si="64"/>
        <v>0</v>
      </c>
      <c r="V274" s="86"/>
      <c r="W274" s="86"/>
      <c r="X274" s="87">
        <f t="shared" si="74"/>
        <v>0</v>
      </c>
      <c r="Y274" s="99">
        <f t="shared" si="75"/>
        <v>0</v>
      </c>
      <c r="Z274" s="106">
        <f t="shared" si="76"/>
        <v>0</v>
      </c>
      <c r="AA274" s="107">
        <f t="shared" si="77"/>
        <v>0</v>
      </c>
      <c r="AC274" s="66">
        <f t="shared" si="66"/>
        <v>-11412.9</v>
      </c>
    </row>
    <row r="275" s="66" customFormat="1" hidden="1" customHeight="1" spans="1:29">
      <c r="A275" s="89" t="s">
        <v>248</v>
      </c>
      <c r="B275" s="89">
        <v>335.91</v>
      </c>
      <c r="C275" s="89">
        <f t="shared" si="65"/>
        <v>10077.3</v>
      </c>
      <c r="D275" s="90"/>
      <c r="E275" s="86">
        <v>1.9</v>
      </c>
      <c r="F275" s="86">
        <v>33096</v>
      </c>
      <c r="G275" s="86">
        <v>33096</v>
      </c>
      <c r="H275" s="87">
        <f t="shared" si="67"/>
        <v>0</v>
      </c>
      <c r="I275" s="98">
        <f t="shared" si="68"/>
        <v>0</v>
      </c>
      <c r="J275" s="86">
        <v>33096</v>
      </c>
      <c r="K275" s="86">
        <v>33879</v>
      </c>
      <c r="L275" s="87">
        <f t="shared" si="69"/>
        <v>783</v>
      </c>
      <c r="M275" s="99">
        <f t="shared" si="70"/>
        <v>1487.7</v>
      </c>
      <c r="N275" s="86">
        <v>33879</v>
      </c>
      <c r="O275" s="86">
        <v>34261</v>
      </c>
      <c r="P275" s="87">
        <f t="shared" si="71"/>
        <v>382</v>
      </c>
      <c r="Q275" s="99">
        <f t="shared" si="72"/>
        <v>725.8</v>
      </c>
      <c r="R275" s="86"/>
      <c r="S275" s="86"/>
      <c r="T275" s="87">
        <f t="shared" si="73"/>
        <v>0</v>
      </c>
      <c r="U275" s="99">
        <f t="shared" si="64"/>
        <v>0</v>
      </c>
      <c r="V275" s="86"/>
      <c r="W275" s="86"/>
      <c r="X275" s="87">
        <f t="shared" si="74"/>
        <v>0</v>
      </c>
      <c r="Y275" s="99">
        <f t="shared" si="75"/>
        <v>0</v>
      </c>
      <c r="Z275" s="106">
        <f t="shared" si="76"/>
        <v>1165</v>
      </c>
      <c r="AA275" s="107">
        <f t="shared" si="77"/>
        <v>2213.5</v>
      </c>
      <c r="AC275" s="66">
        <f t="shared" si="66"/>
        <v>-7863.8</v>
      </c>
    </row>
    <row r="276" s="66" customFormat="1" hidden="1" customHeight="1" spans="1:29">
      <c r="A276" s="89" t="s">
        <v>249</v>
      </c>
      <c r="B276" s="89">
        <v>284.52</v>
      </c>
      <c r="C276" s="89">
        <f t="shared" si="65"/>
        <v>8535.6</v>
      </c>
      <c r="D276" s="90"/>
      <c r="E276" s="86">
        <v>1.9</v>
      </c>
      <c r="F276" s="86">
        <v>16770</v>
      </c>
      <c r="G276" s="86">
        <v>16770</v>
      </c>
      <c r="H276" s="87">
        <f t="shared" si="67"/>
        <v>0</v>
      </c>
      <c r="I276" s="98">
        <f t="shared" si="68"/>
        <v>0</v>
      </c>
      <c r="J276" s="86">
        <v>16770</v>
      </c>
      <c r="K276" s="86">
        <v>17287</v>
      </c>
      <c r="L276" s="87">
        <f t="shared" si="69"/>
        <v>517</v>
      </c>
      <c r="M276" s="99">
        <f t="shared" si="70"/>
        <v>982.3</v>
      </c>
      <c r="N276" s="86">
        <v>17287</v>
      </c>
      <c r="O276" s="86">
        <v>17630</v>
      </c>
      <c r="P276" s="87">
        <f t="shared" si="71"/>
        <v>343</v>
      </c>
      <c r="Q276" s="99">
        <f t="shared" si="72"/>
        <v>651.7</v>
      </c>
      <c r="R276" s="86"/>
      <c r="S276" s="86"/>
      <c r="T276" s="87">
        <f t="shared" si="73"/>
        <v>0</v>
      </c>
      <c r="U276" s="99">
        <f t="shared" si="64"/>
        <v>0</v>
      </c>
      <c r="V276" s="86"/>
      <c r="W276" s="86"/>
      <c r="X276" s="87">
        <f t="shared" si="74"/>
        <v>0</v>
      </c>
      <c r="Y276" s="99">
        <f t="shared" si="75"/>
        <v>0</v>
      </c>
      <c r="Z276" s="106">
        <f t="shared" si="76"/>
        <v>860</v>
      </c>
      <c r="AA276" s="107">
        <f t="shared" si="77"/>
        <v>1634</v>
      </c>
      <c r="AC276" s="66">
        <f t="shared" si="66"/>
        <v>-6901.6</v>
      </c>
    </row>
    <row r="277" s="66" customFormat="1" customHeight="1" spans="1:29">
      <c r="A277" s="89" t="s">
        <v>250</v>
      </c>
      <c r="B277" s="89">
        <v>284.66</v>
      </c>
      <c r="C277" s="89">
        <f t="shared" si="65"/>
        <v>8539.8</v>
      </c>
      <c r="D277" s="90"/>
      <c r="E277" s="86">
        <v>1.9</v>
      </c>
      <c r="F277" s="86">
        <v>0</v>
      </c>
      <c r="G277" s="86">
        <v>2456</v>
      </c>
      <c r="H277" s="87">
        <f t="shared" si="67"/>
        <v>2456</v>
      </c>
      <c r="I277" s="98">
        <f t="shared" si="68"/>
        <v>4666.4</v>
      </c>
      <c r="J277" s="86">
        <v>2456</v>
      </c>
      <c r="K277" s="86">
        <v>6584</v>
      </c>
      <c r="L277" s="87">
        <f t="shared" si="69"/>
        <v>4128</v>
      </c>
      <c r="M277" s="99">
        <f t="shared" si="70"/>
        <v>7843.2</v>
      </c>
      <c r="N277" s="86">
        <v>6584</v>
      </c>
      <c r="O277" s="86">
        <v>9952</v>
      </c>
      <c r="P277" s="87">
        <f t="shared" si="71"/>
        <v>3368</v>
      </c>
      <c r="Q277" s="99">
        <f t="shared" si="72"/>
        <v>6399.2</v>
      </c>
      <c r="R277" s="86"/>
      <c r="S277" s="86"/>
      <c r="T277" s="87">
        <f t="shared" si="73"/>
        <v>0</v>
      </c>
      <c r="U277" s="99">
        <f t="shared" ref="U277:U302" si="78">T277*E277</f>
        <v>0</v>
      </c>
      <c r="V277" s="86"/>
      <c r="W277" s="86"/>
      <c r="X277" s="87">
        <f t="shared" si="74"/>
        <v>0</v>
      </c>
      <c r="Y277" s="99">
        <f t="shared" si="75"/>
        <v>0</v>
      </c>
      <c r="Z277" s="106">
        <f t="shared" si="76"/>
        <v>9952</v>
      </c>
      <c r="AA277" s="107">
        <f t="shared" si="77"/>
        <v>18908.8</v>
      </c>
      <c r="AC277" s="66">
        <f t="shared" si="66"/>
        <v>10369</v>
      </c>
    </row>
    <row r="278" s="66" customFormat="1" customHeight="1" spans="1:29">
      <c r="A278" s="89" t="s">
        <v>251</v>
      </c>
      <c r="B278" s="89">
        <v>335.4</v>
      </c>
      <c r="C278" s="89">
        <f t="shared" si="65"/>
        <v>10062</v>
      </c>
      <c r="D278" s="90"/>
      <c r="E278" s="86">
        <v>1.9</v>
      </c>
      <c r="F278" s="86"/>
      <c r="G278" s="86">
        <v>3581</v>
      </c>
      <c r="H278" s="87">
        <f t="shared" si="67"/>
        <v>3581</v>
      </c>
      <c r="I278" s="98">
        <f t="shared" si="68"/>
        <v>6803.9</v>
      </c>
      <c r="J278" s="86">
        <v>3581</v>
      </c>
      <c r="K278" s="86">
        <v>9399</v>
      </c>
      <c r="L278" s="87">
        <f t="shared" si="69"/>
        <v>5818</v>
      </c>
      <c r="M278" s="99">
        <f t="shared" si="70"/>
        <v>11054.2</v>
      </c>
      <c r="N278" s="86"/>
      <c r="O278" s="86"/>
      <c r="P278" s="87">
        <f t="shared" si="71"/>
        <v>0</v>
      </c>
      <c r="Q278" s="99">
        <f t="shared" si="72"/>
        <v>0</v>
      </c>
      <c r="R278" s="86"/>
      <c r="S278" s="86"/>
      <c r="T278" s="87">
        <f t="shared" si="73"/>
        <v>0</v>
      </c>
      <c r="U278" s="99">
        <f t="shared" si="78"/>
        <v>0</v>
      </c>
      <c r="V278" s="86"/>
      <c r="W278" s="86"/>
      <c r="X278" s="87">
        <f t="shared" si="74"/>
        <v>0</v>
      </c>
      <c r="Y278" s="99">
        <f t="shared" si="75"/>
        <v>0</v>
      </c>
      <c r="Z278" s="106">
        <f t="shared" si="76"/>
        <v>9399</v>
      </c>
      <c r="AA278" s="107">
        <f t="shared" si="77"/>
        <v>17858.1</v>
      </c>
      <c r="AC278" s="66">
        <f t="shared" si="66"/>
        <v>7796.1</v>
      </c>
    </row>
    <row r="279" s="66" customFormat="1" hidden="1" customHeight="1" spans="1:29">
      <c r="A279" s="89" t="s">
        <v>252</v>
      </c>
      <c r="B279" s="89">
        <v>344.16</v>
      </c>
      <c r="C279" s="89">
        <f t="shared" si="65"/>
        <v>10324.8</v>
      </c>
      <c r="D279" s="90"/>
      <c r="E279" s="86">
        <v>1.9</v>
      </c>
      <c r="F279" s="86" t="s">
        <v>308</v>
      </c>
      <c r="G279" s="86"/>
      <c r="H279" s="87" t="e">
        <f t="shared" si="67"/>
        <v>#VALUE!</v>
      </c>
      <c r="I279" s="98" t="e">
        <f t="shared" si="68"/>
        <v>#VALUE!</v>
      </c>
      <c r="J279" s="86"/>
      <c r="K279" s="86"/>
      <c r="L279" s="87">
        <f t="shared" si="69"/>
        <v>0</v>
      </c>
      <c r="M279" s="99">
        <f t="shared" si="70"/>
        <v>0</v>
      </c>
      <c r="N279" s="86"/>
      <c r="O279" s="86"/>
      <c r="P279" s="87">
        <f t="shared" si="71"/>
        <v>0</v>
      </c>
      <c r="Q279" s="99">
        <f t="shared" si="72"/>
        <v>0</v>
      </c>
      <c r="R279" s="86"/>
      <c r="S279" s="86"/>
      <c r="T279" s="87">
        <f t="shared" si="73"/>
        <v>0</v>
      </c>
      <c r="U279" s="99">
        <f t="shared" si="78"/>
        <v>0</v>
      </c>
      <c r="V279" s="86"/>
      <c r="W279" s="86"/>
      <c r="X279" s="87">
        <f t="shared" si="74"/>
        <v>0</v>
      </c>
      <c r="Y279" s="99">
        <f t="shared" si="75"/>
        <v>0</v>
      </c>
      <c r="Z279" s="106" t="e">
        <f t="shared" si="76"/>
        <v>#VALUE!</v>
      </c>
      <c r="AA279" s="107" t="e">
        <f t="shared" si="77"/>
        <v>#VALUE!</v>
      </c>
      <c r="AC279" s="66" t="e">
        <f t="shared" si="66"/>
        <v>#VALUE!</v>
      </c>
    </row>
    <row r="280" s="66" customFormat="1" hidden="1" customHeight="1" spans="1:29">
      <c r="A280" s="89" t="s">
        <v>253</v>
      </c>
      <c r="B280" s="89">
        <v>287.35</v>
      </c>
      <c r="C280" s="89">
        <f t="shared" si="65"/>
        <v>8620.5</v>
      </c>
      <c r="D280" s="90"/>
      <c r="E280" s="86">
        <v>1.9</v>
      </c>
      <c r="F280" s="86" t="s">
        <v>308</v>
      </c>
      <c r="G280" s="86"/>
      <c r="H280" s="87" t="e">
        <f t="shared" si="67"/>
        <v>#VALUE!</v>
      </c>
      <c r="I280" s="98" t="e">
        <f t="shared" si="68"/>
        <v>#VALUE!</v>
      </c>
      <c r="J280" s="86"/>
      <c r="K280" s="86"/>
      <c r="L280" s="87">
        <f t="shared" si="69"/>
        <v>0</v>
      </c>
      <c r="M280" s="99">
        <f t="shared" si="70"/>
        <v>0</v>
      </c>
      <c r="N280" s="86"/>
      <c r="O280" s="86"/>
      <c r="P280" s="87">
        <f t="shared" si="71"/>
        <v>0</v>
      </c>
      <c r="Q280" s="99">
        <f t="shared" si="72"/>
        <v>0</v>
      </c>
      <c r="R280" s="86"/>
      <c r="S280" s="86"/>
      <c r="T280" s="87">
        <f t="shared" si="73"/>
        <v>0</v>
      </c>
      <c r="U280" s="99">
        <f t="shared" si="78"/>
        <v>0</v>
      </c>
      <c r="V280" s="86"/>
      <c r="W280" s="86"/>
      <c r="X280" s="87">
        <f t="shared" si="74"/>
        <v>0</v>
      </c>
      <c r="Y280" s="99">
        <f t="shared" si="75"/>
        <v>0</v>
      </c>
      <c r="Z280" s="106" t="e">
        <f t="shared" si="76"/>
        <v>#VALUE!</v>
      </c>
      <c r="AA280" s="107" t="e">
        <f t="shared" si="77"/>
        <v>#VALUE!</v>
      </c>
      <c r="AC280" s="66" t="e">
        <f t="shared" si="66"/>
        <v>#VALUE!</v>
      </c>
    </row>
    <row r="281" s="66" customFormat="1" hidden="1" customHeight="1" spans="1:29">
      <c r="A281" s="89" t="s">
        <v>254</v>
      </c>
      <c r="B281" s="89">
        <v>287.49</v>
      </c>
      <c r="C281" s="89">
        <f t="shared" si="65"/>
        <v>8624.7</v>
      </c>
      <c r="D281" s="90"/>
      <c r="E281" s="86">
        <v>1.9</v>
      </c>
      <c r="F281" s="86"/>
      <c r="G281" s="86" t="s">
        <v>310</v>
      </c>
      <c r="H281" s="87" t="e">
        <f t="shared" si="67"/>
        <v>#VALUE!</v>
      </c>
      <c r="I281" s="98" t="e">
        <f t="shared" si="68"/>
        <v>#VALUE!</v>
      </c>
      <c r="J281" s="86"/>
      <c r="K281" s="86"/>
      <c r="L281" s="87">
        <f t="shared" si="69"/>
        <v>0</v>
      </c>
      <c r="M281" s="99">
        <f t="shared" si="70"/>
        <v>0</v>
      </c>
      <c r="N281" s="86"/>
      <c r="O281" s="86"/>
      <c r="P281" s="87">
        <f t="shared" si="71"/>
        <v>0</v>
      </c>
      <c r="Q281" s="99">
        <f t="shared" si="72"/>
        <v>0</v>
      </c>
      <c r="R281" s="86"/>
      <c r="S281" s="86"/>
      <c r="T281" s="87">
        <f t="shared" si="73"/>
        <v>0</v>
      </c>
      <c r="U281" s="99">
        <f t="shared" si="78"/>
        <v>0</v>
      </c>
      <c r="V281" s="86"/>
      <c r="W281" s="86"/>
      <c r="X281" s="87">
        <f t="shared" si="74"/>
        <v>0</v>
      </c>
      <c r="Y281" s="99">
        <f t="shared" si="75"/>
        <v>0</v>
      </c>
      <c r="Z281" s="106" t="e">
        <f t="shared" si="76"/>
        <v>#VALUE!</v>
      </c>
      <c r="AA281" s="107" t="e">
        <f t="shared" si="77"/>
        <v>#VALUE!</v>
      </c>
      <c r="AC281" s="66" t="e">
        <f t="shared" si="66"/>
        <v>#VALUE!</v>
      </c>
    </row>
    <row r="282" s="66" customFormat="1" hidden="1" customHeight="1" spans="1:29">
      <c r="A282" s="89" t="s">
        <v>255</v>
      </c>
      <c r="B282" s="89">
        <v>342.25</v>
      </c>
      <c r="C282" s="89">
        <f t="shared" si="65"/>
        <v>10267.5</v>
      </c>
      <c r="D282" s="90"/>
      <c r="E282" s="86">
        <v>1.9</v>
      </c>
      <c r="F282" s="86">
        <v>171065</v>
      </c>
      <c r="G282" s="86" t="s">
        <v>310</v>
      </c>
      <c r="H282" s="87" t="e">
        <f t="shared" si="67"/>
        <v>#VALUE!</v>
      </c>
      <c r="I282" s="98" t="e">
        <f t="shared" si="68"/>
        <v>#VALUE!</v>
      </c>
      <c r="J282" s="86"/>
      <c r="K282" s="86"/>
      <c r="L282" s="87">
        <f t="shared" si="69"/>
        <v>0</v>
      </c>
      <c r="M282" s="99">
        <f t="shared" si="70"/>
        <v>0</v>
      </c>
      <c r="N282" s="86"/>
      <c r="O282" s="86"/>
      <c r="P282" s="87">
        <f t="shared" si="71"/>
        <v>0</v>
      </c>
      <c r="Q282" s="99">
        <f t="shared" si="72"/>
        <v>0</v>
      </c>
      <c r="R282" s="86"/>
      <c r="S282" s="86"/>
      <c r="T282" s="87">
        <f t="shared" si="73"/>
        <v>0</v>
      </c>
      <c r="U282" s="99">
        <f t="shared" si="78"/>
        <v>0</v>
      </c>
      <c r="V282" s="86"/>
      <c r="W282" s="86"/>
      <c r="X282" s="87">
        <f t="shared" si="74"/>
        <v>0</v>
      </c>
      <c r="Y282" s="99">
        <f t="shared" si="75"/>
        <v>0</v>
      </c>
      <c r="Z282" s="106" t="e">
        <f t="shared" si="76"/>
        <v>#VALUE!</v>
      </c>
      <c r="AA282" s="107" t="e">
        <f t="shared" si="77"/>
        <v>#VALUE!</v>
      </c>
      <c r="AC282" s="66" t="e">
        <f t="shared" si="66"/>
        <v>#VALUE!</v>
      </c>
    </row>
    <row r="283" s="66" customFormat="1" customHeight="1" spans="1:29">
      <c r="A283" s="89" t="s">
        <v>256</v>
      </c>
      <c r="B283" s="89">
        <v>380.43</v>
      </c>
      <c r="C283" s="89">
        <f t="shared" si="65"/>
        <v>11412.9</v>
      </c>
      <c r="D283" s="90"/>
      <c r="E283" s="86">
        <v>1.9</v>
      </c>
      <c r="F283" s="86">
        <v>126620</v>
      </c>
      <c r="G283" s="86">
        <v>129635</v>
      </c>
      <c r="H283" s="87">
        <f t="shared" si="67"/>
        <v>3015</v>
      </c>
      <c r="I283" s="98">
        <f t="shared" si="68"/>
        <v>5728.5</v>
      </c>
      <c r="J283" s="86">
        <v>129635</v>
      </c>
      <c r="K283" s="86">
        <v>134871</v>
      </c>
      <c r="L283" s="87">
        <f t="shared" si="69"/>
        <v>5236</v>
      </c>
      <c r="M283" s="99">
        <f t="shared" si="70"/>
        <v>9948.4</v>
      </c>
      <c r="N283" s="86">
        <v>134817</v>
      </c>
      <c r="O283" s="86">
        <v>139017</v>
      </c>
      <c r="P283" s="87">
        <f t="shared" si="71"/>
        <v>4200</v>
      </c>
      <c r="Q283" s="99">
        <f t="shared" si="72"/>
        <v>7980</v>
      </c>
      <c r="R283" s="86"/>
      <c r="S283" s="86"/>
      <c r="T283" s="87">
        <f t="shared" si="73"/>
        <v>0</v>
      </c>
      <c r="U283" s="99">
        <f t="shared" si="78"/>
        <v>0</v>
      </c>
      <c r="V283" s="86"/>
      <c r="W283" s="86"/>
      <c r="X283" s="87">
        <f t="shared" si="74"/>
        <v>0</v>
      </c>
      <c r="Y283" s="99">
        <f t="shared" si="75"/>
        <v>0</v>
      </c>
      <c r="Z283" s="106">
        <f t="shared" si="76"/>
        <v>12451</v>
      </c>
      <c r="AA283" s="107">
        <f t="shared" si="77"/>
        <v>23656.9</v>
      </c>
      <c r="AC283" s="66">
        <f t="shared" si="66"/>
        <v>12244</v>
      </c>
    </row>
    <row r="284" s="66" customFormat="1" hidden="1" customHeight="1" spans="1:29">
      <c r="A284" s="89" t="s">
        <v>257</v>
      </c>
      <c r="B284" s="89">
        <v>335.91</v>
      </c>
      <c r="C284" s="89">
        <f t="shared" si="65"/>
        <v>10077.3</v>
      </c>
      <c r="D284" s="90"/>
      <c r="E284" s="86">
        <v>1.9</v>
      </c>
      <c r="F284" s="86">
        <v>68220</v>
      </c>
      <c r="G284" s="86">
        <v>69270</v>
      </c>
      <c r="H284" s="87">
        <f t="shared" si="67"/>
        <v>1050</v>
      </c>
      <c r="I284" s="98">
        <f t="shared" si="68"/>
        <v>1995</v>
      </c>
      <c r="J284" s="86">
        <v>69270</v>
      </c>
      <c r="K284" s="86">
        <v>71345</v>
      </c>
      <c r="L284" s="87">
        <f t="shared" si="69"/>
        <v>2075</v>
      </c>
      <c r="M284" s="99">
        <f t="shared" si="70"/>
        <v>3942.5</v>
      </c>
      <c r="N284" s="86">
        <v>71345</v>
      </c>
      <c r="O284" s="86">
        <v>73072</v>
      </c>
      <c r="P284" s="87">
        <f t="shared" si="71"/>
        <v>1727</v>
      </c>
      <c r="Q284" s="99">
        <f t="shared" si="72"/>
        <v>3281.3</v>
      </c>
      <c r="R284" s="86"/>
      <c r="S284" s="86"/>
      <c r="T284" s="87">
        <f t="shared" si="73"/>
        <v>0</v>
      </c>
      <c r="U284" s="99">
        <f t="shared" si="78"/>
        <v>0</v>
      </c>
      <c r="V284" s="86"/>
      <c r="W284" s="86"/>
      <c r="X284" s="87">
        <f t="shared" si="74"/>
        <v>0</v>
      </c>
      <c r="Y284" s="99">
        <f t="shared" si="75"/>
        <v>0</v>
      </c>
      <c r="Z284" s="106">
        <f t="shared" si="76"/>
        <v>4852</v>
      </c>
      <c r="AA284" s="107">
        <f t="shared" si="77"/>
        <v>9218.8</v>
      </c>
      <c r="AC284" s="66">
        <f t="shared" si="66"/>
        <v>-858.5</v>
      </c>
    </row>
    <row r="285" s="66" customFormat="1" customHeight="1" spans="1:29">
      <c r="A285" s="89" t="s">
        <v>258</v>
      </c>
      <c r="B285" s="89">
        <v>284.52</v>
      </c>
      <c r="C285" s="89">
        <f t="shared" si="65"/>
        <v>8535.6</v>
      </c>
      <c r="D285" s="90"/>
      <c r="E285" s="86">
        <v>1.9</v>
      </c>
      <c r="F285" s="86">
        <v>10386</v>
      </c>
      <c r="G285" s="86">
        <v>12157</v>
      </c>
      <c r="H285" s="87">
        <f t="shared" si="67"/>
        <v>1771</v>
      </c>
      <c r="I285" s="98">
        <f t="shared" si="68"/>
        <v>3364.9</v>
      </c>
      <c r="J285" s="86">
        <v>12157</v>
      </c>
      <c r="K285" s="86">
        <v>14756</v>
      </c>
      <c r="L285" s="87">
        <f t="shared" si="69"/>
        <v>2599</v>
      </c>
      <c r="M285" s="99">
        <f t="shared" si="70"/>
        <v>4938.1</v>
      </c>
      <c r="N285" s="86">
        <v>14756</v>
      </c>
      <c r="O285" s="86">
        <v>16659</v>
      </c>
      <c r="P285" s="87">
        <f t="shared" si="71"/>
        <v>1903</v>
      </c>
      <c r="Q285" s="99">
        <f t="shared" si="72"/>
        <v>3615.7</v>
      </c>
      <c r="R285" s="86"/>
      <c r="S285" s="86"/>
      <c r="T285" s="87">
        <f t="shared" si="73"/>
        <v>0</v>
      </c>
      <c r="U285" s="99">
        <f t="shared" si="78"/>
        <v>0</v>
      </c>
      <c r="V285" s="86"/>
      <c r="W285" s="86"/>
      <c r="X285" s="87">
        <f t="shared" si="74"/>
        <v>0</v>
      </c>
      <c r="Y285" s="99">
        <f t="shared" si="75"/>
        <v>0</v>
      </c>
      <c r="Z285" s="106">
        <f t="shared" si="76"/>
        <v>6273</v>
      </c>
      <c r="AA285" s="107">
        <f t="shared" si="77"/>
        <v>11918.7</v>
      </c>
      <c r="AC285" s="66">
        <f t="shared" si="66"/>
        <v>3383.1</v>
      </c>
    </row>
    <row r="286" s="66" customFormat="1" customHeight="1" spans="1:29">
      <c r="A286" s="89" t="s">
        <v>259</v>
      </c>
      <c r="B286" s="89">
        <v>284.66</v>
      </c>
      <c r="C286" s="89">
        <f t="shared" si="65"/>
        <v>8539.8</v>
      </c>
      <c r="D286" s="90"/>
      <c r="E286" s="86">
        <v>1.9</v>
      </c>
      <c r="F286" s="86">
        <v>94612</v>
      </c>
      <c r="G286" s="86">
        <v>97852</v>
      </c>
      <c r="H286" s="87">
        <f t="shared" si="67"/>
        <v>3240</v>
      </c>
      <c r="I286" s="98">
        <f t="shared" si="68"/>
        <v>6156</v>
      </c>
      <c r="J286" s="86">
        <v>97852</v>
      </c>
      <c r="K286" s="86">
        <v>102608</v>
      </c>
      <c r="L286" s="87">
        <f t="shared" si="69"/>
        <v>4756</v>
      </c>
      <c r="M286" s="99">
        <f t="shared" si="70"/>
        <v>9036.4</v>
      </c>
      <c r="N286" s="86">
        <v>102608</v>
      </c>
      <c r="O286" s="86">
        <v>106406</v>
      </c>
      <c r="P286" s="87">
        <f t="shared" si="71"/>
        <v>3798</v>
      </c>
      <c r="Q286" s="99">
        <f t="shared" si="72"/>
        <v>7216.2</v>
      </c>
      <c r="R286" s="86"/>
      <c r="S286" s="86"/>
      <c r="T286" s="87">
        <f t="shared" si="73"/>
        <v>0</v>
      </c>
      <c r="U286" s="99">
        <f t="shared" si="78"/>
        <v>0</v>
      </c>
      <c r="V286" s="86"/>
      <c r="W286" s="86"/>
      <c r="X286" s="87">
        <f t="shared" si="74"/>
        <v>0</v>
      </c>
      <c r="Y286" s="99">
        <f t="shared" si="75"/>
        <v>0</v>
      </c>
      <c r="Z286" s="106">
        <f t="shared" si="76"/>
        <v>11794</v>
      </c>
      <c r="AA286" s="107">
        <f t="shared" si="77"/>
        <v>22408.6</v>
      </c>
      <c r="AC286" s="66">
        <f t="shared" si="66"/>
        <v>13868.8</v>
      </c>
    </row>
    <row r="287" s="66" customFormat="1" hidden="1" customHeight="1" spans="1:29">
      <c r="A287" s="89" t="s">
        <v>260</v>
      </c>
      <c r="B287" s="89">
        <v>335.4</v>
      </c>
      <c r="C287" s="89">
        <f t="shared" si="65"/>
        <v>10062</v>
      </c>
      <c r="D287" s="90"/>
      <c r="E287" s="86">
        <v>1.9</v>
      </c>
      <c r="F287" s="86">
        <v>40045</v>
      </c>
      <c r="G287" s="86">
        <v>40045</v>
      </c>
      <c r="H287" s="87">
        <f t="shared" si="67"/>
        <v>0</v>
      </c>
      <c r="I287" s="98">
        <f t="shared" si="68"/>
        <v>0</v>
      </c>
      <c r="J287" s="86">
        <v>40045</v>
      </c>
      <c r="K287" s="86">
        <v>40982</v>
      </c>
      <c r="L287" s="87">
        <f t="shared" si="69"/>
        <v>937</v>
      </c>
      <c r="M287" s="99">
        <f t="shared" si="70"/>
        <v>1780.3</v>
      </c>
      <c r="N287" s="86">
        <v>40982</v>
      </c>
      <c r="O287" s="86">
        <v>41521</v>
      </c>
      <c r="P287" s="87">
        <f t="shared" si="71"/>
        <v>539</v>
      </c>
      <c r="Q287" s="99">
        <f t="shared" si="72"/>
        <v>1024.1</v>
      </c>
      <c r="R287" s="86"/>
      <c r="S287" s="86"/>
      <c r="T287" s="87">
        <f t="shared" si="73"/>
        <v>0</v>
      </c>
      <c r="U287" s="99">
        <f t="shared" si="78"/>
        <v>0</v>
      </c>
      <c r="V287" s="86"/>
      <c r="W287" s="86"/>
      <c r="X287" s="87">
        <f t="shared" si="74"/>
        <v>0</v>
      </c>
      <c r="Y287" s="99">
        <f t="shared" si="75"/>
        <v>0</v>
      </c>
      <c r="Z287" s="106">
        <f t="shared" si="76"/>
        <v>1476</v>
      </c>
      <c r="AA287" s="107">
        <f t="shared" si="77"/>
        <v>2804.4</v>
      </c>
      <c r="AC287" s="66">
        <f t="shared" si="66"/>
        <v>-7257.6</v>
      </c>
    </row>
    <row r="288" s="66" customFormat="1" customHeight="1" spans="1:29">
      <c r="A288" s="89" t="s">
        <v>261</v>
      </c>
      <c r="B288" s="89">
        <v>344.16</v>
      </c>
      <c r="C288" s="89">
        <f t="shared" si="65"/>
        <v>10324.8</v>
      </c>
      <c r="D288" s="90"/>
      <c r="E288" s="86">
        <v>1.9</v>
      </c>
      <c r="F288" s="86">
        <v>68508</v>
      </c>
      <c r="G288" s="86">
        <v>68511</v>
      </c>
      <c r="H288" s="87">
        <f t="shared" si="67"/>
        <v>3</v>
      </c>
      <c r="I288" s="98">
        <f t="shared" si="68"/>
        <v>5.7</v>
      </c>
      <c r="J288" s="86">
        <v>68511</v>
      </c>
      <c r="K288" s="86">
        <v>139549</v>
      </c>
      <c r="L288" s="87">
        <f t="shared" si="69"/>
        <v>71038</v>
      </c>
      <c r="M288" s="99">
        <f t="shared" si="70"/>
        <v>134972.2</v>
      </c>
      <c r="N288" s="86">
        <v>139549</v>
      </c>
      <c r="O288" s="86">
        <v>141379</v>
      </c>
      <c r="P288" s="87">
        <f t="shared" si="71"/>
        <v>1830</v>
      </c>
      <c r="Q288" s="99">
        <f t="shared" si="72"/>
        <v>3477</v>
      </c>
      <c r="R288" s="86"/>
      <c r="S288" s="86"/>
      <c r="T288" s="87">
        <f t="shared" si="73"/>
        <v>0</v>
      </c>
      <c r="U288" s="99">
        <f t="shared" si="78"/>
        <v>0</v>
      </c>
      <c r="V288" s="86"/>
      <c r="W288" s="86"/>
      <c r="X288" s="87">
        <f t="shared" si="74"/>
        <v>0</v>
      </c>
      <c r="Y288" s="99">
        <f t="shared" si="75"/>
        <v>0</v>
      </c>
      <c r="Z288" s="106">
        <f t="shared" si="76"/>
        <v>72871</v>
      </c>
      <c r="AA288" s="107">
        <f t="shared" si="77"/>
        <v>138454.9</v>
      </c>
      <c r="AC288" s="66">
        <f t="shared" si="66"/>
        <v>128130.1</v>
      </c>
    </row>
    <row r="289" s="66" customFormat="1" hidden="1" customHeight="1" spans="1:29">
      <c r="A289" s="89" t="s">
        <v>262</v>
      </c>
      <c r="B289" s="89">
        <v>287.35</v>
      </c>
      <c r="C289" s="89">
        <f t="shared" si="65"/>
        <v>8620.5</v>
      </c>
      <c r="D289" s="90"/>
      <c r="E289" s="86">
        <v>1.9</v>
      </c>
      <c r="F289" s="86">
        <v>23217</v>
      </c>
      <c r="G289" s="86">
        <v>23709</v>
      </c>
      <c r="H289" s="87">
        <f t="shared" si="67"/>
        <v>492</v>
      </c>
      <c r="I289" s="98">
        <f t="shared" si="68"/>
        <v>934.8</v>
      </c>
      <c r="J289" s="86">
        <v>23790</v>
      </c>
      <c r="K289" s="86">
        <v>25941</v>
      </c>
      <c r="L289" s="87">
        <f t="shared" si="69"/>
        <v>2151</v>
      </c>
      <c r="M289" s="99">
        <f t="shared" si="70"/>
        <v>4086.9</v>
      </c>
      <c r="N289" s="86">
        <v>25941</v>
      </c>
      <c r="O289" s="86">
        <v>26082</v>
      </c>
      <c r="P289" s="87">
        <f t="shared" si="71"/>
        <v>141</v>
      </c>
      <c r="Q289" s="99">
        <f t="shared" si="72"/>
        <v>267.9</v>
      </c>
      <c r="R289" s="86"/>
      <c r="S289" s="86"/>
      <c r="T289" s="87">
        <f t="shared" si="73"/>
        <v>0</v>
      </c>
      <c r="U289" s="99">
        <f t="shared" si="78"/>
        <v>0</v>
      </c>
      <c r="V289" s="86"/>
      <c r="W289" s="86"/>
      <c r="X289" s="87">
        <f t="shared" si="74"/>
        <v>0</v>
      </c>
      <c r="Y289" s="99">
        <f t="shared" si="75"/>
        <v>0</v>
      </c>
      <c r="Z289" s="106">
        <f t="shared" si="76"/>
        <v>2784</v>
      </c>
      <c r="AA289" s="107">
        <f t="shared" si="77"/>
        <v>5289.6</v>
      </c>
      <c r="AC289" s="66">
        <f t="shared" si="66"/>
        <v>-3330.9</v>
      </c>
    </row>
    <row r="290" s="66" customFormat="1" hidden="1" customHeight="1" spans="1:29">
      <c r="A290" s="89" t="s">
        <v>263</v>
      </c>
      <c r="B290" s="89">
        <v>287.49</v>
      </c>
      <c r="C290" s="89">
        <f t="shared" si="65"/>
        <v>8624.7</v>
      </c>
      <c r="D290" s="90"/>
      <c r="E290" s="86">
        <v>1.9</v>
      </c>
      <c r="F290" s="86" t="s">
        <v>311</v>
      </c>
      <c r="G290" s="86"/>
      <c r="H290" s="87" t="e">
        <f t="shared" si="67"/>
        <v>#VALUE!</v>
      </c>
      <c r="I290" s="98" t="e">
        <f t="shared" si="68"/>
        <v>#VALUE!</v>
      </c>
      <c r="J290" s="86"/>
      <c r="K290" s="86"/>
      <c r="L290" s="87">
        <f t="shared" si="69"/>
        <v>0</v>
      </c>
      <c r="M290" s="99">
        <f t="shared" si="70"/>
        <v>0</v>
      </c>
      <c r="N290" s="86"/>
      <c r="O290" s="86"/>
      <c r="P290" s="87">
        <f t="shared" si="71"/>
        <v>0</v>
      </c>
      <c r="Q290" s="99">
        <f t="shared" si="72"/>
        <v>0</v>
      </c>
      <c r="R290" s="86"/>
      <c r="S290" s="86"/>
      <c r="T290" s="87">
        <f t="shared" si="73"/>
        <v>0</v>
      </c>
      <c r="U290" s="99">
        <f t="shared" si="78"/>
        <v>0</v>
      </c>
      <c r="V290" s="86"/>
      <c r="W290" s="86"/>
      <c r="X290" s="87">
        <f t="shared" si="74"/>
        <v>0</v>
      </c>
      <c r="Y290" s="99">
        <f t="shared" si="75"/>
        <v>0</v>
      </c>
      <c r="Z290" s="106" t="e">
        <f t="shared" si="76"/>
        <v>#VALUE!</v>
      </c>
      <c r="AA290" s="107" t="e">
        <f t="shared" si="77"/>
        <v>#VALUE!</v>
      </c>
      <c r="AC290" s="66" t="e">
        <f t="shared" si="66"/>
        <v>#VALUE!</v>
      </c>
    </row>
    <row r="291" s="66" customFormat="1" hidden="1" customHeight="1" spans="1:29">
      <c r="A291" s="89" t="s">
        <v>264</v>
      </c>
      <c r="B291" s="89">
        <v>342.25</v>
      </c>
      <c r="C291" s="89">
        <f t="shared" si="65"/>
        <v>10267.5</v>
      </c>
      <c r="D291" s="90"/>
      <c r="E291" s="86">
        <v>1.9</v>
      </c>
      <c r="F291" s="86" t="s">
        <v>311</v>
      </c>
      <c r="G291" s="86"/>
      <c r="H291" s="87" t="e">
        <f t="shared" si="67"/>
        <v>#VALUE!</v>
      </c>
      <c r="I291" s="98" t="e">
        <f t="shared" si="68"/>
        <v>#VALUE!</v>
      </c>
      <c r="J291" s="86"/>
      <c r="K291" s="86"/>
      <c r="L291" s="87">
        <f t="shared" si="69"/>
        <v>0</v>
      </c>
      <c r="M291" s="99">
        <f t="shared" si="70"/>
        <v>0</v>
      </c>
      <c r="N291" s="86"/>
      <c r="O291" s="86"/>
      <c r="P291" s="87">
        <f t="shared" si="71"/>
        <v>0</v>
      </c>
      <c r="Q291" s="99">
        <f t="shared" si="72"/>
        <v>0</v>
      </c>
      <c r="R291" s="86"/>
      <c r="S291" s="86"/>
      <c r="T291" s="87">
        <f t="shared" si="73"/>
        <v>0</v>
      </c>
      <c r="U291" s="99">
        <f t="shared" si="78"/>
        <v>0</v>
      </c>
      <c r="V291" s="86"/>
      <c r="W291" s="86"/>
      <c r="X291" s="87">
        <f t="shared" si="74"/>
        <v>0</v>
      </c>
      <c r="Y291" s="99">
        <f t="shared" si="75"/>
        <v>0</v>
      </c>
      <c r="Z291" s="106" t="e">
        <f t="shared" si="76"/>
        <v>#VALUE!</v>
      </c>
      <c r="AA291" s="107" t="e">
        <f t="shared" si="77"/>
        <v>#VALUE!</v>
      </c>
      <c r="AC291" s="66" t="e">
        <f t="shared" si="66"/>
        <v>#VALUE!</v>
      </c>
    </row>
    <row r="292" s="66" customFormat="1" customHeight="1" spans="1:29">
      <c r="A292" s="89" t="s">
        <v>265</v>
      </c>
      <c r="B292" s="89">
        <v>376.41</v>
      </c>
      <c r="C292" s="89">
        <f t="shared" si="65"/>
        <v>11292.3</v>
      </c>
      <c r="D292" s="90"/>
      <c r="E292" s="86">
        <v>1.9</v>
      </c>
      <c r="F292" s="86">
        <v>92870</v>
      </c>
      <c r="G292" s="86">
        <v>97543</v>
      </c>
      <c r="H292" s="87">
        <f t="shared" si="67"/>
        <v>4673</v>
      </c>
      <c r="I292" s="98">
        <f t="shared" si="68"/>
        <v>8878.7</v>
      </c>
      <c r="J292" s="86">
        <v>97543</v>
      </c>
      <c r="K292" s="86">
        <v>104459</v>
      </c>
      <c r="L292" s="87">
        <f t="shared" si="69"/>
        <v>6916</v>
      </c>
      <c r="M292" s="99">
        <f t="shared" si="70"/>
        <v>13140.4</v>
      </c>
      <c r="N292" s="86">
        <v>104459</v>
      </c>
      <c r="O292" s="86">
        <v>109219</v>
      </c>
      <c r="P292" s="87">
        <f t="shared" si="71"/>
        <v>4760</v>
      </c>
      <c r="Q292" s="99">
        <f t="shared" si="72"/>
        <v>9044</v>
      </c>
      <c r="R292" s="86"/>
      <c r="S292" s="86"/>
      <c r="T292" s="87">
        <f t="shared" si="73"/>
        <v>0</v>
      </c>
      <c r="U292" s="99">
        <f t="shared" si="78"/>
        <v>0</v>
      </c>
      <c r="V292" s="86"/>
      <c r="W292" s="86"/>
      <c r="X292" s="87">
        <f t="shared" si="74"/>
        <v>0</v>
      </c>
      <c r="Y292" s="99">
        <f t="shared" si="75"/>
        <v>0</v>
      </c>
      <c r="Z292" s="106">
        <f t="shared" si="76"/>
        <v>16349</v>
      </c>
      <c r="AA292" s="107">
        <f t="shared" si="77"/>
        <v>31063.1</v>
      </c>
      <c r="AC292" s="66">
        <f t="shared" si="66"/>
        <v>19770.8</v>
      </c>
    </row>
    <row r="293" s="66" customFormat="1" customHeight="1" spans="1:29">
      <c r="A293" s="89" t="s">
        <v>266</v>
      </c>
      <c r="B293" s="89">
        <v>335.91</v>
      </c>
      <c r="C293" s="89">
        <f t="shared" si="65"/>
        <v>10077.3</v>
      </c>
      <c r="D293" s="90"/>
      <c r="E293" s="86">
        <v>1.9</v>
      </c>
      <c r="F293" s="86">
        <v>67092</v>
      </c>
      <c r="G293" s="86">
        <v>68202</v>
      </c>
      <c r="H293" s="87">
        <f t="shared" si="67"/>
        <v>1110</v>
      </c>
      <c r="I293" s="98">
        <f t="shared" si="68"/>
        <v>2109</v>
      </c>
      <c r="J293" s="86">
        <v>68202</v>
      </c>
      <c r="K293" s="86">
        <v>70838</v>
      </c>
      <c r="L293" s="87">
        <f t="shared" si="69"/>
        <v>2636</v>
      </c>
      <c r="M293" s="99">
        <f t="shared" si="70"/>
        <v>5008.4</v>
      </c>
      <c r="N293" s="86">
        <v>70838</v>
      </c>
      <c r="O293" s="86">
        <v>72946</v>
      </c>
      <c r="P293" s="87">
        <f t="shared" si="71"/>
        <v>2108</v>
      </c>
      <c r="Q293" s="99">
        <f t="shared" si="72"/>
        <v>4005.2</v>
      </c>
      <c r="R293" s="86"/>
      <c r="S293" s="86"/>
      <c r="T293" s="87">
        <f t="shared" si="73"/>
        <v>0</v>
      </c>
      <c r="U293" s="99">
        <f t="shared" si="78"/>
        <v>0</v>
      </c>
      <c r="V293" s="86"/>
      <c r="W293" s="86"/>
      <c r="X293" s="87">
        <f t="shared" si="74"/>
        <v>0</v>
      </c>
      <c r="Y293" s="99">
        <f t="shared" si="75"/>
        <v>0</v>
      </c>
      <c r="Z293" s="106">
        <f t="shared" si="76"/>
        <v>5854</v>
      </c>
      <c r="AA293" s="107">
        <f t="shared" si="77"/>
        <v>11122.6</v>
      </c>
      <c r="AC293" s="66">
        <f t="shared" si="66"/>
        <v>1045.3</v>
      </c>
    </row>
    <row r="294" s="66" customFormat="1" customHeight="1" spans="1:29">
      <c r="A294" s="89" t="s">
        <v>267</v>
      </c>
      <c r="B294" s="89">
        <v>284.52</v>
      </c>
      <c r="C294" s="89">
        <f t="shared" si="65"/>
        <v>8535.6</v>
      </c>
      <c r="D294" s="90"/>
      <c r="E294" s="86">
        <v>1.9</v>
      </c>
      <c r="F294" s="86">
        <v>80665</v>
      </c>
      <c r="G294" s="86">
        <v>82055</v>
      </c>
      <c r="H294" s="87">
        <f t="shared" si="67"/>
        <v>1390</v>
      </c>
      <c r="I294" s="98">
        <f t="shared" si="68"/>
        <v>2641</v>
      </c>
      <c r="J294" s="86">
        <v>82055</v>
      </c>
      <c r="K294" s="86">
        <v>84801</v>
      </c>
      <c r="L294" s="87">
        <f t="shared" si="69"/>
        <v>2746</v>
      </c>
      <c r="M294" s="99">
        <f t="shared" si="70"/>
        <v>5217.4</v>
      </c>
      <c r="N294" s="86">
        <v>84801</v>
      </c>
      <c r="O294" s="86">
        <v>86744</v>
      </c>
      <c r="P294" s="87">
        <f t="shared" si="71"/>
        <v>1943</v>
      </c>
      <c r="Q294" s="99">
        <f t="shared" si="72"/>
        <v>3691.7</v>
      </c>
      <c r="R294" s="86"/>
      <c r="S294" s="86"/>
      <c r="T294" s="87">
        <f t="shared" si="73"/>
        <v>0</v>
      </c>
      <c r="U294" s="99">
        <f t="shared" si="78"/>
        <v>0</v>
      </c>
      <c r="V294" s="86"/>
      <c r="W294" s="86"/>
      <c r="X294" s="87">
        <f t="shared" si="74"/>
        <v>0</v>
      </c>
      <c r="Y294" s="99">
        <f t="shared" si="75"/>
        <v>0</v>
      </c>
      <c r="Z294" s="106">
        <f t="shared" si="76"/>
        <v>6079</v>
      </c>
      <c r="AA294" s="107">
        <f t="shared" si="77"/>
        <v>11550.1</v>
      </c>
      <c r="AC294" s="66">
        <f t="shared" si="66"/>
        <v>3014.5</v>
      </c>
    </row>
    <row r="295" s="66" customFormat="1" customHeight="1" spans="1:29">
      <c r="A295" s="89" t="s">
        <v>268</v>
      </c>
      <c r="B295" s="89">
        <v>284.66</v>
      </c>
      <c r="C295" s="89">
        <f t="shared" si="65"/>
        <v>8539.8</v>
      </c>
      <c r="D295" s="90"/>
      <c r="E295" s="86">
        <v>1.9</v>
      </c>
      <c r="F295" s="86">
        <v>170127</v>
      </c>
      <c r="G295" s="86">
        <v>171804</v>
      </c>
      <c r="H295" s="87">
        <f t="shared" si="67"/>
        <v>1677</v>
      </c>
      <c r="I295" s="98">
        <f t="shared" si="68"/>
        <v>3186.3</v>
      </c>
      <c r="J295" s="86">
        <v>171804</v>
      </c>
      <c r="K295" s="86">
        <v>175116</v>
      </c>
      <c r="L295" s="87">
        <f t="shared" si="69"/>
        <v>3312</v>
      </c>
      <c r="M295" s="99">
        <f t="shared" si="70"/>
        <v>6292.8</v>
      </c>
      <c r="N295" s="86">
        <v>175116</v>
      </c>
      <c r="O295" s="86">
        <v>178198</v>
      </c>
      <c r="P295" s="87">
        <f t="shared" si="71"/>
        <v>3082</v>
      </c>
      <c r="Q295" s="99">
        <f t="shared" si="72"/>
        <v>5855.8</v>
      </c>
      <c r="R295" s="86"/>
      <c r="S295" s="86"/>
      <c r="T295" s="87">
        <f t="shared" si="73"/>
        <v>0</v>
      </c>
      <c r="U295" s="99">
        <f t="shared" si="78"/>
        <v>0</v>
      </c>
      <c r="V295" s="86"/>
      <c r="W295" s="86"/>
      <c r="X295" s="87">
        <f t="shared" si="74"/>
        <v>0</v>
      </c>
      <c r="Y295" s="99">
        <f t="shared" si="75"/>
        <v>0</v>
      </c>
      <c r="Z295" s="106">
        <f t="shared" si="76"/>
        <v>8071</v>
      </c>
      <c r="AA295" s="107">
        <f t="shared" si="77"/>
        <v>15334.9</v>
      </c>
      <c r="AC295" s="66">
        <f t="shared" si="66"/>
        <v>6795.1</v>
      </c>
    </row>
    <row r="296" s="66" customFormat="1" customHeight="1" spans="1:29">
      <c r="A296" s="89" t="s">
        <v>269</v>
      </c>
      <c r="B296" s="89">
        <v>335.4</v>
      </c>
      <c r="C296" s="89">
        <f t="shared" si="65"/>
        <v>10062</v>
      </c>
      <c r="D296" s="90"/>
      <c r="E296" s="86">
        <v>1.9</v>
      </c>
      <c r="F296" s="86">
        <v>82896</v>
      </c>
      <c r="G296" s="86">
        <v>84781</v>
      </c>
      <c r="H296" s="87">
        <f t="shared" si="67"/>
        <v>1885</v>
      </c>
      <c r="I296" s="98">
        <f t="shared" si="68"/>
        <v>3581.5</v>
      </c>
      <c r="J296" s="86">
        <v>84781</v>
      </c>
      <c r="K296" s="86">
        <v>88171</v>
      </c>
      <c r="L296" s="87">
        <f t="shared" si="69"/>
        <v>3390</v>
      </c>
      <c r="M296" s="99">
        <f t="shared" si="70"/>
        <v>6441</v>
      </c>
      <c r="N296" s="86">
        <v>88171</v>
      </c>
      <c r="O296" s="86">
        <v>90894</v>
      </c>
      <c r="P296" s="87">
        <f t="shared" si="71"/>
        <v>2723</v>
      </c>
      <c r="Q296" s="99">
        <f t="shared" si="72"/>
        <v>5173.7</v>
      </c>
      <c r="R296" s="86"/>
      <c r="S296" s="86"/>
      <c r="T296" s="87">
        <f t="shared" si="73"/>
        <v>0</v>
      </c>
      <c r="U296" s="99">
        <f t="shared" si="78"/>
        <v>0</v>
      </c>
      <c r="V296" s="86"/>
      <c r="W296" s="86"/>
      <c r="X296" s="87">
        <f t="shared" si="74"/>
        <v>0</v>
      </c>
      <c r="Y296" s="99">
        <f t="shared" si="75"/>
        <v>0</v>
      </c>
      <c r="Z296" s="106">
        <f t="shared" si="76"/>
        <v>7998</v>
      </c>
      <c r="AA296" s="107">
        <f t="shared" si="77"/>
        <v>15196.2</v>
      </c>
      <c r="AC296" s="66">
        <f t="shared" si="66"/>
        <v>5134.2</v>
      </c>
    </row>
    <row r="297" s="66" customFormat="1" customHeight="1" spans="1:29">
      <c r="A297" s="89" t="s">
        <v>270</v>
      </c>
      <c r="B297" s="89">
        <v>544.22</v>
      </c>
      <c r="C297" s="89">
        <f t="shared" si="65"/>
        <v>16326.6</v>
      </c>
      <c r="D297" s="90"/>
      <c r="E297" s="86">
        <v>1.9</v>
      </c>
      <c r="F297" s="86">
        <v>117334</v>
      </c>
      <c r="G297" s="86">
        <v>135080</v>
      </c>
      <c r="H297" s="87">
        <f t="shared" si="67"/>
        <v>17746</v>
      </c>
      <c r="I297" s="98">
        <f t="shared" si="68"/>
        <v>33717.4</v>
      </c>
      <c r="J297" s="86"/>
      <c r="K297" s="86"/>
      <c r="L297" s="87">
        <f t="shared" si="69"/>
        <v>0</v>
      </c>
      <c r="M297" s="99">
        <f t="shared" si="70"/>
        <v>0</v>
      </c>
      <c r="N297" s="86"/>
      <c r="O297" s="86"/>
      <c r="P297" s="87">
        <f t="shared" si="71"/>
        <v>0</v>
      </c>
      <c r="Q297" s="99">
        <f t="shared" si="72"/>
        <v>0</v>
      </c>
      <c r="R297" s="86"/>
      <c r="S297" s="86"/>
      <c r="T297" s="87">
        <f t="shared" si="73"/>
        <v>0</v>
      </c>
      <c r="U297" s="99">
        <f t="shared" si="78"/>
        <v>0</v>
      </c>
      <c r="V297" s="86"/>
      <c r="W297" s="86"/>
      <c r="X297" s="87">
        <f t="shared" si="74"/>
        <v>0</v>
      </c>
      <c r="Y297" s="99">
        <f t="shared" si="75"/>
        <v>0</v>
      </c>
      <c r="Z297" s="106">
        <f t="shared" si="76"/>
        <v>17746</v>
      </c>
      <c r="AA297" s="107">
        <f t="shared" si="77"/>
        <v>33717.4</v>
      </c>
      <c r="AC297" s="66">
        <f t="shared" si="66"/>
        <v>17390.8</v>
      </c>
    </row>
    <row r="298" s="66" customFormat="1" hidden="1" customHeight="1" spans="1:29">
      <c r="A298" s="89" t="s">
        <v>271</v>
      </c>
      <c r="B298" s="89">
        <v>464.02</v>
      </c>
      <c r="C298" s="89">
        <f t="shared" si="65"/>
        <v>13920.6</v>
      </c>
      <c r="D298" s="90"/>
      <c r="E298" s="86">
        <v>1.9</v>
      </c>
      <c r="F298" s="86">
        <v>57912</v>
      </c>
      <c r="G298" s="86">
        <v>58462</v>
      </c>
      <c r="H298" s="87">
        <f t="shared" si="67"/>
        <v>550</v>
      </c>
      <c r="I298" s="98">
        <f t="shared" si="68"/>
        <v>1045</v>
      </c>
      <c r="J298" s="86">
        <v>58462</v>
      </c>
      <c r="K298" s="86">
        <v>59815</v>
      </c>
      <c r="L298" s="87">
        <f t="shared" si="69"/>
        <v>1353</v>
      </c>
      <c r="M298" s="99">
        <f t="shared" si="70"/>
        <v>2570.7</v>
      </c>
      <c r="N298" s="86">
        <v>59815</v>
      </c>
      <c r="O298" s="86">
        <v>59815</v>
      </c>
      <c r="P298" s="87">
        <f t="shared" si="71"/>
        <v>0</v>
      </c>
      <c r="Q298" s="99">
        <f t="shared" si="72"/>
        <v>0</v>
      </c>
      <c r="R298" s="86"/>
      <c r="S298" s="86"/>
      <c r="T298" s="87">
        <f t="shared" si="73"/>
        <v>0</v>
      </c>
      <c r="U298" s="99">
        <f t="shared" si="78"/>
        <v>0</v>
      </c>
      <c r="V298" s="86"/>
      <c r="W298" s="86"/>
      <c r="X298" s="87">
        <f t="shared" si="74"/>
        <v>0</v>
      </c>
      <c r="Y298" s="99">
        <f t="shared" si="75"/>
        <v>0</v>
      </c>
      <c r="Z298" s="106">
        <f t="shared" si="76"/>
        <v>1903</v>
      </c>
      <c r="AA298" s="107">
        <f t="shared" si="77"/>
        <v>3615.7</v>
      </c>
      <c r="AC298" s="66">
        <f t="shared" si="66"/>
        <v>-10304.9</v>
      </c>
    </row>
    <row r="299" s="66" customFormat="1" hidden="1" customHeight="1" spans="1:29">
      <c r="A299" s="89" t="s">
        <v>272</v>
      </c>
      <c r="B299" s="89">
        <v>464.26</v>
      </c>
      <c r="C299" s="89">
        <f t="shared" si="65"/>
        <v>13927.8</v>
      </c>
      <c r="D299" s="90"/>
      <c r="E299" s="86">
        <v>1.9</v>
      </c>
      <c r="F299" s="86">
        <v>77301</v>
      </c>
      <c r="G299" s="86" t="s">
        <v>285</v>
      </c>
      <c r="H299" s="87" t="e">
        <f t="shared" si="67"/>
        <v>#VALUE!</v>
      </c>
      <c r="I299" s="98" t="e">
        <f t="shared" si="68"/>
        <v>#VALUE!</v>
      </c>
      <c r="J299" s="86"/>
      <c r="K299" s="86"/>
      <c r="L299" s="87">
        <f t="shared" si="69"/>
        <v>0</v>
      </c>
      <c r="M299" s="99">
        <f t="shared" si="70"/>
        <v>0</v>
      </c>
      <c r="N299" s="86"/>
      <c r="O299" s="86"/>
      <c r="P299" s="87">
        <f t="shared" si="71"/>
        <v>0</v>
      </c>
      <c r="Q299" s="99">
        <f t="shared" si="72"/>
        <v>0</v>
      </c>
      <c r="R299" s="86"/>
      <c r="S299" s="86"/>
      <c r="T299" s="87">
        <f t="shared" si="73"/>
        <v>0</v>
      </c>
      <c r="U299" s="99">
        <f t="shared" si="78"/>
        <v>0</v>
      </c>
      <c r="V299" s="86"/>
      <c r="W299" s="86"/>
      <c r="X299" s="87">
        <f t="shared" si="74"/>
        <v>0</v>
      </c>
      <c r="Y299" s="99">
        <f t="shared" si="75"/>
        <v>0</v>
      </c>
      <c r="Z299" s="106" t="e">
        <f t="shared" si="76"/>
        <v>#VALUE!</v>
      </c>
      <c r="AA299" s="107" t="e">
        <f t="shared" si="77"/>
        <v>#VALUE!</v>
      </c>
      <c r="AC299" s="66" t="e">
        <f t="shared" si="66"/>
        <v>#VALUE!</v>
      </c>
    </row>
    <row r="300" s="66" customFormat="1" hidden="1" customHeight="1" spans="1:29">
      <c r="A300" s="89" t="s">
        <v>273</v>
      </c>
      <c r="B300" s="89">
        <v>540.78</v>
      </c>
      <c r="C300" s="89">
        <f t="shared" si="65"/>
        <v>16223.4</v>
      </c>
      <c r="D300" s="90"/>
      <c r="E300" s="86">
        <v>1.9</v>
      </c>
      <c r="F300" s="86">
        <v>17560</v>
      </c>
      <c r="G300" s="86" t="s">
        <v>285</v>
      </c>
      <c r="H300" s="87" t="e">
        <f t="shared" si="67"/>
        <v>#VALUE!</v>
      </c>
      <c r="I300" s="98" t="e">
        <f t="shared" si="68"/>
        <v>#VALUE!</v>
      </c>
      <c r="J300" s="86"/>
      <c r="K300" s="86"/>
      <c r="L300" s="87">
        <f t="shared" si="69"/>
        <v>0</v>
      </c>
      <c r="M300" s="99">
        <f t="shared" si="70"/>
        <v>0</v>
      </c>
      <c r="N300" s="86"/>
      <c r="O300" s="86"/>
      <c r="P300" s="87">
        <f t="shared" si="71"/>
        <v>0</v>
      </c>
      <c r="Q300" s="99">
        <f t="shared" si="72"/>
        <v>0</v>
      </c>
      <c r="R300" s="86"/>
      <c r="S300" s="86"/>
      <c r="T300" s="87">
        <f t="shared" si="73"/>
        <v>0</v>
      </c>
      <c r="U300" s="99">
        <f t="shared" si="78"/>
        <v>0</v>
      </c>
      <c r="V300" s="86"/>
      <c r="W300" s="86"/>
      <c r="X300" s="87">
        <f t="shared" si="74"/>
        <v>0</v>
      </c>
      <c r="Y300" s="99">
        <f t="shared" si="75"/>
        <v>0</v>
      </c>
      <c r="Z300" s="106" t="e">
        <f t="shared" si="76"/>
        <v>#VALUE!</v>
      </c>
      <c r="AA300" s="107" t="e">
        <f t="shared" si="77"/>
        <v>#VALUE!</v>
      </c>
      <c r="AC300" s="66" t="e">
        <f t="shared" si="66"/>
        <v>#VALUE!</v>
      </c>
    </row>
    <row r="301" s="66" customFormat="1" hidden="1" customHeight="1" spans="1:29">
      <c r="A301" s="89" t="s">
        <v>274</v>
      </c>
      <c r="B301" s="89">
        <v>489</v>
      </c>
      <c r="C301" s="89">
        <f t="shared" si="65"/>
        <v>14670</v>
      </c>
      <c r="D301" s="90"/>
      <c r="E301" s="86">
        <v>1.9</v>
      </c>
      <c r="F301" s="86"/>
      <c r="G301" s="86"/>
      <c r="H301" s="87">
        <f t="shared" si="67"/>
        <v>0</v>
      </c>
      <c r="I301" s="98">
        <f t="shared" si="68"/>
        <v>0</v>
      </c>
      <c r="J301" s="86"/>
      <c r="K301" s="86"/>
      <c r="L301" s="87">
        <f t="shared" si="69"/>
        <v>0</v>
      </c>
      <c r="M301" s="99">
        <f t="shared" si="70"/>
        <v>0</v>
      </c>
      <c r="N301" s="86"/>
      <c r="O301" s="86"/>
      <c r="P301" s="87">
        <f t="shared" si="71"/>
        <v>0</v>
      </c>
      <c r="Q301" s="99">
        <f t="shared" si="72"/>
        <v>0</v>
      </c>
      <c r="R301" s="86"/>
      <c r="S301" s="86"/>
      <c r="T301" s="87">
        <f t="shared" si="73"/>
        <v>0</v>
      </c>
      <c r="U301" s="99">
        <f t="shared" si="78"/>
        <v>0</v>
      </c>
      <c r="V301" s="86"/>
      <c r="W301" s="86"/>
      <c r="X301" s="87">
        <f t="shared" si="74"/>
        <v>0</v>
      </c>
      <c r="Y301" s="99">
        <f t="shared" si="75"/>
        <v>0</v>
      </c>
      <c r="Z301" s="106">
        <f t="shared" si="76"/>
        <v>0</v>
      </c>
      <c r="AA301" s="107">
        <f t="shared" si="77"/>
        <v>0</v>
      </c>
      <c r="AC301" s="66">
        <f t="shared" si="66"/>
        <v>-14670</v>
      </c>
    </row>
    <row r="302" s="66" customFormat="1" hidden="1" customHeight="1" spans="1:29">
      <c r="A302" s="117" t="s">
        <v>275</v>
      </c>
      <c r="B302" s="117">
        <v>2237.21</v>
      </c>
      <c r="C302" s="89">
        <f t="shared" si="65"/>
        <v>67116.3</v>
      </c>
      <c r="D302" s="118"/>
      <c r="E302" s="86">
        <v>1.9</v>
      </c>
      <c r="F302" s="86"/>
      <c r="G302" s="86"/>
      <c r="H302" s="87">
        <f t="shared" si="67"/>
        <v>0</v>
      </c>
      <c r="I302" s="98">
        <f t="shared" si="68"/>
        <v>0</v>
      </c>
      <c r="J302" s="86"/>
      <c r="K302" s="86"/>
      <c r="L302" s="87">
        <f t="shared" si="69"/>
        <v>0</v>
      </c>
      <c r="M302" s="99">
        <f t="shared" si="70"/>
        <v>0</v>
      </c>
      <c r="N302" s="86"/>
      <c r="O302" s="86"/>
      <c r="P302" s="87">
        <f t="shared" si="71"/>
        <v>0</v>
      </c>
      <c r="Q302" s="99">
        <f t="shared" si="72"/>
        <v>0</v>
      </c>
      <c r="R302" s="86"/>
      <c r="S302" s="86"/>
      <c r="T302" s="87">
        <f t="shared" si="73"/>
        <v>0</v>
      </c>
      <c r="U302" s="99">
        <f t="shared" si="78"/>
        <v>0</v>
      </c>
      <c r="V302" s="86"/>
      <c r="W302" s="86"/>
      <c r="X302" s="87">
        <f t="shared" si="74"/>
        <v>0</v>
      </c>
      <c r="Y302" s="99">
        <f t="shared" si="75"/>
        <v>0</v>
      </c>
      <c r="Z302" s="106">
        <f t="shared" si="76"/>
        <v>0</v>
      </c>
      <c r="AA302" s="107">
        <f t="shared" si="77"/>
        <v>0</v>
      </c>
      <c r="AC302" s="66">
        <f t="shared" si="66"/>
        <v>-67116.3</v>
      </c>
    </row>
    <row r="303" hidden="1" customHeight="1" spans="9:9">
      <c r="I303" s="69" t="e">
        <f>SUM(I4:I302)</f>
        <v>#VALUE!</v>
      </c>
    </row>
    <row r="304" hidden="1" customHeight="1" spans="27:27">
      <c r="AA304" s="72" t="e">
        <f>SUM(AA4:AA303)</f>
        <v>#VALUE!</v>
      </c>
    </row>
  </sheetData>
  <autoFilter ref="AC1:AC304">
    <filterColumn colId="0">
      <filters>
        <filter val="1610"/>
        <filter val="1915"/>
        <filter val="1399"/>
        <filter val="299.1"/>
        <filter val="2431.1"/>
        <filter val="3383.1"/>
        <filter val="4340.1"/>
        <filter val="5954.1"/>
        <filter val="6546.1"/>
        <filter val="6795.1"/>
        <filter val="7796.1"/>
        <filter val="8543.1"/>
        <filter val="128130.1"/>
        <filter val="1452.2"/>
        <filter val="1884.2"/>
        <filter val="5134.2"/>
        <filter val="1.3"/>
        <filter val="812.3"/>
        <filter val="1045.3"/>
        <filter val="1504.3"/>
        <filter val="2943.3"/>
        <filter val="3903.3"/>
        <filter val="9088.3"/>
        <filter val="347.4"/>
        <filter val="913.4"/>
        <filter val="2927.4"/>
        <filter val="8264.4"/>
        <filter val="3014.5"/>
        <filter val="4088.5"/>
        <filter val="3226"/>
        <filter val="453.6"/>
        <filter val="780.6"/>
        <filter val="1438.6"/>
        <filter val="2687.6"/>
        <filter val="3513.6"/>
        <filter val="3777.6"/>
        <filter val="344.7"/>
        <filter val="2191.7"/>
        <filter val="3149.7"/>
        <filter val="1004.8"/>
        <filter val="2011.8"/>
        <filter val="3214.8"/>
        <filter val="4394.8"/>
        <filter val="5484.8"/>
        <filter val="10369"/>
        <filter val="1037.9"/>
        <filter val="1150.9"/>
        <filter val="2497.9"/>
        <filter val="2941.9"/>
        <filter val="3485.9"/>
        <filter val="4702.9"/>
        <filter val="5603.9"/>
        <filter val="2775"/>
        <filter val="13868.8"/>
        <filter val="17390.8"/>
        <filter val="19770.8"/>
        <filter val="17016.9"/>
        <filter val="12244"/>
      </filters>
    </filterColumn>
    <extLst/>
  </autoFilter>
  <mergeCells count="157">
    <mergeCell ref="A1:V1"/>
    <mergeCell ref="F2:G2"/>
    <mergeCell ref="J2:K2"/>
    <mergeCell ref="N2:O2"/>
    <mergeCell ref="R2:S2"/>
    <mergeCell ref="V2:W2"/>
    <mergeCell ref="J86:K86"/>
    <mergeCell ref="J87:K87"/>
    <mergeCell ref="A2:A3"/>
    <mergeCell ref="A4:A5"/>
    <mergeCell ref="A7:A8"/>
    <mergeCell ref="A25:A26"/>
    <mergeCell ref="A30:A31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8:A59"/>
    <mergeCell ref="A60:A61"/>
    <mergeCell ref="A62:A63"/>
    <mergeCell ref="A64:A65"/>
    <mergeCell ref="A66:A67"/>
    <mergeCell ref="A68:A69"/>
    <mergeCell ref="A71:A72"/>
    <mergeCell ref="A74:A75"/>
    <mergeCell ref="A77:A78"/>
    <mergeCell ref="A80:A81"/>
    <mergeCell ref="A83:A84"/>
    <mergeCell ref="A86:A87"/>
    <mergeCell ref="A89:A90"/>
    <mergeCell ref="A92:A93"/>
    <mergeCell ref="A95:A96"/>
    <mergeCell ref="A126:A127"/>
    <mergeCell ref="A149:A150"/>
    <mergeCell ref="A194:A195"/>
    <mergeCell ref="A197:A198"/>
    <mergeCell ref="A218:A219"/>
    <mergeCell ref="A221:A222"/>
    <mergeCell ref="B2:B3"/>
    <mergeCell ref="B4:B5"/>
    <mergeCell ref="B7:B8"/>
    <mergeCell ref="B25:B26"/>
    <mergeCell ref="B30:B31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8:B59"/>
    <mergeCell ref="B60:B61"/>
    <mergeCell ref="B62:B63"/>
    <mergeCell ref="B64:B65"/>
    <mergeCell ref="B66:B67"/>
    <mergeCell ref="B68:B69"/>
    <mergeCell ref="B71:B72"/>
    <mergeCell ref="B74:B75"/>
    <mergeCell ref="B77:B78"/>
    <mergeCell ref="B80:B81"/>
    <mergeCell ref="B83:B84"/>
    <mergeCell ref="B86:B87"/>
    <mergeCell ref="B89:B90"/>
    <mergeCell ref="B92:B93"/>
    <mergeCell ref="B95:B96"/>
    <mergeCell ref="B126:B127"/>
    <mergeCell ref="B149:B150"/>
    <mergeCell ref="B194:B195"/>
    <mergeCell ref="B197:B198"/>
    <mergeCell ref="B218:B219"/>
    <mergeCell ref="B221:B222"/>
    <mergeCell ref="C2:C3"/>
    <mergeCell ref="C4:C5"/>
    <mergeCell ref="C7:C8"/>
    <mergeCell ref="C25:C26"/>
    <mergeCell ref="C30:C31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8:C59"/>
    <mergeCell ref="C60:C61"/>
    <mergeCell ref="C62:C63"/>
    <mergeCell ref="C64:C65"/>
    <mergeCell ref="C66:C67"/>
    <mergeCell ref="C68:C69"/>
    <mergeCell ref="C71:C72"/>
    <mergeCell ref="C74:C75"/>
    <mergeCell ref="C77:C78"/>
    <mergeCell ref="C80:C81"/>
    <mergeCell ref="C83:C84"/>
    <mergeCell ref="C86:C87"/>
    <mergeCell ref="C89:C90"/>
    <mergeCell ref="C92:C93"/>
    <mergeCell ref="C95:C96"/>
    <mergeCell ref="C126:C127"/>
    <mergeCell ref="C149:C150"/>
    <mergeCell ref="C194:C195"/>
    <mergeCell ref="C197:C198"/>
    <mergeCell ref="C218:C219"/>
    <mergeCell ref="C221:C222"/>
    <mergeCell ref="D2:D3"/>
    <mergeCell ref="E2:E3"/>
    <mergeCell ref="H2:H3"/>
    <mergeCell ref="I2:I3"/>
    <mergeCell ref="L2:L3"/>
    <mergeCell ref="M2:M3"/>
    <mergeCell ref="P2:P3"/>
    <mergeCell ref="Q2:Q3"/>
    <mergeCell ref="T2:T3"/>
    <mergeCell ref="U2:U3"/>
    <mergeCell ref="X2:X3"/>
    <mergeCell ref="Y2:Y3"/>
    <mergeCell ref="Z2:Z3"/>
    <mergeCell ref="AA2:AA3"/>
    <mergeCell ref="AB2:AB3"/>
    <mergeCell ref="AB30:AB31"/>
    <mergeCell ref="AC2:AC3"/>
    <mergeCell ref="AC4:AC5"/>
    <mergeCell ref="AC7:AC8"/>
    <mergeCell ref="AC35:AC36"/>
    <mergeCell ref="AC39:AC40"/>
    <mergeCell ref="AC41:AC42"/>
    <mergeCell ref="AC43:AC44"/>
    <mergeCell ref="AC45:AC46"/>
    <mergeCell ref="AC47:AC48"/>
    <mergeCell ref="AC49:AC50"/>
    <mergeCell ref="AC51:AC52"/>
    <mergeCell ref="AC53:AC54"/>
    <mergeCell ref="AC55:AC56"/>
    <mergeCell ref="AC66:AC67"/>
    <mergeCell ref="AC68:AC69"/>
    <mergeCell ref="AC80:AC81"/>
    <mergeCell ref="AC126:AC127"/>
    <mergeCell ref="AC149:AC150"/>
    <mergeCell ref="AC194:AC195"/>
    <mergeCell ref="AC197:AC198"/>
    <mergeCell ref="AC218:AC219"/>
    <mergeCell ref="AC221:AC222"/>
  </mergeCells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3"/>
  <sheetViews>
    <sheetView tabSelected="1" topLeftCell="C1" workbookViewId="0">
      <pane ySplit="2" topLeftCell="A174" activePane="bottomLeft" state="frozen"/>
      <selection/>
      <selection pane="bottomLeft" activeCell="C182" sqref="$A182:$XFD182"/>
    </sheetView>
  </sheetViews>
  <sheetFormatPr defaultColWidth="9" defaultRowHeight="18" customHeight="1"/>
  <cols>
    <col min="1" max="1" width="4" style="41" customWidth="1"/>
    <col min="2" max="2" width="5.25" style="41" customWidth="1"/>
    <col min="3" max="3" width="9" style="41" customWidth="1"/>
    <col min="4" max="4" width="7.625" style="41" customWidth="1"/>
    <col min="5" max="5" width="6.75" style="42" customWidth="1"/>
    <col min="6" max="6" width="9.75" style="39" customWidth="1"/>
    <col min="7" max="7" width="10.375" style="39"/>
    <col min="8" max="8" width="9" style="43"/>
    <col min="9" max="9" width="14.875" style="39" customWidth="1"/>
    <col min="10" max="10" width="11.125" style="39" customWidth="1"/>
    <col min="11" max="11" width="10.625" style="39" customWidth="1"/>
    <col min="12" max="12" width="11.5" style="39" customWidth="1"/>
    <col min="13" max="13" width="14" style="39" customWidth="1"/>
    <col min="14" max="14" width="44" style="39" customWidth="1"/>
    <col min="15" max="16384" width="9" style="39"/>
  </cols>
  <sheetData>
    <row r="1" s="39" customFormat="1" ht="37" customHeight="1" spans="1:14">
      <c r="A1" s="44" t="s">
        <v>312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52"/>
    </row>
    <row r="2" s="39" customFormat="1" ht="32" customHeight="1" spans="1:14">
      <c r="A2" s="46" t="s">
        <v>313</v>
      </c>
      <c r="B2" s="46" t="s">
        <v>314</v>
      </c>
      <c r="C2" s="46" t="s">
        <v>315</v>
      </c>
      <c r="D2" s="47" t="s">
        <v>316</v>
      </c>
      <c r="E2" s="47" t="s">
        <v>278</v>
      </c>
      <c r="F2" s="48" t="s">
        <v>317</v>
      </c>
      <c r="G2" s="48" t="s">
        <v>318</v>
      </c>
      <c r="H2" s="49" t="s">
        <v>319</v>
      </c>
      <c r="I2" s="48" t="s">
        <v>320</v>
      </c>
      <c r="J2" s="48" t="s">
        <v>321</v>
      </c>
      <c r="K2" s="48" t="s">
        <v>322</v>
      </c>
      <c r="L2" s="48" t="s">
        <v>323</v>
      </c>
      <c r="M2" s="48" t="s">
        <v>324</v>
      </c>
      <c r="N2" s="48" t="s">
        <v>283</v>
      </c>
    </row>
    <row r="3" s="39" customFormat="1" customHeight="1" spans="1:14">
      <c r="A3" s="50">
        <v>1</v>
      </c>
      <c r="B3" s="50"/>
      <c r="C3" s="50" t="s">
        <v>11</v>
      </c>
      <c r="D3" s="50">
        <v>271.61</v>
      </c>
      <c r="E3" s="50"/>
      <c r="F3" s="48"/>
      <c r="G3" s="48">
        <f>F3</f>
        <v>0</v>
      </c>
      <c r="H3" s="49" t="e">
        <f>G3/F3</f>
        <v>#DIV/0!</v>
      </c>
      <c r="I3" s="48"/>
      <c r="J3" s="48"/>
      <c r="K3" s="48"/>
      <c r="L3" s="48"/>
      <c r="M3" s="48"/>
      <c r="N3" s="48"/>
    </row>
    <row r="4" s="39" customFormat="1" customHeight="1" spans="1:14">
      <c r="A4" s="50">
        <v>2</v>
      </c>
      <c r="B4" s="50"/>
      <c r="C4" s="51" t="s">
        <v>14</v>
      </c>
      <c r="D4" s="51">
        <v>119.56</v>
      </c>
      <c r="E4" s="51"/>
      <c r="F4" s="48"/>
      <c r="G4" s="48">
        <f t="shared" ref="G4:G67" si="0">F4</f>
        <v>0</v>
      </c>
      <c r="H4" s="49" t="e">
        <f t="shared" ref="H4:H67" si="1">G4/F4</f>
        <v>#DIV/0!</v>
      </c>
      <c r="I4" s="48"/>
      <c r="J4" s="48"/>
      <c r="K4" s="48"/>
      <c r="L4" s="48"/>
      <c r="M4" s="48"/>
      <c r="N4" s="48"/>
    </row>
    <row r="5" s="39" customFormat="1" customHeight="1" spans="1:14">
      <c r="A5" s="50">
        <v>3</v>
      </c>
      <c r="B5" s="50"/>
      <c r="C5" s="50" t="s">
        <v>15</v>
      </c>
      <c r="D5" s="50">
        <v>269.54</v>
      </c>
      <c r="E5" s="50"/>
      <c r="F5" s="48"/>
      <c r="G5" s="48">
        <f t="shared" si="0"/>
        <v>0</v>
      </c>
      <c r="H5" s="49" t="e">
        <f t="shared" si="1"/>
        <v>#DIV/0!</v>
      </c>
      <c r="I5" s="48"/>
      <c r="J5" s="48"/>
      <c r="K5" s="48"/>
      <c r="L5" s="48"/>
      <c r="M5" s="48"/>
      <c r="N5" s="53" t="s">
        <v>325</v>
      </c>
    </row>
    <row r="6" s="39" customFormat="1" customHeight="1" spans="1:14">
      <c r="A6" s="50">
        <v>4</v>
      </c>
      <c r="B6" s="50"/>
      <c r="C6" s="51" t="s">
        <v>16</v>
      </c>
      <c r="D6" s="51">
        <v>168.62</v>
      </c>
      <c r="E6" s="51"/>
      <c r="F6" s="48"/>
      <c r="G6" s="48">
        <f t="shared" si="0"/>
        <v>0</v>
      </c>
      <c r="H6" s="49" t="e">
        <f t="shared" si="1"/>
        <v>#DIV/0!</v>
      </c>
      <c r="I6" s="48"/>
      <c r="J6" s="48"/>
      <c r="K6" s="48"/>
      <c r="L6" s="48"/>
      <c r="M6" s="48"/>
      <c r="N6" s="48"/>
    </row>
    <row r="7" s="39" customFormat="1" customHeight="1" spans="1:14">
      <c r="A7" s="50">
        <v>5</v>
      </c>
      <c r="B7" s="50"/>
      <c r="C7" s="51" t="s">
        <v>17</v>
      </c>
      <c r="D7" s="51">
        <v>132.83</v>
      </c>
      <c r="E7" s="51"/>
      <c r="F7" s="48"/>
      <c r="G7" s="48">
        <f t="shared" si="0"/>
        <v>0</v>
      </c>
      <c r="H7" s="49" t="e">
        <f t="shared" si="1"/>
        <v>#DIV/0!</v>
      </c>
      <c r="I7" s="48"/>
      <c r="J7" s="48"/>
      <c r="K7" s="48"/>
      <c r="L7" s="48"/>
      <c r="M7" s="48"/>
      <c r="N7" s="48"/>
    </row>
    <row r="8" s="39" customFormat="1" customHeight="1" spans="1:14">
      <c r="A8" s="50">
        <v>6</v>
      </c>
      <c r="B8" s="50"/>
      <c r="C8" s="51" t="s">
        <v>18</v>
      </c>
      <c r="D8" s="51">
        <v>167.66</v>
      </c>
      <c r="E8" s="51"/>
      <c r="F8" s="48"/>
      <c r="G8" s="48">
        <f t="shared" si="0"/>
        <v>0</v>
      </c>
      <c r="H8" s="49" t="e">
        <f t="shared" si="1"/>
        <v>#DIV/0!</v>
      </c>
      <c r="I8" s="48"/>
      <c r="J8" s="48"/>
      <c r="K8" s="48"/>
      <c r="L8" s="48"/>
      <c r="M8" s="48"/>
      <c r="N8" s="48"/>
    </row>
    <row r="9" s="39" customFormat="1" customHeight="1" spans="1:14">
      <c r="A9" s="50">
        <v>7</v>
      </c>
      <c r="B9" s="50"/>
      <c r="C9" s="51" t="s">
        <v>19</v>
      </c>
      <c r="D9" s="51">
        <v>131.87</v>
      </c>
      <c r="E9" s="51"/>
      <c r="F9" s="48"/>
      <c r="G9" s="48">
        <f t="shared" si="0"/>
        <v>0</v>
      </c>
      <c r="H9" s="49" t="e">
        <f t="shared" si="1"/>
        <v>#DIV/0!</v>
      </c>
      <c r="I9" s="48"/>
      <c r="J9" s="48"/>
      <c r="K9" s="48"/>
      <c r="L9" s="48"/>
      <c r="M9" s="48"/>
      <c r="N9" s="48"/>
    </row>
    <row r="10" s="39" customFormat="1" customHeight="1" spans="1:14">
      <c r="A10" s="50">
        <v>8</v>
      </c>
      <c r="B10" s="50"/>
      <c r="C10" s="51" t="s">
        <v>20</v>
      </c>
      <c r="D10" s="51">
        <v>132.83</v>
      </c>
      <c r="E10" s="51"/>
      <c r="F10" s="48"/>
      <c r="G10" s="48">
        <f t="shared" si="0"/>
        <v>0</v>
      </c>
      <c r="H10" s="49" t="e">
        <f t="shared" si="1"/>
        <v>#DIV/0!</v>
      </c>
      <c r="I10" s="48"/>
      <c r="J10" s="48"/>
      <c r="K10" s="48"/>
      <c r="L10" s="48"/>
      <c r="M10" s="48"/>
      <c r="N10" s="48"/>
    </row>
    <row r="11" s="39" customFormat="1" customHeight="1" spans="1:14">
      <c r="A11" s="50">
        <v>9</v>
      </c>
      <c r="B11" s="50" t="s">
        <v>326</v>
      </c>
      <c r="C11" s="51" t="s">
        <v>21</v>
      </c>
      <c r="D11" s="51">
        <v>167.66</v>
      </c>
      <c r="E11" s="51"/>
      <c r="F11" s="48"/>
      <c r="G11" s="48">
        <f t="shared" si="0"/>
        <v>0</v>
      </c>
      <c r="H11" s="49" t="e">
        <f t="shared" si="1"/>
        <v>#DIV/0!</v>
      </c>
      <c r="I11" s="48"/>
      <c r="J11" s="48"/>
      <c r="K11" s="48"/>
      <c r="L11" s="48"/>
      <c r="M11" s="48"/>
      <c r="N11" s="48" t="s">
        <v>327</v>
      </c>
    </row>
    <row r="12" s="39" customFormat="1" customHeight="1" spans="1:14">
      <c r="A12" s="50">
        <v>10</v>
      </c>
      <c r="B12" s="50"/>
      <c r="C12" s="51" t="s">
        <v>22</v>
      </c>
      <c r="D12" s="51">
        <v>131.87</v>
      </c>
      <c r="E12" s="51"/>
      <c r="F12" s="48"/>
      <c r="G12" s="48">
        <f t="shared" si="0"/>
        <v>0</v>
      </c>
      <c r="H12" s="49" t="e">
        <f t="shared" si="1"/>
        <v>#DIV/0!</v>
      </c>
      <c r="I12" s="48"/>
      <c r="J12" s="48"/>
      <c r="K12" s="48"/>
      <c r="L12" s="48"/>
      <c r="M12" s="48"/>
      <c r="N12" s="48"/>
    </row>
    <row r="13" s="39" customFormat="1" customHeight="1" spans="1:14">
      <c r="A13" s="50">
        <v>11</v>
      </c>
      <c r="B13" s="50"/>
      <c r="C13" s="51" t="s">
        <v>23</v>
      </c>
      <c r="D13" s="51">
        <v>132.83</v>
      </c>
      <c r="E13" s="51"/>
      <c r="F13" s="48"/>
      <c r="G13" s="48">
        <f t="shared" si="0"/>
        <v>0</v>
      </c>
      <c r="H13" s="49" t="e">
        <f t="shared" si="1"/>
        <v>#DIV/0!</v>
      </c>
      <c r="I13" s="48"/>
      <c r="J13" s="48"/>
      <c r="K13" s="48"/>
      <c r="L13" s="48"/>
      <c r="M13" s="48"/>
      <c r="N13" s="48" t="s">
        <v>328</v>
      </c>
    </row>
    <row r="14" s="39" customFormat="1" customHeight="1" spans="1:14">
      <c r="A14" s="50">
        <v>12</v>
      </c>
      <c r="B14" s="50"/>
      <c r="C14" s="51" t="s">
        <v>24</v>
      </c>
      <c r="D14" s="51">
        <v>167.66</v>
      </c>
      <c r="E14" s="51"/>
      <c r="F14" s="48"/>
      <c r="G14" s="48">
        <f t="shared" si="0"/>
        <v>0</v>
      </c>
      <c r="H14" s="49" t="e">
        <f t="shared" si="1"/>
        <v>#DIV/0!</v>
      </c>
      <c r="I14" s="48"/>
      <c r="J14" s="48"/>
      <c r="K14" s="48"/>
      <c r="L14" s="48"/>
      <c r="M14" s="48"/>
      <c r="N14" s="48" t="s">
        <v>328</v>
      </c>
    </row>
    <row r="15" s="39" customFormat="1" customHeight="1" spans="1:14">
      <c r="A15" s="50">
        <v>13</v>
      </c>
      <c r="B15" s="50"/>
      <c r="C15" s="51" t="s">
        <v>25</v>
      </c>
      <c r="D15" s="51">
        <v>131.87</v>
      </c>
      <c r="E15" s="51"/>
      <c r="F15" s="48"/>
      <c r="G15" s="48">
        <f t="shared" si="0"/>
        <v>0</v>
      </c>
      <c r="H15" s="49" t="e">
        <f t="shared" si="1"/>
        <v>#DIV/0!</v>
      </c>
      <c r="I15" s="48"/>
      <c r="J15" s="48"/>
      <c r="K15" s="48"/>
      <c r="L15" s="48"/>
      <c r="M15" s="48"/>
      <c r="N15" s="48" t="s">
        <v>329</v>
      </c>
    </row>
    <row r="16" s="39" customFormat="1" customHeight="1" spans="1:14">
      <c r="A16" s="50">
        <v>14</v>
      </c>
      <c r="B16" s="50"/>
      <c r="C16" s="51" t="s">
        <v>26</v>
      </c>
      <c r="D16" s="51">
        <v>132.83</v>
      </c>
      <c r="E16" s="51"/>
      <c r="F16" s="48"/>
      <c r="G16" s="48">
        <f t="shared" si="0"/>
        <v>0</v>
      </c>
      <c r="H16" s="49" t="e">
        <f t="shared" si="1"/>
        <v>#DIV/0!</v>
      </c>
      <c r="I16" s="48"/>
      <c r="J16" s="48"/>
      <c r="K16" s="48"/>
      <c r="L16" s="48"/>
      <c r="M16" s="48"/>
      <c r="N16" s="48"/>
    </row>
    <row r="17" s="39" customFormat="1" customHeight="1" spans="1:14">
      <c r="A17" s="50">
        <v>15</v>
      </c>
      <c r="B17" s="50"/>
      <c r="C17" s="51" t="s">
        <v>27</v>
      </c>
      <c r="D17" s="51">
        <v>167.66</v>
      </c>
      <c r="E17" s="51"/>
      <c r="F17" s="48"/>
      <c r="G17" s="48">
        <f t="shared" si="0"/>
        <v>0</v>
      </c>
      <c r="H17" s="49" t="e">
        <f t="shared" si="1"/>
        <v>#DIV/0!</v>
      </c>
      <c r="I17" s="48"/>
      <c r="J17" s="48"/>
      <c r="K17" s="48"/>
      <c r="L17" s="48"/>
      <c r="M17" s="48"/>
      <c r="N17" s="48"/>
    </row>
    <row r="18" s="39" customFormat="1" customHeight="1" spans="1:14">
      <c r="A18" s="50">
        <v>16</v>
      </c>
      <c r="B18" s="50"/>
      <c r="C18" s="51" t="s">
        <v>28</v>
      </c>
      <c r="D18" s="51">
        <v>131.87</v>
      </c>
      <c r="E18" s="51"/>
      <c r="F18" s="48"/>
      <c r="G18" s="48">
        <f t="shared" si="0"/>
        <v>0</v>
      </c>
      <c r="H18" s="49" t="e">
        <f t="shared" si="1"/>
        <v>#DIV/0!</v>
      </c>
      <c r="I18" s="48"/>
      <c r="J18" s="48"/>
      <c r="K18" s="48"/>
      <c r="L18" s="48"/>
      <c r="M18" s="48"/>
      <c r="N18" s="48"/>
    </row>
    <row r="19" s="39" customFormat="1" customHeight="1" spans="1:14">
      <c r="A19" s="50">
        <v>17</v>
      </c>
      <c r="B19" s="50"/>
      <c r="C19" s="51" t="s">
        <v>29</v>
      </c>
      <c r="D19" s="51">
        <v>132.83</v>
      </c>
      <c r="E19" s="51"/>
      <c r="F19" s="48"/>
      <c r="G19" s="48">
        <f t="shared" si="0"/>
        <v>0</v>
      </c>
      <c r="H19" s="49" t="e">
        <f t="shared" si="1"/>
        <v>#DIV/0!</v>
      </c>
      <c r="I19" s="48"/>
      <c r="J19" s="48"/>
      <c r="K19" s="48"/>
      <c r="L19" s="48"/>
      <c r="M19" s="48"/>
      <c r="N19" s="48"/>
    </row>
    <row r="20" s="39" customFormat="1" customHeight="1" spans="1:14">
      <c r="A20" s="50">
        <v>18</v>
      </c>
      <c r="B20" s="50"/>
      <c r="C20" s="51" t="s">
        <v>30</v>
      </c>
      <c r="D20" s="51">
        <v>167.66</v>
      </c>
      <c r="E20" s="51"/>
      <c r="F20" s="48"/>
      <c r="G20" s="48">
        <f t="shared" si="0"/>
        <v>0</v>
      </c>
      <c r="H20" s="49" t="e">
        <f t="shared" si="1"/>
        <v>#DIV/0!</v>
      </c>
      <c r="I20" s="48"/>
      <c r="J20" s="48"/>
      <c r="K20" s="48"/>
      <c r="L20" s="48"/>
      <c r="M20" s="48"/>
      <c r="N20" s="48"/>
    </row>
    <row r="21" s="39" customFormat="1" customHeight="1" spans="1:14">
      <c r="A21" s="50">
        <v>19</v>
      </c>
      <c r="B21" s="50"/>
      <c r="C21" s="51" t="s">
        <v>31</v>
      </c>
      <c r="D21" s="51">
        <v>131.87</v>
      </c>
      <c r="E21" s="51"/>
      <c r="F21" s="48"/>
      <c r="G21" s="48">
        <f t="shared" si="0"/>
        <v>0</v>
      </c>
      <c r="H21" s="49" t="e">
        <f t="shared" si="1"/>
        <v>#DIV/0!</v>
      </c>
      <c r="I21" s="48"/>
      <c r="J21" s="48"/>
      <c r="K21" s="48"/>
      <c r="L21" s="48"/>
      <c r="M21" s="48"/>
      <c r="N21" s="48" t="s">
        <v>330</v>
      </c>
    </row>
    <row r="22" s="39" customFormat="1" customHeight="1" spans="1:14">
      <c r="A22" s="50">
        <v>20</v>
      </c>
      <c r="B22" s="50"/>
      <c r="C22" s="50" t="s">
        <v>32</v>
      </c>
      <c r="D22" s="50">
        <v>264.7</v>
      </c>
      <c r="E22" s="50"/>
      <c r="F22" s="48"/>
      <c r="G22" s="48">
        <f t="shared" si="0"/>
        <v>0</v>
      </c>
      <c r="H22" s="49" t="e">
        <f t="shared" si="1"/>
        <v>#DIV/0!</v>
      </c>
      <c r="I22" s="48"/>
      <c r="J22" s="48"/>
      <c r="K22" s="48"/>
      <c r="L22" s="48"/>
      <c r="M22" s="48"/>
      <c r="N22" s="48"/>
    </row>
    <row r="23" s="39" customFormat="1" customHeight="1" spans="1:14">
      <c r="A23" s="50">
        <v>21</v>
      </c>
      <c r="B23" s="50" t="s">
        <v>326</v>
      </c>
      <c r="C23" s="51" t="s">
        <v>33</v>
      </c>
      <c r="D23" s="51">
        <v>167.66</v>
      </c>
      <c r="E23" s="51"/>
      <c r="F23" s="48"/>
      <c r="G23" s="48">
        <f t="shared" si="0"/>
        <v>0</v>
      </c>
      <c r="H23" s="49" t="e">
        <f t="shared" si="1"/>
        <v>#DIV/0!</v>
      </c>
      <c r="I23" s="48"/>
      <c r="J23" s="48"/>
      <c r="K23" s="48"/>
      <c r="L23" s="48"/>
      <c r="M23" s="48"/>
      <c r="N23" s="48"/>
    </row>
    <row r="24" s="39" customFormat="1" customHeight="1" spans="1:14">
      <c r="A24" s="50">
        <v>22</v>
      </c>
      <c r="B24" s="50"/>
      <c r="C24" s="51" t="s">
        <v>34</v>
      </c>
      <c r="D24" s="51">
        <v>264.7</v>
      </c>
      <c r="E24" s="51"/>
      <c r="F24" s="48"/>
      <c r="G24" s="48">
        <f t="shared" si="0"/>
        <v>0</v>
      </c>
      <c r="H24" s="49" t="e">
        <f t="shared" si="1"/>
        <v>#DIV/0!</v>
      </c>
      <c r="I24" s="48"/>
      <c r="J24" s="48"/>
      <c r="K24" s="48"/>
      <c r="L24" s="48"/>
      <c r="M24" s="48"/>
      <c r="N24" s="48"/>
    </row>
    <row r="25" s="39" customFormat="1" customHeight="1" spans="1:14">
      <c r="A25" s="50">
        <v>23</v>
      </c>
      <c r="B25" s="50"/>
      <c r="C25" s="51" t="s">
        <v>35</v>
      </c>
      <c r="D25" s="51">
        <v>167.66</v>
      </c>
      <c r="E25" s="51"/>
      <c r="F25" s="48"/>
      <c r="G25" s="48">
        <f t="shared" si="0"/>
        <v>0</v>
      </c>
      <c r="H25" s="49" t="e">
        <f t="shared" si="1"/>
        <v>#DIV/0!</v>
      </c>
      <c r="I25" s="48"/>
      <c r="J25" s="48"/>
      <c r="K25" s="48"/>
      <c r="L25" s="48"/>
      <c r="M25" s="48"/>
      <c r="N25" s="48"/>
    </row>
    <row r="26" s="39" customFormat="1" customHeight="1" spans="1:14">
      <c r="A26" s="50">
        <v>24</v>
      </c>
      <c r="B26" s="50"/>
      <c r="C26" s="50" t="s">
        <v>36</v>
      </c>
      <c r="D26" s="50">
        <v>265.33</v>
      </c>
      <c r="E26" s="50"/>
      <c r="F26" s="48"/>
      <c r="G26" s="48">
        <f t="shared" si="0"/>
        <v>0</v>
      </c>
      <c r="H26" s="49" t="e">
        <f t="shared" si="1"/>
        <v>#DIV/0!</v>
      </c>
      <c r="I26" s="48"/>
      <c r="J26" s="48"/>
      <c r="K26" s="48"/>
      <c r="L26" s="48"/>
      <c r="M26" s="48"/>
      <c r="N26" s="48" t="s">
        <v>286</v>
      </c>
    </row>
    <row r="27" s="39" customFormat="1" customHeight="1" spans="1:14">
      <c r="A27" s="50">
        <v>25</v>
      </c>
      <c r="B27" s="50"/>
      <c r="C27" s="51" t="s">
        <v>37</v>
      </c>
      <c r="D27" s="51">
        <v>163.45</v>
      </c>
      <c r="E27" s="51"/>
      <c r="F27" s="48"/>
      <c r="G27" s="48">
        <f t="shared" si="0"/>
        <v>0</v>
      </c>
      <c r="H27" s="49" t="e">
        <f t="shared" si="1"/>
        <v>#DIV/0!</v>
      </c>
      <c r="I27" s="48"/>
      <c r="J27" s="48"/>
      <c r="K27" s="48"/>
      <c r="L27" s="48"/>
      <c r="M27" s="48"/>
      <c r="N27" s="48"/>
    </row>
    <row r="28" s="39" customFormat="1" customHeight="1" spans="1:16">
      <c r="A28" s="50">
        <v>26</v>
      </c>
      <c r="B28" s="50"/>
      <c r="C28" s="51" t="s">
        <v>38</v>
      </c>
      <c r="D28" s="51">
        <v>285.63</v>
      </c>
      <c r="E28" s="51"/>
      <c r="F28" s="48"/>
      <c r="G28" s="48">
        <f t="shared" si="0"/>
        <v>0</v>
      </c>
      <c r="H28" s="49" t="e">
        <f t="shared" si="1"/>
        <v>#DIV/0!</v>
      </c>
      <c r="I28" s="48"/>
      <c r="J28" s="48"/>
      <c r="K28" s="48"/>
      <c r="L28" s="48"/>
      <c r="M28" s="48"/>
      <c r="N28" s="48"/>
      <c r="P28" s="39" t="s">
        <v>331</v>
      </c>
    </row>
    <row r="29" s="39" customFormat="1" customHeight="1" spans="1:16">
      <c r="A29" s="50">
        <v>27</v>
      </c>
      <c r="B29" s="50"/>
      <c r="C29" s="51" t="s">
        <v>39</v>
      </c>
      <c r="D29" s="51">
        <v>144.79</v>
      </c>
      <c r="E29" s="51"/>
      <c r="F29" s="48"/>
      <c r="G29" s="48">
        <f t="shared" si="0"/>
        <v>0</v>
      </c>
      <c r="H29" s="49" t="e">
        <f t="shared" si="1"/>
        <v>#DIV/0!</v>
      </c>
      <c r="I29" s="48"/>
      <c r="J29" s="48"/>
      <c r="K29" s="48"/>
      <c r="L29" s="48"/>
      <c r="M29" s="48"/>
      <c r="N29" s="48"/>
      <c r="P29" s="39" t="s">
        <v>331</v>
      </c>
    </row>
    <row r="30" s="39" customFormat="1" customHeight="1" spans="1:16">
      <c r="A30" s="50">
        <v>28</v>
      </c>
      <c r="B30" s="50"/>
      <c r="C30" s="50" t="s">
        <v>40</v>
      </c>
      <c r="D30" s="50">
        <v>276.12</v>
      </c>
      <c r="E30" s="50"/>
      <c r="F30" s="48"/>
      <c r="G30" s="48">
        <f t="shared" si="0"/>
        <v>0</v>
      </c>
      <c r="H30" s="49" t="e">
        <f t="shared" si="1"/>
        <v>#DIV/0!</v>
      </c>
      <c r="I30" s="48"/>
      <c r="J30" s="48"/>
      <c r="K30" s="48"/>
      <c r="L30" s="48"/>
      <c r="M30" s="48"/>
      <c r="N30" s="48"/>
      <c r="P30" s="39" t="s">
        <v>331</v>
      </c>
    </row>
    <row r="31" s="39" customFormat="1" customHeight="1" spans="1:16">
      <c r="A31" s="50">
        <v>29</v>
      </c>
      <c r="B31" s="50"/>
      <c r="C31" s="50" t="s">
        <v>41</v>
      </c>
      <c r="D31" s="50">
        <v>274.75</v>
      </c>
      <c r="E31" s="50"/>
      <c r="F31" s="48"/>
      <c r="G31" s="48">
        <f t="shared" si="0"/>
        <v>0</v>
      </c>
      <c r="H31" s="49" t="e">
        <f t="shared" si="1"/>
        <v>#DIV/0!</v>
      </c>
      <c r="I31" s="48"/>
      <c r="J31" s="48"/>
      <c r="K31" s="48"/>
      <c r="L31" s="48"/>
      <c r="M31" s="48"/>
      <c r="N31" s="48"/>
      <c r="P31" s="39" t="s">
        <v>331</v>
      </c>
    </row>
    <row r="32" s="39" customFormat="1" customHeight="1" spans="1:16">
      <c r="A32" s="50">
        <v>30</v>
      </c>
      <c r="B32" s="50" t="s">
        <v>326</v>
      </c>
      <c r="C32" s="50" t="s">
        <v>42</v>
      </c>
      <c r="D32" s="50">
        <v>274.75</v>
      </c>
      <c r="E32" s="50"/>
      <c r="F32" s="48"/>
      <c r="G32" s="48">
        <f t="shared" si="0"/>
        <v>0</v>
      </c>
      <c r="H32" s="49" t="e">
        <f t="shared" si="1"/>
        <v>#DIV/0!</v>
      </c>
      <c r="I32" s="48"/>
      <c r="J32" s="48"/>
      <c r="K32" s="48"/>
      <c r="L32" s="48"/>
      <c r="M32" s="48"/>
      <c r="N32" s="48"/>
      <c r="P32" s="39" t="s">
        <v>331</v>
      </c>
    </row>
    <row r="33" s="39" customFormat="1" customHeight="1" spans="1:16">
      <c r="A33" s="50">
        <v>31</v>
      </c>
      <c r="B33" s="50" t="s">
        <v>326</v>
      </c>
      <c r="C33" s="50" t="s">
        <v>43</v>
      </c>
      <c r="D33" s="50">
        <v>274.75</v>
      </c>
      <c r="E33" s="50"/>
      <c r="F33" s="48"/>
      <c r="G33" s="48">
        <f t="shared" si="0"/>
        <v>0</v>
      </c>
      <c r="H33" s="49" t="e">
        <f t="shared" si="1"/>
        <v>#DIV/0!</v>
      </c>
      <c r="I33" s="48"/>
      <c r="J33" s="48"/>
      <c r="K33" s="48"/>
      <c r="L33" s="48"/>
      <c r="M33" s="48"/>
      <c r="N33" s="48"/>
      <c r="P33" s="39" t="s">
        <v>331</v>
      </c>
    </row>
    <row r="34" s="39" customFormat="1" customHeight="1" spans="1:16">
      <c r="A34" s="50">
        <v>32</v>
      </c>
      <c r="B34" s="50"/>
      <c r="C34" s="50" t="s">
        <v>44</v>
      </c>
      <c r="D34" s="50">
        <v>274.75</v>
      </c>
      <c r="E34" s="50"/>
      <c r="F34" s="48"/>
      <c r="G34" s="48">
        <f t="shared" si="0"/>
        <v>0</v>
      </c>
      <c r="H34" s="49" t="e">
        <f t="shared" si="1"/>
        <v>#DIV/0!</v>
      </c>
      <c r="I34" s="48"/>
      <c r="J34" s="48"/>
      <c r="K34" s="48"/>
      <c r="L34" s="48"/>
      <c r="M34" s="48"/>
      <c r="N34" s="48" t="s">
        <v>332</v>
      </c>
      <c r="P34" s="39" t="s">
        <v>331</v>
      </c>
    </row>
    <row r="35" s="39" customFormat="1" customHeight="1" spans="1:16">
      <c r="A35" s="50">
        <v>33</v>
      </c>
      <c r="B35" s="50"/>
      <c r="C35" s="50" t="s">
        <v>45</v>
      </c>
      <c r="D35" s="50">
        <v>274.75</v>
      </c>
      <c r="E35" s="50"/>
      <c r="F35" s="48"/>
      <c r="G35" s="48">
        <f t="shared" si="0"/>
        <v>0</v>
      </c>
      <c r="H35" s="49" t="e">
        <f t="shared" si="1"/>
        <v>#DIV/0!</v>
      </c>
      <c r="I35" s="48"/>
      <c r="J35" s="48"/>
      <c r="K35" s="48"/>
      <c r="L35" s="48"/>
      <c r="M35" s="48"/>
      <c r="N35" s="48"/>
      <c r="P35" s="39" t="s">
        <v>331</v>
      </c>
    </row>
    <row r="36" s="39" customFormat="1" customHeight="1" spans="1:16">
      <c r="A36" s="50">
        <v>34</v>
      </c>
      <c r="B36" s="50" t="s">
        <v>326</v>
      </c>
      <c r="C36" s="50" t="s">
        <v>46</v>
      </c>
      <c r="D36" s="50">
        <v>274.75</v>
      </c>
      <c r="E36" s="50"/>
      <c r="F36" s="48"/>
      <c r="G36" s="48">
        <f t="shared" si="0"/>
        <v>0</v>
      </c>
      <c r="H36" s="49" t="e">
        <f t="shared" si="1"/>
        <v>#DIV/0!</v>
      </c>
      <c r="I36" s="48"/>
      <c r="J36" s="48"/>
      <c r="K36" s="48"/>
      <c r="L36" s="48"/>
      <c r="M36" s="48"/>
      <c r="N36" s="48"/>
      <c r="P36" s="39" t="s">
        <v>331</v>
      </c>
    </row>
    <row r="37" s="39" customFormat="1" customHeight="1" spans="1:14">
      <c r="A37" s="50">
        <v>35</v>
      </c>
      <c r="B37" s="50"/>
      <c r="C37" s="50" t="s">
        <v>47</v>
      </c>
      <c r="D37" s="50">
        <v>274.75</v>
      </c>
      <c r="E37" s="50"/>
      <c r="F37" s="48"/>
      <c r="G37" s="48"/>
      <c r="H37" s="49" t="e">
        <f t="shared" si="1"/>
        <v>#DIV/0!</v>
      </c>
      <c r="I37" s="48"/>
      <c r="J37" s="48"/>
      <c r="K37" s="48"/>
      <c r="L37" s="48"/>
      <c r="M37" s="48"/>
      <c r="N37" s="48" t="s">
        <v>333</v>
      </c>
    </row>
    <row r="38" s="39" customFormat="1" customHeight="1" spans="1:16">
      <c r="A38" s="50">
        <v>36</v>
      </c>
      <c r="B38" s="50"/>
      <c r="C38" s="50" t="s">
        <v>48</v>
      </c>
      <c r="D38" s="50">
        <v>274.75</v>
      </c>
      <c r="E38" s="50"/>
      <c r="F38" s="48"/>
      <c r="G38" s="48">
        <f t="shared" ref="G38:G68" si="2">F38</f>
        <v>0</v>
      </c>
      <c r="H38" s="49" t="e">
        <f t="shared" si="1"/>
        <v>#DIV/0!</v>
      </c>
      <c r="I38" s="48"/>
      <c r="J38" s="48"/>
      <c r="K38" s="48"/>
      <c r="L38" s="48"/>
      <c r="M38" s="48"/>
      <c r="N38" s="48"/>
      <c r="P38" s="39" t="s">
        <v>331</v>
      </c>
    </row>
    <row r="39" s="39" customFormat="1" customHeight="1" spans="1:16">
      <c r="A39" s="50">
        <v>37</v>
      </c>
      <c r="B39" s="50"/>
      <c r="C39" s="50" t="s">
        <v>49</v>
      </c>
      <c r="D39" s="50">
        <v>274.75</v>
      </c>
      <c r="E39" s="50"/>
      <c r="F39" s="48"/>
      <c r="G39" s="48">
        <f t="shared" si="2"/>
        <v>0</v>
      </c>
      <c r="H39" s="49" t="e">
        <f t="shared" si="1"/>
        <v>#DIV/0!</v>
      </c>
      <c r="I39" s="48"/>
      <c r="J39" s="48"/>
      <c r="K39" s="48"/>
      <c r="L39" s="48"/>
      <c r="M39" s="48"/>
      <c r="N39" s="48"/>
      <c r="P39" s="39" t="s">
        <v>331</v>
      </c>
    </row>
    <row r="40" s="39" customFormat="1" customHeight="1" spans="1:16">
      <c r="A40" s="50">
        <v>38</v>
      </c>
      <c r="B40" s="50"/>
      <c r="C40" s="50" t="s">
        <v>50</v>
      </c>
      <c r="D40" s="50">
        <v>274.75</v>
      </c>
      <c r="E40" s="50"/>
      <c r="F40" s="48"/>
      <c r="G40" s="48">
        <f t="shared" si="2"/>
        <v>0</v>
      </c>
      <c r="H40" s="49" t="e">
        <f t="shared" si="1"/>
        <v>#DIV/0!</v>
      </c>
      <c r="I40" s="48"/>
      <c r="J40" s="48"/>
      <c r="K40" s="48"/>
      <c r="L40" s="48"/>
      <c r="M40" s="48"/>
      <c r="N40" s="48"/>
      <c r="P40" s="39" t="s">
        <v>331</v>
      </c>
    </row>
    <row r="41" s="39" customFormat="1" customHeight="1" spans="1:16">
      <c r="A41" s="50">
        <v>39</v>
      </c>
      <c r="B41" s="50"/>
      <c r="C41" s="51" t="s">
        <v>51</v>
      </c>
      <c r="D41" s="51">
        <v>274.75</v>
      </c>
      <c r="E41" s="51"/>
      <c r="F41" s="48"/>
      <c r="G41" s="48">
        <f t="shared" si="2"/>
        <v>0</v>
      </c>
      <c r="H41" s="49" t="e">
        <f t="shared" si="1"/>
        <v>#DIV/0!</v>
      </c>
      <c r="I41" s="48"/>
      <c r="J41" s="48"/>
      <c r="K41" s="48"/>
      <c r="L41" s="48"/>
      <c r="M41" s="48"/>
      <c r="N41" s="48"/>
      <c r="P41" s="39" t="s">
        <v>331</v>
      </c>
    </row>
    <row r="42" s="39" customFormat="1" customHeight="1" spans="1:16">
      <c r="A42" s="50">
        <v>40</v>
      </c>
      <c r="B42" s="50"/>
      <c r="C42" s="50" t="s">
        <v>52</v>
      </c>
      <c r="D42" s="50">
        <v>274.75</v>
      </c>
      <c r="E42" s="50"/>
      <c r="F42" s="48"/>
      <c r="G42" s="48">
        <f t="shared" si="2"/>
        <v>0</v>
      </c>
      <c r="H42" s="49" t="e">
        <f t="shared" si="1"/>
        <v>#DIV/0!</v>
      </c>
      <c r="I42" s="48"/>
      <c r="J42" s="48"/>
      <c r="K42" s="48"/>
      <c r="L42" s="48"/>
      <c r="M42" s="48"/>
      <c r="N42" s="48"/>
      <c r="P42" s="39" t="s">
        <v>331</v>
      </c>
    </row>
    <row r="43" s="39" customFormat="1" customHeight="1" spans="1:16">
      <c r="A43" s="50">
        <v>41</v>
      </c>
      <c r="B43" s="50"/>
      <c r="C43" s="50" t="s">
        <v>53</v>
      </c>
      <c r="D43" s="50">
        <v>274.75</v>
      </c>
      <c r="E43" s="50"/>
      <c r="F43" s="48">
        <v>3142.6</v>
      </c>
      <c r="G43" s="48">
        <f t="shared" si="2"/>
        <v>3142.6</v>
      </c>
      <c r="H43" s="49">
        <f t="shared" si="1"/>
        <v>1</v>
      </c>
      <c r="I43" s="48" t="s">
        <v>334</v>
      </c>
      <c r="J43" s="48" t="s">
        <v>335</v>
      </c>
      <c r="K43" s="48" t="s">
        <v>336</v>
      </c>
      <c r="L43" s="48"/>
      <c r="M43" s="48"/>
      <c r="N43" s="48" t="s">
        <v>337</v>
      </c>
      <c r="P43" s="39" t="s">
        <v>331</v>
      </c>
    </row>
    <row r="44" s="39" customFormat="1" customHeight="1" spans="1:16">
      <c r="A44" s="50">
        <v>42</v>
      </c>
      <c r="B44" s="50"/>
      <c r="C44" s="50" t="s">
        <v>54</v>
      </c>
      <c r="D44" s="50">
        <v>274.75</v>
      </c>
      <c r="E44" s="50"/>
      <c r="F44" s="48">
        <v>6188</v>
      </c>
      <c r="G44" s="48">
        <f t="shared" si="2"/>
        <v>6188</v>
      </c>
      <c r="H44" s="49">
        <f t="shared" si="1"/>
        <v>1</v>
      </c>
      <c r="I44" s="48"/>
      <c r="J44" s="48"/>
      <c r="K44" s="48" t="s">
        <v>338</v>
      </c>
      <c r="L44" s="48" t="s">
        <v>339</v>
      </c>
      <c r="M44" s="48"/>
      <c r="N44" s="48" t="s">
        <v>340</v>
      </c>
      <c r="P44" s="39" t="s">
        <v>331</v>
      </c>
    </row>
    <row r="45" s="39" customFormat="1" customHeight="1" spans="1:16">
      <c r="A45" s="50">
        <v>43</v>
      </c>
      <c r="B45" s="50"/>
      <c r="C45" s="50" t="s">
        <v>55</v>
      </c>
      <c r="D45" s="50">
        <v>264.34</v>
      </c>
      <c r="E45" s="50"/>
      <c r="F45" s="48"/>
      <c r="G45" s="48">
        <f t="shared" si="2"/>
        <v>0</v>
      </c>
      <c r="H45" s="49" t="e">
        <f t="shared" si="1"/>
        <v>#DIV/0!</v>
      </c>
      <c r="I45" s="48"/>
      <c r="J45" s="48"/>
      <c r="K45" s="48"/>
      <c r="L45" s="48"/>
      <c r="M45" s="48"/>
      <c r="N45" s="48"/>
      <c r="P45" s="39" t="s">
        <v>331</v>
      </c>
    </row>
    <row r="46" s="39" customFormat="1" customHeight="1" spans="1:16">
      <c r="A46" s="50">
        <v>44</v>
      </c>
      <c r="B46" s="50"/>
      <c r="C46" s="50" t="s">
        <v>56</v>
      </c>
      <c r="D46" s="50">
        <v>263.96</v>
      </c>
      <c r="E46" s="50"/>
      <c r="F46" s="48"/>
      <c r="G46" s="48">
        <f t="shared" si="2"/>
        <v>0</v>
      </c>
      <c r="H46" s="49" t="e">
        <f t="shared" si="1"/>
        <v>#DIV/0!</v>
      </c>
      <c r="I46" s="48"/>
      <c r="J46" s="48"/>
      <c r="K46" s="48"/>
      <c r="L46" s="48"/>
      <c r="M46" s="48"/>
      <c r="N46" s="48"/>
      <c r="P46" s="39" t="s">
        <v>331</v>
      </c>
    </row>
    <row r="47" s="39" customFormat="1" customHeight="1" spans="1:16">
      <c r="A47" s="50">
        <v>45</v>
      </c>
      <c r="B47" s="50"/>
      <c r="C47" s="50" t="s">
        <v>57</v>
      </c>
      <c r="D47" s="50">
        <v>272.96</v>
      </c>
      <c r="E47" s="50"/>
      <c r="F47" s="48"/>
      <c r="G47" s="48">
        <f t="shared" si="2"/>
        <v>0</v>
      </c>
      <c r="H47" s="49" t="e">
        <f t="shared" si="1"/>
        <v>#DIV/0!</v>
      </c>
      <c r="I47" s="48"/>
      <c r="J47" s="48"/>
      <c r="K47" s="48"/>
      <c r="L47" s="48"/>
      <c r="M47" s="48"/>
      <c r="N47" s="48" t="s">
        <v>341</v>
      </c>
      <c r="P47" s="39" t="s">
        <v>331</v>
      </c>
    </row>
    <row r="48" s="39" customFormat="1" customHeight="1" spans="1:14">
      <c r="A48" s="50">
        <v>46</v>
      </c>
      <c r="B48" s="50"/>
      <c r="C48" s="51" t="s">
        <v>58</v>
      </c>
      <c r="D48" s="51">
        <v>139.65</v>
      </c>
      <c r="E48" s="51"/>
      <c r="F48" s="48"/>
      <c r="G48" s="48">
        <f t="shared" si="2"/>
        <v>0</v>
      </c>
      <c r="H48" s="49" t="e">
        <f t="shared" si="1"/>
        <v>#DIV/0!</v>
      </c>
      <c r="I48" s="48"/>
      <c r="J48" s="48"/>
      <c r="K48" s="48"/>
      <c r="L48" s="48"/>
      <c r="M48" s="48"/>
      <c r="N48" s="48" t="s">
        <v>328</v>
      </c>
    </row>
    <row r="49" s="39" customFormat="1" customHeight="1" spans="1:14">
      <c r="A49" s="50">
        <v>47</v>
      </c>
      <c r="B49" s="50"/>
      <c r="C49" s="50" t="s">
        <v>59</v>
      </c>
      <c r="D49" s="50">
        <v>270.12</v>
      </c>
      <c r="E49" s="50"/>
      <c r="F49" s="48"/>
      <c r="G49" s="48">
        <f t="shared" si="2"/>
        <v>0</v>
      </c>
      <c r="H49" s="49" t="e">
        <f t="shared" si="1"/>
        <v>#DIV/0!</v>
      </c>
      <c r="I49" s="48"/>
      <c r="J49" s="48"/>
      <c r="K49" s="48"/>
      <c r="L49" s="48"/>
      <c r="M49" s="48"/>
      <c r="N49" s="48"/>
    </row>
    <row r="50" s="39" customFormat="1" customHeight="1" spans="1:14">
      <c r="A50" s="50">
        <v>48</v>
      </c>
      <c r="B50" s="50"/>
      <c r="C50" s="51" t="s">
        <v>60</v>
      </c>
      <c r="D50" s="51">
        <v>168.62</v>
      </c>
      <c r="E50" s="51"/>
      <c r="F50" s="48"/>
      <c r="G50" s="48">
        <f t="shared" si="2"/>
        <v>0</v>
      </c>
      <c r="H50" s="49" t="e">
        <f t="shared" si="1"/>
        <v>#DIV/0!</v>
      </c>
      <c r="I50" s="48"/>
      <c r="J50" s="48"/>
      <c r="K50" s="48"/>
      <c r="L50" s="48"/>
      <c r="M50" s="48"/>
      <c r="N50" s="48"/>
    </row>
    <row r="51" s="39" customFormat="1" customHeight="1" spans="1:16">
      <c r="A51" s="50">
        <v>49</v>
      </c>
      <c r="B51" s="50" t="s">
        <v>326</v>
      </c>
      <c r="C51" s="50" t="s">
        <v>61</v>
      </c>
      <c r="D51" s="50">
        <v>272.76</v>
      </c>
      <c r="E51" s="50"/>
      <c r="F51" s="48"/>
      <c r="G51" s="48">
        <f t="shared" si="2"/>
        <v>0</v>
      </c>
      <c r="H51" s="49" t="e">
        <f t="shared" si="1"/>
        <v>#DIV/0!</v>
      </c>
      <c r="I51" s="48"/>
      <c r="J51" s="48"/>
      <c r="K51" s="48"/>
      <c r="L51" s="48"/>
      <c r="M51" s="48"/>
      <c r="N51" s="48"/>
      <c r="P51" s="39" t="s">
        <v>331</v>
      </c>
    </row>
    <row r="52" s="39" customFormat="1" customHeight="1" spans="1:14">
      <c r="A52" s="50">
        <v>50</v>
      </c>
      <c r="B52" s="50"/>
      <c r="C52" s="51" t="s">
        <v>62</v>
      </c>
      <c r="D52" s="51">
        <v>167.66</v>
      </c>
      <c r="E52" s="51"/>
      <c r="F52" s="48"/>
      <c r="G52" s="48">
        <f t="shared" si="2"/>
        <v>0</v>
      </c>
      <c r="H52" s="49" t="e">
        <f t="shared" si="1"/>
        <v>#DIV/0!</v>
      </c>
      <c r="I52" s="48"/>
      <c r="J52" s="48"/>
      <c r="K52" s="48"/>
      <c r="L52" s="48"/>
      <c r="M52" s="48"/>
      <c r="N52" s="48"/>
    </row>
    <row r="53" s="39" customFormat="1" customHeight="1" spans="1:16">
      <c r="A53" s="50">
        <v>51</v>
      </c>
      <c r="B53" s="50"/>
      <c r="C53" s="50" t="s">
        <v>63</v>
      </c>
      <c r="D53" s="50">
        <v>272.76</v>
      </c>
      <c r="E53" s="50"/>
      <c r="F53" s="48"/>
      <c r="G53" s="48">
        <f t="shared" si="2"/>
        <v>0</v>
      </c>
      <c r="H53" s="49" t="e">
        <f t="shared" si="1"/>
        <v>#DIV/0!</v>
      </c>
      <c r="I53" s="48"/>
      <c r="J53" s="48"/>
      <c r="K53" s="48"/>
      <c r="L53" s="48"/>
      <c r="M53" s="48"/>
      <c r="N53" s="48"/>
      <c r="P53" s="39" t="s">
        <v>331</v>
      </c>
    </row>
    <row r="54" s="39" customFormat="1" customHeight="1" spans="1:14">
      <c r="A54" s="50">
        <v>52</v>
      </c>
      <c r="B54" s="50" t="s">
        <v>326</v>
      </c>
      <c r="C54" s="51" t="s">
        <v>64</v>
      </c>
      <c r="D54" s="51">
        <v>167.66</v>
      </c>
      <c r="E54" s="51"/>
      <c r="F54" s="48"/>
      <c r="G54" s="48">
        <f t="shared" si="2"/>
        <v>0</v>
      </c>
      <c r="H54" s="49" t="e">
        <f t="shared" si="1"/>
        <v>#DIV/0!</v>
      </c>
      <c r="I54" s="48"/>
      <c r="J54" s="48"/>
      <c r="K54" s="48"/>
      <c r="L54" s="48"/>
      <c r="M54" s="48"/>
      <c r="N54" s="48" t="s">
        <v>342</v>
      </c>
    </row>
    <row r="55" s="39" customFormat="1" customHeight="1" spans="1:14">
      <c r="A55" s="50">
        <v>53</v>
      </c>
      <c r="B55" s="50" t="s">
        <v>326</v>
      </c>
      <c r="C55" s="50" t="s">
        <v>65</v>
      </c>
      <c r="D55" s="50">
        <v>272.76</v>
      </c>
      <c r="E55" s="50"/>
      <c r="F55" s="48"/>
      <c r="G55" s="48">
        <f t="shared" si="2"/>
        <v>0</v>
      </c>
      <c r="H55" s="49" t="e">
        <f t="shared" si="1"/>
        <v>#DIV/0!</v>
      </c>
      <c r="I55" s="48"/>
      <c r="J55" s="48"/>
      <c r="K55" s="48"/>
      <c r="L55" s="48"/>
      <c r="M55" s="48"/>
      <c r="N55" s="48"/>
    </row>
    <row r="56" s="39" customFormat="1" customHeight="1" spans="1:14">
      <c r="A56" s="50">
        <v>54</v>
      </c>
      <c r="B56" s="50"/>
      <c r="C56" s="51" t="s">
        <v>66</v>
      </c>
      <c r="D56" s="51">
        <v>167.66</v>
      </c>
      <c r="E56" s="51"/>
      <c r="F56" s="48"/>
      <c r="G56" s="48">
        <f t="shared" si="2"/>
        <v>0</v>
      </c>
      <c r="H56" s="49" t="e">
        <f t="shared" si="1"/>
        <v>#DIV/0!</v>
      </c>
      <c r="I56" s="48"/>
      <c r="J56" s="48"/>
      <c r="K56" s="48"/>
      <c r="L56" s="48"/>
      <c r="M56" s="48"/>
      <c r="N56" s="48"/>
    </row>
    <row r="57" s="39" customFormat="1" customHeight="1" spans="1:16">
      <c r="A57" s="50">
        <v>55</v>
      </c>
      <c r="B57" s="50" t="s">
        <v>326</v>
      </c>
      <c r="C57" s="50" t="s">
        <v>67</v>
      </c>
      <c r="D57" s="50">
        <v>272.76</v>
      </c>
      <c r="E57" s="50"/>
      <c r="F57" s="48"/>
      <c r="G57" s="48">
        <f t="shared" si="2"/>
        <v>0</v>
      </c>
      <c r="H57" s="49" t="e">
        <f t="shared" si="1"/>
        <v>#DIV/0!</v>
      </c>
      <c r="I57" s="48"/>
      <c r="J57" s="48"/>
      <c r="K57" s="48"/>
      <c r="L57" s="48"/>
      <c r="M57" s="48"/>
      <c r="N57" s="48"/>
      <c r="P57" s="39" t="s">
        <v>331</v>
      </c>
    </row>
    <row r="58" s="39" customFormat="1" customHeight="1" spans="1:14">
      <c r="A58" s="50">
        <v>56</v>
      </c>
      <c r="B58" s="50"/>
      <c r="C58" s="51" t="s">
        <v>68</v>
      </c>
      <c r="D58" s="51">
        <v>167.66</v>
      </c>
      <c r="E58" s="51"/>
      <c r="F58" s="48"/>
      <c r="G58" s="48">
        <f t="shared" si="2"/>
        <v>0</v>
      </c>
      <c r="H58" s="49" t="e">
        <f t="shared" si="1"/>
        <v>#DIV/0!</v>
      </c>
      <c r="I58" s="48"/>
      <c r="J58" s="48"/>
      <c r="K58" s="48"/>
      <c r="L58" s="48"/>
      <c r="M58" s="48"/>
      <c r="N58" s="48"/>
    </row>
    <row r="59" s="39" customFormat="1" customHeight="1" spans="1:16">
      <c r="A59" s="50">
        <v>57</v>
      </c>
      <c r="B59" s="50"/>
      <c r="C59" s="50" t="s">
        <v>69</v>
      </c>
      <c r="D59" s="50">
        <v>272.76</v>
      </c>
      <c r="E59" s="50"/>
      <c r="F59" s="48"/>
      <c r="G59" s="48">
        <f t="shared" si="2"/>
        <v>0</v>
      </c>
      <c r="H59" s="49" t="e">
        <f t="shared" si="1"/>
        <v>#DIV/0!</v>
      </c>
      <c r="I59" s="48"/>
      <c r="J59" s="48"/>
      <c r="K59" s="48"/>
      <c r="L59" s="48"/>
      <c r="M59" s="48"/>
      <c r="N59" s="48" t="s">
        <v>332</v>
      </c>
      <c r="P59" s="39" t="s">
        <v>331</v>
      </c>
    </row>
    <row r="60" s="39" customFormat="1" customHeight="1" spans="1:14">
      <c r="A60" s="50">
        <v>58</v>
      </c>
      <c r="B60" s="50" t="s">
        <v>326</v>
      </c>
      <c r="C60" s="51" t="s">
        <v>70</v>
      </c>
      <c r="D60" s="51">
        <v>167.66</v>
      </c>
      <c r="E60" s="51"/>
      <c r="F60" s="48"/>
      <c r="G60" s="48">
        <f t="shared" si="2"/>
        <v>0</v>
      </c>
      <c r="H60" s="49" t="e">
        <f t="shared" si="1"/>
        <v>#DIV/0!</v>
      </c>
      <c r="I60" s="48"/>
      <c r="J60" s="48"/>
      <c r="K60" s="48"/>
      <c r="L60" s="48"/>
      <c r="M60" s="48"/>
      <c r="N60" s="48"/>
    </row>
    <row r="61" s="39" customFormat="1" customHeight="1" spans="1:16">
      <c r="A61" s="50">
        <v>59</v>
      </c>
      <c r="B61" s="50"/>
      <c r="C61" s="50" t="s">
        <v>71</v>
      </c>
      <c r="D61" s="50">
        <v>272.76</v>
      </c>
      <c r="E61" s="50"/>
      <c r="F61" s="48"/>
      <c r="G61" s="48">
        <f t="shared" si="2"/>
        <v>0</v>
      </c>
      <c r="H61" s="49" t="e">
        <f t="shared" si="1"/>
        <v>#DIV/0!</v>
      </c>
      <c r="I61" s="48"/>
      <c r="J61" s="48"/>
      <c r="K61" s="48"/>
      <c r="L61" s="48"/>
      <c r="M61" s="48"/>
      <c r="N61" s="48"/>
      <c r="P61" s="39" t="s">
        <v>331</v>
      </c>
    </row>
    <row r="62" s="39" customFormat="1" customHeight="1" spans="1:14">
      <c r="A62" s="50">
        <v>60</v>
      </c>
      <c r="B62" s="50"/>
      <c r="C62" s="51" t="s">
        <v>72</v>
      </c>
      <c r="D62" s="51">
        <v>167.66</v>
      </c>
      <c r="E62" s="51"/>
      <c r="F62" s="48"/>
      <c r="G62" s="48">
        <f t="shared" si="2"/>
        <v>0</v>
      </c>
      <c r="H62" s="49" t="e">
        <f t="shared" si="1"/>
        <v>#DIV/0!</v>
      </c>
      <c r="I62" s="48"/>
      <c r="J62" s="48"/>
      <c r="K62" s="48"/>
      <c r="L62" s="48"/>
      <c r="M62" s="48"/>
      <c r="N62" s="48" t="s">
        <v>343</v>
      </c>
    </row>
    <row r="63" s="39" customFormat="1" customHeight="1" spans="1:16">
      <c r="A63" s="50">
        <v>61</v>
      </c>
      <c r="B63" s="50"/>
      <c r="C63" s="50" t="s">
        <v>73</v>
      </c>
      <c r="D63" s="50">
        <v>272.76</v>
      </c>
      <c r="E63" s="50"/>
      <c r="F63" s="48"/>
      <c r="G63" s="48">
        <f t="shared" si="2"/>
        <v>0</v>
      </c>
      <c r="H63" s="49" t="e">
        <f t="shared" si="1"/>
        <v>#DIV/0!</v>
      </c>
      <c r="I63" s="48"/>
      <c r="J63" s="48"/>
      <c r="K63" s="48"/>
      <c r="L63" s="48"/>
      <c r="M63" s="48"/>
      <c r="N63" s="48"/>
      <c r="P63" s="39" t="s">
        <v>331</v>
      </c>
    </row>
    <row r="64" s="39" customFormat="1" customHeight="1" spans="1:14">
      <c r="A64" s="50">
        <v>62</v>
      </c>
      <c r="B64" s="50"/>
      <c r="C64" s="51" t="s">
        <v>74</v>
      </c>
      <c r="D64" s="51">
        <v>167.66</v>
      </c>
      <c r="E64" s="51"/>
      <c r="F64" s="48"/>
      <c r="G64" s="48">
        <f t="shared" si="2"/>
        <v>0</v>
      </c>
      <c r="H64" s="49" t="e">
        <f t="shared" si="1"/>
        <v>#DIV/0!</v>
      </c>
      <c r="I64" s="48"/>
      <c r="J64" s="48"/>
      <c r="K64" s="48"/>
      <c r="L64" s="48"/>
      <c r="M64" s="48"/>
      <c r="N64" s="48" t="s">
        <v>328</v>
      </c>
    </row>
    <row r="65" s="39" customFormat="1" customHeight="1" spans="1:16">
      <c r="A65" s="50">
        <v>63</v>
      </c>
      <c r="B65" s="50" t="s">
        <v>326</v>
      </c>
      <c r="C65" s="50" t="s">
        <v>75</v>
      </c>
      <c r="D65" s="50">
        <v>265.33</v>
      </c>
      <c r="E65" s="50"/>
      <c r="F65" s="48"/>
      <c r="G65" s="48">
        <f t="shared" si="2"/>
        <v>0</v>
      </c>
      <c r="H65" s="49" t="e">
        <f t="shared" si="1"/>
        <v>#DIV/0!</v>
      </c>
      <c r="I65" s="48"/>
      <c r="J65" s="48"/>
      <c r="K65" s="48"/>
      <c r="L65" s="48"/>
      <c r="M65" s="48"/>
      <c r="N65" s="48"/>
      <c r="P65" s="39" t="s">
        <v>331</v>
      </c>
    </row>
    <row r="66" s="39" customFormat="1" customHeight="1" spans="1:14">
      <c r="A66" s="50">
        <v>64</v>
      </c>
      <c r="B66" s="50"/>
      <c r="C66" s="51" t="s">
        <v>76</v>
      </c>
      <c r="D66" s="51">
        <v>163.45</v>
      </c>
      <c r="E66" s="51"/>
      <c r="F66" s="48"/>
      <c r="G66" s="48">
        <f t="shared" si="2"/>
        <v>0</v>
      </c>
      <c r="H66" s="49" t="e">
        <f t="shared" si="1"/>
        <v>#DIV/0!</v>
      </c>
      <c r="I66" s="48"/>
      <c r="J66" s="48"/>
      <c r="K66" s="48"/>
      <c r="L66" s="48"/>
      <c r="M66" s="48"/>
      <c r="N66" s="48"/>
    </row>
    <row r="67" s="39" customFormat="1" customHeight="1" spans="1:16">
      <c r="A67" s="50">
        <v>65</v>
      </c>
      <c r="B67" s="50" t="s">
        <v>326</v>
      </c>
      <c r="C67" s="51" t="s">
        <v>77</v>
      </c>
      <c r="D67" s="51">
        <v>168.95</v>
      </c>
      <c r="E67" s="51"/>
      <c r="F67" s="48"/>
      <c r="G67" s="48">
        <f t="shared" si="2"/>
        <v>0</v>
      </c>
      <c r="H67" s="49" t="e">
        <f t="shared" si="1"/>
        <v>#DIV/0!</v>
      </c>
      <c r="I67" s="48"/>
      <c r="J67" s="48"/>
      <c r="K67" s="48"/>
      <c r="L67" s="48"/>
      <c r="M67" s="48"/>
      <c r="N67" s="48"/>
      <c r="P67" s="39" t="s">
        <v>331</v>
      </c>
    </row>
    <row r="68" s="39" customFormat="1" customHeight="1" spans="1:14">
      <c r="A68" s="50">
        <v>66</v>
      </c>
      <c r="B68" s="50" t="s">
        <v>326</v>
      </c>
      <c r="C68" s="51" t="s">
        <v>78</v>
      </c>
      <c r="D68" s="51">
        <v>61.74</v>
      </c>
      <c r="E68" s="51"/>
      <c r="F68" s="48"/>
      <c r="G68" s="48">
        <f t="shared" si="2"/>
        <v>0</v>
      </c>
      <c r="H68" s="49" t="e">
        <f t="shared" ref="H68:H131" si="3">G68/F68</f>
        <v>#DIV/0!</v>
      </c>
      <c r="I68" s="48"/>
      <c r="J68" s="48"/>
      <c r="K68" s="48"/>
      <c r="L68" s="48"/>
      <c r="M68" s="48"/>
      <c r="N68" s="48"/>
    </row>
    <row r="69" s="39" customFormat="1" customHeight="1" spans="1:14">
      <c r="A69" s="50">
        <v>67</v>
      </c>
      <c r="B69" s="50"/>
      <c r="C69" s="51" t="s">
        <v>79</v>
      </c>
      <c r="D69" s="51">
        <v>79.31</v>
      </c>
      <c r="E69" s="51"/>
      <c r="F69" s="48"/>
      <c r="G69" s="48">
        <f t="shared" ref="G69:G132" si="4">F69</f>
        <v>0</v>
      </c>
      <c r="H69" s="49" t="e">
        <f t="shared" si="3"/>
        <v>#DIV/0!</v>
      </c>
      <c r="I69" s="48"/>
      <c r="J69" s="48"/>
      <c r="K69" s="48"/>
      <c r="L69" s="48"/>
      <c r="M69" s="48"/>
      <c r="N69" s="48" t="s">
        <v>328</v>
      </c>
    </row>
    <row r="70" s="39" customFormat="1" customHeight="1" spans="1:14">
      <c r="A70" s="50">
        <v>68</v>
      </c>
      <c r="B70" s="50"/>
      <c r="C70" s="51" t="s">
        <v>80</v>
      </c>
      <c r="D70" s="51">
        <v>168.95</v>
      </c>
      <c r="E70" s="51"/>
      <c r="F70" s="48"/>
      <c r="G70" s="48">
        <f t="shared" si="4"/>
        <v>0</v>
      </c>
      <c r="H70" s="49" t="e">
        <f t="shared" si="3"/>
        <v>#DIV/0!</v>
      </c>
      <c r="I70" s="48"/>
      <c r="J70" s="48"/>
      <c r="K70" s="48"/>
      <c r="L70" s="48"/>
      <c r="M70" s="48"/>
      <c r="N70" s="48"/>
    </row>
    <row r="71" s="39" customFormat="1" customHeight="1" spans="1:14">
      <c r="A71" s="50">
        <v>69</v>
      </c>
      <c r="B71" s="50"/>
      <c r="C71" s="51" t="s">
        <v>81</v>
      </c>
      <c r="D71" s="51">
        <v>168.95</v>
      </c>
      <c r="E71" s="51"/>
      <c r="F71" s="48"/>
      <c r="G71" s="48">
        <f t="shared" si="4"/>
        <v>0</v>
      </c>
      <c r="H71" s="49" t="e">
        <f t="shared" si="3"/>
        <v>#DIV/0!</v>
      </c>
      <c r="I71" s="48"/>
      <c r="J71" s="48"/>
      <c r="K71" s="48"/>
      <c r="L71" s="48"/>
      <c r="M71" s="48"/>
      <c r="N71" s="48" t="s">
        <v>344</v>
      </c>
    </row>
    <row r="72" s="39" customFormat="1" customHeight="1" spans="1:14">
      <c r="A72" s="50">
        <v>70</v>
      </c>
      <c r="B72" s="50" t="s">
        <v>326</v>
      </c>
      <c r="C72" s="51" t="s">
        <v>82</v>
      </c>
      <c r="D72" s="51">
        <v>165.04</v>
      </c>
      <c r="E72" s="51"/>
      <c r="F72" s="48"/>
      <c r="G72" s="48">
        <f t="shared" si="4"/>
        <v>0</v>
      </c>
      <c r="H72" s="49" t="e">
        <f t="shared" si="3"/>
        <v>#DIV/0!</v>
      </c>
      <c r="I72" s="48"/>
      <c r="J72" s="48"/>
      <c r="K72" s="48"/>
      <c r="L72" s="48"/>
      <c r="M72" s="48"/>
      <c r="N72" s="48"/>
    </row>
    <row r="73" s="39" customFormat="1" ht="17" customHeight="1" spans="1:14">
      <c r="A73" s="50">
        <v>71</v>
      </c>
      <c r="B73" s="50"/>
      <c r="C73" s="51" t="s">
        <v>83</v>
      </c>
      <c r="D73" s="51">
        <v>165.04</v>
      </c>
      <c r="E73" s="51"/>
      <c r="F73" s="48"/>
      <c r="G73" s="48">
        <f t="shared" si="4"/>
        <v>0</v>
      </c>
      <c r="H73" s="49" t="e">
        <f t="shared" si="3"/>
        <v>#DIV/0!</v>
      </c>
      <c r="I73" s="48"/>
      <c r="J73" s="48"/>
      <c r="K73" s="48"/>
      <c r="L73" s="48"/>
      <c r="M73" s="48"/>
      <c r="N73" s="48" t="s">
        <v>345</v>
      </c>
    </row>
    <row r="74" s="39" customFormat="1" customHeight="1" spans="1:14">
      <c r="A74" s="50">
        <v>72</v>
      </c>
      <c r="B74" s="50"/>
      <c r="C74" s="51" t="s">
        <v>84</v>
      </c>
      <c r="D74" s="51">
        <v>168.95</v>
      </c>
      <c r="E74" s="51"/>
      <c r="F74" s="48"/>
      <c r="G74" s="48">
        <f t="shared" si="4"/>
        <v>0</v>
      </c>
      <c r="H74" s="49" t="e">
        <f t="shared" si="3"/>
        <v>#DIV/0!</v>
      </c>
      <c r="I74" s="48"/>
      <c r="J74" s="48"/>
      <c r="K74" s="48"/>
      <c r="L74" s="48"/>
      <c r="M74" s="48"/>
      <c r="N74" s="48"/>
    </row>
    <row r="75" s="39" customFormat="1" customHeight="1" spans="1:14">
      <c r="A75" s="50">
        <v>73</v>
      </c>
      <c r="B75" s="50"/>
      <c r="C75" s="51" t="s">
        <v>85</v>
      </c>
      <c r="D75" s="51">
        <v>168.44</v>
      </c>
      <c r="E75" s="51"/>
      <c r="F75" s="48"/>
      <c r="G75" s="48">
        <f t="shared" si="4"/>
        <v>0</v>
      </c>
      <c r="H75" s="49" t="e">
        <f t="shared" si="3"/>
        <v>#DIV/0!</v>
      </c>
      <c r="I75" s="48"/>
      <c r="J75" s="48"/>
      <c r="K75" s="48"/>
      <c r="L75" s="48"/>
      <c r="M75" s="48"/>
      <c r="N75" s="48"/>
    </row>
    <row r="76" s="39" customFormat="1" customHeight="1" spans="1:14">
      <c r="A76" s="50">
        <v>74</v>
      </c>
      <c r="B76" s="50"/>
      <c r="C76" s="51" t="s">
        <v>86</v>
      </c>
      <c r="D76" s="51">
        <v>164.19</v>
      </c>
      <c r="E76" s="51"/>
      <c r="F76" s="48"/>
      <c r="G76" s="48">
        <f t="shared" si="4"/>
        <v>0</v>
      </c>
      <c r="H76" s="49" t="e">
        <f t="shared" si="3"/>
        <v>#DIV/0!</v>
      </c>
      <c r="I76" s="48"/>
      <c r="J76" s="48"/>
      <c r="K76" s="48"/>
      <c r="L76" s="48"/>
      <c r="M76" s="48"/>
      <c r="N76" s="48"/>
    </row>
    <row r="77" s="39" customFormat="1" customHeight="1" spans="1:14">
      <c r="A77" s="50">
        <v>75</v>
      </c>
      <c r="B77" s="50"/>
      <c r="C77" s="51" t="s">
        <v>87</v>
      </c>
      <c r="D77" s="51">
        <v>164.19</v>
      </c>
      <c r="E77" s="51"/>
      <c r="F77" s="48"/>
      <c r="G77" s="48">
        <f t="shared" si="4"/>
        <v>0</v>
      </c>
      <c r="H77" s="49" t="e">
        <f t="shared" si="3"/>
        <v>#DIV/0!</v>
      </c>
      <c r="I77" s="48"/>
      <c r="J77" s="48"/>
      <c r="K77" s="48"/>
      <c r="L77" s="48"/>
      <c r="M77" s="48"/>
      <c r="N77" s="48"/>
    </row>
    <row r="78" s="39" customFormat="1" customHeight="1" spans="1:14">
      <c r="A78" s="50">
        <v>76</v>
      </c>
      <c r="B78" s="50"/>
      <c r="C78" s="51" t="s">
        <v>88</v>
      </c>
      <c r="D78" s="51">
        <v>168.44</v>
      </c>
      <c r="E78" s="51"/>
      <c r="F78" s="48"/>
      <c r="G78" s="48">
        <f t="shared" si="4"/>
        <v>0</v>
      </c>
      <c r="H78" s="49" t="e">
        <f t="shared" si="3"/>
        <v>#DIV/0!</v>
      </c>
      <c r="I78" s="48"/>
      <c r="J78" s="48"/>
      <c r="K78" s="48"/>
      <c r="L78" s="48"/>
      <c r="M78" s="48"/>
      <c r="N78" s="48" t="s">
        <v>328</v>
      </c>
    </row>
    <row r="79" s="39" customFormat="1" customHeight="1" spans="1:14">
      <c r="A79" s="50">
        <v>77</v>
      </c>
      <c r="B79" s="50"/>
      <c r="C79" s="51" t="s">
        <v>89</v>
      </c>
      <c r="D79" s="51">
        <v>168.44</v>
      </c>
      <c r="E79" s="51"/>
      <c r="F79" s="48"/>
      <c r="G79" s="48">
        <f t="shared" si="4"/>
        <v>0</v>
      </c>
      <c r="H79" s="49" t="e">
        <f t="shared" si="3"/>
        <v>#DIV/0!</v>
      </c>
      <c r="I79" s="48"/>
      <c r="J79" s="48"/>
      <c r="K79" s="48"/>
      <c r="L79" s="48"/>
      <c r="M79" s="48"/>
      <c r="N79" s="48" t="s">
        <v>346</v>
      </c>
    </row>
    <row r="80" s="39" customFormat="1" customHeight="1" spans="1:14">
      <c r="A80" s="50">
        <v>78</v>
      </c>
      <c r="B80" s="50" t="s">
        <v>326</v>
      </c>
      <c r="C80" s="51" t="s">
        <v>90</v>
      </c>
      <c r="D80" s="51">
        <v>164.19</v>
      </c>
      <c r="E80" s="51"/>
      <c r="F80" s="48"/>
      <c r="G80" s="48">
        <f t="shared" si="4"/>
        <v>0</v>
      </c>
      <c r="H80" s="49" t="e">
        <f t="shared" si="3"/>
        <v>#DIV/0!</v>
      </c>
      <c r="I80" s="48"/>
      <c r="J80" s="48"/>
      <c r="K80" s="48"/>
      <c r="L80" s="48"/>
      <c r="M80" s="48"/>
      <c r="N80" s="48"/>
    </row>
    <row r="81" s="39" customFormat="1" customHeight="1" spans="1:14">
      <c r="A81" s="50">
        <v>79</v>
      </c>
      <c r="B81" s="50" t="s">
        <v>326</v>
      </c>
      <c r="C81" s="51" t="s">
        <v>91</v>
      </c>
      <c r="D81" s="51">
        <v>164.19</v>
      </c>
      <c r="E81" s="51"/>
      <c r="F81" s="48"/>
      <c r="G81" s="48">
        <f t="shared" si="4"/>
        <v>0</v>
      </c>
      <c r="H81" s="49" t="e">
        <f t="shared" si="3"/>
        <v>#DIV/0!</v>
      </c>
      <c r="I81" s="48"/>
      <c r="J81" s="48"/>
      <c r="K81" s="48"/>
      <c r="L81" s="48"/>
      <c r="M81" s="48"/>
      <c r="N81" s="48"/>
    </row>
    <row r="82" s="39" customFormat="1" customHeight="1" spans="1:14">
      <c r="A82" s="50">
        <v>80</v>
      </c>
      <c r="B82" s="50" t="s">
        <v>326</v>
      </c>
      <c r="C82" s="51" t="s">
        <v>92</v>
      </c>
      <c r="D82" s="51">
        <v>168.44</v>
      </c>
      <c r="E82" s="51"/>
      <c r="F82" s="48"/>
      <c r="G82" s="48">
        <f t="shared" si="4"/>
        <v>0</v>
      </c>
      <c r="H82" s="49" t="e">
        <f t="shared" si="3"/>
        <v>#DIV/0!</v>
      </c>
      <c r="I82" s="48"/>
      <c r="J82" s="48"/>
      <c r="K82" s="48"/>
      <c r="L82" s="48"/>
      <c r="M82" s="48"/>
      <c r="N82" s="48"/>
    </row>
    <row r="83" s="39" customFormat="1" customHeight="1" spans="1:14">
      <c r="A83" s="50">
        <v>81</v>
      </c>
      <c r="B83" s="50" t="s">
        <v>326</v>
      </c>
      <c r="C83" s="51" t="s">
        <v>93</v>
      </c>
      <c r="D83" s="51">
        <v>168.44</v>
      </c>
      <c r="E83" s="51"/>
      <c r="F83" s="48"/>
      <c r="G83" s="48">
        <f t="shared" si="4"/>
        <v>0</v>
      </c>
      <c r="H83" s="49" t="e">
        <f t="shared" si="3"/>
        <v>#DIV/0!</v>
      </c>
      <c r="I83" s="48"/>
      <c r="J83" s="48"/>
      <c r="K83" s="48"/>
      <c r="L83" s="48"/>
      <c r="M83" s="48"/>
      <c r="N83" s="48"/>
    </row>
    <row r="84" s="39" customFormat="1" customHeight="1" spans="1:14">
      <c r="A84" s="50">
        <v>82</v>
      </c>
      <c r="B84" s="50" t="s">
        <v>326</v>
      </c>
      <c r="C84" s="51" t="s">
        <v>94</v>
      </c>
      <c r="D84" s="51">
        <v>164.19</v>
      </c>
      <c r="E84" s="51"/>
      <c r="F84" s="48"/>
      <c r="G84" s="48">
        <f t="shared" si="4"/>
        <v>0</v>
      </c>
      <c r="H84" s="49" t="e">
        <f t="shared" si="3"/>
        <v>#DIV/0!</v>
      </c>
      <c r="I84" s="48"/>
      <c r="J84" s="48"/>
      <c r="K84" s="48"/>
      <c r="L84" s="48"/>
      <c r="M84" s="48"/>
      <c r="N84" s="48"/>
    </row>
    <row r="85" s="39" customFormat="1" customHeight="1" spans="1:14">
      <c r="A85" s="50">
        <v>83</v>
      </c>
      <c r="B85" s="50" t="s">
        <v>326</v>
      </c>
      <c r="C85" s="51" t="s">
        <v>95</v>
      </c>
      <c r="D85" s="51">
        <v>164.19</v>
      </c>
      <c r="E85" s="51"/>
      <c r="F85" s="48"/>
      <c r="G85" s="48">
        <f t="shared" si="4"/>
        <v>0</v>
      </c>
      <c r="H85" s="49" t="e">
        <f t="shared" si="3"/>
        <v>#DIV/0!</v>
      </c>
      <c r="I85" s="48"/>
      <c r="J85" s="48"/>
      <c r="K85" s="48"/>
      <c r="L85" s="48"/>
      <c r="M85" s="48"/>
      <c r="N85" s="48"/>
    </row>
    <row r="86" s="39" customFormat="1" customHeight="1" spans="1:14">
      <c r="A86" s="50">
        <v>84</v>
      </c>
      <c r="B86" s="50" t="s">
        <v>326</v>
      </c>
      <c r="C86" s="51" t="s">
        <v>96</v>
      </c>
      <c r="D86" s="51">
        <v>168.44</v>
      </c>
      <c r="E86" s="51"/>
      <c r="F86" s="48"/>
      <c r="G86" s="48">
        <f t="shared" si="4"/>
        <v>0</v>
      </c>
      <c r="H86" s="49" t="e">
        <f t="shared" si="3"/>
        <v>#DIV/0!</v>
      </c>
      <c r="I86" s="48"/>
      <c r="J86" s="48"/>
      <c r="K86" s="48"/>
      <c r="L86" s="48"/>
      <c r="M86" s="48"/>
      <c r="N86" s="48"/>
    </row>
    <row r="87" s="39" customFormat="1" customHeight="1" spans="1:14">
      <c r="A87" s="50">
        <v>85</v>
      </c>
      <c r="B87" s="50"/>
      <c r="C87" s="51" t="s">
        <v>97</v>
      </c>
      <c r="D87" s="51">
        <v>168.44</v>
      </c>
      <c r="E87" s="51">
        <v>30</v>
      </c>
      <c r="F87" s="48">
        <f>D87*30</f>
        <v>5053.2</v>
      </c>
      <c r="G87" s="48">
        <f t="shared" si="4"/>
        <v>5053.2</v>
      </c>
      <c r="H87" s="49">
        <f t="shared" si="3"/>
        <v>1</v>
      </c>
      <c r="I87" s="48" t="s">
        <v>347</v>
      </c>
      <c r="J87" s="48" t="s">
        <v>348</v>
      </c>
      <c r="K87" s="48" t="s">
        <v>349</v>
      </c>
      <c r="L87" s="48"/>
      <c r="M87" s="48"/>
      <c r="N87" s="48"/>
    </row>
    <row r="88" s="39" customFormat="1" customHeight="1" spans="1:14">
      <c r="A88" s="50">
        <v>86</v>
      </c>
      <c r="B88" s="50" t="s">
        <v>326</v>
      </c>
      <c r="C88" s="51" t="s">
        <v>98</v>
      </c>
      <c r="D88" s="51">
        <v>164.19</v>
      </c>
      <c r="E88" s="51"/>
      <c r="F88" s="48"/>
      <c r="G88" s="48">
        <f t="shared" si="4"/>
        <v>0</v>
      </c>
      <c r="H88" s="49" t="e">
        <f t="shared" si="3"/>
        <v>#DIV/0!</v>
      </c>
      <c r="I88" s="48"/>
      <c r="J88" s="48"/>
      <c r="K88" s="48"/>
      <c r="L88" s="48"/>
      <c r="M88" s="48"/>
      <c r="N88" s="48"/>
    </row>
    <row r="89" s="39" customFormat="1" customHeight="1" spans="1:14">
      <c r="A89" s="50">
        <v>87</v>
      </c>
      <c r="B89" s="50"/>
      <c r="C89" s="51" t="s">
        <v>99</v>
      </c>
      <c r="D89" s="51">
        <v>164.19</v>
      </c>
      <c r="E89" s="51"/>
      <c r="F89" s="48">
        <v>1900</v>
      </c>
      <c r="G89" s="48">
        <f t="shared" si="4"/>
        <v>1900</v>
      </c>
      <c r="H89" s="49">
        <f t="shared" si="3"/>
        <v>1</v>
      </c>
      <c r="I89" s="48" t="s">
        <v>300</v>
      </c>
      <c r="J89" s="48" t="s">
        <v>348</v>
      </c>
      <c r="K89" s="48" t="s">
        <v>350</v>
      </c>
      <c r="L89" s="48" t="s">
        <v>351</v>
      </c>
      <c r="M89" s="48"/>
      <c r="N89" s="48" t="s">
        <v>352</v>
      </c>
    </row>
    <row r="90" s="39" customFormat="1" customHeight="1" spans="1:14">
      <c r="A90" s="50">
        <v>88</v>
      </c>
      <c r="B90" s="50"/>
      <c r="C90" s="51" t="s">
        <v>100</v>
      </c>
      <c r="D90" s="51">
        <v>168.44</v>
      </c>
      <c r="E90" s="51"/>
      <c r="F90" s="48"/>
      <c r="G90" s="48">
        <f t="shared" si="4"/>
        <v>0</v>
      </c>
      <c r="H90" s="49" t="e">
        <f t="shared" si="3"/>
        <v>#DIV/0!</v>
      </c>
      <c r="I90" s="48"/>
      <c r="J90" s="48"/>
      <c r="K90" s="48"/>
      <c r="L90" s="48"/>
      <c r="M90" s="48"/>
      <c r="N90" s="48"/>
    </row>
    <row r="91" s="39" customFormat="1" customHeight="1" spans="1:14">
      <c r="A91" s="50">
        <v>89</v>
      </c>
      <c r="B91" s="50" t="s">
        <v>326</v>
      </c>
      <c r="C91" s="51" t="s">
        <v>101</v>
      </c>
      <c r="D91" s="51">
        <v>157.62</v>
      </c>
      <c r="E91" s="51"/>
      <c r="F91" s="48"/>
      <c r="G91" s="48">
        <f t="shared" si="4"/>
        <v>0</v>
      </c>
      <c r="H91" s="49" t="e">
        <f t="shared" si="3"/>
        <v>#DIV/0!</v>
      </c>
      <c r="I91" s="48"/>
      <c r="J91" s="48"/>
      <c r="K91" s="48"/>
      <c r="L91" s="48"/>
      <c r="M91" s="48"/>
      <c r="N91" s="48"/>
    </row>
    <row r="92" s="39" customFormat="1" customHeight="1" spans="1:14">
      <c r="A92" s="50">
        <v>90</v>
      </c>
      <c r="B92" s="50"/>
      <c r="C92" s="51" t="s">
        <v>102</v>
      </c>
      <c r="D92" s="51">
        <v>164.19</v>
      </c>
      <c r="E92" s="51"/>
      <c r="F92" s="48"/>
      <c r="G92" s="48">
        <f t="shared" si="4"/>
        <v>0</v>
      </c>
      <c r="H92" s="49" t="e">
        <f t="shared" si="3"/>
        <v>#DIV/0!</v>
      </c>
      <c r="I92" s="48"/>
      <c r="J92" s="48"/>
      <c r="K92" s="48"/>
      <c r="L92" s="48"/>
      <c r="M92" s="48"/>
      <c r="N92" s="48"/>
    </row>
    <row r="93" s="39" customFormat="1" ht="17" customHeight="1" spans="1:14">
      <c r="A93" s="50">
        <v>91</v>
      </c>
      <c r="B93" s="50"/>
      <c r="C93" s="51" t="s">
        <v>103</v>
      </c>
      <c r="D93" s="51">
        <v>164.19</v>
      </c>
      <c r="E93" s="51"/>
      <c r="F93" s="48"/>
      <c r="G93" s="48">
        <f t="shared" si="4"/>
        <v>0</v>
      </c>
      <c r="H93" s="49" t="e">
        <f t="shared" si="3"/>
        <v>#DIV/0!</v>
      </c>
      <c r="I93" s="48"/>
      <c r="J93" s="48"/>
      <c r="K93" s="48"/>
      <c r="L93" s="48"/>
      <c r="M93" s="48"/>
      <c r="N93" s="48" t="s">
        <v>328</v>
      </c>
    </row>
    <row r="94" s="39" customFormat="1" customHeight="1" spans="1:14">
      <c r="A94" s="50">
        <v>92</v>
      </c>
      <c r="B94" s="50"/>
      <c r="C94" s="51" t="s">
        <v>104</v>
      </c>
      <c r="D94" s="51">
        <v>157.62</v>
      </c>
      <c r="E94" s="51"/>
      <c r="F94" s="48"/>
      <c r="G94" s="48">
        <f t="shared" si="4"/>
        <v>0</v>
      </c>
      <c r="H94" s="49" t="e">
        <f t="shared" si="3"/>
        <v>#DIV/0!</v>
      </c>
      <c r="I94" s="48"/>
      <c r="J94" s="48"/>
      <c r="K94" s="48"/>
      <c r="L94" s="48"/>
      <c r="M94" s="48"/>
      <c r="N94" s="48"/>
    </row>
    <row r="95" s="39" customFormat="1" customHeight="1" spans="1:14">
      <c r="A95" s="50">
        <v>93</v>
      </c>
      <c r="B95" s="50" t="s">
        <v>326</v>
      </c>
      <c r="C95" s="50" t="s">
        <v>105</v>
      </c>
      <c r="D95" s="50">
        <v>272.96</v>
      </c>
      <c r="E95" s="50"/>
      <c r="F95" s="48"/>
      <c r="G95" s="48">
        <f t="shared" si="4"/>
        <v>0</v>
      </c>
      <c r="H95" s="49" t="e">
        <f t="shared" si="3"/>
        <v>#DIV/0!</v>
      </c>
      <c r="I95" s="48"/>
      <c r="J95" s="48"/>
      <c r="K95" s="48"/>
      <c r="L95" s="48"/>
      <c r="M95" s="48"/>
      <c r="N95" s="48"/>
    </row>
    <row r="96" s="39" customFormat="1" customHeight="1" spans="1:14">
      <c r="A96" s="50">
        <v>94</v>
      </c>
      <c r="B96" s="50"/>
      <c r="C96" s="51" t="s">
        <v>106</v>
      </c>
      <c r="D96" s="51">
        <v>139.65</v>
      </c>
      <c r="E96" s="51"/>
      <c r="F96" s="48"/>
      <c r="G96" s="48">
        <f t="shared" si="4"/>
        <v>0</v>
      </c>
      <c r="H96" s="49" t="e">
        <f t="shared" si="3"/>
        <v>#DIV/0!</v>
      </c>
      <c r="I96" s="48"/>
      <c r="J96" s="48"/>
      <c r="K96" s="48"/>
      <c r="L96" s="48"/>
      <c r="M96" s="48"/>
      <c r="N96" s="48"/>
    </row>
    <row r="97" s="39" customFormat="1" customHeight="1" spans="1:14">
      <c r="A97" s="50">
        <v>95</v>
      </c>
      <c r="B97" s="50"/>
      <c r="C97" s="51" t="s">
        <v>107</v>
      </c>
      <c r="D97" s="51">
        <v>270.12</v>
      </c>
      <c r="E97" s="51"/>
      <c r="F97" s="48"/>
      <c r="G97" s="48">
        <f t="shared" si="4"/>
        <v>0</v>
      </c>
      <c r="H97" s="49" t="e">
        <f t="shared" si="3"/>
        <v>#DIV/0!</v>
      </c>
      <c r="I97" s="48"/>
      <c r="J97" s="48"/>
      <c r="K97" s="48"/>
      <c r="L97" s="48"/>
      <c r="M97" s="48"/>
      <c r="N97" s="48"/>
    </row>
    <row r="98" s="39" customFormat="1" customHeight="1" spans="1:14">
      <c r="A98" s="50">
        <v>96</v>
      </c>
      <c r="B98" s="50" t="s">
        <v>326</v>
      </c>
      <c r="C98" s="51" t="s">
        <v>108</v>
      </c>
      <c r="D98" s="51">
        <v>168.62</v>
      </c>
      <c r="E98" s="51"/>
      <c r="F98" s="48"/>
      <c r="G98" s="48">
        <f t="shared" si="4"/>
        <v>0</v>
      </c>
      <c r="H98" s="49" t="e">
        <f t="shared" si="3"/>
        <v>#DIV/0!</v>
      </c>
      <c r="I98" s="48"/>
      <c r="J98" s="48"/>
      <c r="K98" s="48"/>
      <c r="L98" s="48"/>
      <c r="M98" s="48"/>
      <c r="N98" s="48"/>
    </row>
    <row r="99" s="39" customFormat="1" customHeight="1" spans="1:14">
      <c r="A99" s="50">
        <v>97</v>
      </c>
      <c r="B99" s="50" t="s">
        <v>326</v>
      </c>
      <c r="C99" s="51" t="s">
        <v>109</v>
      </c>
      <c r="D99" s="51">
        <v>132.83</v>
      </c>
      <c r="E99" s="51"/>
      <c r="F99" s="48"/>
      <c r="G99" s="48">
        <f t="shared" si="4"/>
        <v>0</v>
      </c>
      <c r="H99" s="49" t="e">
        <f t="shared" si="3"/>
        <v>#DIV/0!</v>
      </c>
      <c r="I99" s="48"/>
      <c r="J99" s="48"/>
      <c r="K99" s="48"/>
      <c r="L99" s="48"/>
      <c r="M99" s="48"/>
      <c r="N99" s="48" t="s">
        <v>353</v>
      </c>
    </row>
    <row r="100" s="39" customFormat="1" customHeight="1" spans="1:14">
      <c r="A100" s="50">
        <v>98</v>
      </c>
      <c r="B100" s="50" t="s">
        <v>326</v>
      </c>
      <c r="C100" s="51" t="s">
        <v>110</v>
      </c>
      <c r="D100" s="51">
        <v>167.66</v>
      </c>
      <c r="E100" s="51"/>
      <c r="F100" s="48"/>
      <c r="G100" s="48">
        <f t="shared" si="4"/>
        <v>0</v>
      </c>
      <c r="H100" s="49" t="e">
        <f t="shared" si="3"/>
        <v>#DIV/0!</v>
      </c>
      <c r="I100" s="48"/>
      <c r="J100" s="48"/>
      <c r="K100" s="48"/>
      <c r="L100" s="48"/>
      <c r="M100" s="48"/>
      <c r="N100" s="48" t="s">
        <v>354</v>
      </c>
    </row>
    <row r="101" s="39" customFormat="1" customHeight="1" spans="1:14">
      <c r="A101" s="50">
        <v>99</v>
      </c>
      <c r="B101" s="50"/>
      <c r="C101" s="51" t="s">
        <v>111</v>
      </c>
      <c r="D101" s="51">
        <v>131.87</v>
      </c>
      <c r="E101" s="51"/>
      <c r="F101" s="48"/>
      <c r="G101" s="48">
        <f t="shared" si="4"/>
        <v>0</v>
      </c>
      <c r="H101" s="49" t="e">
        <f t="shared" si="3"/>
        <v>#DIV/0!</v>
      </c>
      <c r="I101" s="48"/>
      <c r="J101" s="48"/>
      <c r="K101" s="48"/>
      <c r="L101" s="48"/>
      <c r="M101" s="48"/>
      <c r="N101" s="48" t="s">
        <v>328</v>
      </c>
    </row>
    <row r="102" s="39" customFormat="1" customHeight="1" spans="1:14">
      <c r="A102" s="50">
        <v>100</v>
      </c>
      <c r="B102" s="50"/>
      <c r="C102" s="51" t="s">
        <v>112</v>
      </c>
      <c r="D102" s="51">
        <v>132.83</v>
      </c>
      <c r="E102" s="51"/>
      <c r="F102" s="48"/>
      <c r="G102" s="48">
        <f t="shared" si="4"/>
        <v>0</v>
      </c>
      <c r="H102" s="49" t="e">
        <f t="shared" si="3"/>
        <v>#DIV/0!</v>
      </c>
      <c r="I102" s="48"/>
      <c r="J102" s="48"/>
      <c r="K102" s="48"/>
      <c r="L102" s="48"/>
      <c r="M102" s="48"/>
      <c r="N102" s="48"/>
    </row>
    <row r="103" s="39" customFormat="1" customHeight="1" spans="1:14">
      <c r="A103" s="50">
        <v>101</v>
      </c>
      <c r="B103" s="50" t="s">
        <v>326</v>
      </c>
      <c r="C103" s="51" t="s">
        <v>113</v>
      </c>
      <c r="D103" s="51">
        <v>167.66</v>
      </c>
      <c r="E103" s="51"/>
      <c r="F103" s="48"/>
      <c r="G103" s="48">
        <f t="shared" si="4"/>
        <v>0</v>
      </c>
      <c r="H103" s="49" t="e">
        <f t="shared" si="3"/>
        <v>#DIV/0!</v>
      </c>
      <c r="I103" s="48"/>
      <c r="J103" s="48"/>
      <c r="K103" s="48"/>
      <c r="L103" s="48"/>
      <c r="M103" s="48"/>
      <c r="N103" s="48"/>
    </row>
    <row r="104" s="39" customFormat="1" customHeight="1" spans="1:14">
      <c r="A104" s="50">
        <v>102</v>
      </c>
      <c r="B104" s="50"/>
      <c r="C104" s="51" t="s">
        <v>114</v>
      </c>
      <c r="D104" s="51">
        <v>131.87</v>
      </c>
      <c r="E104" s="51"/>
      <c r="F104" s="48"/>
      <c r="G104" s="48">
        <f t="shared" si="4"/>
        <v>0</v>
      </c>
      <c r="H104" s="49" t="e">
        <f t="shared" si="3"/>
        <v>#DIV/0!</v>
      </c>
      <c r="I104" s="48"/>
      <c r="J104" s="48"/>
      <c r="K104" s="48"/>
      <c r="L104" s="48"/>
      <c r="M104" s="48"/>
      <c r="N104" s="48" t="s">
        <v>355</v>
      </c>
    </row>
    <row r="105" s="39" customFormat="1" customHeight="1" spans="1:14">
      <c r="A105" s="50">
        <v>103</v>
      </c>
      <c r="B105" s="50"/>
      <c r="C105" s="51" t="s">
        <v>115</v>
      </c>
      <c r="D105" s="51">
        <v>132.83</v>
      </c>
      <c r="E105" s="51"/>
      <c r="F105" s="48"/>
      <c r="G105" s="48">
        <f t="shared" si="4"/>
        <v>0</v>
      </c>
      <c r="H105" s="49" t="e">
        <f t="shared" si="3"/>
        <v>#DIV/0!</v>
      </c>
      <c r="I105" s="48"/>
      <c r="J105" s="48"/>
      <c r="K105" s="48"/>
      <c r="L105" s="48"/>
      <c r="M105" s="48"/>
      <c r="N105" s="48"/>
    </row>
    <row r="106" s="39" customFormat="1" customHeight="1" spans="1:14">
      <c r="A106" s="50">
        <v>104</v>
      </c>
      <c r="B106" s="50"/>
      <c r="C106" s="51" t="s">
        <v>116</v>
      </c>
      <c r="D106" s="51">
        <v>167.66</v>
      </c>
      <c r="E106" s="51"/>
      <c r="F106" s="48"/>
      <c r="G106" s="48">
        <f t="shared" si="4"/>
        <v>0</v>
      </c>
      <c r="H106" s="49" t="e">
        <f t="shared" si="3"/>
        <v>#DIV/0!</v>
      </c>
      <c r="I106" s="48"/>
      <c r="J106" s="48"/>
      <c r="K106" s="48"/>
      <c r="L106" s="48"/>
      <c r="M106" s="48"/>
      <c r="N106" s="48" t="s">
        <v>356</v>
      </c>
    </row>
    <row r="107" s="39" customFormat="1" customHeight="1" spans="1:14">
      <c r="A107" s="50">
        <v>105</v>
      </c>
      <c r="B107" s="50"/>
      <c r="C107" s="51" t="s">
        <v>117</v>
      </c>
      <c r="D107" s="51">
        <v>131.87</v>
      </c>
      <c r="E107" s="51"/>
      <c r="F107" s="48"/>
      <c r="G107" s="48">
        <f t="shared" si="4"/>
        <v>0</v>
      </c>
      <c r="H107" s="49" t="e">
        <f t="shared" si="3"/>
        <v>#DIV/0!</v>
      </c>
      <c r="I107" s="48"/>
      <c r="J107" s="48"/>
      <c r="K107" s="48"/>
      <c r="L107" s="48"/>
      <c r="M107" s="48"/>
      <c r="N107" s="48"/>
    </row>
    <row r="108" s="39" customFormat="1" customHeight="1" spans="1:14">
      <c r="A108" s="50">
        <v>106</v>
      </c>
      <c r="B108" s="50"/>
      <c r="C108" s="51" t="s">
        <v>118</v>
      </c>
      <c r="D108" s="51">
        <v>132.83</v>
      </c>
      <c r="E108" s="51"/>
      <c r="F108" s="48"/>
      <c r="G108" s="48">
        <f t="shared" si="4"/>
        <v>0</v>
      </c>
      <c r="H108" s="49" t="e">
        <f t="shared" si="3"/>
        <v>#DIV/0!</v>
      </c>
      <c r="I108" s="48"/>
      <c r="J108" s="48"/>
      <c r="K108" s="48"/>
      <c r="L108" s="48"/>
      <c r="M108" s="48"/>
      <c r="N108" s="48"/>
    </row>
    <row r="109" s="39" customFormat="1" customHeight="1" spans="1:14">
      <c r="A109" s="50">
        <v>107</v>
      </c>
      <c r="B109" s="50"/>
      <c r="C109" s="51" t="s">
        <v>119</v>
      </c>
      <c r="D109" s="51">
        <v>167.66</v>
      </c>
      <c r="E109" s="51">
        <v>30</v>
      </c>
      <c r="F109" s="48">
        <f>D109*E109</f>
        <v>5029.8</v>
      </c>
      <c r="G109" s="48">
        <f t="shared" si="4"/>
        <v>5029.8</v>
      </c>
      <c r="H109" s="49">
        <f t="shared" si="3"/>
        <v>1</v>
      </c>
      <c r="I109" s="48" t="s">
        <v>347</v>
      </c>
      <c r="J109" s="48" t="s">
        <v>335</v>
      </c>
      <c r="K109" s="48" t="s">
        <v>357</v>
      </c>
      <c r="L109" s="48"/>
      <c r="M109" s="48"/>
      <c r="N109" s="48" t="s">
        <v>328</v>
      </c>
    </row>
    <row r="110" s="39" customFormat="1" customHeight="1" spans="1:14">
      <c r="A110" s="50">
        <v>108</v>
      </c>
      <c r="B110" s="50"/>
      <c r="C110" s="51" t="s">
        <v>120</v>
      </c>
      <c r="D110" s="51">
        <v>131.87</v>
      </c>
      <c r="E110" s="51"/>
      <c r="F110" s="48"/>
      <c r="G110" s="48">
        <f t="shared" si="4"/>
        <v>0</v>
      </c>
      <c r="H110" s="49" t="e">
        <f t="shared" si="3"/>
        <v>#DIV/0!</v>
      </c>
      <c r="I110" s="48"/>
      <c r="J110" s="48"/>
      <c r="K110" s="48"/>
      <c r="L110" s="48"/>
      <c r="M110" s="48"/>
      <c r="N110" s="48"/>
    </row>
    <row r="111" s="39" customFormat="1" customHeight="1" spans="1:14">
      <c r="A111" s="50">
        <v>109</v>
      </c>
      <c r="B111" s="50" t="s">
        <v>326</v>
      </c>
      <c r="C111" s="51" t="s">
        <v>121</v>
      </c>
      <c r="D111" s="51">
        <v>132.83</v>
      </c>
      <c r="E111" s="51"/>
      <c r="F111" s="48"/>
      <c r="G111" s="48">
        <f t="shared" si="4"/>
        <v>0</v>
      </c>
      <c r="H111" s="49" t="e">
        <f t="shared" si="3"/>
        <v>#DIV/0!</v>
      </c>
      <c r="I111" s="48"/>
      <c r="J111" s="48"/>
      <c r="K111" s="48"/>
      <c r="L111" s="48"/>
      <c r="M111" s="48"/>
      <c r="N111" s="48" t="s">
        <v>328</v>
      </c>
    </row>
    <row r="112" s="39" customFormat="1" customHeight="1" spans="1:14">
      <c r="A112" s="50">
        <v>110</v>
      </c>
      <c r="B112" s="50"/>
      <c r="C112" s="51" t="s">
        <v>122</v>
      </c>
      <c r="D112" s="51">
        <v>167.66</v>
      </c>
      <c r="E112" s="51"/>
      <c r="F112" s="48"/>
      <c r="G112" s="48">
        <f t="shared" si="4"/>
        <v>0</v>
      </c>
      <c r="H112" s="49" t="e">
        <f t="shared" si="3"/>
        <v>#DIV/0!</v>
      </c>
      <c r="I112" s="48"/>
      <c r="J112" s="48"/>
      <c r="K112" s="48"/>
      <c r="L112" s="48"/>
      <c r="M112" s="48"/>
      <c r="N112" s="48"/>
    </row>
    <row r="113" s="39" customFormat="1" customHeight="1" spans="1:14">
      <c r="A113" s="50">
        <v>111</v>
      </c>
      <c r="B113" s="50"/>
      <c r="C113" s="51" t="s">
        <v>123</v>
      </c>
      <c r="D113" s="51">
        <v>131.87</v>
      </c>
      <c r="E113" s="51"/>
      <c r="F113" s="48"/>
      <c r="G113" s="48">
        <f t="shared" si="4"/>
        <v>0</v>
      </c>
      <c r="H113" s="49" t="e">
        <f t="shared" si="3"/>
        <v>#DIV/0!</v>
      </c>
      <c r="I113" s="48"/>
      <c r="J113" s="48"/>
      <c r="K113" s="48"/>
      <c r="L113" s="48"/>
      <c r="M113" s="48"/>
      <c r="N113" s="48"/>
    </row>
    <row r="114" s="39" customFormat="1" customHeight="1" spans="1:14">
      <c r="A114" s="50">
        <v>112</v>
      </c>
      <c r="B114" s="50" t="s">
        <v>326</v>
      </c>
      <c r="C114" s="51" t="s">
        <v>124</v>
      </c>
      <c r="D114" s="51">
        <v>132.83</v>
      </c>
      <c r="E114" s="51"/>
      <c r="F114" s="48"/>
      <c r="G114" s="48">
        <f t="shared" si="4"/>
        <v>0</v>
      </c>
      <c r="H114" s="49" t="e">
        <f t="shared" si="3"/>
        <v>#DIV/0!</v>
      </c>
      <c r="I114" s="48"/>
      <c r="J114" s="48"/>
      <c r="K114" s="48"/>
      <c r="L114" s="48"/>
      <c r="M114" s="48"/>
      <c r="N114" s="48"/>
    </row>
    <row r="115" s="39" customFormat="1" customHeight="1" spans="1:14">
      <c r="A115" s="50">
        <v>113</v>
      </c>
      <c r="B115" s="50"/>
      <c r="C115" s="51" t="s">
        <v>125</v>
      </c>
      <c r="D115" s="51">
        <v>167.66</v>
      </c>
      <c r="E115" s="51"/>
      <c r="F115" s="48"/>
      <c r="G115" s="48">
        <f t="shared" si="4"/>
        <v>0</v>
      </c>
      <c r="H115" s="49" t="e">
        <f t="shared" si="3"/>
        <v>#DIV/0!</v>
      </c>
      <c r="I115" s="48"/>
      <c r="J115" s="48"/>
      <c r="K115" s="48"/>
      <c r="L115" s="48"/>
      <c r="M115" s="48"/>
      <c r="N115" s="48"/>
    </row>
    <row r="116" s="39" customFormat="1" customHeight="1" spans="1:14">
      <c r="A116" s="50">
        <v>114</v>
      </c>
      <c r="B116" s="50" t="s">
        <v>326</v>
      </c>
      <c r="C116" s="51" t="s">
        <v>126</v>
      </c>
      <c r="D116" s="51">
        <v>131.87</v>
      </c>
      <c r="E116" s="51"/>
      <c r="F116" s="48"/>
      <c r="G116" s="48">
        <f t="shared" si="4"/>
        <v>0</v>
      </c>
      <c r="H116" s="49" t="e">
        <f t="shared" si="3"/>
        <v>#DIV/0!</v>
      </c>
      <c r="I116" s="48"/>
      <c r="J116" s="48"/>
      <c r="K116" s="48"/>
      <c r="L116" s="48"/>
      <c r="M116" s="48"/>
      <c r="N116" s="48" t="s">
        <v>328</v>
      </c>
    </row>
    <row r="117" s="39" customFormat="1" customHeight="1" spans="1:14">
      <c r="A117" s="50">
        <v>115</v>
      </c>
      <c r="B117" s="50" t="s">
        <v>326</v>
      </c>
      <c r="C117" s="50" t="s">
        <v>127</v>
      </c>
      <c r="D117" s="50">
        <v>266.01</v>
      </c>
      <c r="E117" s="50"/>
      <c r="F117" s="48"/>
      <c r="G117" s="48">
        <f t="shared" si="4"/>
        <v>0</v>
      </c>
      <c r="H117" s="49" t="e">
        <f t="shared" si="3"/>
        <v>#DIV/0!</v>
      </c>
      <c r="I117" s="48"/>
      <c r="J117" s="48"/>
      <c r="K117" s="48"/>
      <c r="L117" s="48"/>
      <c r="M117" s="48"/>
      <c r="N117" s="48"/>
    </row>
    <row r="118" s="39" customFormat="1" customHeight="1" spans="1:14">
      <c r="A118" s="50">
        <v>116</v>
      </c>
      <c r="B118" s="50"/>
      <c r="C118" s="51" t="s">
        <v>128</v>
      </c>
      <c r="D118" s="51">
        <v>167.66</v>
      </c>
      <c r="E118" s="51"/>
      <c r="F118" s="48"/>
      <c r="G118" s="48">
        <f t="shared" si="4"/>
        <v>0</v>
      </c>
      <c r="H118" s="49" t="e">
        <f t="shared" si="3"/>
        <v>#DIV/0!</v>
      </c>
      <c r="I118" s="48"/>
      <c r="J118" s="48"/>
      <c r="K118" s="48"/>
      <c r="L118" s="48"/>
      <c r="M118" s="48"/>
      <c r="N118" s="48"/>
    </row>
    <row r="119" s="39" customFormat="1" customHeight="1" spans="1:14">
      <c r="A119" s="50">
        <v>117</v>
      </c>
      <c r="B119" s="50"/>
      <c r="C119" s="51" t="s">
        <v>129</v>
      </c>
      <c r="D119" s="51">
        <v>264.02</v>
      </c>
      <c r="E119" s="51"/>
      <c r="F119" s="48"/>
      <c r="G119" s="48">
        <f t="shared" si="4"/>
        <v>0</v>
      </c>
      <c r="H119" s="49" t="e">
        <f t="shared" si="3"/>
        <v>#DIV/0!</v>
      </c>
      <c r="I119" s="48"/>
      <c r="J119" s="48"/>
      <c r="K119" s="48"/>
      <c r="L119" s="48"/>
      <c r="M119" s="48"/>
      <c r="N119" s="48"/>
    </row>
    <row r="120" s="39" customFormat="1" customHeight="1" spans="1:14">
      <c r="A120" s="50">
        <v>118</v>
      </c>
      <c r="B120" s="50"/>
      <c r="C120" s="51" t="s">
        <v>130</v>
      </c>
      <c r="D120" s="51">
        <v>163.45</v>
      </c>
      <c r="E120" s="51"/>
      <c r="F120" s="48"/>
      <c r="G120" s="48">
        <f t="shared" si="4"/>
        <v>0</v>
      </c>
      <c r="H120" s="49" t="e">
        <f t="shared" si="3"/>
        <v>#DIV/0!</v>
      </c>
      <c r="I120" s="48"/>
      <c r="J120" s="48"/>
      <c r="K120" s="48"/>
      <c r="L120" s="48"/>
      <c r="M120" s="48"/>
      <c r="N120" s="48"/>
    </row>
    <row r="121" s="39" customFormat="1" customHeight="1" spans="1:14">
      <c r="A121" s="50">
        <v>119</v>
      </c>
      <c r="B121" s="50"/>
      <c r="C121" s="51" t="s">
        <v>131</v>
      </c>
      <c r="D121" s="51">
        <v>122.79</v>
      </c>
      <c r="E121" s="51"/>
      <c r="F121" s="48"/>
      <c r="G121" s="48">
        <f t="shared" si="4"/>
        <v>0</v>
      </c>
      <c r="H121" s="49" t="e">
        <f t="shared" si="3"/>
        <v>#DIV/0!</v>
      </c>
      <c r="I121" s="48"/>
      <c r="J121" s="48"/>
      <c r="K121" s="48"/>
      <c r="L121" s="48"/>
      <c r="M121" s="48"/>
      <c r="N121" s="48"/>
    </row>
    <row r="122" s="39" customFormat="1" customHeight="1" spans="1:14">
      <c r="A122" s="50">
        <v>120</v>
      </c>
      <c r="B122" s="50"/>
      <c r="C122" s="51" t="s">
        <v>132</v>
      </c>
      <c r="D122" s="51">
        <v>145.11</v>
      </c>
      <c r="E122" s="51"/>
      <c r="F122" s="48"/>
      <c r="G122" s="48">
        <f t="shared" si="4"/>
        <v>0</v>
      </c>
      <c r="H122" s="49" t="e">
        <f t="shared" si="3"/>
        <v>#DIV/0!</v>
      </c>
      <c r="I122" s="48"/>
      <c r="J122" s="48"/>
      <c r="K122" s="48"/>
      <c r="L122" s="48"/>
      <c r="M122" s="48"/>
      <c r="N122" s="48"/>
    </row>
    <row r="123" s="39" customFormat="1" customHeight="1" spans="1:14">
      <c r="A123" s="50">
        <v>121</v>
      </c>
      <c r="B123" s="50"/>
      <c r="C123" s="51" t="s">
        <v>133</v>
      </c>
      <c r="D123" s="51">
        <v>98.27</v>
      </c>
      <c r="E123" s="51"/>
      <c r="F123" s="48"/>
      <c r="G123" s="48">
        <f t="shared" si="4"/>
        <v>0</v>
      </c>
      <c r="H123" s="49" t="e">
        <f t="shared" si="3"/>
        <v>#DIV/0!</v>
      </c>
      <c r="I123" s="48"/>
      <c r="J123" s="48"/>
      <c r="K123" s="48"/>
      <c r="L123" s="48"/>
      <c r="M123" s="48"/>
      <c r="N123" s="48"/>
    </row>
    <row r="124" s="39" customFormat="1" customHeight="1" spans="1:14">
      <c r="A124" s="50">
        <v>122</v>
      </c>
      <c r="B124" s="50"/>
      <c r="C124" s="51" t="s">
        <v>134</v>
      </c>
      <c r="D124" s="51">
        <v>119.59</v>
      </c>
      <c r="E124" s="51"/>
      <c r="F124" s="48"/>
      <c r="G124" s="48">
        <f t="shared" si="4"/>
        <v>0</v>
      </c>
      <c r="H124" s="49" t="e">
        <f t="shared" si="3"/>
        <v>#DIV/0!</v>
      </c>
      <c r="I124" s="48"/>
      <c r="J124" s="48"/>
      <c r="K124" s="48"/>
      <c r="L124" s="48"/>
      <c r="M124" s="48"/>
      <c r="N124" s="48"/>
    </row>
    <row r="125" s="39" customFormat="1" customHeight="1" spans="1:14">
      <c r="A125" s="50">
        <v>123</v>
      </c>
      <c r="B125" s="50"/>
      <c r="C125" s="51" t="s">
        <v>135</v>
      </c>
      <c r="D125" s="51">
        <v>186.93</v>
      </c>
      <c r="E125" s="51"/>
      <c r="F125" s="48"/>
      <c r="G125" s="48">
        <f t="shared" si="4"/>
        <v>0</v>
      </c>
      <c r="H125" s="49" t="e">
        <f t="shared" si="3"/>
        <v>#DIV/0!</v>
      </c>
      <c r="I125" s="48"/>
      <c r="J125" s="48"/>
      <c r="K125" s="48"/>
      <c r="L125" s="48"/>
      <c r="M125" s="48"/>
      <c r="N125" s="48"/>
    </row>
    <row r="126" s="39" customFormat="1" customHeight="1" spans="1:14">
      <c r="A126" s="50">
        <v>124</v>
      </c>
      <c r="B126" s="50"/>
      <c r="C126" s="51" t="s">
        <v>136</v>
      </c>
      <c r="D126" s="51">
        <v>82.18</v>
      </c>
      <c r="E126" s="51"/>
      <c r="F126" s="48"/>
      <c r="G126" s="48">
        <f t="shared" si="4"/>
        <v>0</v>
      </c>
      <c r="H126" s="49" t="e">
        <f t="shared" si="3"/>
        <v>#DIV/0!</v>
      </c>
      <c r="I126" s="48"/>
      <c r="J126" s="48"/>
      <c r="K126" s="48"/>
      <c r="L126" s="48"/>
      <c r="M126" s="48"/>
      <c r="N126" s="48" t="s">
        <v>328</v>
      </c>
    </row>
    <row r="127" s="39" customFormat="1" customHeight="1" spans="1:14">
      <c r="A127" s="50">
        <v>125</v>
      </c>
      <c r="B127" s="50"/>
      <c r="C127" s="51" t="s">
        <v>137</v>
      </c>
      <c r="D127" s="51">
        <v>82.18</v>
      </c>
      <c r="E127" s="51"/>
      <c r="F127" s="48"/>
      <c r="G127" s="48">
        <f t="shared" si="4"/>
        <v>0</v>
      </c>
      <c r="H127" s="49" t="e">
        <f t="shared" si="3"/>
        <v>#DIV/0!</v>
      </c>
      <c r="I127" s="48"/>
      <c r="J127" s="48"/>
      <c r="K127" s="48"/>
      <c r="L127" s="48"/>
      <c r="M127" s="48"/>
      <c r="N127" s="48" t="s">
        <v>328</v>
      </c>
    </row>
    <row r="128" s="39" customFormat="1" customHeight="1" spans="1:14">
      <c r="A128" s="50">
        <v>126</v>
      </c>
      <c r="B128" s="50"/>
      <c r="C128" s="51" t="s">
        <v>138</v>
      </c>
      <c r="D128" s="51">
        <v>186.93</v>
      </c>
      <c r="E128" s="51"/>
      <c r="F128" s="48"/>
      <c r="G128" s="48">
        <f t="shared" si="4"/>
        <v>0</v>
      </c>
      <c r="H128" s="49" t="e">
        <f t="shared" si="3"/>
        <v>#DIV/0!</v>
      </c>
      <c r="I128" s="48"/>
      <c r="J128" s="48"/>
      <c r="K128" s="48"/>
      <c r="L128" s="48"/>
      <c r="M128" s="48"/>
      <c r="N128" s="48"/>
    </row>
    <row r="129" s="39" customFormat="1" customHeight="1" spans="1:14">
      <c r="A129" s="50">
        <v>127</v>
      </c>
      <c r="B129" s="50"/>
      <c r="C129" s="51" t="s">
        <v>139</v>
      </c>
      <c r="D129" s="51">
        <v>185.99</v>
      </c>
      <c r="E129" s="51"/>
      <c r="F129" s="48"/>
      <c r="G129" s="48">
        <f t="shared" si="4"/>
        <v>0</v>
      </c>
      <c r="H129" s="49" t="e">
        <f t="shared" si="3"/>
        <v>#DIV/0!</v>
      </c>
      <c r="I129" s="48"/>
      <c r="J129" s="48"/>
      <c r="K129" s="48"/>
      <c r="L129" s="48"/>
      <c r="M129" s="48"/>
      <c r="N129" s="48"/>
    </row>
    <row r="130" s="39" customFormat="1" customHeight="1" spans="1:14">
      <c r="A130" s="50">
        <v>128</v>
      </c>
      <c r="B130" s="50"/>
      <c r="C130" s="51" t="s">
        <v>140</v>
      </c>
      <c r="D130" s="51">
        <v>81.73</v>
      </c>
      <c r="E130" s="51"/>
      <c r="F130" s="48"/>
      <c r="G130" s="48">
        <f t="shared" si="4"/>
        <v>0</v>
      </c>
      <c r="H130" s="49" t="e">
        <f t="shared" si="3"/>
        <v>#DIV/0!</v>
      </c>
      <c r="I130" s="48"/>
      <c r="J130" s="48"/>
      <c r="K130" s="48"/>
      <c r="L130" s="48"/>
      <c r="M130" s="48"/>
      <c r="N130" s="48"/>
    </row>
    <row r="131" s="39" customFormat="1" customHeight="1" spans="1:14">
      <c r="A131" s="50">
        <v>129</v>
      </c>
      <c r="B131" s="50"/>
      <c r="C131" s="51" t="s">
        <v>141</v>
      </c>
      <c r="D131" s="51">
        <v>81.73</v>
      </c>
      <c r="E131" s="51"/>
      <c r="F131" s="48"/>
      <c r="G131" s="48">
        <f t="shared" si="4"/>
        <v>0</v>
      </c>
      <c r="H131" s="49" t="e">
        <f t="shared" si="3"/>
        <v>#DIV/0!</v>
      </c>
      <c r="I131" s="48"/>
      <c r="J131" s="48"/>
      <c r="K131" s="48"/>
      <c r="L131" s="48"/>
      <c r="M131" s="48"/>
      <c r="N131" s="48"/>
    </row>
    <row r="132" s="39" customFormat="1" customHeight="1" spans="1:14">
      <c r="A132" s="50">
        <v>130</v>
      </c>
      <c r="B132" s="50"/>
      <c r="C132" s="51" t="s">
        <v>142</v>
      </c>
      <c r="D132" s="51">
        <v>185.99</v>
      </c>
      <c r="E132" s="51"/>
      <c r="F132" s="48"/>
      <c r="G132" s="48">
        <f t="shared" si="4"/>
        <v>0</v>
      </c>
      <c r="H132" s="49" t="e">
        <f t="shared" ref="H132:H195" si="5">G132/F132</f>
        <v>#DIV/0!</v>
      </c>
      <c r="I132" s="48"/>
      <c r="J132" s="48"/>
      <c r="K132" s="48"/>
      <c r="L132" s="48" t="s">
        <v>351</v>
      </c>
      <c r="M132" s="48"/>
      <c r="N132" s="48" t="s">
        <v>358</v>
      </c>
    </row>
    <row r="133" s="39" customFormat="1" customHeight="1" spans="1:14">
      <c r="A133" s="50">
        <v>131</v>
      </c>
      <c r="B133" s="50"/>
      <c r="C133" s="51" t="s">
        <v>143</v>
      </c>
      <c r="D133" s="51">
        <v>185.99</v>
      </c>
      <c r="E133" s="51"/>
      <c r="F133" s="48"/>
      <c r="G133" s="48">
        <f t="shared" ref="G133:G196" si="6">F133</f>
        <v>0</v>
      </c>
      <c r="H133" s="49" t="e">
        <f t="shared" si="5"/>
        <v>#DIV/0!</v>
      </c>
      <c r="I133" s="48"/>
      <c r="J133" s="48"/>
      <c r="K133" s="48"/>
      <c r="L133" s="48"/>
      <c r="M133" s="48"/>
      <c r="N133" s="48" t="s">
        <v>328</v>
      </c>
    </row>
    <row r="134" s="39" customFormat="1" customHeight="1" spans="1:14">
      <c r="A134" s="50">
        <v>132</v>
      </c>
      <c r="B134" s="50"/>
      <c r="C134" s="51" t="s">
        <v>144</v>
      </c>
      <c r="D134" s="51">
        <v>81.73</v>
      </c>
      <c r="E134" s="51"/>
      <c r="F134" s="48"/>
      <c r="G134" s="48">
        <f t="shared" si="6"/>
        <v>0</v>
      </c>
      <c r="H134" s="49" t="e">
        <f t="shared" si="5"/>
        <v>#DIV/0!</v>
      </c>
      <c r="I134" s="48"/>
      <c r="J134" s="48"/>
      <c r="K134" s="48"/>
      <c r="L134" s="48"/>
      <c r="M134" s="48"/>
      <c r="N134" s="48" t="s">
        <v>328</v>
      </c>
    </row>
    <row r="135" s="39" customFormat="1" customHeight="1" spans="1:14">
      <c r="A135" s="50">
        <v>133</v>
      </c>
      <c r="B135" s="50"/>
      <c r="C135" s="51" t="s">
        <v>145</v>
      </c>
      <c r="D135" s="51">
        <v>81.73</v>
      </c>
      <c r="E135" s="51"/>
      <c r="F135" s="48"/>
      <c r="G135" s="48">
        <f t="shared" si="6"/>
        <v>0</v>
      </c>
      <c r="H135" s="49" t="e">
        <f t="shared" si="5"/>
        <v>#DIV/0!</v>
      </c>
      <c r="I135" s="48"/>
      <c r="J135" s="48"/>
      <c r="K135" s="48"/>
      <c r="L135" s="48"/>
      <c r="M135" s="48"/>
      <c r="N135" s="48" t="s">
        <v>328</v>
      </c>
    </row>
    <row r="136" s="39" customFormat="1" customHeight="1" spans="1:14">
      <c r="A136" s="50">
        <v>134</v>
      </c>
      <c r="B136" s="50"/>
      <c r="C136" s="51" t="s">
        <v>146</v>
      </c>
      <c r="D136" s="51">
        <v>185.99</v>
      </c>
      <c r="E136" s="51"/>
      <c r="F136" s="48"/>
      <c r="G136" s="48">
        <f t="shared" si="6"/>
        <v>0</v>
      </c>
      <c r="H136" s="49" t="e">
        <f t="shared" si="5"/>
        <v>#DIV/0!</v>
      </c>
      <c r="I136" s="48"/>
      <c r="J136" s="48"/>
      <c r="K136" s="48"/>
      <c r="L136" s="48"/>
      <c r="M136" s="48"/>
      <c r="N136" s="48"/>
    </row>
    <row r="137" s="39" customFormat="1" customHeight="1" spans="1:14">
      <c r="A137" s="50">
        <v>135</v>
      </c>
      <c r="B137" s="50"/>
      <c r="C137" s="51" t="s">
        <v>147</v>
      </c>
      <c r="D137" s="51">
        <v>185.99</v>
      </c>
      <c r="E137" s="51"/>
      <c r="F137" s="48"/>
      <c r="G137" s="48">
        <f t="shared" si="6"/>
        <v>0</v>
      </c>
      <c r="H137" s="49" t="e">
        <f t="shared" si="5"/>
        <v>#DIV/0!</v>
      </c>
      <c r="I137" s="48"/>
      <c r="J137" s="48"/>
      <c r="K137" s="48"/>
      <c r="L137" s="48"/>
      <c r="M137" s="48"/>
      <c r="N137" s="48"/>
    </row>
    <row r="138" s="39" customFormat="1" customHeight="1" spans="1:14">
      <c r="A138" s="50">
        <v>136</v>
      </c>
      <c r="B138" s="50"/>
      <c r="C138" s="51" t="s">
        <v>148</v>
      </c>
      <c r="D138" s="51">
        <v>81.73</v>
      </c>
      <c r="E138" s="51"/>
      <c r="F138" s="48"/>
      <c r="G138" s="48">
        <f t="shared" si="6"/>
        <v>0</v>
      </c>
      <c r="H138" s="49" t="e">
        <f t="shared" si="5"/>
        <v>#DIV/0!</v>
      </c>
      <c r="I138" s="48"/>
      <c r="J138" s="48"/>
      <c r="K138" s="48"/>
      <c r="L138" s="48"/>
      <c r="M138" s="48"/>
      <c r="N138" s="48"/>
    </row>
    <row r="139" s="39" customFormat="1" customHeight="1" spans="1:14">
      <c r="A139" s="50">
        <v>137</v>
      </c>
      <c r="B139" s="50" t="s">
        <v>326</v>
      </c>
      <c r="C139" s="51" t="s">
        <v>149</v>
      </c>
      <c r="D139" s="51">
        <v>81.73</v>
      </c>
      <c r="E139" s="51"/>
      <c r="F139" s="48"/>
      <c r="G139" s="48">
        <f t="shared" si="6"/>
        <v>0</v>
      </c>
      <c r="H139" s="49" t="e">
        <f t="shared" si="5"/>
        <v>#DIV/0!</v>
      </c>
      <c r="I139" s="48"/>
      <c r="J139" s="48"/>
      <c r="K139" s="48"/>
      <c r="L139" s="48"/>
      <c r="M139" s="48"/>
      <c r="N139" s="48"/>
    </row>
    <row r="140" s="39" customFormat="1" customHeight="1" spans="1:14">
      <c r="A140" s="50">
        <v>138</v>
      </c>
      <c r="B140" s="50"/>
      <c r="C140" s="51" t="s">
        <v>150</v>
      </c>
      <c r="D140" s="51">
        <v>185.99</v>
      </c>
      <c r="E140" s="51"/>
      <c r="F140" s="48"/>
      <c r="G140" s="48">
        <f t="shared" si="6"/>
        <v>0</v>
      </c>
      <c r="H140" s="49" t="e">
        <f t="shared" si="5"/>
        <v>#DIV/0!</v>
      </c>
      <c r="I140" s="48"/>
      <c r="J140" s="48"/>
      <c r="K140" s="48"/>
      <c r="L140" s="48"/>
      <c r="M140" s="48"/>
      <c r="N140" s="48"/>
    </row>
    <row r="141" s="39" customFormat="1" customHeight="1" spans="1:14">
      <c r="A141" s="50">
        <v>139</v>
      </c>
      <c r="B141" s="50"/>
      <c r="C141" s="51" t="s">
        <v>151</v>
      </c>
      <c r="D141" s="51">
        <v>185.99</v>
      </c>
      <c r="E141" s="51"/>
      <c r="F141" s="48"/>
      <c r="G141" s="48">
        <f t="shared" si="6"/>
        <v>0</v>
      </c>
      <c r="H141" s="49" t="e">
        <f t="shared" si="5"/>
        <v>#DIV/0!</v>
      </c>
      <c r="I141" s="48"/>
      <c r="J141" s="48"/>
      <c r="K141" s="48"/>
      <c r="L141" s="48"/>
      <c r="M141" s="48"/>
      <c r="N141" s="48"/>
    </row>
    <row r="142" s="39" customFormat="1" customHeight="1" spans="1:14">
      <c r="A142" s="50">
        <v>140</v>
      </c>
      <c r="B142" s="50"/>
      <c r="C142" s="51" t="s">
        <v>152</v>
      </c>
      <c r="D142" s="51">
        <v>81.73</v>
      </c>
      <c r="E142" s="51"/>
      <c r="F142" s="48"/>
      <c r="G142" s="48">
        <f t="shared" si="6"/>
        <v>0</v>
      </c>
      <c r="H142" s="49" t="e">
        <f t="shared" si="5"/>
        <v>#DIV/0!</v>
      </c>
      <c r="I142" s="48"/>
      <c r="J142" s="48"/>
      <c r="K142" s="48"/>
      <c r="L142" s="48"/>
      <c r="M142" s="48"/>
      <c r="N142" s="48"/>
    </row>
    <row r="143" s="39" customFormat="1" customHeight="1" spans="1:14">
      <c r="A143" s="50">
        <v>141</v>
      </c>
      <c r="B143" s="50"/>
      <c r="C143" s="51" t="s">
        <v>153</v>
      </c>
      <c r="D143" s="51">
        <v>81.73</v>
      </c>
      <c r="E143" s="51"/>
      <c r="F143" s="48"/>
      <c r="G143" s="48">
        <f t="shared" si="6"/>
        <v>0</v>
      </c>
      <c r="H143" s="49" t="e">
        <f t="shared" si="5"/>
        <v>#DIV/0!</v>
      </c>
      <c r="I143" s="48"/>
      <c r="J143" s="48"/>
      <c r="K143" s="48"/>
      <c r="L143" s="48"/>
      <c r="M143" s="48"/>
      <c r="N143" s="48"/>
    </row>
    <row r="144" s="39" customFormat="1" customHeight="1" spans="1:14">
      <c r="A144" s="50">
        <v>142</v>
      </c>
      <c r="B144" s="50"/>
      <c r="C144" s="51" t="s">
        <v>154</v>
      </c>
      <c r="D144" s="51">
        <v>185.99</v>
      </c>
      <c r="E144" s="51"/>
      <c r="F144" s="48"/>
      <c r="G144" s="48">
        <f t="shared" si="6"/>
        <v>0</v>
      </c>
      <c r="H144" s="49" t="e">
        <f t="shared" si="5"/>
        <v>#DIV/0!</v>
      </c>
      <c r="I144" s="48"/>
      <c r="J144" s="48"/>
      <c r="K144" s="48"/>
      <c r="L144" s="48"/>
      <c r="M144" s="48"/>
      <c r="N144" s="48"/>
    </row>
    <row r="145" s="39" customFormat="1" customHeight="1" spans="1:14">
      <c r="A145" s="50">
        <v>143</v>
      </c>
      <c r="B145" s="50"/>
      <c r="C145" s="51" t="s">
        <v>155</v>
      </c>
      <c r="D145" s="51">
        <v>185.99</v>
      </c>
      <c r="E145" s="51"/>
      <c r="F145" s="48"/>
      <c r="G145" s="48">
        <f t="shared" si="6"/>
        <v>0</v>
      </c>
      <c r="H145" s="49" t="e">
        <f t="shared" si="5"/>
        <v>#DIV/0!</v>
      </c>
      <c r="I145" s="48"/>
      <c r="J145" s="48"/>
      <c r="K145" s="48"/>
      <c r="L145" s="48"/>
      <c r="M145" s="48"/>
      <c r="N145" s="48"/>
    </row>
    <row r="146" s="39" customFormat="1" customHeight="1" spans="1:14">
      <c r="A146" s="50">
        <v>144</v>
      </c>
      <c r="B146" s="50"/>
      <c r="C146" s="51" t="s">
        <v>156</v>
      </c>
      <c r="D146" s="51">
        <v>81.73</v>
      </c>
      <c r="E146" s="51"/>
      <c r="F146" s="48"/>
      <c r="G146" s="48">
        <f t="shared" si="6"/>
        <v>0</v>
      </c>
      <c r="H146" s="49" t="e">
        <f t="shared" si="5"/>
        <v>#DIV/0!</v>
      </c>
      <c r="I146" s="48"/>
      <c r="J146" s="48"/>
      <c r="K146" s="48"/>
      <c r="L146" s="48"/>
      <c r="M146" s="48"/>
      <c r="N146" s="48" t="s">
        <v>328</v>
      </c>
    </row>
    <row r="147" s="39" customFormat="1" customHeight="1" spans="1:14">
      <c r="A147" s="50">
        <v>145</v>
      </c>
      <c r="B147" s="50"/>
      <c r="C147" s="51" t="s">
        <v>157</v>
      </c>
      <c r="D147" s="51">
        <v>81.73</v>
      </c>
      <c r="E147" s="51"/>
      <c r="F147" s="48"/>
      <c r="G147" s="48">
        <f t="shared" si="6"/>
        <v>0</v>
      </c>
      <c r="H147" s="49" t="e">
        <f t="shared" si="5"/>
        <v>#DIV/0!</v>
      </c>
      <c r="I147" s="48"/>
      <c r="J147" s="48"/>
      <c r="K147" s="48"/>
      <c r="L147" s="48"/>
      <c r="M147" s="48"/>
      <c r="N147" s="48"/>
    </row>
    <row r="148" s="39" customFormat="1" customHeight="1" spans="1:14">
      <c r="A148" s="50">
        <v>146</v>
      </c>
      <c r="B148" s="50"/>
      <c r="C148" s="51" t="s">
        <v>158</v>
      </c>
      <c r="D148" s="51">
        <v>185.99</v>
      </c>
      <c r="E148" s="51"/>
      <c r="F148" s="48"/>
      <c r="G148" s="48">
        <f t="shared" si="6"/>
        <v>0</v>
      </c>
      <c r="H148" s="49" t="e">
        <f t="shared" si="5"/>
        <v>#DIV/0!</v>
      </c>
      <c r="I148" s="48"/>
      <c r="J148" s="48"/>
      <c r="K148" s="48"/>
      <c r="L148" s="48"/>
      <c r="M148" s="48"/>
      <c r="N148" s="48" t="s">
        <v>359</v>
      </c>
    </row>
    <row r="149" s="39" customFormat="1" customHeight="1" spans="1:14">
      <c r="A149" s="50">
        <v>147</v>
      </c>
      <c r="B149" s="50" t="s">
        <v>326</v>
      </c>
      <c r="C149" s="51" t="s">
        <v>159</v>
      </c>
      <c r="D149" s="51">
        <v>185.99</v>
      </c>
      <c r="E149" s="51"/>
      <c r="F149" s="48"/>
      <c r="G149" s="48">
        <f t="shared" si="6"/>
        <v>0</v>
      </c>
      <c r="H149" s="49" t="e">
        <f t="shared" si="5"/>
        <v>#DIV/0!</v>
      </c>
      <c r="I149" s="48"/>
      <c r="J149" s="48"/>
      <c r="K149" s="48"/>
      <c r="L149" s="48"/>
      <c r="M149" s="48"/>
      <c r="N149" s="48"/>
    </row>
    <row r="150" s="39" customFormat="1" customHeight="1" spans="1:14">
      <c r="A150" s="50">
        <v>148</v>
      </c>
      <c r="B150" s="50" t="s">
        <v>326</v>
      </c>
      <c r="C150" s="51" t="s">
        <v>160</v>
      </c>
      <c r="D150" s="51">
        <v>81.73</v>
      </c>
      <c r="E150" s="51"/>
      <c r="F150" s="48"/>
      <c r="G150" s="48">
        <f t="shared" si="6"/>
        <v>0</v>
      </c>
      <c r="H150" s="49" t="e">
        <f t="shared" si="5"/>
        <v>#DIV/0!</v>
      </c>
      <c r="I150" s="48"/>
      <c r="J150" s="48"/>
      <c r="K150" s="48"/>
      <c r="L150" s="48"/>
      <c r="M150" s="48"/>
      <c r="N150" s="48"/>
    </row>
    <row r="151" s="39" customFormat="1" customHeight="1" spans="1:14">
      <c r="A151" s="50">
        <v>149</v>
      </c>
      <c r="B151" s="50" t="s">
        <v>326</v>
      </c>
      <c r="C151" s="51" t="s">
        <v>161</v>
      </c>
      <c r="D151" s="51">
        <v>81.73</v>
      </c>
      <c r="E151" s="51"/>
      <c r="F151" s="48"/>
      <c r="G151" s="48">
        <f t="shared" si="6"/>
        <v>0</v>
      </c>
      <c r="H151" s="49" t="e">
        <f t="shared" si="5"/>
        <v>#DIV/0!</v>
      </c>
      <c r="I151" s="48"/>
      <c r="J151" s="48"/>
      <c r="K151" s="48"/>
      <c r="L151" s="48"/>
      <c r="M151" s="48"/>
      <c r="N151" s="48"/>
    </row>
    <row r="152" s="39" customFormat="1" customHeight="1" spans="1:14">
      <c r="A152" s="50">
        <v>150</v>
      </c>
      <c r="B152" s="50" t="s">
        <v>326</v>
      </c>
      <c r="C152" s="51" t="s">
        <v>162</v>
      </c>
      <c r="D152" s="51">
        <v>185.99</v>
      </c>
      <c r="E152" s="51"/>
      <c r="F152" s="48"/>
      <c r="G152" s="48">
        <f t="shared" si="6"/>
        <v>0</v>
      </c>
      <c r="H152" s="49" t="e">
        <f t="shared" si="5"/>
        <v>#DIV/0!</v>
      </c>
      <c r="I152" s="48"/>
      <c r="J152" s="48"/>
      <c r="K152" s="48"/>
      <c r="L152" s="48"/>
      <c r="M152" s="48"/>
      <c r="N152" s="48"/>
    </row>
    <row r="153" s="39" customFormat="1" customHeight="1" spans="1:14">
      <c r="A153" s="50">
        <v>151</v>
      </c>
      <c r="B153" s="50"/>
      <c r="C153" s="51" t="s">
        <v>163</v>
      </c>
      <c r="D153" s="51">
        <v>185.99</v>
      </c>
      <c r="E153" s="51"/>
      <c r="F153" s="48"/>
      <c r="G153" s="48">
        <f t="shared" si="6"/>
        <v>0</v>
      </c>
      <c r="H153" s="49" t="e">
        <f t="shared" si="5"/>
        <v>#DIV/0!</v>
      </c>
      <c r="I153" s="48"/>
      <c r="J153" s="48"/>
      <c r="K153" s="48"/>
      <c r="L153" s="48"/>
      <c r="M153" s="48"/>
      <c r="N153" s="48" t="s">
        <v>328</v>
      </c>
    </row>
    <row r="154" s="39" customFormat="1" customHeight="1" spans="1:14">
      <c r="A154" s="50">
        <v>152</v>
      </c>
      <c r="B154" s="50"/>
      <c r="C154" s="51" t="s">
        <v>164</v>
      </c>
      <c r="D154" s="51">
        <v>81.73</v>
      </c>
      <c r="E154" s="51"/>
      <c r="F154" s="48"/>
      <c r="G154" s="48">
        <f t="shared" si="6"/>
        <v>0</v>
      </c>
      <c r="H154" s="49" t="e">
        <f t="shared" si="5"/>
        <v>#DIV/0!</v>
      </c>
      <c r="I154" s="48"/>
      <c r="J154" s="48"/>
      <c r="K154" s="48"/>
      <c r="L154" s="48"/>
      <c r="M154" s="48"/>
      <c r="N154" s="48"/>
    </row>
    <row r="155" s="39" customFormat="1" customHeight="1" spans="1:14">
      <c r="A155" s="50">
        <v>153</v>
      </c>
      <c r="B155" s="50"/>
      <c r="C155" s="51" t="s">
        <v>165</v>
      </c>
      <c r="D155" s="51">
        <v>81.73</v>
      </c>
      <c r="E155" s="51"/>
      <c r="F155" s="48"/>
      <c r="G155" s="48">
        <f t="shared" si="6"/>
        <v>0</v>
      </c>
      <c r="H155" s="49" t="e">
        <f t="shared" si="5"/>
        <v>#DIV/0!</v>
      </c>
      <c r="I155" s="48"/>
      <c r="J155" s="48"/>
      <c r="K155" s="48"/>
      <c r="L155" s="48"/>
      <c r="M155" s="48"/>
      <c r="N155" s="48" t="s">
        <v>360</v>
      </c>
    </row>
    <row r="156" s="39" customFormat="1" customHeight="1" spans="1:14">
      <c r="A156" s="50">
        <v>154</v>
      </c>
      <c r="B156" s="50"/>
      <c r="C156" s="51" t="s">
        <v>166</v>
      </c>
      <c r="D156" s="51">
        <v>185.99</v>
      </c>
      <c r="E156" s="51"/>
      <c r="F156" s="48"/>
      <c r="G156" s="48">
        <f t="shared" si="6"/>
        <v>0</v>
      </c>
      <c r="H156" s="49" t="e">
        <f t="shared" si="5"/>
        <v>#DIV/0!</v>
      </c>
      <c r="I156" s="48"/>
      <c r="J156" s="48"/>
      <c r="K156" s="48"/>
      <c r="L156" s="48"/>
      <c r="M156" s="48"/>
      <c r="N156" s="48"/>
    </row>
    <row r="157" s="39" customFormat="1" customHeight="1" spans="1:14">
      <c r="A157" s="50">
        <v>155</v>
      </c>
      <c r="B157" s="50"/>
      <c r="C157" s="51" t="s">
        <v>167</v>
      </c>
      <c r="D157" s="51">
        <v>180.59</v>
      </c>
      <c r="E157" s="51"/>
      <c r="F157" s="48"/>
      <c r="G157" s="48">
        <f t="shared" si="6"/>
        <v>0</v>
      </c>
      <c r="H157" s="49" t="e">
        <f t="shared" si="5"/>
        <v>#DIV/0!</v>
      </c>
      <c r="I157" s="48"/>
      <c r="J157" s="48"/>
      <c r="K157" s="48"/>
      <c r="L157" s="48"/>
      <c r="M157" s="48"/>
      <c r="N157" s="48"/>
    </row>
    <row r="158" s="39" customFormat="1" customHeight="1" spans="1:14">
      <c r="A158" s="50">
        <v>156</v>
      </c>
      <c r="B158" s="50"/>
      <c r="C158" s="51" t="s">
        <v>168</v>
      </c>
      <c r="D158" s="51">
        <v>76.74</v>
      </c>
      <c r="E158" s="51"/>
      <c r="F158" s="48"/>
      <c r="G158" s="48">
        <f t="shared" si="6"/>
        <v>0</v>
      </c>
      <c r="H158" s="49" t="e">
        <f t="shared" si="5"/>
        <v>#DIV/0!</v>
      </c>
      <c r="I158" s="48"/>
      <c r="J158" s="48"/>
      <c r="K158" s="48"/>
      <c r="L158" s="48"/>
      <c r="M158" s="48"/>
      <c r="N158" s="48" t="s">
        <v>328</v>
      </c>
    </row>
    <row r="159" s="39" customFormat="1" customHeight="1" spans="1:14">
      <c r="A159" s="50">
        <v>157</v>
      </c>
      <c r="B159" s="50"/>
      <c r="C159" s="51" t="s">
        <v>169</v>
      </c>
      <c r="D159" s="51">
        <v>77.06</v>
      </c>
      <c r="E159" s="51"/>
      <c r="F159" s="48"/>
      <c r="G159" s="48">
        <f t="shared" si="6"/>
        <v>0</v>
      </c>
      <c r="H159" s="49" t="e">
        <f t="shared" si="5"/>
        <v>#DIV/0!</v>
      </c>
      <c r="I159" s="48"/>
      <c r="J159" s="48"/>
      <c r="K159" s="48"/>
      <c r="L159" s="48"/>
      <c r="M159" s="48"/>
      <c r="N159" s="48"/>
    </row>
    <row r="160" s="39" customFormat="1" customHeight="1" spans="1:14">
      <c r="A160" s="50">
        <v>158</v>
      </c>
      <c r="B160" s="50"/>
      <c r="C160" s="51" t="s">
        <v>170</v>
      </c>
      <c r="D160" s="51">
        <v>180.59</v>
      </c>
      <c r="E160" s="51"/>
      <c r="F160" s="48"/>
      <c r="G160" s="48">
        <f t="shared" si="6"/>
        <v>0</v>
      </c>
      <c r="H160" s="49" t="e">
        <f t="shared" si="5"/>
        <v>#DIV/0!</v>
      </c>
      <c r="I160" s="48"/>
      <c r="J160" s="48"/>
      <c r="K160" s="48"/>
      <c r="L160" s="48"/>
      <c r="M160" s="48"/>
      <c r="N160" s="48"/>
    </row>
    <row r="161" s="39" customFormat="1" customHeight="1" spans="1:14">
      <c r="A161" s="50">
        <v>159</v>
      </c>
      <c r="B161" s="50"/>
      <c r="C161" s="50" t="s">
        <v>171</v>
      </c>
      <c r="D161" s="50">
        <v>271.61</v>
      </c>
      <c r="E161" s="50"/>
      <c r="F161" s="48"/>
      <c r="G161" s="48">
        <f t="shared" si="6"/>
        <v>0</v>
      </c>
      <c r="H161" s="49" t="e">
        <f t="shared" si="5"/>
        <v>#DIV/0!</v>
      </c>
      <c r="I161" s="48"/>
      <c r="J161" s="48"/>
      <c r="K161" s="48"/>
      <c r="L161" s="48"/>
      <c r="M161" s="48"/>
      <c r="N161" s="48" t="s">
        <v>361</v>
      </c>
    </row>
    <row r="162" s="39" customFormat="1" customHeight="1" spans="1:14">
      <c r="A162" s="50">
        <v>160</v>
      </c>
      <c r="B162" s="50" t="s">
        <v>326</v>
      </c>
      <c r="C162" s="51" t="s">
        <v>172</v>
      </c>
      <c r="D162" s="51">
        <v>139.65</v>
      </c>
      <c r="E162" s="51"/>
      <c r="F162" s="48"/>
      <c r="G162" s="48">
        <f t="shared" si="6"/>
        <v>0</v>
      </c>
      <c r="H162" s="49" t="e">
        <f t="shared" si="5"/>
        <v>#DIV/0!</v>
      </c>
      <c r="I162" s="48"/>
      <c r="J162" s="48"/>
      <c r="K162" s="48"/>
      <c r="L162" s="48"/>
      <c r="M162" s="48"/>
      <c r="N162" s="48"/>
    </row>
    <row r="163" s="39" customFormat="1" customHeight="1" spans="1:14">
      <c r="A163" s="50">
        <v>161</v>
      </c>
      <c r="B163" s="50"/>
      <c r="C163" s="50" t="s">
        <v>173</v>
      </c>
      <c r="D163" s="50">
        <v>269.54</v>
      </c>
      <c r="E163" s="50"/>
      <c r="F163" s="48"/>
      <c r="G163" s="48">
        <f t="shared" si="6"/>
        <v>0</v>
      </c>
      <c r="H163" s="49" t="e">
        <f t="shared" si="5"/>
        <v>#DIV/0!</v>
      </c>
      <c r="I163" s="48"/>
      <c r="J163" s="48"/>
      <c r="K163" s="48"/>
      <c r="L163" s="48"/>
      <c r="M163" s="48"/>
      <c r="N163" s="48"/>
    </row>
    <row r="164" s="39" customFormat="1" customHeight="1" spans="1:14">
      <c r="A164" s="50">
        <v>162</v>
      </c>
      <c r="B164" s="50"/>
      <c r="C164" s="51" t="s">
        <v>174</v>
      </c>
      <c r="D164" s="51">
        <v>168.62</v>
      </c>
      <c r="E164" s="51"/>
      <c r="F164" s="48"/>
      <c r="G164" s="48">
        <f t="shared" si="6"/>
        <v>0</v>
      </c>
      <c r="H164" s="49" t="e">
        <f t="shared" si="5"/>
        <v>#DIV/0!</v>
      </c>
      <c r="I164" s="48"/>
      <c r="J164" s="48"/>
      <c r="K164" s="48"/>
      <c r="L164" s="48"/>
      <c r="M164" s="48"/>
      <c r="N164" s="48" t="s">
        <v>362</v>
      </c>
    </row>
    <row r="165" s="39" customFormat="1" customHeight="1" spans="1:14">
      <c r="A165" s="50">
        <v>163</v>
      </c>
      <c r="B165" s="50" t="s">
        <v>326</v>
      </c>
      <c r="C165" s="51" t="s">
        <v>175</v>
      </c>
      <c r="D165" s="51">
        <v>132.83</v>
      </c>
      <c r="E165" s="51"/>
      <c r="F165" s="48"/>
      <c r="G165" s="48">
        <f t="shared" si="6"/>
        <v>0</v>
      </c>
      <c r="H165" s="49" t="e">
        <f t="shared" si="5"/>
        <v>#DIV/0!</v>
      </c>
      <c r="I165" s="48"/>
      <c r="J165" s="48"/>
      <c r="K165" s="48"/>
      <c r="L165" s="48"/>
      <c r="M165" s="48"/>
      <c r="N165" s="48"/>
    </row>
    <row r="166" s="39" customFormat="1" customHeight="1" spans="1:14">
      <c r="A166" s="50">
        <v>164</v>
      </c>
      <c r="B166" s="50"/>
      <c r="C166" s="51" t="s">
        <v>176</v>
      </c>
      <c r="D166" s="51">
        <v>167.66</v>
      </c>
      <c r="E166" s="51"/>
      <c r="F166" s="48"/>
      <c r="G166" s="48">
        <f t="shared" si="6"/>
        <v>0</v>
      </c>
      <c r="H166" s="49" t="e">
        <f t="shared" si="5"/>
        <v>#DIV/0!</v>
      </c>
      <c r="I166" s="48"/>
      <c r="J166" s="48"/>
      <c r="K166" s="48"/>
      <c r="L166" s="48"/>
      <c r="M166" s="48"/>
      <c r="N166" s="48" t="s">
        <v>363</v>
      </c>
    </row>
    <row r="167" s="39" customFormat="1" customHeight="1" spans="1:14">
      <c r="A167" s="50">
        <v>165</v>
      </c>
      <c r="B167" s="50"/>
      <c r="C167" s="51" t="s">
        <v>177</v>
      </c>
      <c r="D167" s="51">
        <v>131.87</v>
      </c>
      <c r="E167" s="51"/>
      <c r="F167" s="48"/>
      <c r="G167" s="48">
        <f t="shared" si="6"/>
        <v>0</v>
      </c>
      <c r="H167" s="49" t="e">
        <f t="shared" si="5"/>
        <v>#DIV/0!</v>
      </c>
      <c r="I167" s="48"/>
      <c r="J167" s="48"/>
      <c r="K167" s="48"/>
      <c r="L167" s="48"/>
      <c r="M167" s="48"/>
      <c r="N167" s="48"/>
    </row>
    <row r="168" s="39" customFormat="1" customHeight="1" spans="1:14">
      <c r="A168" s="50">
        <v>166</v>
      </c>
      <c r="B168" s="50"/>
      <c r="C168" s="51" t="s">
        <v>178</v>
      </c>
      <c r="D168" s="51">
        <v>132.83</v>
      </c>
      <c r="E168" s="51"/>
      <c r="F168" s="48"/>
      <c r="G168" s="48">
        <f t="shared" si="6"/>
        <v>0</v>
      </c>
      <c r="H168" s="49" t="e">
        <f t="shared" si="5"/>
        <v>#DIV/0!</v>
      </c>
      <c r="I168" s="48"/>
      <c r="J168" s="48"/>
      <c r="K168" s="48"/>
      <c r="L168" s="48"/>
      <c r="M168" s="48"/>
      <c r="N168" s="48"/>
    </row>
    <row r="169" s="39" customFormat="1" customHeight="1" spans="1:14">
      <c r="A169" s="50">
        <v>167</v>
      </c>
      <c r="B169" s="50"/>
      <c r="C169" s="51" t="s">
        <v>179</v>
      </c>
      <c r="D169" s="51">
        <v>167.66</v>
      </c>
      <c r="E169" s="51">
        <v>30</v>
      </c>
      <c r="F169" s="48">
        <v>5029.8</v>
      </c>
      <c r="G169" s="48">
        <v>5029</v>
      </c>
      <c r="H169" s="49">
        <f t="shared" si="5"/>
        <v>0.999840947950217</v>
      </c>
      <c r="I169" s="48" t="s">
        <v>347</v>
      </c>
      <c r="J169" s="48" t="s">
        <v>335</v>
      </c>
      <c r="K169" s="48" t="s">
        <v>364</v>
      </c>
      <c r="L169" s="48"/>
      <c r="M169" s="48"/>
      <c r="N169" s="48"/>
    </row>
    <row r="170" s="39" customFormat="1" customHeight="1" spans="1:14">
      <c r="A170" s="50">
        <v>168</v>
      </c>
      <c r="B170" s="50"/>
      <c r="C170" s="51" t="s">
        <v>180</v>
      </c>
      <c r="D170" s="51">
        <v>131.87</v>
      </c>
      <c r="E170" s="51"/>
      <c r="F170" s="48"/>
      <c r="G170" s="48">
        <f t="shared" si="6"/>
        <v>0</v>
      </c>
      <c r="H170" s="49" t="e">
        <f t="shared" si="5"/>
        <v>#DIV/0!</v>
      </c>
      <c r="I170" s="48"/>
      <c r="J170" s="48"/>
      <c r="K170" s="48"/>
      <c r="L170" s="48"/>
      <c r="M170" s="48"/>
      <c r="N170" s="48"/>
    </row>
    <row r="171" s="39" customFormat="1" customHeight="1" spans="1:14">
      <c r="A171" s="50">
        <v>169</v>
      </c>
      <c r="B171" s="50"/>
      <c r="C171" s="51" t="s">
        <v>181</v>
      </c>
      <c r="D171" s="51">
        <v>132.83</v>
      </c>
      <c r="E171" s="51"/>
      <c r="F171" s="48"/>
      <c r="G171" s="48">
        <f t="shared" si="6"/>
        <v>0</v>
      </c>
      <c r="H171" s="49" t="e">
        <f t="shared" si="5"/>
        <v>#DIV/0!</v>
      </c>
      <c r="I171" s="48"/>
      <c r="J171" s="48"/>
      <c r="K171" s="48"/>
      <c r="L171" s="48"/>
      <c r="M171" s="48"/>
      <c r="N171" s="48"/>
    </row>
    <row r="172" s="39" customFormat="1" customHeight="1" spans="1:14">
      <c r="A172" s="50">
        <v>170</v>
      </c>
      <c r="B172" s="50"/>
      <c r="C172" s="51" t="s">
        <v>182</v>
      </c>
      <c r="D172" s="51">
        <v>167.66</v>
      </c>
      <c r="E172" s="51"/>
      <c r="F172" s="48"/>
      <c r="G172" s="48">
        <f t="shared" si="6"/>
        <v>0</v>
      </c>
      <c r="H172" s="49" t="e">
        <f t="shared" si="5"/>
        <v>#DIV/0!</v>
      </c>
      <c r="I172" s="48"/>
      <c r="J172" s="48"/>
      <c r="K172" s="48"/>
      <c r="L172" s="48"/>
      <c r="M172" s="48"/>
      <c r="N172" s="48"/>
    </row>
    <row r="173" s="39" customFormat="1" customHeight="1" spans="1:14">
      <c r="A173" s="50">
        <v>171</v>
      </c>
      <c r="B173" s="50"/>
      <c r="C173" s="51" t="s">
        <v>183</v>
      </c>
      <c r="D173" s="51">
        <v>131.87</v>
      </c>
      <c r="E173" s="51"/>
      <c r="F173" s="48"/>
      <c r="G173" s="48">
        <f t="shared" si="6"/>
        <v>0</v>
      </c>
      <c r="H173" s="49" t="e">
        <f t="shared" si="5"/>
        <v>#DIV/0!</v>
      </c>
      <c r="I173" s="48"/>
      <c r="J173" s="48"/>
      <c r="K173" s="48"/>
      <c r="L173" s="48"/>
      <c r="M173" s="48"/>
      <c r="N173" s="48" t="s">
        <v>365</v>
      </c>
    </row>
    <row r="174" s="39" customFormat="1" customHeight="1" spans="1:14">
      <c r="A174" s="50">
        <v>172</v>
      </c>
      <c r="B174" s="50"/>
      <c r="C174" s="51" t="s">
        <v>184</v>
      </c>
      <c r="D174" s="51">
        <v>132.83</v>
      </c>
      <c r="E174" s="51"/>
      <c r="F174" s="48"/>
      <c r="G174" s="48">
        <f t="shared" si="6"/>
        <v>0</v>
      </c>
      <c r="H174" s="49" t="e">
        <f t="shared" si="5"/>
        <v>#DIV/0!</v>
      </c>
      <c r="I174" s="48"/>
      <c r="J174" s="48"/>
      <c r="K174" s="48"/>
      <c r="L174" s="48"/>
      <c r="M174" s="48"/>
      <c r="N174" s="48"/>
    </row>
    <row r="175" s="39" customFormat="1" customHeight="1" spans="1:14">
      <c r="A175" s="50">
        <v>173</v>
      </c>
      <c r="B175" s="50"/>
      <c r="C175" s="51" t="s">
        <v>185</v>
      </c>
      <c r="D175" s="51">
        <v>167.66</v>
      </c>
      <c r="E175" s="51"/>
      <c r="F175" s="48"/>
      <c r="G175" s="48">
        <f t="shared" si="6"/>
        <v>0</v>
      </c>
      <c r="H175" s="49" t="e">
        <f t="shared" si="5"/>
        <v>#DIV/0!</v>
      </c>
      <c r="I175" s="48"/>
      <c r="J175" s="48"/>
      <c r="K175" s="48"/>
      <c r="L175" s="48"/>
      <c r="M175" s="48"/>
      <c r="N175" s="48"/>
    </row>
    <row r="176" s="39" customFormat="1" customHeight="1" spans="1:14">
      <c r="A176" s="50">
        <v>174</v>
      </c>
      <c r="B176" s="50"/>
      <c r="C176" s="51" t="s">
        <v>186</v>
      </c>
      <c r="D176" s="51">
        <v>131.87</v>
      </c>
      <c r="E176" s="51"/>
      <c r="F176" s="48"/>
      <c r="G176" s="48">
        <f t="shared" si="6"/>
        <v>0</v>
      </c>
      <c r="H176" s="49" t="e">
        <f t="shared" si="5"/>
        <v>#DIV/0!</v>
      </c>
      <c r="I176" s="48"/>
      <c r="J176" s="48"/>
      <c r="K176" s="48"/>
      <c r="L176" s="48"/>
      <c r="M176" s="48"/>
      <c r="N176" s="48"/>
    </row>
    <row r="177" s="39" customFormat="1" customHeight="1" spans="1:14">
      <c r="A177" s="50">
        <v>175</v>
      </c>
      <c r="B177" s="50"/>
      <c r="C177" s="51" t="s">
        <v>187</v>
      </c>
      <c r="D177" s="51">
        <v>132.83</v>
      </c>
      <c r="E177" s="51"/>
      <c r="F177" s="48"/>
      <c r="G177" s="48">
        <f t="shared" si="6"/>
        <v>0</v>
      </c>
      <c r="H177" s="49" t="e">
        <f t="shared" si="5"/>
        <v>#DIV/0!</v>
      </c>
      <c r="I177" s="48"/>
      <c r="J177" s="48"/>
      <c r="K177" s="48"/>
      <c r="L177" s="48"/>
      <c r="M177" s="48"/>
      <c r="N177" s="48"/>
    </row>
    <row r="178" s="39" customFormat="1" customHeight="1" spans="1:14">
      <c r="A178" s="50">
        <v>176</v>
      </c>
      <c r="B178" s="50"/>
      <c r="C178" s="51" t="s">
        <v>188</v>
      </c>
      <c r="D178" s="51">
        <v>167.66</v>
      </c>
      <c r="E178" s="51"/>
      <c r="F178" s="48"/>
      <c r="G178" s="48">
        <f t="shared" si="6"/>
        <v>0</v>
      </c>
      <c r="H178" s="49" t="e">
        <f t="shared" si="5"/>
        <v>#DIV/0!</v>
      </c>
      <c r="I178" s="48"/>
      <c r="J178" s="48"/>
      <c r="K178" s="48"/>
      <c r="L178" s="48"/>
      <c r="M178" s="48"/>
      <c r="N178" s="48"/>
    </row>
    <row r="179" s="39" customFormat="1" customHeight="1" spans="1:14">
      <c r="A179" s="50">
        <v>177</v>
      </c>
      <c r="B179" s="50"/>
      <c r="C179" s="51" t="s">
        <v>189</v>
      </c>
      <c r="D179" s="51">
        <v>131.87</v>
      </c>
      <c r="E179" s="51"/>
      <c r="F179" s="48"/>
      <c r="G179" s="48">
        <f t="shared" si="6"/>
        <v>0</v>
      </c>
      <c r="H179" s="49" t="e">
        <f t="shared" si="5"/>
        <v>#DIV/0!</v>
      </c>
      <c r="I179" s="48"/>
      <c r="J179" s="48"/>
      <c r="K179" s="48"/>
      <c r="L179" s="48"/>
      <c r="M179" s="48"/>
      <c r="N179" s="48"/>
    </row>
    <row r="180" s="39" customFormat="1" customHeight="1" spans="1:14">
      <c r="A180" s="50">
        <v>178</v>
      </c>
      <c r="B180" s="50"/>
      <c r="C180" s="51" t="s">
        <v>190</v>
      </c>
      <c r="D180" s="51">
        <v>132.83</v>
      </c>
      <c r="E180" s="51"/>
      <c r="F180" s="48"/>
      <c r="G180" s="48">
        <f t="shared" si="6"/>
        <v>0</v>
      </c>
      <c r="H180" s="49" t="e">
        <f t="shared" si="5"/>
        <v>#DIV/0!</v>
      </c>
      <c r="I180" s="48"/>
      <c r="J180" s="48"/>
      <c r="K180" s="48"/>
      <c r="L180" s="48"/>
      <c r="M180" s="48"/>
      <c r="N180" s="48"/>
    </row>
    <row r="181" s="39" customFormat="1" customHeight="1" spans="1:14">
      <c r="A181" s="50">
        <v>179</v>
      </c>
      <c r="B181" s="50"/>
      <c r="C181" s="51" t="s">
        <v>191</v>
      </c>
      <c r="D181" s="51">
        <v>167.66</v>
      </c>
      <c r="E181" s="51"/>
      <c r="F181" s="48"/>
      <c r="G181" s="48">
        <f t="shared" si="6"/>
        <v>0</v>
      </c>
      <c r="H181" s="49" t="e">
        <f t="shared" si="5"/>
        <v>#DIV/0!</v>
      </c>
      <c r="I181" s="48"/>
      <c r="J181" s="48"/>
      <c r="K181" s="48"/>
      <c r="L181" s="48"/>
      <c r="M181" s="48"/>
      <c r="N181" s="48"/>
    </row>
    <row r="182" s="39" customFormat="1" customHeight="1" spans="1:14">
      <c r="A182" s="50">
        <v>180</v>
      </c>
      <c r="B182" s="50"/>
      <c r="C182" s="51" t="s">
        <v>192</v>
      </c>
      <c r="D182" s="51">
        <v>131.87</v>
      </c>
      <c r="E182" s="51">
        <v>30</v>
      </c>
      <c r="F182" s="48">
        <v>3956.1</v>
      </c>
      <c r="G182" s="48">
        <f t="shared" si="6"/>
        <v>3956.1</v>
      </c>
      <c r="H182" s="49">
        <f t="shared" si="5"/>
        <v>1</v>
      </c>
      <c r="I182" s="48" t="s">
        <v>347</v>
      </c>
      <c r="J182" s="48" t="s">
        <v>335</v>
      </c>
      <c r="K182" s="48" t="s">
        <v>364</v>
      </c>
      <c r="L182" s="48"/>
      <c r="M182" s="48"/>
      <c r="N182" s="48"/>
    </row>
    <row r="183" s="39" customFormat="1" customHeight="1" spans="1:14">
      <c r="A183" s="50">
        <v>181</v>
      </c>
      <c r="B183" s="50"/>
      <c r="C183" s="50" t="s">
        <v>193</v>
      </c>
      <c r="D183" s="50">
        <v>266.01</v>
      </c>
      <c r="E183" s="50"/>
      <c r="F183" s="48"/>
      <c r="G183" s="48">
        <f t="shared" si="6"/>
        <v>0</v>
      </c>
      <c r="H183" s="49" t="e">
        <f t="shared" si="5"/>
        <v>#DIV/0!</v>
      </c>
      <c r="I183" s="48"/>
      <c r="J183" s="48"/>
      <c r="K183" s="48"/>
      <c r="L183" s="48"/>
      <c r="M183" s="48"/>
      <c r="N183" s="48"/>
    </row>
    <row r="184" s="39" customFormat="1" customHeight="1" spans="1:14">
      <c r="A184" s="50">
        <v>182</v>
      </c>
      <c r="B184" s="50"/>
      <c r="C184" s="51" t="s">
        <v>194</v>
      </c>
      <c r="D184" s="51">
        <v>167.66</v>
      </c>
      <c r="E184" s="51"/>
      <c r="F184" s="48"/>
      <c r="G184" s="48">
        <f t="shared" si="6"/>
        <v>0</v>
      </c>
      <c r="H184" s="49" t="e">
        <f t="shared" si="5"/>
        <v>#DIV/0!</v>
      </c>
      <c r="I184" s="48"/>
      <c r="J184" s="48"/>
      <c r="K184" s="48"/>
      <c r="L184" s="48"/>
      <c r="M184" s="48"/>
      <c r="N184" s="48" t="s">
        <v>366</v>
      </c>
    </row>
    <row r="185" s="39" customFormat="1" customHeight="1" spans="1:14">
      <c r="A185" s="50">
        <v>183</v>
      </c>
      <c r="B185" s="50" t="s">
        <v>326</v>
      </c>
      <c r="C185" s="50" t="s">
        <v>195</v>
      </c>
      <c r="D185" s="50">
        <v>264.02</v>
      </c>
      <c r="E185" s="50"/>
      <c r="F185" s="48"/>
      <c r="G185" s="48">
        <f t="shared" si="6"/>
        <v>0</v>
      </c>
      <c r="H185" s="49" t="e">
        <f t="shared" si="5"/>
        <v>#DIV/0!</v>
      </c>
      <c r="I185" s="48"/>
      <c r="J185" s="48"/>
      <c r="K185" s="48"/>
      <c r="L185" s="48"/>
      <c r="M185" s="48"/>
      <c r="N185" s="48"/>
    </row>
    <row r="186" s="39" customFormat="1" customHeight="1" spans="1:14">
      <c r="A186" s="50">
        <v>184</v>
      </c>
      <c r="B186" s="50"/>
      <c r="C186" s="51" t="s">
        <v>196</v>
      </c>
      <c r="D186" s="51">
        <v>163.45</v>
      </c>
      <c r="E186" s="51"/>
      <c r="F186" s="48"/>
      <c r="G186" s="48">
        <f t="shared" si="6"/>
        <v>0</v>
      </c>
      <c r="H186" s="49" t="e">
        <f t="shared" si="5"/>
        <v>#DIV/0!</v>
      </c>
      <c r="I186" s="48"/>
      <c r="J186" s="48"/>
      <c r="K186" s="48"/>
      <c r="L186" s="48"/>
      <c r="M186" s="48"/>
      <c r="N186" s="48"/>
    </row>
    <row r="187" s="39" customFormat="1" customHeight="1" spans="1:14">
      <c r="A187" s="50">
        <v>185</v>
      </c>
      <c r="B187" s="50"/>
      <c r="C187" s="51" t="s">
        <v>198</v>
      </c>
      <c r="D187" s="51">
        <v>322.8</v>
      </c>
      <c r="E187" s="51"/>
      <c r="F187" s="48"/>
      <c r="G187" s="48">
        <f t="shared" si="6"/>
        <v>0</v>
      </c>
      <c r="H187" s="49" t="e">
        <f t="shared" si="5"/>
        <v>#DIV/0!</v>
      </c>
      <c r="I187" s="48"/>
      <c r="J187" s="48"/>
      <c r="K187" s="48"/>
      <c r="L187" s="48"/>
      <c r="M187" s="48"/>
      <c r="N187" s="48"/>
    </row>
    <row r="188" s="39" customFormat="1" customHeight="1" spans="1:14">
      <c r="A188" s="50">
        <v>186</v>
      </c>
      <c r="B188" s="50"/>
      <c r="C188" s="51" t="s">
        <v>199</v>
      </c>
      <c r="D188" s="51">
        <v>265.79</v>
      </c>
      <c r="E188" s="51"/>
      <c r="F188" s="48"/>
      <c r="G188" s="48">
        <f t="shared" si="6"/>
        <v>0</v>
      </c>
      <c r="H188" s="49" t="e">
        <f t="shared" si="5"/>
        <v>#DIV/0!</v>
      </c>
      <c r="I188" s="48"/>
      <c r="J188" s="48"/>
      <c r="K188" s="48"/>
      <c r="L188" s="48"/>
      <c r="M188" s="48"/>
      <c r="N188" s="48"/>
    </row>
    <row r="189" s="39" customFormat="1" customHeight="1" spans="1:14">
      <c r="A189" s="50">
        <v>187</v>
      </c>
      <c r="B189" s="50" t="s">
        <v>326</v>
      </c>
      <c r="C189" s="51" t="s">
        <v>200</v>
      </c>
      <c r="D189" s="51">
        <v>265.93</v>
      </c>
      <c r="E189" s="51"/>
      <c r="F189" s="48"/>
      <c r="G189" s="48">
        <f t="shared" si="6"/>
        <v>0</v>
      </c>
      <c r="H189" s="49" t="e">
        <f t="shared" si="5"/>
        <v>#DIV/0!</v>
      </c>
      <c r="I189" s="48"/>
      <c r="J189" s="48"/>
      <c r="K189" s="48"/>
      <c r="L189" s="48"/>
      <c r="M189" s="48"/>
      <c r="N189" s="48"/>
    </row>
    <row r="190" s="39" customFormat="1" customHeight="1" spans="1:14">
      <c r="A190" s="50">
        <v>188</v>
      </c>
      <c r="B190" s="50"/>
      <c r="C190" s="51" t="s">
        <v>201</v>
      </c>
      <c r="D190" s="51">
        <v>323.21</v>
      </c>
      <c r="E190" s="51"/>
      <c r="F190" s="48"/>
      <c r="G190" s="48">
        <f t="shared" si="6"/>
        <v>0</v>
      </c>
      <c r="H190" s="49" t="e">
        <f t="shared" si="5"/>
        <v>#DIV/0!</v>
      </c>
      <c r="I190" s="48"/>
      <c r="J190" s="48"/>
      <c r="K190" s="48"/>
      <c r="L190" s="48"/>
      <c r="M190" s="48"/>
      <c r="N190" s="48" t="s">
        <v>367</v>
      </c>
    </row>
    <row r="191" s="39" customFormat="1" customHeight="1" spans="1:14">
      <c r="A191" s="50">
        <v>189</v>
      </c>
      <c r="B191" s="50"/>
      <c r="C191" s="51" t="s">
        <v>202</v>
      </c>
      <c r="D191" s="51">
        <v>360.83</v>
      </c>
      <c r="E191" s="51"/>
      <c r="F191" s="48"/>
      <c r="G191" s="48">
        <f t="shared" si="6"/>
        <v>0</v>
      </c>
      <c r="H191" s="49" t="e">
        <f t="shared" si="5"/>
        <v>#DIV/0!</v>
      </c>
      <c r="I191" s="48"/>
      <c r="J191" s="48"/>
      <c r="K191" s="48"/>
      <c r="L191" s="48"/>
      <c r="M191" s="48"/>
      <c r="N191" s="48"/>
    </row>
    <row r="192" s="39" customFormat="1" customHeight="1" spans="1:14">
      <c r="A192" s="50">
        <v>190</v>
      </c>
      <c r="B192" s="50"/>
      <c r="C192" s="51" t="s">
        <v>203</v>
      </c>
      <c r="D192" s="51">
        <v>307.81</v>
      </c>
      <c r="E192" s="51"/>
      <c r="F192" s="48"/>
      <c r="G192" s="48">
        <f t="shared" si="6"/>
        <v>0</v>
      </c>
      <c r="H192" s="49" t="e">
        <f t="shared" si="5"/>
        <v>#DIV/0!</v>
      </c>
      <c r="I192" s="48"/>
      <c r="J192" s="48"/>
      <c r="K192" s="48"/>
      <c r="L192" s="48"/>
      <c r="M192" s="48"/>
      <c r="N192" s="48"/>
    </row>
    <row r="193" s="39" customFormat="1" customHeight="1" spans="1:14">
      <c r="A193" s="50">
        <v>191</v>
      </c>
      <c r="B193" s="50"/>
      <c r="C193" s="51" t="s">
        <v>204</v>
      </c>
      <c r="D193" s="51">
        <v>261.1</v>
      </c>
      <c r="E193" s="51"/>
      <c r="F193" s="48"/>
      <c r="G193" s="48">
        <f t="shared" si="6"/>
        <v>0</v>
      </c>
      <c r="H193" s="49" t="e">
        <f t="shared" si="5"/>
        <v>#DIV/0!</v>
      </c>
      <c r="I193" s="48"/>
      <c r="J193" s="48"/>
      <c r="K193" s="48"/>
      <c r="L193" s="48"/>
      <c r="M193" s="48"/>
      <c r="N193" s="48" t="s">
        <v>367</v>
      </c>
    </row>
    <row r="194" s="39" customFormat="1" customHeight="1" spans="1:14">
      <c r="A194" s="50">
        <v>192</v>
      </c>
      <c r="B194" s="50"/>
      <c r="C194" s="51" t="s">
        <v>205</v>
      </c>
      <c r="D194" s="51">
        <v>261.23</v>
      </c>
      <c r="E194" s="51"/>
      <c r="F194" s="48">
        <v>6761.24</v>
      </c>
      <c r="G194" s="48">
        <f t="shared" si="6"/>
        <v>6761.24</v>
      </c>
      <c r="H194" s="49">
        <f t="shared" si="5"/>
        <v>1</v>
      </c>
      <c r="I194" s="48" t="s">
        <v>347</v>
      </c>
      <c r="J194" s="48" t="s">
        <v>348</v>
      </c>
      <c r="K194" s="48" t="s">
        <v>368</v>
      </c>
      <c r="L194" s="48" t="s">
        <v>351</v>
      </c>
      <c r="M194" s="48"/>
      <c r="N194" s="48"/>
    </row>
    <row r="195" s="39" customFormat="1" customHeight="1" spans="1:14">
      <c r="A195" s="50">
        <v>193</v>
      </c>
      <c r="B195" s="50"/>
      <c r="C195" s="51" t="s">
        <v>206</v>
      </c>
      <c r="D195" s="51">
        <v>307.3</v>
      </c>
      <c r="E195" s="51"/>
      <c r="F195" s="48">
        <v>7593.65</v>
      </c>
      <c r="G195" s="48">
        <f t="shared" si="6"/>
        <v>7593.65</v>
      </c>
      <c r="H195" s="49">
        <f t="shared" si="5"/>
        <v>1</v>
      </c>
      <c r="I195" s="48" t="s">
        <v>347</v>
      </c>
      <c r="J195" s="48" t="s">
        <v>348</v>
      </c>
      <c r="K195" s="48" t="s">
        <v>368</v>
      </c>
      <c r="L195" s="48" t="s">
        <v>351</v>
      </c>
      <c r="M195" s="48"/>
      <c r="N195" s="48"/>
    </row>
    <row r="196" s="39" customFormat="1" customHeight="1" spans="1:14">
      <c r="A196" s="50">
        <v>194</v>
      </c>
      <c r="B196" s="50"/>
      <c r="C196" s="51" t="s">
        <v>207</v>
      </c>
      <c r="D196" s="51">
        <v>344.16</v>
      </c>
      <c r="E196" s="51"/>
      <c r="F196" s="48"/>
      <c r="G196" s="48">
        <f t="shared" si="6"/>
        <v>0</v>
      </c>
      <c r="H196" s="49" t="e">
        <f t="shared" ref="H196:H259" si="7">G196/F196</f>
        <v>#DIV/0!</v>
      </c>
      <c r="I196" s="48"/>
      <c r="J196" s="48"/>
      <c r="K196" s="48"/>
      <c r="L196" s="48"/>
      <c r="M196" s="48"/>
      <c r="N196" s="48"/>
    </row>
    <row r="197" s="39" customFormat="1" customHeight="1" spans="1:14">
      <c r="A197" s="50">
        <v>195</v>
      </c>
      <c r="B197" s="50"/>
      <c r="C197" s="51" t="s">
        <v>208</v>
      </c>
      <c r="D197" s="51">
        <v>287.35</v>
      </c>
      <c r="E197" s="51"/>
      <c r="F197" s="48"/>
      <c r="G197" s="48">
        <f t="shared" ref="G197:G260" si="8">F197</f>
        <v>0</v>
      </c>
      <c r="H197" s="49" t="e">
        <f t="shared" si="7"/>
        <v>#DIV/0!</v>
      </c>
      <c r="I197" s="48"/>
      <c r="J197" s="48"/>
      <c r="K197" s="48"/>
      <c r="L197" s="48"/>
      <c r="M197" s="48"/>
      <c r="N197" s="48"/>
    </row>
    <row r="198" s="39" customFormat="1" customHeight="1" spans="1:14">
      <c r="A198" s="50">
        <v>196</v>
      </c>
      <c r="B198" s="50"/>
      <c r="C198" s="51" t="s">
        <v>209</v>
      </c>
      <c r="D198" s="51">
        <v>287.49</v>
      </c>
      <c r="E198" s="51"/>
      <c r="F198" s="48"/>
      <c r="G198" s="48">
        <f t="shared" si="8"/>
        <v>0</v>
      </c>
      <c r="H198" s="49" t="e">
        <f t="shared" si="7"/>
        <v>#DIV/0!</v>
      </c>
      <c r="I198" s="48"/>
      <c r="J198" s="48"/>
      <c r="K198" s="48"/>
      <c r="L198" s="48"/>
      <c r="M198" s="48"/>
      <c r="N198" s="48" t="s">
        <v>367</v>
      </c>
    </row>
    <row r="199" s="39" customFormat="1" customHeight="1" spans="1:14">
      <c r="A199" s="50">
        <v>197</v>
      </c>
      <c r="B199" s="50"/>
      <c r="C199" s="51" t="s">
        <v>210</v>
      </c>
      <c r="D199" s="51">
        <v>342.3</v>
      </c>
      <c r="E199" s="51"/>
      <c r="F199" s="48"/>
      <c r="G199" s="48">
        <f t="shared" si="8"/>
        <v>0</v>
      </c>
      <c r="H199" s="49" t="e">
        <f t="shared" si="7"/>
        <v>#DIV/0!</v>
      </c>
      <c r="I199" s="48"/>
      <c r="J199" s="48"/>
      <c r="K199" s="48"/>
      <c r="L199" s="48"/>
      <c r="M199" s="48"/>
      <c r="N199" s="48"/>
    </row>
    <row r="200" s="39" customFormat="1" customHeight="1" spans="1:14">
      <c r="A200" s="50">
        <v>198</v>
      </c>
      <c r="B200" s="50"/>
      <c r="C200" s="51" t="s">
        <v>211</v>
      </c>
      <c r="D200" s="51">
        <v>380.43</v>
      </c>
      <c r="E200" s="51"/>
      <c r="F200" s="48"/>
      <c r="G200" s="48">
        <f t="shared" si="8"/>
        <v>0</v>
      </c>
      <c r="H200" s="49" t="e">
        <f t="shared" si="7"/>
        <v>#DIV/0!</v>
      </c>
      <c r="I200" s="48"/>
      <c r="J200" s="48"/>
      <c r="K200" s="48"/>
      <c r="L200" s="48"/>
      <c r="M200" s="48"/>
      <c r="N200" s="48"/>
    </row>
    <row r="201" s="39" customFormat="1" customHeight="1" spans="1:14">
      <c r="A201" s="50">
        <v>199</v>
      </c>
      <c r="B201" s="50"/>
      <c r="C201" s="51" t="s">
        <v>212</v>
      </c>
      <c r="D201" s="51">
        <v>335.91</v>
      </c>
      <c r="E201" s="51"/>
      <c r="F201" s="48"/>
      <c r="G201" s="48">
        <f t="shared" si="8"/>
        <v>0</v>
      </c>
      <c r="H201" s="49" t="e">
        <f t="shared" si="7"/>
        <v>#DIV/0!</v>
      </c>
      <c r="I201" s="48"/>
      <c r="J201" s="48"/>
      <c r="K201" s="48"/>
      <c r="L201" s="48"/>
      <c r="M201" s="48"/>
      <c r="N201" s="48"/>
    </row>
    <row r="202" s="39" customFormat="1" customHeight="1" spans="1:14">
      <c r="A202" s="50">
        <v>200</v>
      </c>
      <c r="B202" s="50"/>
      <c r="C202" s="51" t="s">
        <v>213</v>
      </c>
      <c r="D202" s="51">
        <v>284.52</v>
      </c>
      <c r="E202" s="51"/>
      <c r="F202" s="48"/>
      <c r="G202" s="48">
        <f t="shared" si="8"/>
        <v>0</v>
      </c>
      <c r="H202" s="49" t="e">
        <f t="shared" si="7"/>
        <v>#DIV/0!</v>
      </c>
      <c r="I202" s="48"/>
      <c r="J202" s="48"/>
      <c r="K202" s="48"/>
      <c r="L202" s="48"/>
      <c r="M202" s="48"/>
      <c r="N202" s="48"/>
    </row>
    <row r="203" s="39" customFormat="1" customHeight="1" spans="1:14">
      <c r="A203" s="50">
        <v>201</v>
      </c>
      <c r="B203" s="50"/>
      <c r="C203" s="51" t="s">
        <v>214</v>
      </c>
      <c r="D203" s="51">
        <v>284.66</v>
      </c>
      <c r="E203" s="51"/>
      <c r="F203" s="48"/>
      <c r="G203" s="48">
        <f t="shared" si="8"/>
        <v>0</v>
      </c>
      <c r="H203" s="49" t="e">
        <f t="shared" si="7"/>
        <v>#DIV/0!</v>
      </c>
      <c r="I203" s="48"/>
      <c r="J203" s="48"/>
      <c r="K203" s="48"/>
      <c r="L203" s="48"/>
      <c r="M203" s="48"/>
      <c r="N203" s="48" t="s">
        <v>367</v>
      </c>
    </row>
    <row r="204" s="39" customFormat="1" customHeight="1" spans="1:14">
      <c r="A204" s="50">
        <v>202</v>
      </c>
      <c r="B204" s="50"/>
      <c r="C204" s="51" t="s">
        <v>215</v>
      </c>
      <c r="D204" s="51">
        <v>335.4</v>
      </c>
      <c r="E204" s="51"/>
      <c r="F204" s="48"/>
      <c r="G204" s="48">
        <f t="shared" si="8"/>
        <v>0</v>
      </c>
      <c r="H204" s="49" t="e">
        <f t="shared" si="7"/>
        <v>#DIV/0!</v>
      </c>
      <c r="I204" s="48"/>
      <c r="J204" s="48"/>
      <c r="K204" s="48"/>
      <c r="L204" s="48"/>
      <c r="M204" s="48"/>
      <c r="N204" s="48"/>
    </row>
    <row r="205" s="39" customFormat="1" customHeight="1" spans="1:14">
      <c r="A205" s="50">
        <v>203</v>
      </c>
      <c r="B205" s="50"/>
      <c r="C205" s="51" t="s">
        <v>216</v>
      </c>
      <c r="D205" s="51">
        <v>344.16</v>
      </c>
      <c r="E205" s="51"/>
      <c r="F205" s="48"/>
      <c r="G205" s="48">
        <f t="shared" si="8"/>
        <v>0</v>
      </c>
      <c r="H205" s="49" t="e">
        <f t="shared" si="7"/>
        <v>#DIV/0!</v>
      </c>
      <c r="I205" s="48"/>
      <c r="J205" s="48"/>
      <c r="K205" s="48"/>
      <c r="L205" s="48"/>
      <c r="M205" s="48"/>
      <c r="N205" s="48"/>
    </row>
    <row r="206" s="39" customFormat="1" customHeight="1" spans="1:14">
      <c r="A206" s="50">
        <v>204</v>
      </c>
      <c r="B206" s="50"/>
      <c r="C206" s="51" t="s">
        <v>217</v>
      </c>
      <c r="D206" s="51">
        <v>287.35</v>
      </c>
      <c r="E206" s="51"/>
      <c r="F206" s="48"/>
      <c r="G206" s="48">
        <f t="shared" si="8"/>
        <v>0</v>
      </c>
      <c r="H206" s="49" t="e">
        <f t="shared" si="7"/>
        <v>#DIV/0!</v>
      </c>
      <c r="I206" s="48"/>
      <c r="J206" s="48"/>
      <c r="K206" s="48"/>
      <c r="L206" s="48"/>
      <c r="M206" s="48"/>
      <c r="N206" s="48"/>
    </row>
    <row r="207" s="39" customFormat="1" customHeight="1" spans="1:14">
      <c r="A207" s="50">
        <v>205</v>
      </c>
      <c r="B207" s="50"/>
      <c r="C207" s="51" t="s">
        <v>218</v>
      </c>
      <c r="D207" s="51">
        <v>287.49</v>
      </c>
      <c r="E207" s="51"/>
      <c r="F207" s="48"/>
      <c r="G207" s="48">
        <f t="shared" si="8"/>
        <v>0</v>
      </c>
      <c r="H207" s="49" t="e">
        <f t="shared" si="7"/>
        <v>#DIV/0!</v>
      </c>
      <c r="I207" s="48"/>
      <c r="J207" s="48"/>
      <c r="K207" s="48"/>
      <c r="L207" s="48"/>
      <c r="M207" s="48"/>
      <c r="N207" s="48"/>
    </row>
    <row r="208" s="39" customFormat="1" customHeight="1" spans="1:14">
      <c r="A208" s="50">
        <v>206</v>
      </c>
      <c r="B208" s="50" t="s">
        <v>326</v>
      </c>
      <c r="C208" s="51" t="s">
        <v>219</v>
      </c>
      <c r="D208" s="51">
        <v>342.3</v>
      </c>
      <c r="E208" s="51"/>
      <c r="F208" s="48"/>
      <c r="G208" s="48">
        <f t="shared" si="8"/>
        <v>0</v>
      </c>
      <c r="H208" s="49" t="e">
        <f t="shared" si="7"/>
        <v>#DIV/0!</v>
      </c>
      <c r="I208" s="48"/>
      <c r="J208" s="48"/>
      <c r="K208" s="48"/>
      <c r="L208" s="48"/>
      <c r="M208" s="48"/>
      <c r="N208" s="48"/>
    </row>
    <row r="209" s="39" customFormat="1" customHeight="1" spans="1:14">
      <c r="A209" s="50">
        <v>207</v>
      </c>
      <c r="B209" s="50"/>
      <c r="C209" s="51" t="s">
        <v>220</v>
      </c>
      <c r="D209" s="51">
        <v>380.43</v>
      </c>
      <c r="E209" s="51"/>
      <c r="F209" s="48"/>
      <c r="G209" s="48">
        <f t="shared" si="8"/>
        <v>0</v>
      </c>
      <c r="H209" s="49" t="e">
        <f t="shared" si="7"/>
        <v>#DIV/0!</v>
      </c>
      <c r="I209" s="48"/>
      <c r="J209" s="48"/>
      <c r="K209" s="48"/>
      <c r="L209" s="48"/>
      <c r="M209" s="48"/>
      <c r="N209" s="48"/>
    </row>
    <row r="210" s="39" customFormat="1" customHeight="1" spans="1:14">
      <c r="A210" s="50">
        <v>208</v>
      </c>
      <c r="B210" s="50"/>
      <c r="C210" s="51" t="s">
        <v>221</v>
      </c>
      <c r="D210" s="51">
        <v>335.91</v>
      </c>
      <c r="E210" s="51"/>
      <c r="F210" s="48"/>
      <c r="G210" s="48">
        <f t="shared" si="8"/>
        <v>0</v>
      </c>
      <c r="H210" s="49" t="e">
        <f t="shared" si="7"/>
        <v>#DIV/0!</v>
      </c>
      <c r="I210" s="48"/>
      <c r="J210" s="48"/>
      <c r="K210" s="48"/>
      <c r="L210" s="48"/>
      <c r="M210" s="48"/>
      <c r="N210" s="48" t="s">
        <v>367</v>
      </c>
    </row>
    <row r="211" s="39" customFormat="1" customHeight="1" spans="1:14">
      <c r="A211" s="50">
        <v>209</v>
      </c>
      <c r="B211" s="50"/>
      <c r="C211" s="51" t="s">
        <v>222</v>
      </c>
      <c r="D211" s="51">
        <v>284.52</v>
      </c>
      <c r="E211" s="51"/>
      <c r="F211" s="48"/>
      <c r="G211" s="48">
        <f t="shared" si="8"/>
        <v>0</v>
      </c>
      <c r="H211" s="49" t="e">
        <f t="shared" si="7"/>
        <v>#DIV/0!</v>
      </c>
      <c r="I211" s="48"/>
      <c r="J211" s="48"/>
      <c r="K211" s="48"/>
      <c r="L211" s="48"/>
      <c r="M211" s="48"/>
      <c r="N211" s="48"/>
    </row>
    <row r="212" s="39" customFormat="1" customHeight="1" spans="1:14">
      <c r="A212" s="50">
        <v>210</v>
      </c>
      <c r="B212" s="50"/>
      <c r="C212" s="51" t="s">
        <v>223</v>
      </c>
      <c r="D212" s="51">
        <v>284.66</v>
      </c>
      <c r="E212" s="51"/>
      <c r="F212" s="48"/>
      <c r="G212" s="48">
        <f t="shared" si="8"/>
        <v>0</v>
      </c>
      <c r="H212" s="49" t="e">
        <f t="shared" si="7"/>
        <v>#DIV/0!</v>
      </c>
      <c r="I212" s="48"/>
      <c r="J212" s="48"/>
      <c r="K212" s="48"/>
      <c r="L212" s="48"/>
      <c r="M212" s="48"/>
      <c r="N212" s="48" t="s">
        <v>367</v>
      </c>
    </row>
    <row r="213" s="39" customFormat="1" customHeight="1" spans="1:14">
      <c r="A213" s="50">
        <v>211</v>
      </c>
      <c r="B213" s="50"/>
      <c r="C213" s="51" t="s">
        <v>224</v>
      </c>
      <c r="D213" s="51">
        <v>335.4</v>
      </c>
      <c r="E213" s="51"/>
      <c r="F213" s="48"/>
      <c r="G213" s="48">
        <f t="shared" si="8"/>
        <v>0</v>
      </c>
      <c r="H213" s="49" t="e">
        <f t="shared" si="7"/>
        <v>#DIV/0!</v>
      </c>
      <c r="I213" s="48"/>
      <c r="J213" s="48"/>
      <c r="K213" s="48"/>
      <c r="L213" s="48"/>
      <c r="M213" s="48"/>
      <c r="N213" s="48"/>
    </row>
    <row r="214" s="39" customFormat="1" customHeight="1" spans="1:14">
      <c r="A214" s="50">
        <v>212</v>
      </c>
      <c r="B214" s="50"/>
      <c r="C214" s="51" t="s">
        <v>225</v>
      </c>
      <c r="D214" s="51">
        <v>344.16</v>
      </c>
      <c r="E214" s="51"/>
      <c r="F214" s="48"/>
      <c r="G214" s="48">
        <f t="shared" si="8"/>
        <v>0</v>
      </c>
      <c r="H214" s="49" t="e">
        <f t="shared" si="7"/>
        <v>#DIV/0!</v>
      </c>
      <c r="I214" s="48"/>
      <c r="J214" s="48"/>
      <c r="K214" s="48"/>
      <c r="L214" s="48"/>
      <c r="M214" s="48"/>
      <c r="N214" s="48"/>
    </row>
    <row r="215" s="39" customFormat="1" customHeight="1" spans="1:14">
      <c r="A215" s="50">
        <v>213</v>
      </c>
      <c r="B215" s="50"/>
      <c r="C215" s="51" t="s">
        <v>226</v>
      </c>
      <c r="D215" s="51">
        <v>287.35</v>
      </c>
      <c r="E215" s="51"/>
      <c r="F215" s="48"/>
      <c r="G215" s="48">
        <f t="shared" si="8"/>
        <v>0</v>
      </c>
      <c r="H215" s="49" t="e">
        <f t="shared" si="7"/>
        <v>#DIV/0!</v>
      </c>
      <c r="I215" s="48"/>
      <c r="J215" s="48"/>
      <c r="K215" s="48"/>
      <c r="L215" s="48"/>
      <c r="M215" s="48"/>
      <c r="N215" s="48"/>
    </row>
    <row r="216" s="39" customFormat="1" customHeight="1" spans="1:14">
      <c r="A216" s="50">
        <v>214</v>
      </c>
      <c r="B216" s="50"/>
      <c r="C216" s="51" t="s">
        <v>227</v>
      </c>
      <c r="D216" s="51">
        <v>287.49</v>
      </c>
      <c r="E216" s="51"/>
      <c r="F216" s="48"/>
      <c r="G216" s="48">
        <f t="shared" si="8"/>
        <v>0</v>
      </c>
      <c r="H216" s="49" t="e">
        <f t="shared" si="7"/>
        <v>#DIV/0!</v>
      </c>
      <c r="I216" s="48"/>
      <c r="J216" s="48"/>
      <c r="K216" s="48"/>
      <c r="L216" s="48"/>
      <c r="M216" s="48"/>
      <c r="N216" s="48"/>
    </row>
    <row r="217" s="39" customFormat="1" customHeight="1" spans="1:14">
      <c r="A217" s="50">
        <v>215</v>
      </c>
      <c r="B217" s="50"/>
      <c r="C217" s="51" t="s">
        <v>228</v>
      </c>
      <c r="D217" s="51">
        <v>342.25</v>
      </c>
      <c r="E217" s="51"/>
      <c r="F217" s="48"/>
      <c r="G217" s="48">
        <f t="shared" si="8"/>
        <v>0</v>
      </c>
      <c r="H217" s="49" t="e">
        <f t="shared" si="7"/>
        <v>#DIV/0!</v>
      </c>
      <c r="I217" s="48"/>
      <c r="J217" s="48"/>
      <c r="K217" s="48"/>
      <c r="L217" s="48"/>
      <c r="M217" s="48"/>
      <c r="N217" s="48"/>
    </row>
    <row r="218" s="39" customFormat="1" customHeight="1" spans="1:14">
      <c r="A218" s="50">
        <v>216</v>
      </c>
      <c r="B218" s="50"/>
      <c r="C218" s="51" t="s">
        <v>229</v>
      </c>
      <c r="D218" s="51">
        <v>380.43</v>
      </c>
      <c r="E218" s="51"/>
      <c r="F218" s="48"/>
      <c r="G218" s="48">
        <f t="shared" si="8"/>
        <v>0</v>
      </c>
      <c r="H218" s="49" t="e">
        <f t="shared" si="7"/>
        <v>#DIV/0!</v>
      </c>
      <c r="I218" s="48"/>
      <c r="J218" s="48"/>
      <c r="K218" s="48"/>
      <c r="L218" s="48"/>
      <c r="M218" s="48"/>
      <c r="N218" s="48"/>
    </row>
    <row r="219" s="39" customFormat="1" customHeight="1" spans="1:14">
      <c r="A219" s="50">
        <v>217</v>
      </c>
      <c r="B219" s="50"/>
      <c r="C219" s="51" t="s">
        <v>230</v>
      </c>
      <c r="D219" s="51">
        <v>335.91</v>
      </c>
      <c r="E219" s="51"/>
      <c r="F219" s="48"/>
      <c r="G219" s="48">
        <f t="shared" si="8"/>
        <v>0</v>
      </c>
      <c r="H219" s="49" t="e">
        <f t="shared" si="7"/>
        <v>#DIV/0!</v>
      </c>
      <c r="I219" s="48"/>
      <c r="J219" s="48"/>
      <c r="K219" s="48"/>
      <c r="L219" s="48"/>
      <c r="M219" s="48"/>
      <c r="N219" s="48"/>
    </row>
    <row r="220" s="39" customFormat="1" customHeight="1" spans="1:14">
      <c r="A220" s="50">
        <v>218</v>
      </c>
      <c r="B220" s="50"/>
      <c r="C220" s="51" t="s">
        <v>231</v>
      </c>
      <c r="D220" s="51">
        <v>284.52</v>
      </c>
      <c r="E220" s="51"/>
      <c r="F220" s="48"/>
      <c r="G220" s="48">
        <f t="shared" si="8"/>
        <v>0</v>
      </c>
      <c r="H220" s="49" t="e">
        <f t="shared" si="7"/>
        <v>#DIV/0!</v>
      </c>
      <c r="I220" s="48"/>
      <c r="J220" s="48"/>
      <c r="K220" s="48"/>
      <c r="L220" s="48"/>
      <c r="M220" s="48"/>
      <c r="N220" s="48"/>
    </row>
    <row r="221" s="39" customFormat="1" customHeight="1" spans="1:14">
      <c r="A221" s="50">
        <v>219</v>
      </c>
      <c r="B221" s="50"/>
      <c r="C221" s="51" t="s">
        <v>232</v>
      </c>
      <c r="D221" s="51">
        <v>284.66</v>
      </c>
      <c r="E221" s="51"/>
      <c r="F221" s="48"/>
      <c r="G221" s="48">
        <f t="shared" si="8"/>
        <v>0</v>
      </c>
      <c r="H221" s="49" t="e">
        <f t="shared" si="7"/>
        <v>#DIV/0!</v>
      </c>
      <c r="I221" s="48"/>
      <c r="J221" s="48"/>
      <c r="K221" s="48"/>
      <c r="L221" s="48"/>
      <c r="M221" s="48"/>
      <c r="N221" s="48"/>
    </row>
    <row r="222" s="39" customFormat="1" customHeight="1" spans="1:14">
      <c r="A222" s="50">
        <v>220</v>
      </c>
      <c r="B222" s="50"/>
      <c r="C222" s="51" t="s">
        <v>233</v>
      </c>
      <c r="D222" s="51">
        <v>335.4</v>
      </c>
      <c r="E222" s="51"/>
      <c r="F222" s="48"/>
      <c r="G222" s="48">
        <f t="shared" si="8"/>
        <v>0</v>
      </c>
      <c r="H222" s="49" t="e">
        <f t="shared" si="7"/>
        <v>#DIV/0!</v>
      </c>
      <c r="I222" s="48"/>
      <c r="J222" s="48"/>
      <c r="K222" s="48"/>
      <c r="L222" s="48"/>
      <c r="M222" s="48"/>
      <c r="N222" s="48"/>
    </row>
    <row r="223" s="40" customFormat="1" customHeight="1" spans="1:14">
      <c r="A223" s="50">
        <v>221</v>
      </c>
      <c r="B223" s="54" t="s">
        <v>326</v>
      </c>
      <c r="C223" s="55" t="s">
        <v>234</v>
      </c>
      <c r="D223" s="55">
        <v>344.16</v>
      </c>
      <c r="E223" s="55"/>
      <c r="F223" s="56"/>
      <c r="G223" s="48">
        <f t="shared" si="8"/>
        <v>0</v>
      </c>
      <c r="H223" s="49" t="e">
        <f t="shared" si="7"/>
        <v>#DIV/0!</v>
      </c>
      <c r="I223" s="56"/>
      <c r="J223" s="56"/>
      <c r="K223" s="56"/>
      <c r="L223" s="56"/>
      <c r="M223" s="56"/>
      <c r="N223" s="48" t="s">
        <v>367</v>
      </c>
    </row>
    <row r="224" s="40" customFormat="1" customHeight="1" spans="1:14">
      <c r="A224" s="50">
        <v>222</v>
      </c>
      <c r="B224" s="54"/>
      <c r="C224" s="55" t="s">
        <v>235</v>
      </c>
      <c r="D224" s="55">
        <v>287.35</v>
      </c>
      <c r="E224" s="55"/>
      <c r="F224" s="56"/>
      <c r="G224" s="48">
        <f t="shared" si="8"/>
        <v>0</v>
      </c>
      <c r="H224" s="49" t="e">
        <f t="shared" si="7"/>
        <v>#DIV/0!</v>
      </c>
      <c r="I224" s="56"/>
      <c r="J224" s="56"/>
      <c r="K224" s="56"/>
      <c r="L224" s="56"/>
      <c r="M224" s="56"/>
      <c r="N224" s="56"/>
    </row>
    <row r="225" s="39" customFormat="1" customHeight="1" spans="1:14">
      <c r="A225" s="50">
        <v>223</v>
      </c>
      <c r="B225" s="50"/>
      <c r="C225" s="51" t="s">
        <v>236</v>
      </c>
      <c r="D225" s="51">
        <v>287.49</v>
      </c>
      <c r="E225" s="51"/>
      <c r="F225" s="48"/>
      <c r="G225" s="48">
        <f t="shared" si="8"/>
        <v>0</v>
      </c>
      <c r="H225" s="49" t="e">
        <f t="shared" si="7"/>
        <v>#DIV/0!</v>
      </c>
      <c r="I225" s="48"/>
      <c r="J225" s="48"/>
      <c r="K225" s="48"/>
      <c r="L225" s="48"/>
      <c r="M225" s="48"/>
      <c r="N225" s="48"/>
    </row>
    <row r="226" s="39" customFormat="1" customHeight="1" spans="1:14">
      <c r="A226" s="50">
        <v>224</v>
      </c>
      <c r="B226" s="50"/>
      <c r="C226" s="51" t="s">
        <v>237</v>
      </c>
      <c r="D226" s="51">
        <v>342.25</v>
      </c>
      <c r="E226" s="51"/>
      <c r="F226" s="48"/>
      <c r="G226" s="48">
        <f t="shared" si="8"/>
        <v>0</v>
      </c>
      <c r="H226" s="49" t="e">
        <f t="shared" si="7"/>
        <v>#DIV/0!</v>
      </c>
      <c r="I226" s="48"/>
      <c r="J226" s="48"/>
      <c r="K226" s="48"/>
      <c r="L226" s="48"/>
      <c r="M226" s="48"/>
      <c r="N226" s="48" t="s">
        <v>367</v>
      </c>
    </row>
    <row r="227" s="39" customFormat="1" customHeight="1" spans="1:14">
      <c r="A227" s="50">
        <v>225</v>
      </c>
      <c r="B227" s="50"/>
      <c r="C227" s="51" t="s">
        <v>238</v>
      </c>
      <c r="D227" s="51">
        <v>380.43</v>
      </c>
      <c r="E227" s="51"/>
      <c r="F227" s="48"/>
      <c r="G227" s="48">
        <f t="shared" si="8"/>
        <v>0</v>
      </c>
      <c r="H227" s="49" t="e">
        <f t="shared" si="7"/>
        <v>#DIV/0!</v>
      </c>
      <c r="I227" s="48"/>
      <c r="J227" s="48"/>
      <c r="K227" s="48"/>
      <c r="L227" s="48"/>
      <c r="M227" s="48"/>
      <c r="N227" s="48"/>
    </row>
    <row r="228" s="39" customFormat="1" customHeight="1" spans="1:14">
      <c r="A228" s="50">
        <v>226</v>
      </c>
      <c r="B228" s="50"/>
      <c r="C228" s="51" t="s">
        <v>239</v>
      </c>
      <c r="D228" s="51">
        <v>335.91</v>
      </c>
      <c r="E228" s="51"/>
      <c r="F228" s="48"/>
      <c r="G228" s="48">
        <f t="shared" si="8"/>
        <v>0</v>
      </c>
      <c r="H228" s="49" t="e">
        <f t="shared" si="7"/>
        <v>#DIV/0!</v>
      </c>
      <c r="I228" s="48"/>
      <c r="J228" s="48"/>
      <c r="K228" s="48"/>
      <c r="L228" s="48"/>
      <c r="M228" s="48"/>
      <c r="N228" s="48"/>
    </row>
    <row r="229" s="39" customFormat="1" customHeight="1" spans="1:14">
      <c r="A229" s="50">
        <v>227</v>
      </c>
      <c r="B229" s="50"/>
      <c r="C229" s="51" t="s">
        <v>240</v>
      </c>
      <c r="D229" s="51">
        <v>284.52</v>
      </c>
      <c r="E229" s="51"/>
      <c r="F229" s="48"/>
      <c r="G229" s="48">
        <f t="shared" si="8"/>
        <v>0</v>
      </c>
      <c r="H229" s="49" t="e">
        <f t="shared" si="7"/>
        <v>#DIV/0!</v>
      </c>
      <c r="I229" s="48"/>
      <c r="J229" s="48"/>
      <c r="K229" s="48"/>
      <c r="L229" s="48"/>
      <c r="M229" s="48"/>
      <c r="N229" s="48"/>
    </row>
    <row r="230" s="39" customFormat="1" customHeight="1" spans="1:14">
      <c r="A230" s="50">
        <v>228</v>
      </c>
      <c r="B230" s="50"/>
      <c r="C230" s="51" t="s">
        <v>241</v>
      </c>
      <c r="D230" s="51">
        <v>284.66</v>
      </c>
      <c r="E230" s="51"/>
      <c r="F230" s="48"/>
      <c r="G230" s="48">
        <f t="shared" si="8"/>
        <v>0</v>
      </c>
      <c r="H230" s="49" t="e">
        <f t="shared" si="7"/>
        <v>#DIV/0!</v>
      </c>
      <c r="I230" s="48"/>
      <c r="J230" s="48"/>
      <c r="K230" s="48"/>
      <c r="L230" s="48"/>
      <c r="M230" s="48"/>
      <c r="N230" s="48"/>
    </row>
    <row r="231" s="39" customFormat="1" ht="17" customHeight="1" spans="1:14">
      <c r="A231" s="50">
        <v>229</v>
      </c>
      <c r="B231" s="50"/>
      <c r="C231" s="51" t="s">
        <v>242</v>
      </c>
      <c r="D231" s="51">
        <v>335.4</v>
      </c>
      <c r="E231" s="51"/>
      <c r="F231" s="48"/>
      <c r="G231" s="48">
        <f t="shared" si="8"/>
        <v>0</v>
      </c>
      <c r="H231" s="49" t="e">
        <f t="shared" si="7"/>
        <v>#DIV/0!</v>
      </c>
      <c r="I231" s="48"/>
      <c r="J231" s="48"/>
      <c r="K231" s="48"/>
      <c r="L231" s="48"/>
      <c r="M231" s="48"/>
      <c r="N231" s="48" t="s">
        <v>367</v>
      </c>
    </row>
    <row r="232" s="39" customFormat="1" customHeight="1" spans="1:14">
      <c r="A232" s="50">
        <v>230</v>
      </c>
      <c r="B232" s="50"/>
      <c r="C232" s="51" t="s">
        <v>243</v>
      </c>
      <c r="D232" s="51">
        <v>344.16</v>
      </c>
      <c r="E232" s="51"/>
      <c r="F232" s="48"/>
      <c r="G232" s="48">
        <f t="shared" si="8"/>
        <v>0</v>
      </c>
      <c r="H232" s="49" t="e">
        <f t="shared" si="7"/>
        <v>#DIV/0!</v>
      </c>
      <c r="I232" s="48"/>
      <c r="J232" s="48"/>
      <c r="K232" s="48"/>
      <c r="L232" s="48"/>
      <c r="M232" s="48"/>
      <c r="N232" s="48"/>
    </row>
    <row r="233" s="39" customFormat="1" customHeight="1" spans="1:14">
      <c r="A233" s="50">
        <v>231</v>
      </c>
      <c r="B233" s="50"/>
      <c r="C233" s="51" t="s">
        <v>244</v>
      </c>
      <c r="D233" s="51">
        <v>287.35</v>
      </c>
      <c r="E233" s="51"/>
      <c r="F233" s="48">
        <v>710.6</v>
      </c>
      <c r="G233" s="48">
        <f t="shared" si="8"/>
        <v>710.6</v>
      </c>
      <c r="H233" s="49">
        <f t="shared" si="7"/>
        <v>1</v>
      </c>
      <c r="I233" s="48" t="s">
        <v>369</v>
      </c>
      <c r="J233" s="48" t="s">
        <v>370</v>
      </c>
      <c r="K233" s="48" t="s">
        <v>371</v>
      </c>
      <c r="L233" s="48" t="s">
        <v>372</v>
      </c>
      <c r="M233" s="48"/>
      <c r="N233" s="48" t="s">
        <v>373</v>
      </c>
    </row>
    <row r="234" s="39" customFormat="1" customHeight="1" spans="1:14">
      <c r="A234" s="50">
        <v>232</v>
      </c>
      <c r="B234" s="50" t="s">
        <v>326</v>
      </c>
      <c r="C234" s="51" t="s">
        <v>245</v>
      </c>
      <c r="D234" s="51">
        <v>287.49</v>
      </c>
      <c r="E234" s="51"/>
      <c r="F234" s="48"/>
      <c r="G234" s="48">
        <f t="shared" si="8"/>
        <v>0</v>
      </c>
      <c r="H234" s="49" t="e">
        <f t="shared" si="7"/>
        <v>#DIV/0!</v>
      </c>
      <c r="I234" s="48"/>
      <c r="J234" s="48"/>
      <c r="K234" s="48"/>
      <c r="L234" s="48"/>
      <c r="M234" s="48"/>
      <c r="N234" s="48"/>
    </row>
    <row r="235" s="39" customFormat="1" customHeight="1" spans="1:14">
      <c r="A235" s="50">
        <v>233</v>
      </c>
      <c r="B235" s="50" t="s">
        <v>326</v>
      </c>
      <c r="C235" s="51" t="s">
        <v>246</v>
      </c>
      <c r="D235" s="51">
        <v>342.25</v>
      </c>
      <c r="E235" s="51"/>
      <c r="F235" s="48"/>
      <c r="G235" s="48">
        <f t="shared" si="8"/>
        <v>0</v>
      </c>
      <c r="H235" s="49" t="e">
        <f t="shared" si="7"/>
        <v>#DIV/0!</v>
      </c>
      <c r="I235" s="48"/>
      <c r="J235" s="48"/>
      <c r="K235" s="48"/>
      <c r="L235" s="48"/>
      <c r="M235" s="48"/>
      <c r="N235" s="48"/>
    </row>
    <row r="236" s="39" customFormat="1" customHeight="1" spans="1:14">
      <c r="A236" s="50">
        <v>234</v>
      </c>
      <c r="B236" s="50"/>
      <c r="C236" s="51" t="s">
        <v>247</v>
      </c>
      <c r="D236" s="51">
        <v>380.43</v>
      </c>
      <c r="E236" s="51"/>
      <c r="F236" s="48"/>
      <c r="G236" s="48">
        <f t="shared" si="8"/>
        <v>0</v>
      </c>
      <c r="H236" s="49" t="e">
        <f t="shared" si="7"/>
        <v>#DIV/0!</v>
      </c>
      <c r="I236" s="48"/>
      <c r="J236" s="48"/>
      <c r="K236" s="48"/>
      <c r="L236" s="48"/>
      <c r="M236" s="48"/>
      <c r="N236" s="48"/>
    </row>
    <row r="237" s="39" customFormat="1" customHeight="1" spans="1:14">
      <c r="A237" s="50">
        <v>235</v>
      </c>
      <c r="B237" s="50" t="s">
        <v>326</v>
      </c>
      <c r="C237" s="51" t="s">
        <v>248</v>
      </c>
      <c r="D237" s="51">
        <v>335.91</v>
      </c>
      <c r="E237" s="51"/>
      <c r="F237" s="48"/>
      <c r="G237" s="48">
        <f t="shared" si="8"/>
        <v>0</v>
      </c>
      <c r="H237" s="49" t="e">
        <f t="shared" si="7"/>
        <v>#DIV/0!</v>
      </c>
      <c r="I237" s="48"/>
      <c r="J237" s="48"/>
      <c r="K237" s="48"/>
      <c r="L237" s="48"/>
      <c r="M237" s="48"/>
      <c r="N237" s="48"/>
    </row>
    <row r="238" s="39" customFormat="1" customHeight="1" spans="1:14">
      <c r="A238" s="50">
        <v>236</v>
      </c>
      <c r="B238" s="50"/>
      <c r="C238" s="51" t="s">
        <v>249</v>
      </c>
      <c r="D238" s="51">
        <v>284.52</v>
      </c>
      <c r="E238" s="51"/>
      <c r="F238" s="48"/>
      <c r="G238" s="48">
        <f t="shared" si="8"/>
        <v>0</v>
      </c>
      <c r="H238" s="49" t="e">
        <f t="shared" si="7"/>
        <v>#DIV/0!</v>
      </c>
      <c r="I238" s="48"/>
      <c r="J238" s="48"/>
      <c r="K238" s="48"/>
      <c r="L238" s="48"/>
      <c r="M238" s="48"/>
      <c r="N238" s="48"/>
    </row>
    <row r="239" s="39" customFormat="1" customHeight="1" spans="1:14">
      <c r="A239" s="50">
        <v>237</v>
      </c>
      <c r="B239" s="50"/>
      <c r="C239" s="51" t="s">
        <v>250</v>
      </c>
      <c r="D239" s="51">
        <v>284.66</v>
      </c>
      <c r="E239" s="51"/>
      <c r="F239" s="48"/>
      <c r="G239" s="48">
        <f t="shared" si="8"/>
        <v>0</v>
      </c>
      <c r="H239" s="49" t="e">
        <f t="shared" si="7"/>
        <v>#DIV/0!</v>
      </c>
      <c r="I239" s="48"/>
      <c r="J239" s="48"/>
      <c r="K239" s="48"/>
      <c r="L239" s="48"/>
      <c r="M239" s="48"/>
      <c r="N239" s="48"/>
    </row>
    <row r="240" s="39" customFormat="1" customHeight="1" spans="1:14">
      <c r="A240" s="50">
        <v>238</v>
      </c>
      <c r="B240" s="50"/>
      <c r="C240" s="51" t="s">
        <v>251</v>
      </c>
      <c r="D240" s="51">
        <v>335.4</v>
      </c>
      <c r="E240" s="51"/>
      <c r="F240" s="48"/>
      <c r="G240" s="48">
        <f t="shared" si="8"/>
        <v>0</v>
      </c>
      <c r="H240" s="49" t="e">
        <f t="shared" si="7"/>
        <v>#DIV/0!</v>
      </c>
      <c r="I240" s="48"/>
      <c r="J240" s="48"/>
      <c r="K240" s="48"/>
      <c r="L240" s="48"/>
      <c r="M240" s="48"/>
      <c r="N240" s="48"/>
    </row>
    <row r="241" s="39" customFormat="1" customHeight="1" spans="1:14">
      <c r="A241" s="50">
        <v>239</v>
      </c>
      <c r="B241" s="50"/>
      <c r="C241" s="51" t="s">
        <v>252</v>
      </c>
      <c r="D241" s="51">
        <v>344.16</v>
      </c>
      <c r="E241" s="51"/>
      <c r="F241" s="48"/>
      <c r="G241" s="48">
        <f t="shared" si="8"/>
        <v>0</v>
      </c>
      <c r="H241" s="49" t="e">
        <f t="shared" si="7"/>
        <v>#DIV/0!</v>
      </c>
      <c r="I241" s="48"/>
      <c r="J241" s="48"/>
      <c r="K241" s="48"/>
      <c r="L241" s="48"/>
      <c r="M241" s="48"/>
      <c r="N241" s="48"/>
    </row>
    <row r="242" s="39" customFormat="1" customHeight="1" spans="1:14">
      <c r="A242" s="50">
        <v>240</v>
      </c>
      <c r="B242" s="50"/>
      <c r="C242" s="51" t="s">
        <v>253</v>
      </c>
      <c r="D242" s="51">
        <v>287.35</v>
      </c>
      <c r="E242" s="51"/>
      <c r="F242" s="48"/>
      <c r="G242" s="48">
        <f t="shared" si="8"/>
        <v>0</v>
      </c>
      <c r="H242" s="49" t="e">
        <f t="shared" si="7"/>
        <v>#DIV/0!</v>
      </c>
      <c r="I242" s="48"/>
      <c r="J242" s="48"/>
      <c r="K242" s="48"/>
      <c r="L242" s="48"/>
      <c r="M242" s="48"/>
      <c r="N242" s="48"/>
    </row>
    <row r="243" s="39" customFormat="1" customHeight="1" spans="1:14">
      <c r="A243" s="50">
        <v>241</v>
      </c>
      <c r="B243" s="50"/>
      <c r="C243" s="51" t="s">
        <v>254</v>
      </c>
      <c r="D243" s="51">
        <v>287.49</v>
      </c>
      <c r="E243" s="51"/>
      <c r="F243" s="48"/>
      <c r="G243" s="48">
        <f t="shared" si="8"/>
        <v>0</v>
      </c>
      <c r="H243" s="49" t="e">
        <f t="shared" si="7"/>
        <v>#DIV/0!</v>
      </c>
      <c r="I243" s="48"/>
      <c r="J243" s="48"/>
      <c r="K243" s="48"/>
      <c r="L243" s="48"/>
      <c r="M243" s="48"/>
      <c r="N243" s="48"/>
    </row>
    <row r="244" s="39" customFormat="1" customHeight="1" spans="1:14">
      <c r="A244" s="50">
        <v>242</v>
      </c>
      <c r="B244" s="50"/>
      <c r="C244" s="51" t="s">
        <v>255</v>
      </c>
      <c r="D244" s="51">
        <v>342.25</v>
      </c>
      <c r="E244" s="51"/>
      <c r="F244" s="48"/>
      <c r="G244" s="48">
        <f t="shared" si="8"/>
        <v>0</v>
      </c>
      <c r="H244" s="49" t="e">
        <f t="shared" si="7"/>
        <v>#DIV/0!</v>
      </c>
      <c r="I244" s="48"/>
      <c r="J244" s="48"/>
      <c r="K244" s="48"/>
      <c r="L244" s="48"/>
      <c r="M244" s="48"/>
      <c r="N244" s="48"/>
    </row>
    <row r="245" s="39" customFormat="1" customHeight="1" spans="1:14">
      <c r="A245" s="50">
        <v>243</v>
      </c>
      <c r="B245" s="50"/>
      <c r="C245" s="51" t="s">
        <v>256</v>
      </c>
      <c r="D245" s="51">
        <v>380.43</v>
      </c>
      <c r="E245" s="51"/>
      <c r="F245" s="48"/>
      <c r="G245" s="48">
        <f t="shared" si="8"/>
        <v>0</v>
      </c>
      <c r="H245" s="49" t="e">
        <f t="shared" si="7"/>
        <v>#DIV/0!</v>
      </c>
      <c r="I245" s="48"/>
      <c r="J245" s="48"/>
      <c r="K245" s="48"/>
      <c r="L245" s="48"/>
      <c r="M245" s="48"/>
      <c r="N245" s="48" t="s">
        <v>367</v>
      </c>
    </row>
    <row r="246" s="39" customFormat="1" customHeight="1" spans="1:14">
      <c r="A246" s="50">
        <v>244</v>
      </c>
      <c r="B246" s="50"/>
      <c r="C246" s="51" t="s">
        <v>257</v>
      </c>
      <c r="D246" s="51">
        <v>335.91</v>
      </c>
      <c r="E246" s="51"/>
      <c r="F246" s="48"/>
      <c r="G246" s="48">
        <f t="shared" si="8"/>
        <v>0</v>
      </c>
      <c r="H246" s="49" t="e">
        <f t="shared" si="7"/>
        <v>#DIV/0!</v>
      </c>
      <c r="I246" s="48"/>
      <c r="J246" s="48"/>
      <c r="K246" s="48"/>
      <c r="L246" s="48"/>
      <c r="M246" s="48"/>
      <c r="N246" s="48"/>
    </row>
    <row r="247" s="39" customFormat="1" customHeight="1" spans="1:14">
      <c r="A247" s="50">
        <v>245</v>
      </c>
      <c r="B247" s="50"/>
      <c r="C247" s="51" t="s">
        <v>258</v>
      </c>
      <c r="D247" s="51">
        <v>284.52</v>
      </c>
      <c r="E247" s="51"/>
      <c r="F247" s="48"/>
      <c r="G247" s="48">
        <f t="shared" si="8"/>
        <v>0</v>
      </c>
      <c r="H247" s="49" t="e">
        <f t="shared" si="7"/>
        <v>#DIV/0!</v>
      </c>
      <c r="I247" s="48"/>
      <c r="J247" s="48"/>
      <c r="K247" s="48"/>
      <c r="L247" s="48"/>
      <c r="M247" s="48"/>
      <c r="N247" s="48" t="s">
        <v>367</v>
      </c>
    </row>
    <row r="248" s="39" customFormat="1" customHeight="1" spans="1:14">
      <c r="A248" s="50">
        <v>246</v>
      </c>
      <c r="B248" s="50"/>
      <c r="C248" s="51" t="s">
        <v>259</v>
      </c>
      <c r="D248" s="51">
        <v>284.66</v>
      </c>
      <c r="E248" s="51"/>
      <c r="F248" s="48"/>
      <c r="G248" s="48">
        <f t="shared" si="8"/>
        <v>0</v>
      </c>
      <c r="H248" s="49" t="e">
        <f t="shared" si="7"/>
        <v>#DIV/0!</v>
      </c>
      <c r="I248" s="48"/>
      <c r="J248" s="48"/>
      <c r="K248" s="48"/>
      <c r="L248" s="48"/>
      <c r="M248" s="48"/>
      <c r="N248" s="48" t="s">
        <v>367</v>
      </c>
    </row>
    <row r="249" s="39" customFormat="1" customHeight="1" spans="1:14">
      <c r="A249" s="50">
        <v>247</v>
      </c>
      <c r="B249" s="50"/>
      <c r="C249" s="51" t="s">
        <v>260</v>
      </c>
      <c r="D249" s="51">
        <v>335.4</v>
      </c>
      <c r="E249" s="51"/>
      <c r="F249" s="48"/>
      <c r="G249" s="48">
        <f t="shared" si="8"/>
        <v>0</v>
      </c>
      <c r="H249" s="49" t="e">
        <f t="shared" si="7"/>
        <v>#DIV/0!</v>
      </c>
      <c r="I249" s="48"/>
      <c r="J249" s="48"/>
      <c r="K249" s="48"/>
      <c r="L249" s="48"/>
      <c r="M249" s="48"/>
      <c r="N249" s="48"/>
    </row>
    <row r="250" s="40" customFormat="1" customHeight="1" spans="1:14">
      <c r="A250" s="50">
        <v>248</v>
      </c>
      <c r="B250" s="54"/>
      <c r="C250" s="55" t="s">
        <v>261</v>
      </c>
      <c r="D250" s="55">
        <v>344.16</v>
      </c>
      <c r="E250" s="55"/>
      <c r="F250" s="56"/>
      <c r="G250" s="48">
        <f t="shared" si="8"/>
        <v>0</v>
      </c>
      <c r="H250" s="49" t="e">
        <f t="shared" si="7"/>
        <v>#DIV/0!</v>
      </c>
      <c r="I250" s="56"/>
      <c r="J250" s="56"/>
      <c r="K250" s="56"/>
      <c r="L250" s="56"/>
      <c r="M250" s="56"/>
      <c r="N250" s="48" t="s">
        <v>367</v>
      </c>
    </row>
    <row r="251" s="39" customFormat="1" customHeight="1" spans="1:14">
      <c r="A251" s="50">
        <v>249</v>
      </c>
      <c r="B251" s="50"/>
      <c r="C251" s="51" t="s">
        <v>262</v>
      </c>
      <c r="D251" s="51">
        <v>287.35</v>
      </c>
      <c r="E251" s="51"/>
      <c r="F251" s="48"/>
      <c r="G251" s="48">
        <f t="shared" si="8"/>
        <v>0</v>
      </c>
      <c r="H251" s="49" t="e">
        <f t="shared" si="7"/>
        <v>#DIV/0!</v>
      </c>
      <c r="I251" s="48"/>
      <c r="J251" s="48"/>
      <c r="K251" s="48"/>
      <c r="L251" s="48"/>
      <c r="M251" s="48"/>
      <c r="N251" s="48"/>
    </row>
    <row r="252" s="39" customFormat="1" customHeight="1" spans="1:14">
      <c r="A252" s="50">
        <v>250</v>
      </c>
      <c r="B252" s="50"/>
      <c r="C252" s="51" t="s">
        <v>263</v>
      </c>
      <c r="D252" s="51">
        <v>287.49</v>
      </c>
      <c r="E252" s="51"/>
      <c r="F252" s="48"/>
      <c r="G252" s="48">
        <f t="shared" si="8"/>
        <v>0</v>
      </c>
      <c r="H252" s="49" t="e">
        <f t="shared" si="7"/>
        <v>#DIV/0!</v>
      </c>
      <c r="I252" s="48"/>
      <c r="J252" s="48"/>
      <c r="K252" s="48"/>
      <c r="L252" s="48"/>
      <c r="M252" s="48"/>
      <c r="N252" s="48"/>
    </row>
    <row r="253" s="39" customFormat="1" customHeight="1" spans="1:14">
      <c r="A253" s="50">
        <v>251</v>
      </c>
      <c r="B253" s="50"/>
      <c r="C253" s="51" t="s">
        <v>264</v>
      </c>
      <c r="D253" s="51">
        <v>342.25</v>
      </c>
      <c r="E253" s="51"/>
      <c r="F253" s="48"/>
      <c r="G253" s="48">
        <f t="shared" si="8"/>
        <v>0</v>
      </c>
      <c r="H253" s="49" t="e">
        <f t="shared" si="7"/>
        <v>#DIV/0!</v>
      </c>
      <c r="I253" s="48"/>
      <c r="J253" s="48"/>
      <c r="K253" s="48"/>
      <c r="L253" s="48"/>
      <c r="M253" s="48"/>
      <c r="N253" s="48"/>
    </row>
    <row r="254" s="39" customFormat="1" customHeight="1" spans="1:14">
      <c r="A254" s="50">
        <v>252</v>
      </c>
      <c r="B254" s="50"/>
      <c r="C254" s="51" t="s">
        <v>265</v>
      </c>
      <c r="D254" s="51">
        <v>376.41</v>
      </c>
      <c r="E254" s="51"/>
      <c r="F254" s="48"/>
      <c r="G254" s="48">
        <f t="shared" si="8"/>
        <v>0</v>
      </c>
      <c r="H254" s="49" t="e">
        <f t="shared" si="7"/>
        <v>#DIV/0!</v>
      </c>
      <c r="I254" s="48"/>
      <c r="J254" s="48"/>
      <c r="K254" s="48"/>
      <c r="L254" s="48"/>
      <c r="M254" s="48"/>
      <c r="N254" s="48" t="s">
        <v>367</v>
      </c>
    </row>
    <row r="255" s="39" customFormat="1" customHeight="1" spans="1:14">
      <c r="A255" s="50">
        <v>253</v>
      </c>
      <c r="B255" s="50"/>
      <c r="C255" s="51" t="s">
        <v>266</v>
      </c>
      <c r="D255" s="51">
        <v>335.91</v>
      </c>
      <c r="E255" s="51"/>
      <c r="F255" s="48"/>
      <c r="G255" s="48">
        <f t="shared" si="8"/>
        <v>0</v>
      </c>
      <c r="H255" s="49" t="e">
        <f t="shared" si="7"/>
        <v>#DIV/0!</v>
      </c>
      <c r="I255" s="48"/>
      <c r="J255" s="48"/>
      <c r="K255" s="48"/>
      <c r="L255" s="48"/>
      <c r="M255" s="48"/>
      <c r="N255" s="48" t="s">
        <v>367</v>
      </c>
    </row>
    <row r="256" s="39" customFormat="1" customHeight="1" spans="1:14">
      <c r="A256" s="50">
        <v>254</v>
      </c>
      <c r="B256" s="50"/>
      <c r="C256" s="51" t="s">
        <v>267</v>
      </c>
      <c r="D256" s="51">
        <v>284.52</v>
      </c>
      <c r="E256" s="51"/>
      <c r="F256" s="48"/>
      <c r="G256" s="48">
        <f t="shared" si="8"/>
        <v>0</v>
      </c>
      <c r="H256" s="49" t="e">
        <f t="shared" si="7"/>
        <v>#DIV/0!</v>
      </c>
      <c r="I256" s="48"/>
      <c r="J256" s="48"/>
      <c r="K256" s="48"/>
      <c r="L256" s="48"/>
      <c r="M256" s="48"/>
      <c r="N256" s="48" t="s">
        <v>367</v>
      </c>
    </row>
    <row r="257" s="39" customFormat="1" customHeight="1" spans="1:14">
      <c r="A257" s="50">
        <v>255</v>
      </c>
      <c r="B257" s="50"/>
      <c r="C257" s="51" t="s">
        <v>268</v>
      </c>
      <c r="D257" s="51">
        <v>284.66</v>
      </c>
      <c r="E257" s="51"/>
      <c r="F257" s="48"/>
      <c r="G257" s="48">
        <f t="shared" si="8"/>
        <v>0</v>
      </c>
      <c r="H257" s="49" t="e">
        <f t="shared" si="7"/>
        <v>#DIV/0!</v>
      </c>
      <c r="I257" s="48"/>
      <c r="J257" s="48"/>
      <c r="K257" s="48"/>
      <c r="L257" s="48"/>
      <c r="M257" s="48"/>
      <c r="N257" s="48" t="s">
        <v>367</v>
      </c>
    </row>
    <row r="258" s="39" customFormat="1" customHeight="1" spans="1:14">
      <c r="A258" s="50">
        <v>256</v>
      </c>
      <c r="B258" s="50"/>
      <c r="C258" s="51" t="s">
        <v>269</v>
      </c>
      <c r="D258" s="51">
        <v>335.4</v>
      </c>
      <c r="E258" s="51"/>
      <c r="F258" s="48"/>
      <c r="G258" s="48">
        <f t="shared" si="8"/>
        <v>0</v>
      </c>
      <c r="H258" s="49" t="e">
        <f t="shared" si="7"/>
        <v>#DIV/0!</v>
      </c>
      <c r="I258" s="48"/>
      <c r="J258" s="48"/>
      <c r="K258" s="48"/>
      <c r="L258" s="48"/>
      <c r="M258" s="48"/>
      <c r="N258" s="48" t="s">
        <v>367</v>
      </c>
    </row>
    <row r="259" s="40" customFormat="1" customHeight="1" spans="1:14">
      <c r="A259" s="50">
        <v>257</v>
      </c>
      <c r="B259" s="54"/>
      <c r="C259" s="55" t="s">
        <v>270</v>
      </c>
      <c r="D259" s="55">
        <v>544.22</v>
      </c>
      <c r="E259" s="55"/>
      <c r="F259" s="56"/>
      <c r="G259" s="48">
        <f t="shared" si="8"/>
        <v>0</v>
      </c>
      <c r="H259" s="49" t="e">
        <f t="shared" si="7"/>
        <v>#DIV/0!</v>
      </c>
      <c r="I259" s="56"/>
      <c r="J259" s="56"/>
      <c r="K259" s="56"/>
      <c r="L259" s="56"/>
      <c r="M259" s="56"/>
      <c r="N259" s="56"/>
    </row>
    <row r="260" s="40" customFormat="1" customHeight="1" spans="1:14">
      <c r="A260" s="50">
        <v>258</v>
      </c>
      <c r="B260" s="54" t="s">
        <v>326</v>
      </c>
      <c r="C260" s="55" t="s">
        <v>271</v>
      </c>
      <c r="D260" s="55">
        <v>464.02</v>
      </c>
      <c r="E260" s="55"/>
      <c r="F260" s="56"/>
      <c r="G260" s="48">
        <f t="shared" si="8"/>
        <v>0</v>
      </c>
      <c r="H260" s="49" t="e">
        <f t="shared" ref="H260:H272" si="9">G260/F260</f>
        <v>#DIV/0!</v>
      </c>
      <c r="I260" s="56"/>
      <c r="J260" s="56"/>
      <c r="K260" s="56"/>
      <c r="L260" s="56"/>
      <c r="M260" s="56"/>
      <c r="N260" s="56"/>
    </row>
    <row r="261" s="40" customFormat="1" ht="19" customHeight="1" spans="1:14">
      <c r="A261" s="50">
        <v>259</v>
      </c>
      <c r="B261" s="54"/>
      <c r="C261" s="55" t="s">
        <v>272</v>
      </c>
      <c r="D261" s="55">
        <v>464.26</v>
      </c>
      <c r="E261" s="55"/>
      <c r="F261" s="56"/>
      <c r="G261" s="48">
        <f t="shared" ref="G261:G272" si="10">F261</f>
        <v>0</v>
      </c>
      <c r="H261" s="49" t="e">
        <f t="shared" si="9"/>
        <v>#DIV/0!</v>
      </c>
      <c r="I261" s="56"/>
      <c r="J261" s="56"/>
      <c r="K261" s="56"/>
      <c r="L261" s="56"/>
      <c r="M261" s="56"/>
      <c r="N261" s="56"/>
    </row>
    <row r="262" s="40" customFormat="1" customHeight="1" spans="1:14">
      <c r="A262" s="50">
        <v>260</v>
      </c>
      <c r="B262" s="54"/>
      <c r="C262" s="55" t="s">
        <v>273</v>
      </c>
      <c r="D262" s="55">
        <v>540.78</v>
      </c>
      <c r="E262" s="55"/>
      <c r="F262" s="56"/>
      <c r="G262" s="48">
        <f t="shared" si="10"/>
        <v>0</v>
      </c>
      <c r="H262" s="49" t="e">
        <f t="shared" si="9"/>
        <v>#DIV/0!</v>
      </c>
      <c r="I262" s="56"/>
      <c r="J262" s="56"/>
      <c r="K262" s="56"/>
      <c r="L262" s="56"/>
      <c r="M262" s="56"/>
      <c r="N262" s="56"/>
    </row>
    <row r="263" s="39" customFormat="1" customHeight="1" spans="1:14">
      <c r="A263" s="50">
        <v>261</v>
      </c>
      <c r="B263" s="50" t="s">
        <v>326</v>
      </c>
      <c r="C263" s="51" t="s">
        <v>274</v>
      </c>
      <c r="D263" s="51">
        <v>489</v>
      </c>
      <c r="E263" s="51"/>
      <c r="F263" s="48"/>
      <c r="G263" s="48">
        <f t="shared" si="10"/>
        <v>0</v>
      </c>
      <c r="H263" s="49" t="e">
        <f t="shared" si="9"/>
        <v>#DIV/0!</v>
      </c>
      <c r="I263" s="48"/>
      <c r="J263" s="48"/>
      <c r="K263" s="48"/>
      <c r="L263" s="48"/>
      <c r="M263" s="48"/>
      <c r="N263" s="48"/>
    </row>
    <row r="264" s="39" customFormat="1" customHeight="1" spans="1:14">
      <c r="A264" s="50">
        <v>262</v>
      </c>
      <c r="B264" s="57"/>
      <c r="C264" s="57" t="s">
        <v>374</v>
      </c>
      <c r="D264" s="57" t="e">
        <f t="shared" ref="D264:D266" si="11">H264/42</f>
        <v>#DIV/0!</v>
      </c>
      <c r="E264" s="57"/>
      <c r="F264" s="48"/>
      <c r="G264" s="48">
        <f t="shared" si="10"/>
        <v>0</v>
      </c>
      <c r="H264" s="49" t="e">
        <f t="shared" si="9"/>
        <v>#DIV/0!</v>
      </c>
      <c r="I264" s="48"/>
      <c r="J264" s="48"/>
      <c r="K264" s="48"/>
      <c r="L264" s="48"/>
      <c r="M264" s="48"/>
      <c r="N264" s="48"/>
    </row>
    <row r="265" s="39" customFormat="1" customHeight="1" spans="1:14">
      <c r="A265" s="50">
        <v>263</v>
      </c>
      <c r="B265" s="57"/>
      <c r="C265" s="57" t="s">
        <v>375</v>
      </c>
      <c r="D265" s="57" t="e">
        <f t="shared" si="11"/>
        <v>#DIV/0!</v>
      </c>
      <c r="E265" s="57"/>
      <c r="F265" s="48"/>
      <c r="G265" s="48">
        <f t="shared" si="10"/>
        <v>0</v>
      </c>
      <c r="H265" s="49" t="e">
        <f t="shared" si="9"/>
        <v>#DIV/0!</v>
      </c>
      <c r="I265" s="48"/>
      <c r="J265" s="48"/>
      <c r="K265" s="48"/>
      <c r="L265" s="48"/>
      <c r="M265" s="48"/>
      <c r="N265" s="48"/>
    </row>
    <row r="266" s="39" customFormat="1" customHeight="1" spans="1:14">
      <c r="A266" s="50">
        <v>264</v>
      </c>
      <c r="B266" s="57"/>
      <c r="C266" s="57" t="s">
        <v>376</v>
      </c>
      <c r="D266" s="57" t="e">
        <f t="shared" si="11"/>
        <v>#DIV/0!</v>
      </c>
      <c r="E266" s="57"/>
      <c r="F266" s="48"/>
      <c r="G266" s="48">
        <f t="shared" si="10"/>
        <v>0</v>
      </c>
      <c r="H266" s="49" t="e">
        <f t="shared" si="9"/>
        <v>#DIV/0!</v>
      </c>
      <c r="I266" s="48"/>
      <c r="J266" s="48"/>
      <c r="K266" s="48"/>
      <c r="L266" s="48"/>
      <c r="M266" s="48"/>
      <c r="N266" s="48"/>
    </row>
    <row r="267" s="39" customFormat="1" customHeight="1" spans="1:14">
      <c r="A267" s="50">
        <v>265</v>
      </c>
      <c r="B267" s="57"/>
      <c r="C267" s="58" t="s">
        <v>377</v>
      </c>
      <c r="D267" s="59">
        <v>402</v>
      </c>
      <c r="E267" s="59"/>
      <c r="F267" s="48"/>
      <c r="G267" s="48">
        <f t="shared" si="10"/>
        <v>0</v>
      </c>
      <c r="H267" s="49" t="e">
        <f t="shared" si="9"/>
        <v>#DIV/0!</v>
      </c>
      <c r="I267" s="48"/>
      <c r="J267" s="48"/>
      <c r="K267" s="48"/>
      <c r="L267" s="48"/>
      <c r="M267" s="48"/>
      <c r="N267" s="48"/>
    </row>
    <row r="268" s="39" customFormat="1" customHeight="1" spans="1:14">
      <c r="A268" s="50">
        <v>266</v>
      </c>
      <c r="B268" s="57"/>
      <c r="C268" s="57" t="s">
        <v>378</v>
      </c>
      <c r="D268" s="57">
        <v>649.89</v>
      </c>
      <c r="E268" s="57"/>
      <c r="F268" s="48"/>
      <c r="G268" s="48">
        <f t="shared" si="10"/>
        <v>0</v>
      </c>
      <c r="H268" s="49" t="e">
        <f t="shared" si="9"/>
        <v>#DIV/0!</v>
      </c>
      <c r="I268" s="48"/>
      <c r="J268" s="48"/>
      <c r="K268" s="48"/>
      <c r="L268" s="48"/>
      <c r="M268" s="48"/>
      <c r="N268" s="48"/>
    </row>
    <row r="269" s="39" customFormat="1" customHeight="1" spans="1:14">
      <c r="A269" s="60"/>
      <c r="B269" s="60"/>
      <c r="C269" s="61" t="s">
        <v>379</v>
      </c>
      <c r="D269" s="61">
        <v>1835.21</v>
      </c>
      <c r="E269" s="61"/>
      <c r="F269" s="48"/>
      <c r="G269" s="48">
        <f t="shared" si="10"/>
        <v>0</v>
      </c>
      <c r="H269" s="49" t="e">
        <f t="shared" si="9"/>
        <v>#DIV/0!</v>
      </c>
      <c r="I269" s="48"/>
      <c r="J269" s="48"/>
      <c r="K269" s="48"/>
      <c r="L269" s="48"/>
      <c r="M269" s="48"/>
      <c r="N269" s="48"/>
    </row>
    <row r="270" s="39" customFormat="1" customHeight="1" spans="1:14">
      <c r="A270" s="51"/>
      <c r="B270" s="51"/>
      <c r="C270" s="51"/>
      <c r="D270" s="51"/>
      <c r="E270" s="51"/>
      <c r="F270" s="48"/>
      <c r="G270" s="48">
        <f t="shared" si="10"/>
        <v>0</v>
      </c>
      <c r="H270" s="49" t="e">
        <f t="shared" si="9"/>
        <v>#DIV/0!</v>
      </c>
      <c r="I270" s="48"/>
      <c r="J270" s="48"/>
      <c r="K270" s="48"/>
      <c r="L270" s="48"/>
      <c r="M270" s="48"/>
      <c r="N270" s="48"/>
    </row>
    <row r="271" s="39" customFormat="1" customHeight="1" spans="1:14">
      <c r="A271" s="51"/>
      <c r="B271" s="51"/>
      <c r="C271" s="51"/>
      <c r="D271" s="51"/>
      <c r="E271" s="51"/>
      <c r="F271" s="48"/>
      <c r="G271" s="48">
        <f t="shared" si="10"/>
        <v>0</v>
      </c>
      <c r="H271" s="49" t="e">
        <f t="shared" si="9"/>
        <v>#DIV/0!</v>
      </c>
      <c r="I271" s="48"/>
      <c r="J271" s="48"/>
      <c r="K271" s="48"/>
      <c r="L271" s="48"/>
      <c r="M271" s="48"/>
      <c r="N271" s="48"/>
    </row>
    <row r="272" s="39" customFormat="1" customHeight="1" spans="1:14">
      <c r="A272" s="62" t="s">
        <v>380</v>
      </c>
      <c r="B272" s="63"/>
      <c r="C272" s="64"/>
      <c r="D272" s="51" t="e">
        <f>SUM(D3:D269)</f>
        <v>#DIV/0!</v>
      </c>
      <c r="E272" s="51"/>
      <c r="F272" s="48"/>
      <c r="G272" s="48">
        <f t="shared" si="10"/>
        <v>0</v>
      </c>
      <c r="H272" s="49" t="e">
        <f t="shared" si="9"/>
        <v>#DIV/0!</v>
      </c>
      <c r="I272" s="48"/>
      <c r="J272" s="48"/>
      <c r="K272" s="48"/>
      <c r="L272" s="48"/>
      <c r="M272" s="48"/>
      <c r="N272" s="48"/>
    </row>
    <row r="273" customHeight="1" spans="7:7">
      <c r="G273" s="39">
        <f>SUM(G3:G272)</f>
        <v>45364.19</v>
      </c>
    </row>
  </sheetData>
  <mergeCells count="2">
    <mergeCell ref="A1:N1"/>
    <mergeCell ref="A272:C272"/>
  </mergeCells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9"/>
  <sheetViews>
    <sheetView workbookViewId="0">
      <pane ySplit="3" topLeftCell="A160" activePane="bottomLeft" state="frozen"/>
      <selection/>
      <selection pane="bottomLeft" activeCell="E239" sqref="E239:E240"/>
    </sheetView>
  </sheetViews>
  <sheetFormatPr defaultColWidth="9" defaultRowHeight="19" customHeight="1"/>
  <cols>
    <col min="1" max="1" width="5.5" style="3" customWidth="1"/>
    <col min="2" max="2" width="7.625" style="3" customWidth="1"/>
    <col min="3" max="3" width="7.125" style="3" customWidth="1"/>
    <col min="4" max="4" width="7.25" style="3" customWidth="1"/>
    <col min="5" max="5" width="9.625" style="3" customWidth="1"/>
    <col min="6" max="6" width="6.875" style="3" customWidth="1"/>
    <col min="7" max="7" width="11" style="3" customWidth="1"/>
    <col min="8" max="8" width="10.625" style="3" customWidth="1"/>
    <col min="9" max="9" width="11.125" style="3" customWidth="1"/>
    <col min="10" max="10" width="10.625" style="4" customWidth="1"/>
    <col min="11" max="11" width="14.25" style="3" customWidth="1"/>
    <col min="12" max="12" width="12.25" style="3" customWidth="1"/>
    <col min="13" max="13" width="46.25" style="3" customWidth="1"/>
    <col min="14" max="14" width="21.25" style="3" customWidth="1"/>
    <col min="15" max="15" width="9" style="3"/>
    <col min="16" max="16" width="10.125" style="3" customWidth="1"/>
    <col min="17" max="16384" width="9" style="3"/>
  </cols>
  <sheetData>
    <row r="1" s="1" customFormat="1" ht="31" customHeight="1" spans="1:16">
      <c r="A1" s="5" t="s">
        <v>381</v>
      </c>
      <c r="B1" s="5"/>
      <c r="C1" s="5"/>
      <c r="D1" s="5"/>
      <c r="E1" s="5"/>
      <c r="F1" s="5"/>
      <c r="G1" s="5"/>
      <c r="H1" s="5"/>
      <c r="I1" s="5"/>
      <c r="J1" s="16"/>
      <c r="K1" s="5"/>
      <c r="L1" s="5"/>
      <c r="M1" s="5"/>
      <c r="N1" s="5"/>
      <c r="O1" s="5"/>
      <c r="P1" s="17"/>
    </row>
    <row r="2" s="1" customFormat="1" ht="24" customHeight="1" spans="1:16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8"/>
      <c r="P2" s="17"/>
    </row>
    <row r="3" s="2" customFormat="1" ht="39" customHeight="1" spans="1:17">
      <c r="A3" s="2" t="s">
        <v>313</v>
      </c>
      <c r="B3" s="2" t="s">
        <v>314</v>
      </c>
      <c r="C3" s="2" t="s">
        <v>1</v>
      </c>
      <c r="D3" s="8" t="s">
        <v>382</v>
      </c>
      <c r="E3" s="2" t="s">
        <v>316</v>
      </c>
      <c r="F3" s="2" t="s">
        <v>383</v>
      </c>
      <c r="G3" s="9" t="s">
        <v>384</v>
      </c>
      <c r="H3" s="10" t="s">
        <v>385</v>
      </c>
      <c r="I3" s="9" t="s">
        <v>386</v>
      </c>
      <c r="J3" s="19" t="s">
        <v>387</v>
      </c>
      <c r="L3" s="20" t="s">
        <v>388</v>
      </c>
      <c r="M3" s="2" t="s">
        <v>283</v>
      </c>
      <c r="N3" s="2" t="s">
        <v>389</v>
      </c>
      <c r="O3" s="2" t="s">
        <v>390</v>
      </c>
      <c r="P3" s="17"/>
      <c r="Q3" s="23"/>
    </row>
    <row r="4" s="3" customFormat="1" customHeight="1" spans="1:16">
      <c r="A4" s="11">
        <v>1</v>
      </c>
      <c r="B4" s="11"/>
      <c r="C4" s="12" t="s">
        <v>11</v>
      </c>
      <c r="D4" s="12"/>
      <c r="E4" s="12">
        <v>271.61</v>
      </c>
      <c r="F4" s="11">
        <v>30</v>
      </c>
      <c r="G4" s="11">
        <f t="shared" ref="G4:G67" si="0">E4*F4</f>
        <v>8148.3</v>
      </c>
      <c r="H4" s="11"/>
      <c r="I4" s="11"/>
      <c r="J4" s="21"/>
      <c r="K4" s="11"/>
      <c r="L4" s="11"/>
      <c r="M4" s="11"/>
      <c r="N4" s="11"/>
      <c r="O4" s="11"/>
      <c r="P4" s="11"/>
    </row>
    <row r="5" s="3" customFormat="1" customHeight="1" spans="1:16">
      <c r="A5" s="11">
        <v>2</v>
      </c>
      <c r="B5" s="11"/>
      <c r="C5" s="12" t="s">
        <v>14</v>
      </c>
      <c r="D5" s="12"/>
      <c r="E5" s="12">
        <v>119.56</v>
      </c>
      <c r="F5" s="11">
        <v>30</v>
      </c>
      <c r="G5" s="11">
        <f t="shared" si="0"/>
        <v>3586.8</v>
      </c>
      <c r="H5" s="13"/>
      <c r="I5" s="11"/>
      <c r="J5" s="21"/>
      <c r="K5" s="11"/>
      <c r="L5" s="11"/>
      <c r="M5" s="11" t="s">
        <v>391</v>
      </c>
      <c r="N5" s="11"/>
      <c r="O5" s="11"/>
      <c r="P5" s="11"/>
    </row>
    <row r="6" s="3" customFormat="1" customHeight="1" spans="1:16">
      <c r="A6" s="11">
        <v>3</v>
      </c>
      <c r="B6" s="11"/>
      <c r="C6" s="12" t="s">
        <v>15</v>
      </c>
      <c r="D6" s="12"/>
      <c r="E6" s="12">
        <v>269.54</v>
      </c>
      <c r="F6" s="11">
        <v>30</v>
      </c>
      <c r="G6" s="11">
        <f t="shared" si="0"/>
        <v>8086.2</v>
      </c>
      <c r="H6" s="11"/>
      <c r="I6" s="11"/>
      <c r="J6" s="21"/>
      <c r="K6" s="11"/>
      <c r="L6" s="11"/>
      <c r="M6" s="11"/>
      <c r="N6" s="11"/>
      <c r="O6" s="11"/>
      <c r="P6" s="11"/>
    </row>
    <row r="7" s="3" customFormat="1" ht="18" customHeight="1" spans="1:16">
      <c r="A7" s="11">
        <v>4</v>
      </c>
      <c r="B7" s="11"/>
      <c r="C7" s="12" t="s">
        <v>16</v>
      </c>
      <c r="D7" s="12"/>
      <c r="E7" s="12">
        <v>168.62</v>
      </c>
      <c r="F7" s="11">
        <v>30</v>
      </c>
      <c r="G7" s="11">
        <f t="shared" si="0"/>
        <v>5058.6</v>
      </c>
      <c r="H7" s="11"/>
      <c r="I7" s="11"/>
      <c r="J7" s="21"/>
      <c r="K7" s="11"/>
      <c r="L7" s="11"/>
      <c r="M7" s="11" t="s">
        <v>392</v>
      </c>
      <c r="N7" s="11"/>
      <c r="O7" s="11"/>
      <c r="P7" s="11"/>
    </row>
    <row r="8" s="3" customFormat="1" customHeight="1" spans="1:16">
      <c r="A8" s="11">
        <v>5</v>
      </c>
      <c r="B8" s="11"/>
      <c r="C8" s="12" t="s">
        <v>17</v>
      </c>
      <c r="D8" s="12"/>
      <c r="E8" s="12">
        <v>132.83</v>
      </c>
      <c r="F8" s="11">
        <v>30</v>
      </c>
      <c r="G8" s="11">
        <f t="shared" si="0"/>
        <v>3984.9</v>
      </c>
      <c r="H8" s="11"/>
      <c r="I8" s="11"/>
      <c r="J8" s="21"/>
      <c r="K8" s="11"/>
      <c r="L8" s="11"/>
      <c r="M8" s="11"/>
      <c r="N8" s="11"/>
      <c r="O8" s="11"/>
      <c r="P8" s="11"/>
    </row>
    <row r="9" s="3" customFormat="1" customHeight="1" spans="1:16">
      <c r="A9" s="11">
        <v>6</v>
      </c>
      <c r="B9" s="11"/>
      <c r="C9" s="12" t="s">
        <v>18</v>
      </c>
      <c r="D9" s="12"/>
      <c r="E9" s="12">
        <v>167.66</v>
      </c>
      <c r="F9" s="11">
        <v>30</v>
      </c>
      <c r="G9" s="11">
        <f t="shared" si="0"/>
        <v>5029.8</v>
      </c>
      <c r="H9" s="11"/>
      <c r="I9" s="11"/>
      <c r="J9" s="21"/>
      <c r="K9" s="11"/>
      <c r="L9" s="11"/>
      <c r="M9" s="11"/>
      <c r="N9" s="11"/>
      <c r="O9" s="11"/>
      <c r="P9" s="11"/>
    </row>
    <row r="10" s="3" customFormat="1" customHeight="1" spans="1:16">
      <c r="A10" s="11">
        <v>7</v>
      </c>
      <c r="B10" s="11"/>
      <c r="C10" s="12" t="s">
        <v>19</v>
      </c>
      <c r="D10" s="12"/>
      <c r="E10" s="12">
        <v>131.87</v>
      </c>
      <c r="F10" s="11">
        <v>30</v>
      </c>
      <c r="G10" s="11">
        <f t="shared" si="0"/>
        <v>3956.1</v>
      </c>
      <c r="H10" s="11"/>
      <c r="I10" s="11"/>
      <c r="J10" s="21"/>
      <c r="K10" s="11"/>
      <c r="L10" s="11"/>
      <c r="M10" s="11"/>
      <c r="N10" s="11"/>
      <c r="O10" s="11"/>
      <c r="P10" s="11"/>
    </row>
    <row r="11" s="3" customFormat="1" customHeight="1" spans="1:16">
      <c r="A11" s="11">
        <v>8</v>
      </c>
      <c r="B11" s="11"/>
      <c r="C11" s="12" t="s">
        <v>20</v>
      </c>
      <c r="D11" s="12"/>
      <c r="E11" s="12">
        <v>132.83</v>
      </c>
      <c r="F11" s="11">
        <v>30</v>
      </c>
      <c r="G11" s="11">
        <f t="shared" si="0"/>
        <v>3984.9</v>
      </c>
      <c r="H11" s="11"/>
      <c r="I11" s="11"/>
      <c r="J11" s="21"/>
      <c r="K11" s="11"/>
      <c r="L11" s="11"/>
      <c r="M11" s="11"/>
      <c r="N11" s="11"/>
      <c r="O11" s="11"/>
      <c r="P11" s="11"/>
    </row>
    <row r="12" s="3" customFormat="1" customHeight="1" spans="1:16">
      <c r="A12" s="11">
        <v>9</v>
      </c>
      <c r="B12" s="11"/>
      <c r="C12" s="12" t="s">
        <v>21</v>
      </c>
      <c r="D12" s="12"/>
      <c r="E12" s="12">
        <v>167.66</v>
      </c>
      <c r="F12" s="11">
        <v>30</v>
      </c>
      <c r="G12" s="11">
        <f t="shared" si="0"/>
        <v>5029.8</v>
      </c>
      <c r="H12" s="11"/>
      <c r="I12" s="11"/>
      <c r="J12" s="21"/>
      <c r="K12" s="11"/>
      <c r="L12" s="11"/>
      <c r="M12" s="11"/>
      <c r="N12" s="11"/>
      <c r="O12" s="11"/>
      <c r="P12" s="11"/>
    </row>
    <row r="13" s="3" customFormat="1" customHeight="1" spans="1:16">
      <c r="A13" s="11">
        <v>10</v>
      </c>
      <c r="B13" s="11"/>
      <c r="C13" s="12" t="s">
        <v>22</v>
      </c>
      <c r="D13" s="12"/>
      <c r="E13" s="12">
        <v>131.87</v>
      </c>
      <c r="F13" s="11">
        <v>30</v>
      </c>
      <c r="G13" s="11">
        <f t="shared" si="0"/>
        <v>3956.1</v>
      </c>
      <c r="H13" s="11"/>
      <c r="I13" s="11"/>
      <c r="J13" s="21"/>
      <c r="K13" s="11"/>
      <c r="L13" s="11"/>
      <c r="M13" s="11"/>
      <c r="N13" s="11"/>
      <c r="O13" s="11"/>
      <c r="P13" s="11"/>
    </row>
    <row r="14" s="3" customFormat="1" customHeight="1" spans="1:16">
      <c r="A14" s="11">
        <v>11</v>
      </c>
      <c r="B14" s="11"/>
      <c r="C14" s="12" t="s">
        <v>23</v>
      </c>
      <c r="D14" s="12"/>
      <c r="E14" s="12">
        <v>132.83</v>
      </c>
      <c r="F14" s="11">
        <v>30</v>
      </c>
      <c r="G14" s="11">
        <f t="shared" si="0"/>
        <v>3984.9</v>
      </c>
      <c r="H14" s="11"/>
      <c r="I14" s="11"/>
      <c r="J14" s="21"/>
      <c r="K14" s="11"/>
      <c r="L14" s="11"/>
      <c r="M14" s="11"/>
      <c r="N14" s="11"/>
      <c r="O14" s="11"/>
      <c r="P14" s="11"/>
    </row>
    <row r="15" s="3" customFormat="1" customHeight="1" spans="1:16">
      <c r="A15" s="11">
        <v>12</v>
      </c>
      <c r="B15" s="11"/>
      <c r="C15" s="12" t="s">
        <v>24</v>
      </c>
      <c r="D15" s="12"/>
      <c r="E15" s="12">
        <v>167.66</v>
      </c>
      <c r="F15" s="11">
        <v>30</v>
      </c>
      <c r="G15" s="11">
        <f t="shared" si="0"/>
        <v>5029.8</v>
      </c>
      <c r="H15" s="11"/>
      <c r="I15" s="11"/>
      <c r="J15" s="21"/>
      <c r="K15" s="11"/>
      <c r="L15" s="11"/>
      <c r="M15" s="11"/>
      <c r="N15" s="11"/>
      <c r="O15" s="11"/>
      <c r="P15" s="11"/>
    </row>
    <row r="16" s="3" customFormat="1" customHeight="1" spans="1:16">
      <c r="A16" s="11">
        <v>13</v>
      </c>
      <c r="B16" s="11"/>
      <c r="C16" s="12" t="s">
        <v>25</v>
      </c>
      <c r="D16" s="12"/>
      <c r="E16" s="12">
        <v>131.87</v>
      </c>
      <c r="F16" s="11">
        <v>30</v>
      </c>
      <c r="G16" s="11">
        <f t="shared" si="0"/>
        <v>3956.1</v>
      </c>
      <c r="H16" s="11"/>
      <c r="I16" s="11"/>
      <c r="J16" s="21"/>
      <c r="K16" s="11"/>
      <c r="L16" s="11"/>
      <c r="M16" s="11"/>
      <c r="N16" s="11"/>
      <c r="O16" s="11"/>
      <c r="P16" s="11"/>
    </row>
    <row r="17" s="3" customFormat="1" customHeight="1" spans="1:16">
      <c r="A17" s="11">
        <v>14</v>
      </c>
      <c r="B17" s="11"/>
      <c r="C17" s="12" t="s">
        <v>26</v>
      </c>
      <c r="D17" s="12"/>
      <c r="E17" s="12">
        <v>132.83</v>
      </c>
      <c r="F17" s="11">
        <v>30</v>
      </c>
      <c r="G17" s="11">
        <f t="shared" si="0"/>
        <v>3984.9</v>
      </c>
      <c r="H17" s="11"/>
      <c r="I17" s="11"/>
      <c r="J17" s="21"/>
      <c r="K17" s="11"/>
      <c r="L17" s="11"/>
      <c r="M17" s="11"/>
      <c r="N17" s="11"/>
      <c r="O17" s="11"/>
      <c r="P17" s="11"/>
    </row>
    <row r="18" s="3" customFormat="1" customHeight="1" spans="1:16">
      <c r="A18" s="11">
        <v>15</v>
      </c>
      <c r="B18" s="11"/>
      <c r="C18" s="12" t="s">
        <v>27</v>
      </c>
      <c r="D18" s="12"/>
      <c r="E18" s="12">
        <v>167.66</v>
      </c>
      <c r="F18" s="11">
        <v>30</v>
      </c>
      <c r="G18" s="11">
        <f t="shared" si="0"/>
        <v>5029.8</v>
      </c>
      <c r="H18" s="11"/>
      <c r="I18" s="11"/>
      <c r="J18" s="21"/>
      <c r="K18" s="11"/>
      <c r="L18" s="11"/>
      <c r="M18" s="11"/>
      <c r="N18" s="11"/>
      <c r="O18" s="11"/>
      <c r="P18" s="11"/>
    </row>
    <row r="19" s="3" customFormat="1" customHeight="1" spans="1:16">
      <c r="A19" s="11">
        <v>16</v>
      </c>
      <c r="B19" s="11"/>
      <c r="C19" s="12" t="s">
        <v>28</v>
      </c>
      <c r="D19" s="12"/>
      <c r="E19" s="12">
        <v>131.87</v>
      </c>
      <c r="F19" s="11">
        <v>30</v>
      </c>
      <c r="G19" s="11">
        <f t="shared" si="0"/>
        <v>3956.1</v>
      </c>
      <c r="H19" s="11"/>
      <c r="I19" s="11"/>
      <c r="J19" s="21"/>
      <c r="K19" s="11"/>
      <c r="L19" s="11"/>
      <c r="M19" s="11" t="s">
        <v>393</v>
      </c>
      <c r="N19" s="11"/>
      <c r="O19" s="11"/>
      <c r="P19" s="11"/>
    </row>
    <row r="20" s="3" customFormat="1" customHeight="1" spans="1:16">
      <c r="A20" s="11">
        <v>17</v>
      </c>
      <c r="B20" s="11"/>
      <c r="C20" s="12" t="s">
        <v>29</v>
      </c>
      <c r="D20" s="12"/>
      <c r="E20" s="12">
        <v>132.83</v>
      </c>
      <c r="F20" s="11">
        <v>30</v>
      </c>
      <c r="G20" s="11">
        <f t="shared" si="0"/>
        <v>3984.9</v>
      </c>
      <c r="H20" s="11"/>
      <c r="I20" s="11"/>
      <c r="J20" s="21"/>
      <c r="K20" s="11"/>
      <c r="L20" s="11"/>
      <c r="M20" s="11" t="s">
        <v>394</v>
      </c>
      <c r="N20" s="11"/>
      <c r="O20" s="11"/>
      <c r="P20" s="11"/>
    </row>
    <row r="21" s="3" customFormat="1" customHeight="1" spans="1:16">
      <c r="A21" s="11">
        <v>18</v>
      </c>
      <c r="B21" s="11"/>
      <c r="C21" s="12" t="s">
        <v>30</v>
      </c>
      <c r="D21" s="12"/>
      <c r="E21" s="12">
        <v>167.66</v>
      </c>
      <c r="F21" s="11">
        <v>30</v>
      </c>
      <c r="G21" s="11">
        <f t="shared" si="0"/>
        <v>5029.8</v>
      </c>
      <c r="H21" s="11"/>
      <c r="I21" s="11"/>
      <c r="J21" s="21"/>
      <c r="K21" s="11"/>
      <c r="L21" s="11"/>
      <c r="M21" s="11" t="s">
        <v>395</v>
      </c>
      <c r="N21" s="11"/>
      <c r="O21" s="11"/>
      <c r="P21" s="11"/>
    </row>
    <row r="22" s="3" customFormat="1" customHeight="1" spans="1:16">
      <c r="A22" s="11">
        <v>19</v>
      </c>
      <c r="B22" s="11"/>
      <c r="C22" s="12" t="s">
        <v>31</v>
      </c>
      <c r="D22" s="12"/>
      <c r="E22" s="12">
        <v>131.87</v>
      </c>
      <c r="F22" s="11">
        <v>30</v>
      </c>
      <c r="G22" s="11">
        <f t="shared" si="0"/>
        <v>3956.1</v>
      </c>
      <c r="H22" s="11"/>
      <c r="I22" s="11"/>
      <c r="J22" s="21"/>
      <c r="K22" s="11"/>
      <c r="L22" s="11"/>
      <c r="M22" s="11" t="s">
        <v>396</v>
      </c>
      <c r="N22" s="11" t="s">
        <v>397</v>
      </c>
      <c r="O22" s="11"/>
      <c r="P22" s="11"/>
    </row>
    <row r="23" s="3" customFormat="1" customHeight="1" spans="1:16">
      <c r="A23" s="11">
        <v>20</v>
      </c>
      <c r="B23" s="11"/>
      <c r="C23" s="12" t="s">
        <v>32</v>
      </c>
      <c r="D23" s="12"/>
      <c r="E23" s="12">
        <v>264.7</v>
      </c>
      <c r="F23" s="11">
        <v>30</v>
      </c>
      <c r="G23" s="11">
        <f t="shared" si="0"/>
        <v>7941</v>
      </c>
      <c r="H23" s="11"/>
      <c r="I23" s="11"/>
      <c r="J23" s="21"/>
      <c r="K23" s="11"/>
      <c r="L23" s="11"/>
      <c r="M23" s="11" t="s">
        <v>398</v>
      </c>
      <c r="N23" s="11"/>
      <c r="O23" s="11"/>
      <c r="P23" s="11"/>
    </row>
    <row r="24" s="3" customFormat="1" customHeight="1" spans="1:16">
      <c r="A24" s="11">
        <v>21</v>
      </c>
      <c r="B24" s="11"/>
      <c r="C24" s="12" t="s">
        <v>33</v>
      </c>
      <c r="D24" s="12"/>
      <c r="E24" s="12">
        <v>167.66</v>
      </c>
      <c r="F24" s="11">
        <v>30</v>
      </c>
      <c r="G24" s="11">
        <f t="shared" si="0"/>
        <v>5029.8</v>
      </c>
      <c r="H24" s="11"/>
      <c r="I24" s="11"/>
      <c r="J24" s="21"/>
      <c r="K24" s="11"/>
      <c r="L24" s="11"/>
      <c r="M24" s="11"/>
      <c r="N24" s="11"/>
      <c r="O24" s="11"/>
      <c r="P24" s="11"/>
    </row>
    <row r="25" s="3" customFormat="1" customHeight="1" spans="1:16">
      <c r="A25" s="11">
        <v>22</v>
      </c>
      <c r="B25" s="11"/>
      <c r="C25" s="12" t="s">
        <v>34</v>
      </c>
      <c r="D25" s="12"/>
      <c r="E25" s="12">
        <v>264.7</v>
      </c>
      <c r="F25" s="11">
        <v>30</v>
      </c>
      <c r="G25" s="11">
        <f t="shared" si="0"/>
        <v>7941</v>
      </c>
      <c r="H25" s="11"/>
      <c r="I25" s="11"/>
      <c r="J25" s="21"/>
      <c r="K25" s="11"/>
      <c r="L25" s="11"/>
      <c r="M25" s="22" t="s">
        <v>399</v>
      </c>
      <c r="N25" s="11"/>
      <c r="O25" s="11"/>
      <c r="P25" s="11"/>
    </row>
    <row r="26" s="3" customFormat="1" customHeight="1" spans="1:16">
      <c r="A26" s="11">
        <v>23</v>
      </c>
      <c r="B26" s="11"/>
      <c r="C26" s="12" t="s">
        <v>35</v>
      </c>
      <c r="D26" s="12"/>
      <c r="E26" s="12">
        <v>167.66</v>
      </c>
      <c r="F26" s="11">
        <v>30</v>
      </c>
      <c r="G26" s="11">
        <f t="shared" si="0"/>
        <v>5029.8</v>
      </c>
      <c r="H26" s="11"/>
      <c r="I26" s="11"/>
      <c r="J26" s="21"/>
      <c r="K26" s="11"/>
      <c r="L26" s="11"/>
      <c r="M26" s="11" t="s">
        <v>400</v>
      </c>
      <c r="N26" s="11"/>
      <c r="O26" s="11"/>
      <c r="P26" s="11"/>
    </row>
    <row r="27" s="3" customFormat="1" customHeight="1" spans="1:16">
      <c r="A27" s="11">
        <v>24</v>
      </c>
      <c r="B27" s="11"/>
      <c r="C27" s="12" t="s">
        <v>36</v>
      </c>
      <c r="D27" s="12"/>
      <c r="E27" s="12">
        <v>265.33</v>
      </c>
      <c r="F27" s="11">
        <v>30</v>
      </c>
      <c r="G27" s="11">
        <f t="shared" si="0"/>
        <v>7959.9</v>
      </c>
      <c r="H27" s="11"/>
      <c r="I27" s="11"/>
      <c r="J27" s="21"/>
      <c r="K27" s="11"/>
      <c r="L27" s="11"/>
      <c r="M27" s="22" t="s">
        <v>401</v>
      </c>
      <c r="N27" s="11"/>
      <c r="O27" s="11"/>
      <c r="P27" s="11"/>
    </row>
    <row r="28" s="3" customFormat="1" customHeight="1" spans="1:16">
      <c r="A28" s="11">
        <v>25</v>
      </c>
      <c r="B28" s="11"/>
      <c r="C28" s="12" t="s">
        <v>37</v>
      </c>
      <c r="D28" s="12"/>
      <c r="E28" s="12">
        <v>163.45</v>
      </c>
      <c r="F28" s="11">
        <v>30</v>
      </c>
      <c r="G28" s="11">
        <f t="shared" si="0"/>
        <v>4903.5</v>
      </c>
      <c r="H28" s="11"/>
      <c r="I28" s="11"/>
      <c r="J28" s="21"/>
      <c r="K28" s="11"/>
      <c r="L28" s="11"/>
      <c r="M28" s="11"/>
      <c r="N28" s="11"/>
      <c r="O28" s="11"/>
      <c r="P28" s="11"/>
    </row>
    <row r="29" s="3" customFormat="1" customHeight="1" spans="1:16">
      <c r="A29" s="11">
        <v>26</v>
      </c>
      <c r="B29" s="11"/>
      <c r="C29" s="14" t="s">
        <v>38</v>
      </c>
      <c r="D29" s="12"/>
      <c r="E29" s="12">
        <v>285.63</v>
      </c>
      <c r="F29" s="11">
        <v>30</v>
      </c>
      <c r="G29" s="11">
        <f t="shared" si="0"/>
        <v>8568.9</v>
      </c>
      <c r="H29" s="11"/>
      <c r="I29" s="11"/>
      <c r="J29" s="21"/>
      <c r="K29" s="11"/>
      <c r="L29" s="11"/>
      <c r="M29" s="11" t="s">
        <v>402</v>
      </c>
      <c r="N29" s="11"/>
      <c r="O29" s="11"/>
      <c r="P29" s="11"/>
    </row>
    <row r="30" s="3" customFormat="1" customHeight="1" spans="1:16">
      <c r="A30" s="11">
        <v>27</v>
      </c>
      <c r="B30" s="11"/>
      <c r="C30" s="12" t="s">
        <v>39</v>
      </c>
      <c r="D30" s="12"/>
      <c r="E30" s="12">
        <v>144.79</v>
      </c>
      <c r="F30" s="11">
        <v>30</v>
      </c>
      <c r="G30" s="11">
        <f t="shared" si="0"/>
        <v>4343.7</v>
      </c>
      <c r="H30" s="11"/>
      <c r="I30" s="11"/>
      <c r="J30" s="21"/>
      <c r="K30" s="11"/>
      <c r="L30" s="11"/>
      <c r="M30" s="11" t="s">
        <v>403</v>
      </c>
      <c r="N30" s="11"/>
      <c r="O30" s="11"/>
      <c r="P30" s="11"/>
    </row>
    <row r="31" s="3" customFormat="1" customHeight="1" spans="1:16">
      <c r="A31" s="11">
        <v>28</v>
      </c>
      <c r="B31" s="11"/>
      <c r="C31" s="12" t="s">
        <v>40</v>
      </c>
      <c r="D31" s="12"/>
      <c r="E31" s="12">
        <v>276.12</v>
      </c>
      <c r="F31" s="11">
        <v>30</v>
      </c>
      <c r="G31" s="11">
        <f t="shared" si="0"/>
        <v>8283.6</v>
      </c>
      <c r="H31" s="11"/>
      <c r="I31" s="11"/>
      <c r="J31" s="21"/>
      <c r="K31" s="11"/>
      <c r="L31" s="11"/>
      <c r="M31" s="11"/>
      <c r="N31" s="11"/>
      <c r="O31" s="11"/>
      <c r="P31" s="11"/>
    </row>
    <row r="32" s="3" customFormat="1" customHeight="1" spans="1:16">
      <c r="A32" s="11">
        <v>29</v>
      </c>
      <c r="B32" s="11"/>
      <c r="C32" s="12" t="s">
        <v>41</v>
      </c>
      <c r="D32" s="12"/>
      <c r="E32" s="12">
        <v>274.75</v>
      </c>
      <c r="F32" s="11">
        <v>30</v>
      </c>
      <c r="G32" s="11">
        <f t="shared" si="0"/>
        <v>8242.5</v>
      </c>
      <c r="H32" s="11"/>
      <c r="I32" s="11"/>
      <c r="J32" s="21"/>
      <c r="K32" s="11"/>
      <c r="L32" s="11"/>
      <c r="M32" s="11" t="s">
        <v>404</v>
      </c>
      <c r="N32" s="11"/>
      <c r="O32" s="11"/>
      <c r="P32" s="11"/>
    </row>
    <row r="33" s="3" customFormat="1" customHeight="1" spans="1:16">
      <c r="A33" s="11">
        <v>30</v>
      </c>
      <c r="B33" s="11"/>
      <c r="C33" s="12" t="s">
        <v>42</v>
      </c>
      <c r="D33" s="12"/>
      <c r="E33" s="12">
        <v>274.75</v>
      </c>
      <c r="F33" s="11">
        <v>30</v>
      </c>
      <c r="G33" s="11">
        <f t="shared" si="0"/>
        <v>8242.5</v>
      </c>
      <c r="H33" s="11"/>
      <c r="I33" s="11"/>
      <c r="J33" s="21"/>
      <c r="K33" s="11"/>
      <c r="L33" s="11"/>
      <c r="M33" s="11" t="s">
        <v>405</v>
      </c>
      <c r="N33" s="11"/>
      <c r="O33" s="11"/>
      <c r="P33" s="11"/>
    </row>
    <row r="34" s="3" customFormat="1" customHeight="1" spans="1:16">
      <c r="A34" s="11">
        <v>31</v>
      </c>
      <c r="B34" s="11"/>
      <c r="C34" s="12" t="s">
        <v>43</v>
      </c>
      <c r="D34" s="12"/>
      <c r="E34" s="12">
        <v>274.75</v>
      </c>
      <c r="F34" s="11">
        <v>30</v>
      </c>
      <c r="G34" s="11">
        <f t="shared" si="0"/>
        <v>8242.5</v>
      </c>
      <c r="H34" s="11"/>
      <c r="I34" s="11"/>
      <c r="J34" s="21"/>
      <c r="K34" s="11"/>
      <c r="L34" s="11"/>
      <c r="M34" s="11"/>
      <c r="N34" s="11"/>
      <c r="O34" s="11"/>
      <c r="P34" s="11"/>
    </row>
    <row r="35" s="3" customFormat="1" customHeight="1" spans="1:16">
      <c r="A35" s="11">
        <v>32</v>
      </c>
      <c r="B35" s="11"/>
      <c r="C35" s="12" t="s">
        <v>44</v>
      </c>
      <c r="D35" s="12"/>
      <c r="E35" s="12">
        <v>274.75</v>
      </c>
      <c r="F35" s="11">
        <v>30</v>
      </c>
      <c r="G35" s="11">
        <f t="shared" si="0"/>
        <v>8242.5</v>
      </c>
      <c r="H35" s="11"/>
      <c r="I35" s="11"/>
      <c r="J35" s="21"/>
      <c r="K35" s="11"/>
      <c r="L35" s="11"/>
      <c r="M35" s="11"/>
      <c r="N35" s="11"/>
      <c r="O35" s="11"/>
      <c r="P35" s="11"/>
    </row>
    <row r="36" s="3" customFormat="1" customHeight="1" spans="1:16">
      <c r="A36" s="11">
        <v>33</v>
      </c>
      <c r="B36" s="11"/>
      <c r="C36" s="12" t="s">
        <v>45</v>
      </c>
      <c r="D36" s="12"/>
      <c r="E36" s="12">
        <v>274.75</v>
      </c>
      <c r="F36" s="11">
        <v>30</v>
      </c>
      <c r="G36" s="11">
        <f t="shared" si="0"/>
        <v>8242.5</v>
      </c>
      <c r="H36" s="11"/>
      <c r="I36" s="11"/>
      <c r="J36" s="21"/>
      <c r="K36" s="11"/>
      <c r="L36" s="11"/>
      <c r="M36" s="11"/>
      <c r="N36" s="11"/>
      <c r="O36" s="11"/>
      <c r="P36" s="11"/>
    </row>
    <row r="37" s="3" customFormat="1" customHeight="1" spans="1:16">
      <c r="A37" s="11">
        <v>34</v>
      </c>
      <c r="B37" s="11"/>
      <c r="C37" s="12" t="s">
        <v>46</v>
      </c>
      <c r="D37" s="12"/>
      <c r="E37" s="12">
        <v>274.75</v>
      </c>
      <c r="F37" s="11">
        <v>30</v>
      </c>
      <c r="G37" s="11">
        <f t="shared" si="0"/>
        <v>8242.5</v>
      </c>
      <c r="H37" s="11"/>
      <c r="I37" s="11"/>
      <c r="J37" s="21"/>
      <c r="K37" s="11"/>
      <c r="L37" s="11"/>
      <c r="M37" s="11"/>
      <c r="N37" s="11"/>
      <c r="O37" s="11"/>
      <c r="P37" s="11"/>
    </row>
    <row r="38" s="3" customFormat="1" customHeight="1" spans="1:16">
      <c r="A38" s="11">
        <v>35</v>
      </c>
      <c r="B38" s="11"/>
      <c r="C38" s="12" t="s">
        <v>47</v>
      </c>
      <c r="D38" s="12"/>
      <c r="E38" s="12">
        <v>274.75</v>
      </c>
      <c r="F38" s="11">
        <v>30</v>
      </c>
      <c r="G38" s="11">
        <f t="shared" si="0"/>
        <v>8242.5</v>
      </c>
      <c r="H38" s="13"/>
      <c r="I38" s="11"/>
      <c r="J38" s="21"/>
      <c r="K38" s="11"/>
      <c r="L38" s="11"/>
      <c r="M38" s="11"/>
      <c r="N38" s="11"/>
      <c r="O38" s="11"/>
      <c r="P38" s="11"/>
    </row>
    <row r="39" s="3" customFormat="1" customHeight="1" spans="1:16">
      <c r="A39" s="11">
        <v>36</v>
      </c>
      <c r="B39" s="11"/>
      <c r="C39" s="12" t="s">
        <v>48</v>
      </c>
      <c r="D39" s="12"/>
      <c r="E39" s="12">
        <v>274.75</v>
      </c>
      <c r="F39" s="11">
        <v>30</v>
      </c>
      <c r="G39" s="11">
        <f t="shared" si="0"/>
        <v>8242.5</v>
      </c>
      <c r="H39" s="11"/>
      <c r="I39" s="11"/>
      <c r="J39" s="21"/>
      <c r="K39" s="11"/>
      <c r="L39" s="11"/>
      <c r="M39" s="11" t="s">
        <v>406</v>
      </c>
      <c r="N39" s="11"/>
      <c r="O39" s="11"/>
      <c r="P39" s="11"/>
    </row>
    <row r="40" s="3" customFormat="1" customHeight="1" spans="1:16">
      <c r="A40" s="11">
        <v>37</v>
      </c>
      <c r="B40" s="11"/>
      <c r="C40" s="12" t="s">
        <v>49</v>
      </c>
      <c r="D40" s="12"/>
      <c r="E40" s="12">
        <v>274.75</v>
      </c>
      <c r="F40" s="11">
        <v>30</v>
      </c>
      <c r="G40" s="11">
        <f t="shared" si="0"/>
        <v>8242.5</v>
      </c>
      <c r="H40" s="11"/>
      <c r="I40" s="11"/>
      <c r="J40" s="21"/>
      <c r="K40" s="11"/>
      <c r="L40" s="11"/>
      <c r="M40" s="11"/>
      <c r="N40" s="11"/>
      <c r="O40" s="11"/>
      <c r="P40" s="11"/>
    </row>
    <row r="41" s="3" customFormat="1" customHeight="1" spans="1:16">
      <c r="A41" s="11">
        <v>38</v>
      </c>
      <c r="B41" s="11"/>
      <c r="C41" s="12" t="s">
        <v>50</v>
      </c>
      <c r="D41" s="12"/>
      <c r="E41" s="12">
        <v>274.75</v>
      </c>
      <c r="F41" s="11">
        <v>30</v>
      </c>
      <c r="G41" s="11">
        <f t="shared" si="0"/>
        <v>8242.5</v>
      </c>
      <c r="H41" s="11"/>
      <c r="I41" s="11"/>
      <c r="J41" s="21"/>
      <c r="K41" s="11"/>
      <c r="L41" s="11"/>
      <c r="M41" s="11"/>
      <c r="N41" s="11"/>
      <c r="O41" s="11"/>
      <c r="P41" s="11"/>
    </row>
    <row r="42" s="3" customFormat="1" customHeight="1" spans="1:16">
      <c r="A42" s="11">
        <v>39</v>
      </c>
      <c r="B42" s="11"/>
      <c r="C42" s="12" t="s">
        <v>51</v>
      </c>
      <c r="D42" s="12"/>
      <c r="E42" s="12">
        <v>274.75</v>
      </c>
      <c r="F42" s="11">
        <v>30</v>
      </c>
      <c r="G42" s="11">
        <f t="shared" si="0"/>
        <v>8242.5</v>
      </c>
      <c r="H42" s="11"/>
      <c r="I42" s="11"/>
      <c r="J42" s="21"/>
      <c r="K42" s="11"/>
      <c r="L42" s="11"/>
      <c r="M42" s="11" t="s">
        <v>407</v>
      </c>
      <c r="N42" s="11"/>
      <c r="O42" s="11"/>
      <c r="P42" s="11"/>
    </row>
    <row r="43" s="3" customFormat="1" customHeight="1" spans="1:16">
      <c r="A43" s="11">
        <v>40</v>
      </c>
      <c r="B43" s="11"/>
      <c r="C43" s="12" t="s">
        <v>52</v>
      </c>
      <c r="D43" s="12"/>
      <c r="E43" s="12">
        <v>274.75</v>
      </c>
      <c r="F43" s="11">
        <v>30</v>
      </c>
      <c r="G43" s="11">
        <f t="shared" si="0"/>
        <v>8242.5</v>
      </c>
      <c r="H43" s="11"/>
      <c r="I43" s="11"/>
      <c r="J43" s="21"/>
      <c r="K43" s="11"/>
      <c r="L43" s="11"/>
      <c r="M43" s="11" t="s">
        <v>408</v>
      </c>
      <c r="N43" s="11"/>
      <c r="O43" s="11"/>
      <c r="P43" s="11"/>
    </row>
    <row r="44" s="3" customFormat="1" customHeight="1" spans="1:16">
      <c r="A44" s="11">
        <v>41</v>
      </c>
      <c r="B44" s="11"/>
      <c r="C44" s="12" t="s">
        <v>53</v>
      </c>
      <c r="D44" s="12"/>
      <c r="E44" s="12">
        <v>274.75</v>
      </c>
      <c r="F44" s="11">
        <v>30</v>
      </c>
      <c r="G44" s="11">
        <f t="shared" si="0"/>
        <v>8242.5</v>
      </c>
      <c r="H44" s="11"/>
      <c r="I44" s="11"/>
      <c r="J44" s="21"/>
      <c r="K44" s="11"/>
      <c r="L44" s="11"/>
      <c r="M44" s="11"/>
      <c r="N44" s="11"/>
      <c r="O44" s="11"/>
      <c r="P44" s="11"/>
    </row>
    <row r="45" s="3" customFormat="1" customHeight="1" spans="1:16">
      <c r="A45" s="11">
        <v>42</v>
      </c>
      <c r="B45" s="11"/>
      <c r="C45" s="12" t="s">
        <v>54</v>
      </c>
      <c r="D45" s="12"/>
      <c r="E45" s="12">
        <v>274.75</v>
      </c>
      <c r="F45" s="11">
        <v>30</v>
      </c>
      <c r="G45" s="11">
        <f t="shared" si="0"/>
        <v>8242.5</v>
      </c>
      <c r="H45" s="11"/>
      <c r="I45" s="11"/>
      <c r="J45" s="21"/>
      <c r="K45" s="11"/>
      <c r="L45" s="11"/>
      <c r="M45" s="11"/>
      <c r="N45" s="11"/>
      <c r="O45" s="11"/>
      <c r="P45" s="11"/>
    </row>
    <row r="46" s="3" customFormat="1" customHeight="1" spans="1:16">
      <c r="A46" s="11">
        <v>43</v>
      </c>
      <c r="B46" s="11"/>
      <c r="C46" s="12" t="s">
        <v>55</v>
      </c>
      <c r="D46" s="12"/>
      <c r="E46" s="12">
        <v>264.34</v>
      </c>
      <c r="F46" s="11">
        <v>30</v>
      </c>
      <c r="G46" s="11">
        <f t="shared" si="0"/>
        <v>7930.2</v>
      </c>
      <c r="H46" s="11"/>
      <c r="I46" s="11"/>
      <c r="J46" s="21"/>
      <c r="K46" s="11"/>
      <c r="L46" s="11"/>
      <c r="M46" s="11"/>
      <c r="N46" s="11"/>
      <c r="O46" s="11"/>
      <c r="P46" s="11"/>
    </row>
    <row r="47" s="3" customFormat="1" customHeight="1" spans="1:16">
      <c r="A47" s="11">
        <v>44</v>
      </c>
      <c r="B47" s="11"/>
      <c r="C47" s="12" t="s">
        <v>56</v>
      </c>
      <c r="D47" s="12"/>
      <c r="E47" s="12">
        <v>263.96</v>
      </c>
      <c r="F47" s="11">
        <v>30</v>
      </c>
      <c r="G47" s="11">
        <f t="shared" si="0"/>
        <v>7918.8</v>
      </c>
      <c r="H47" s="11"/>
      <c r="I47" s="11"/>
      <c r="J47" s="21"/>
      <c r="K47" s="11"/>
      <c r="L47" s="11"/>
      <c r="M47" s="11"/>
      <c r="N47" s="11"/>
      <c r="O47" s="11"/>
      <c r="P47" s="11" t="s">
        <v>409</v>
      </c>
    </row>
    <row r="48" s="3" customFormat="1" customHeight="1" spans="1:16">
      <c r="A48" s="11">
        <v>45</v>
      </c>
      <c r="B48" s="11"/>
      <c r="C48" s="15" t="s">
        <v>57</v>
      </c>
      <c r="D48" s="12"/>
      <c r="E48" s="12">
        <v>272.96</v>
      </c>
      <c r="F48" s="11">
        <v>30</v>
      </c>
      <c r="G48" s="11">
        <f t="shared" si="0"/>
        <v>8188.8</v>
      </c>
      <c r="H48" s="11"/>
      <c r="I48" s="11"/>
      <c r="J48" s="21"/>
      <c r="K48" s="11"/>
      <c r="L48" s="11"/>
      <c r="M48" s="11"/>
      <c r="N48" s="11"/>
      <c r="O48" s="11"/>
      <c r="P48" s="11"/>
    </row>
    <row r="49" s="3" customFormat="1" customHeight="1" spans="1:16">
      <c r="A49" s="11">
        <v>46</v>
      </c>
      <c r="B49" s="11"/>
      <c r="C49" s="12" t="s">
        <v>58</v>
      </c>
      <c r="D49" s="12"/>
      <c r="E49" s="12">
        <v>139.65</v>
      </c>
      <c r="F49" s="11">
        <v>30</v>
      </c>
      <c r="G49" s="11">
        <f t="shared" si="0"/>
        <v>4189.5</v>
      </c>
      <c r="H49" s="11"/>
      <c r="I49" s="11"/>
      <c r="J49" s="21"/>
      <c r="K49" s="11"/>
      <c r="L49" s="11"/>
      <c r="M49" s="11"/>
      <c r="N49" s="11"/>
      <c r="O49" s="11"/>
      <c r="P49" s="11"/>
    </row>
    <row r="50" s="3" customFormat="1" customHeight="1" spans="1:16">
      <c r="A50" s="11">
        <v>47</v>
      </c>
      <c r="B50" s="11"/>
      <c r="C50" s="12" t="s">
        <v>59</v>
      </c>
      <c r="D50" s="12"/>
      <c r="E50" s="12">
        <v>270.12</v>
      </c>
      <c r="F50" s="11">
        <v>30</v>
      </c>
      <c r="G50" s="11">
        <f t="shared" si="0"/>
        <v>8103.6</v>
      </c>
      <c r="H50" s="11"/>
      <c r="I50" s="11"/>
      <c r="J50" s="21"/>
      <c r="K50" s="11"/>
      <c r="L50" s="11"/>
      <c r="M50" s="11" t="s">
        <v>410</v>
      </c>
      <c r="N50" s="11"/>
      <c r="O50" s="11"/>
      <c r="P50" s="11"/>
    </row>
    <row r="51" s="3" customFormat="1" customHeight="1" spans="1:16">
      <c r="A51" s="11">
        <v>48</v>
      </c>
      <c r="B51" s="11"/>
      <c r="C51" s="12" t="s">
        <v>60</v>
      </c>
      <c r="D51" s="12"/>
      <c r="E51" s="12">
        <v>168.62</v>
      </c>
      <c r="F51" s="11">
        <v>30</v>
      </c>
      <c r="G51" s="11">
        <f t="shared" si="0"/>
        <v>5058.6</v>
      </c>
      <c r="H51" s="11"/>
      <c r="I51" s="11"/>
      <c r="J51" s="21"/>
      <c r="K51" s="11"/>
      <c r="L51" s="11"/>
      <c r="M51" s="11"/>
      <c r="N51" s="11"/>
      <c r="O51" s="11"/>
      <c r="P51" s="11"/>
    </row>
    <row r="52" s="3" customFormat="1" customHeight="1" spans="1:16">
      <c r="A52" s="11">
        <v>49</v>
      </c>
      <c r="B52" s="11"/>
      <c r="C52" s="12" t="s">
        <v>61</v>
      </c>
      <c r="D52" s="12"/>
      <c r="E52" s="12">
        <v>272.76</v>
      </c>
      <c r="F52" s="11">
        <v>30</v>
      </c>
      <c r="G52" s="11">
        <f t="shared" si="0"/>
        <v>8182.8</v>
      </c>
      <c r="H52" s="11"/>
      <c r="I52" s="11"/>
      <c r="J52" s="21"/>
      <c r="K52" s="11"/>
      <c r="L52" s="11"/>
      <c r="M52" s="11"/>
      <c r="N52" s="11"/>
      <c r="O52" s="11"/>
      <c r="P52" s="11"/>
    </row>
    <row r="53" s="3" customFormat="1" customHeight="1" spans="1:16">
      <c r="A53" s="11">
        <v>50</v>
      </c>
      <c r="B53" s="11"/>
      <c r="C53" s="12" t="s">
        <v>62</v>
      </c>
      <c r="D53" s="12"/>
      <c r="E53" s="12">
        <v>167.66</v>
      </c>
      <c r="F53" s="11">
        <v>30</v>
      </c>
      <c r="G53" s="11">
        <f t="shared" si="0"/>
        <v>5029.8</v>
      </c>
      <c r="H53" s="11"/>
      <c r="I53" s="11"/>
      <c r="J53" s="21"/>
      <c r="K53" s="11"/>
      <c r="L53" s="11"/>
      <c r="M53" s="11"/>
      <c r="N53" s="11"/>
      <c r="O53" s="11"/>
      <c r="P53" s="11"/>
    </row>
    <row r="54" s="3" customFormat="1" customHeight="1" spans="1:16">
      <c r="A54" s="11">
        <v>51</v>
      </c>
      <c r="B54" s="11"/>
      <c r="C54" s="12" t="s">
        <v>63</v>
      </c>
      <c r="D54" s="12"/>
      <c r="E54" s="12">
        <v>272.76</v>
      </c>
      <c r="F54" s="11">
        <v>30</v>
      </c>
      <c r="G54" s="11">
        <f t="shared" si="0"/>
        <v>8182.8</v>
      </c>
      <c r="H54" s="11"/>
      <c r="I54" s="11"/>
      <c r="J54" s="21"/>
      <c r="K54" s="11"/>
      <c r="L54" s="11"/>
      <c r="M54" s="11"/>
      <c r="N54" s="11"/>
      <c r="O54" s="11"/>
      <c r="P54" s="11" t="s">
        <v>409</v>
      </c>
    </row>
    <row r="55" s="3" customFormat="1" customHeight="1" spans="1:16">
      <c r="A55" s="11">
        <v>52</v>
      </c>
      <c r="B55" s="11"/>
      <c r="C55" s="12" t="s">
        <v>64</v>
      </c>
      <c r="D55" s="12"/>
      <c r="E55" s="12">
        <v>167.66</v>
      </c>
      <c r="F55" s="11">
        <v>30</v>
      </c>
      <c r="G55" s="11">
        <f t="shared" si="0"/>
        <v>5029.8</v>
      </c>
      <c r="H55" s="11"/>
      <c r="I55" s="11"/>
      <c r="J55" s="21"/>
      <c r="K55" s="11"/>
      <c r="L55" s="11"/>
      <c r="M55" s="11"/>
      <c r="N55" s="11"/>
      <c r="O55" s="11"/>
      <c r="P55" s="11"/>
    </row>
    <row r="56" s="3" customFormat="1" customHeight="1" spans="1:16">
      <c r="A56" s="11">
        <v>53</v>
      </c>
      <c r="B56" s="11"/>
      <c r="C56" s="12" t="s">
        <v>65</v>
      </c>
      <c r="D56" s="12"/>
      <c r="E56" s="12">
        <v>272.76</v>
      </c>
      <c r="F56" s="11">
        <v>30</v>
      </c>
      <c r="G56" s="11">
        <f t="shared" si="0"/>
        <v>8182.8</v>
      </c>
      <c r="H56" s="11">
        <v>7333.33</v>
      </c>
      <c r="I56" s="11">
        <v>7333.33</v>
      </c>
      <c r="J56" s="21"/>
      <c r="K56" s="11" t="s">
        <v>411</v>
      </c>
      <c r="L56" s="11" t="s">
        <v>412</v>
      </c>
      <c r="M56" s="11" t="s">
        <v>413</v>
      </c>
      <c r="N56" s="11"/>
      <c r="O56" s="11"/>
      <c r="P56" s="11"/>
    </row>
    <row r="57" s="3" customFormat="1" customHeight="1" spans="1:16">
      <c r="A57" s="11">
        <v>54</v>
      </c>
      <c r="B57" s="11"/>
      <c r="C57" s="12" t="s">
        <v>66</v>
      </c>
      <c r="D57" s="12"/>
      <c r="E57" s="12">
        <v>167.66</v>
      </c>
      <c r="F57" s="11">
        <v>30</v>
      </c>
      <c r="G57" s="11">
        <f t="shared" si="0"/>
        <v>5029.8</v>
      </c>
      <c r="H57" s="11"/>
      <c r="I57" s="11"/>
      <c r="J57" s="21"/>
      <c r="K57" s="11"/>
      <c r="L57" s="11"/>
      <c r="M57" s="11"/>
      <c r="N57" s="11"/>
      <c r="O57" s="11"/>
      <c r="P57" s="11"/>
    </row>
    <row r="58" s="3" customFormat="1" customHeight="1" spans="1:16">
      <c r="A58" s="11">
        <v>55</v>
      </c>
      <c r="B58" s="11"/>
      <c r="C58" s="12" t="s">
        <v>67</v>
      </c>
      <c r="D58" s="12"/>
      <c r="E58" s="12">
        <v>272.76</v>
      </c>
      <c r="F58" s="11">
        <v>30</v>
      </c>
      <c r="G58" s="11">
        <f t="shared" si="0"/>
        <v>8182.8</v>
      </c>
      <c r="H58" s="11"/>
      <c r="I58" s="11"/>
      <c r="J58" s="21"/>
      <c r="K58" s="11"/>
      <c r="L58" s="11"/>
      <c r="M58" s="11" t="s">
        <v>395</v>
      </c>
      <c r="N58" s="11"/>
      <c r="O58" s="11"/>
      <c r="P58" s="11"/>
    </row>
    <row r="59" s="3" customFormat="1" customHeight="1" spans="1:16">
      <c r="A59" s="11">
        <v>56</v>
      </c>
      <c r="B59" s="11"/>
      <c r="C59" s="12" t="s">
        <v>68</v>
      </c>
      <c r="D59" s="12"/>
      <c r="E59" s="12">
        <v>167.66</v>
      </c>
      <c r="F59" s="11">
        <v>30</v>
      </c>
      <c r="G59" s="11">
        <f t="shared" si="0"/>
        <v>5029.8</v>
      </c>
      <c r="H59" s="11"/>
      <c r="I59" s="11"/>
      <c r="J59" s="21"/>
      <c r="K59" s="11"/>
      <c r="L59" s="11"/>
      <c r="M59" s="11"/>
      <c r="N59" s="11"/>
      <c r="O59" s="11"/>
      <c r="P59" s="11"/>
    </row>
    <row r="60" s="3" customFormat="1" customHeight="1" spans="1:16">
      <c r="A60" s="11">
        <v>57</v>
      </c>
      <c r="B60" s="11"/>
      <c r="C60" s="12" t="s">
        <v>69</v>
      </c>
      <c r="D60" s="12"/>
      <c r="E60" s="12">
        <v>272.76</v>
      </c>
      <c r="F60" s="11">
        <v>30</v>
      </c>
      <c r="G60" s="11">
        <f t="shared" si="0"/>
        <v>8182.8</v>
      </c>
      <c r="H60" s="11"/>
      <c r="I60" s="11"/>
      <c r="J60" s="21"/>
      <c r="K60" s="11"/>
      <c r="L60" s="11"/>
      <c r="M60" s="11" t="s">
        <v>414</v>
      </c>
      <c r="N60" s="11"/>
      <c r="O60" s="11"/>
      <c r="P60" s="11"/>
    </row>
    <row r="61" s="3" customFormat="1" customHeight="1" spans="1:16">
      <c r="A61" s="11">
        <v>58</v>
      </c>
      <c r="B61" s="11"/>
      <c r="C61" s="12" t="s">
        <v>70</v>
      </c>
      <c r="D61" s="12"/>
      <c r="E61" s="12">
        <v>167.66</v>
      </c>
      <c r="F61" s="11">
        <v>30</v>
      </c>
      <c r="G61" s="11">
        <f t="shared" si="0"/>
        <v>5029.8</v>
      </c>
      <c r="H61" s="11"/>
      <c r="I61" s="11"/>
      <c r="J61" s="21"/>
      <c r="K61" s="11"/>
      <c r="L61" s="11"/>
      <c r="M61" s="11"/>
      <c r="N61" s="11"/>
      <c r="O61" s="11"/>
      <c r="P61" s="11"/>
    </row>
    <row r="62" s="3" customFormat="1" customHeight="1" spans="1:16">
      <c r="A62" s="11">
        <v>59</v>
      </c>
      <c r="B62" s="11"/>
      <c r="C62" s="12" t="s">
        <v>71</v>
      </c>
      <c r="D62" s="12"/>
      <c r="E62" s="12">
        <v>272.76</v>
      </c>
      <c r="F62" s="11">
        <v>30</v>
      </c>
      <c r="G62" s="11">
        <f t="shared" si="0"/>
        <v>8182.8</v>
      </c>
      <c r="H62" s="11"/>
      <c r="I62" s="11"/>
      <c r="J62" s="21"/>
      <c r="K62" s="11"/>
      <c r="L62" s="11"/>
      <c r="M62" s="11"/>
      <c r="N62" s="11"/>
      <c r="O62" s="11"/>
      <c r="P62" s="11"/>
    </row>
    <row r="63" s="3" customFormat="1" customHeight="1" spans="1:16">
      <c r="A63" s="11">
        <v>60</v>
      </c>
      <c r="B63" s="11"/>
      <c r="C63" s="12" t="s">
        <v>72</v>
      </c>
      <c r="D63" s="12"/>
      <c r="E63" s="12">
        <v>167.66</v>
      </c>
      <c r="F63" s="11">
        <v>30</v>
      </c>
      <c r="G63" s="11">
        <f t="shared" si="0"/>
        <v>5029.8</v>
      </c>
      <c r="H63" s="11"/>
      <c r="I63" s="11"/>
      <c r="J63" s="21"/>
      <c r="K63" s="11"/>
      <c r="L63" s="11"/>
      <c r="M63" s="11"/>
      <c r="N63" s="11"/>
      <c r="O63" s="11"/>
      <c r="P63" s="11"/>
    </row>
    <row r="64" s="3" customFormat="1" customHeight="1" spans="1:16">
      <c r="A64" s="11">
        <v>61</v>
      </c>
      <c r="B64" s="11"/>
      <c r="C64" s="12" t="s">
        <v>73</v>
      </c>
      <c r="D64" s="12"/>
      <c r="E64" s="12">
        <v>272.76</v>
      </c>
      <c r="F64" s="11">
        <v>30</v>
      </c>
      <c r="G64" s="11">
        <f t="shared" si="0"/>
        <v>8182.8</v>
      </c>
      <c r="H64" s="11"/>
      <c r="I64" s="11"/>
      <c r="J64" s="21"/>
      <c r="K64" s="11"/>
      <c r="L64" s="11"/>
      <c r="M64" s="11"/>
      <c r="N64" s="11"/>
      <c r="O64" s="11"/>
      <c r="P64" s="11"/>
    </row>
    <row r="65" s="3" customFormat="1" customHeight="1" spans="1:16">
      <c r="A65" s="11">
        <v>62</v>
      </c>
      <c r="B65" s="11" t="s">
        <v>415</v>
      </c>
      <c r="C65" s="12" t="s">
        <v>74</v>
      </c>
      <c r="D65" s="12"/>
      <c r="E65" s="12">
        <v>167.66</v>
      </c>
      <c r="F65" s="11">
        <v>30</v>
      </c>
      <c r="G65" s="11">
        <f t="shared" si="0"/>
        <v>5029.8</v>
      </c>
      <c r="H65" s="11"/>
      <c r="I65" s="11"/>
      <c r="J65" s="21"/>
      <c r="K65" s="11"/>
      <c r="L65" s="11"/>
      <c r="M65" s="11"/>
      <c r="N65" s="11"/>
      <c r="O65" s="11"/>
      <c r="P65" s="11"/>
    </row>
    <row r="66" s="3" customFormat="1" customHeight="1" spans="1:16">
      <c r="A66" s="11">
        <v>63</v>
      </c>
      <c r="B66" s="11"/>
      <c r="C66" s="12" t="s">
        <v>75</v>
      </c>
      <c r="D66" s="12"/>
      <c r="E66" s="12">
        <v>265.33</v>
      </c>
      <c r="F66" s="11">
        <v>30</v>
      </c>
      <c r="G66" s="11">
        <f t="shared" si="0"/>
        <v>7959.9</v>
      </c>
      <c r="H66" s="11"/>
      <c r="I66" s="11"/>
      <c r="J66" s="21"/>
      <c r="K66" s="11"/>
      <c r="L66" s="11"/>
      <c r="M66" s="11" t="s">
        <v>416</v>
      </c>
      <c r="N66" s="11"/>
      <c r="O66" s="11"/>
      <c r="P66" s="11"/>
    </row>
    <row r="67" s="3" customFormat="1" customHeight="1" spans="1:16">
      <c r="A67" s="11">
        <v>64</v>
      </c>
      <c r="B67" s="11"/>
      <c r="C67" s="12" t="s">
        <v>76</v>
      </c>
      <c r="D67" s="12"/>
      <c r="E67" s="12">
        <v>163.45</v>
      </c>
      <c r="F67" s="11">
        <v>30</v>
      </c>
      <c r="G67" s="11">
        <f t="shared" si="0"/>
        <v>4903.5</v>
      </c>
      <c r="H67" s="11"/>
      <c r="I67" s="11"/>
      <c r="J67" s="21"/>
      <c r="K67" s="11"/>
      <c r="L67" s="11"/>
      <c r="M67" s="11" t="s">
        <v>417</v>
      </c>
      <c r="N67" s="11"/>
      <c r="O67" s="11"/>
      <c r="P67" s="11"/>
    </row>
    <row r="68" s="3" customFormat="1" customHeight="1" spans="1:16">
      <c r="A68" s="11">
        <v>65</v>
      </c>
      <c r="B68" s="11"/>
      <c r="C68" s="15" t="s">
        <v>77</v>
      </c>
      <c r="D68" s="12"/>
      <c r="E68" s="12">
        <v>168.95</v>
      </c>
      <c r="F68" s="11">
        <v>30</v>
      </c>
      <c r="G68" s="11">
        <f t="shared" ref="G68:G113" si="1">E68*F68</f>
        <v>5068.5</v>
      </c>
      <c r="H68" s="11"/>
      <c r="I68" s="11"/>
      <c r="J68" s="21"/>
      <c r="K68" s="11"/>
      <c r="L68" s="11"/>
      <c r="M68" s="11"/>
      <c r="N68" s="11"/>
      <c r="O68" s="11"/>
      <c r="P68" s="11"/>
    </row>
    <row r="69" s="3" customFormat="1" customHeight="1" spans="1:16">
      <c r="A69" s="11">
        <v>66</v>
      </c>
      <c r="B69" s="11"/>
      <c r="C69" s="12" t="s">
        <v>78</v>
      </c>
      <c r="D69" s="12"/>
      <c r="E69" s="12">
        <v>61.74</v>
      </c>
      <c r="F69" s="11">
        <v>30</v>
      </c>
      <c r="G69" s="11">
        <f t="shared" si="1"/>
        <v>1852.2</v>
      </c>
      <c r="H69" s="11"/>
      <c r="I69" s="11"/>
      <c r="J69" s="21"/>
      <c r="K69" s="11"/>
      <c r="L69" s="11"/>
      <c r="M69" s="11"/>
      <c r="N69" s="11"/>
      <c r="O69" s="11"/>
      <c r="P69" s="11"/>
    </row>
    <row r="70" s="3" customFormat="1" customHeight="1" spans="1:16">
      <c r="A70" s="11">
        <v>67</v>
      </c>
      <c r="B70" s="11"/>
      <c r="C70" s="12" t="s">
        <v>79</v>
      </c>
      <c r="D70" s="12"/>
      <c r="E70" s="12">
        <v>79.31</v>
      </c>
      <c r="F70" s="11">
        <v>30</v>
      </c>
      <c r="G70" s="11">
        <f t="shared" si="1"/>
        <v>2379.3</v>
      </c>
      <c r="H70" s="11"/>
      <c r="I70" s="11"/>
      <c r="J70" s="21"/>
      <c r="K70" s="11"/>
      <c r="L70" s="11"/>
      <c r="M70" s="11"/>
      <c r="N70" s="11"/>
      <c r="O70" s="11"/>
      <c r="P70" s="11"/>
    </row>
    <row r="71" s="3" customFormat="1" customHeight="1" spans="1:16">
      <c r="A71" s="11">
        <v>68</v>
      </c>
      <c r="B71" s="11"/>
      <c r="C71" s="12" t="s">
        <v>80</v>
      </c>
      <c r="D71" s="12"/>
      <c r="E71" s="12">
        <v>168.95</v>
      </c>
      <c r="F71" s="11">
        <v>30</v>
      </c>
      <c r="G71" s="11">
        <f t="shared" si="1"/>
        <v>5068.5</v>
      </c>
      <c r="H71" s="11"/>
      <c r="I71" s="11"/>
      <c r="J71" s="21"/>
      <c r="K71" s="11"/>
      <c r="L71" s="11"/>
      <c r="M71" s="11"/>
      <c r="N71" s="11"/>
      <c r="O71" s="11"/>
      <c r="P71" s="11"/>
    </row>
    <row r="72" s="3" customFormat="1" customHeight="1" spans="1:16">
      <c r="A72" s="11">
        <v>69</v>
      </c>
      <c r="B72" s="11"/>
      <c r="C72" s="12" t="s">
        <v>81</v>
      </c>
      <c r="D72" s="12"/>
      <c r="E72" s="12">
        <v>168.95</v>
      </c>
      <c r="F72" s="11">
        <v>30</v>
      </c>
      <c r="G72" s="11">
        <f t="shared" si="1"/>
        <v>5068.5</v>
      </c>
      <c r="H72" s="11"/>
      <c r="I72" s="11"/>
      <c r="J72" s="21"/>
      <c r="K72" s="11"/>
      <c r="L72" s="11"/>
      <c r="M72" s="11"/>
      <c r="N72" s="11"/>
      <c r="O72" s="11"/>
      <c r="P72" s="11"/>
    </row>
    <row r="73" s="3" customFormat="1" customHeight="1" spans="1:16">
      <c r="A73" s="11">
        <v>70</v>
      </c>
      <c r="B73" s="11"/>
      <c r="C73" s="12" t="s">
        <v>82</v>
      </c>
      <c r="D73" s="12"/>
      <c r="E73" s="12">
        <v>165.04</v>
      </c>
      <c r="F73" s="11">
        <v>30</v>
      </c>
      <c r="G73" s="11">
        <f t="shared" si="1"/>
        <v>4951.2</v>
      </c>
      <c r="H73" s="11"/>
      <c r="I73" s="11"/>
      <c r="J73" s="21"/>
      <c r="K73" s="11"/>
      <c r="L73" s="11"/>
      <c r="M73" s="11"/>
      <c r="N73" s="11"/>
      <c r="O73" s="11"/>
      <c r="P73" s="11"/>
    </row>
    <row r="74" s="3" customFormat="1" customHeight="1" spans="1:16">
      <c r="A74" s="11">
        <v>71</v>
      </c>
      <c r="B74" s="11"/>
      <c r="C74" s="12" t="s">
        <v>83</v>
      </c>
      <c r="D74" s="12"/>
      <c r="E74" s="12">
        <v>165.04</v>
      </c>
      <c r="F74" s="11">
        <v>30</v>
      </c>
      <c r="G74" s="11">
        <f t="shared" si="1"/>
        <v>4951.2</v>
      </c>
      <c r="H74" s="11"/>
      <c r="I74" s="11"/>
      <c r="J74" s="21"/>
      <c r="K74" s="11"/>
      <c r="L74" s="11"/>
      <c r="M74" s="11"/>
      <c r="N74" s="11"/>
      <c r="O74" s="11"/>
      <c r="P74" s="11"/>
    </row>
    <row r="75" s="3" customFormat="1" customHeight="1" spans="1:16">
      <c r="A75" s="11">
        <v>72</v>
      </c>
      <c r="B75" s="11"/>
      <c r="C75" s="12" t="s">
        <v>84</v>
      </c>
      <c r="D75" s="12"/>
      <c r="E75" s="12">
        <v>168.95</v>
      </c>
      <c r="F75" s="11">
        <v>30</v>
      </c>
      <c r="G75" s="11">
        <f t="shared" si="1"/>
        <v>5068.5</v>
      </c>
      <c r="H75" s="11"/>
      <c r="I75" s="11"/>
      <c r="J75" s="21"/>
      <c r="K75" s="11"/>
      <c r="L75" s="11"/>
      <c r="M75" s="11"/>
      <c r="N75" s="11"/>
      <c r="O75" s="11"/>
      <c r="P75" s="11"/>
    </row>
    <row r="76" s="3" customFormat="1" customHeight="1" spans="1:16">
      <c r="A76" s="11">
        <v>73</v>
      </c>
      <c r="B76" s="11"/>
      <c r="C76" s="12" t="s">
        <v>85</v>
      </c>
      <c r="D76" s="12"/>
      <c r="E76" s="12">
        <v>168.44</v>
      </c>
      <c r="F76" s="11">
        <v>30</v>
      </c>
      <c r="G76" s="11">
        <f t="shared" si="1"/>
        <v>5053.2</v>
      </c>
      <c r="H76" s="11"/>
      <c r="I76" s="11"/>
      <c r="J76" s="21"/>
      <c r="K76" s="11"/>
      <c r="L76" s="11"/>
      <c r="M76" s="11"/>
      <c r="N76" s="11"/>
      <c r="O76" s="11"/>
      <c r="P76" s="11"/>
    </row>
    <row r="77" s="3" customFormat="1" customHeight="1" spans="1:16">
      <c r="A77" s="11">
        <v>74</v>
      </c>
      <c r="B77" s="11"/>
      <c r="C77" s="12" t="s">
        <v>86</v>
      </c>
      <c r="D77" s="12"/>
      <c r="E77" s="12">
        <v>164.19</v>
      </c>
      <c r="F77" s="11">
        <v>30</v>
      </c>
      <c r="G77" s="11">
        <f t="shared" si="1"/>
        <v>4925.7</v>
      </c>
      <c r="H77" s="11"/>
      <c r="I77" s="11"/>
      <c r="J77" s="21"/>
      <c r="K77" s="11"/>
      <c r="L77" s="11"/>
      <c r="M77" s="11"/>
      <c r="N77" s="11"/>
      <c r="O77" s="11"/>
      <c r="P77" s="11"/>
    </row>
    <row r="78" s="3" customFormat="1" customHeight="1" spans="1:16">
      <c r="A78" s="11">
        <v>75</v>
      </c>
      <c r="B78" s="11"/>
      <c r="C78" s="12" t="s">
        <v>87</v>
      </c>
      <c r="D78" s="12"/>
      <c r="E78" s="12">
        <v>164.19</v>
      </c>
      <c r="F78" s="11">
        <v>30</v>
      </c>
      <c r="G78" s="11">
        <f t="shared" si="1"/>
        <v>4925.7</v>
      </c>
      <c r="H78" s="11"/>
      <c r="I78" s="11"/>
      <c r="J78" s="21"/>
      <c r="K78" s="11"/>
      <c r="L78" s="11"/>
      <c r="M78" s="11"/>
      <c r="N78" s="11"/>
      <c r="O78" s="11"/>
      <c r="P78" s="11"/>
    </row>
    <row r="79" s="3" customFormat="1" customHeight="1" spans="1:16">
      <c r="A79" s="11">
        <v>76</v>
      </c>
      <c r="B79" s="11"/>
      <c r="C79" s="12" t="s">
        <v>88</v>
      </c>
      <c r="D79" s="12"/>
      <c r="E79" s="12">
        <v>168.44</v>
      </c>
      <c r="F79" s="11">
        <v>30</v>
      </c>
      <c r="G79" s="11">
        <f t="shared" si="1"/>
        <v>5053.2</v>
      </c>
      <c r="H79" s="11"/>
      <c r="I79" s="11"/>
      <c r="J79" s="21"/>
      <c r="K79" s="11"/>
      <c r="L79" s="11"/>
      <c r="M79" s="11"/>
      <c r="N79" s="11"/>
      <c r="O79" s="11"/>
      <c r="P79" s="11"/>
    </row>
    <row r="80" s="3" customFormat="1" customHeight="1" spans="1:16">
      <c r="A80" s="11">
        <v>77</v>
      </c>
      <c r="B80" s="11"/>
      <c r="C80" s="12" t="s">
        <v>89</v>
      </c>
      <c r="D80" s="12"/>
      <c r="E80" s="12">
        <v>168.44</v>
      </c>
      <c r="F80" s="11">
        <v>30</v>
      </c>
      <c r="G80" s="11">
        <f t="shared" si="1"/>
        <v>5053.2</v>
      </c>
      <c r="H80" s="11"/>
      <c r="I80" s="11"/>
      <c r="J80" s="21"/>
      <c r="K80" s="11"/>
      <c r="L80" s="11"/>
      <c r="M80" s="11"/>
      <c r="N80" s="11"/>
      <c r="O80" s="11"/>
      <c r="P80" s="11"/>
    </row>
    <row r="81" s="3" customFormat="1" customHeight="1" spans="1:16">
      <c r="A81" s="11">
        <v>78</v>
      </c>
      <c r="B81" s="11"/>
      <c r="C81" s="12" t="s">
        <v>90</v>
      </c>
      <c r="D81" s="12"/>
      <c r="E81" s="12">
        <v>164.19</v>
      </c>
      <c r="F81" s="11">
        <v>30</v>
      </c>
      <c r="G81" s="11">
        <f t="shared" si="1"/>
        <v>4925.7</v>
      </c>
      <c r="H81" s="11"/>
      <c r="I81" s="11"/>
      <c r="J81" s="21"/>
      <c r="K81" s="11"/>
      <c r="L81" s="11"/>
      <c r="M81" s="11"/>
      <c r="N81" s="11"/>
      <c r="O81" s="11"/>
      <c r="P81" s="11"/>
    </row>
    <row r="82" s="3" customFormat="1" customHeight="1" spans="1:16">
      <c r="A82" s="11">
        <v>79</v>
      </c>
      <c r="B82" s="11"/>
      <c r="C82" s="12" t="s">
        <v>91</v>
      </c>
      <c r="D82" s="12"/>
      <c r="E82" s="12">
        <v>164.19</v>
      </c>
      <c r="F82" s="11">
        <v>30</v>
      </c>
      <c r="G82" s="11">
        <f t="shared" si="1"/>
        <v>4925.7</v>
      </c>
      <c r="H82" s="11"/>
      <c r="I82" s="11"/>
      <c r="J82" s="21"/>
      <c r="K82" s="11"/>
      <c r="L82" s="11"/>
      <c r="M82" s="11"/>
      <c r="N82" s="11"/>
      <c r="O82" s="11"/>
      <c r="P82" s="11"/>
    </row>
    <row r="83" s="3" customFormat="1" customHeight="1" spans="1:16">
      <c r="A83" s="11">
        <v>80</v>
      </c>
      <c r="B83" s="11"/>
      <c r="C83" s="12" t="s">
        <v>92</v>
      </c>
      <c r="D83" s="12"/>
      <c r="E83" s="12">
        <v>168.44</v>
      </c>
      <c r="F83" s="11">
        <v>30</v>
      </c>
      <c r="G83" s="11">
        <f t="shared" si="1"/>
        <v>5053.2</v>
      </c>
      <c r="H83" s="11"/>
      <c r="I83" s="11"/>
      <c r="J83" s="21"/>
      <c r="K83" s="11"/>
      <c r="L83" s="11"/>
      <c r="M83" s="11" t="s">
        <v>418</v>
      </c>
      <c r="N83" s="11"/>
      <c r="O83" s="11"/>
      <c r="P83" s="11"/>
    </row>
    <row r="84" s="3" customFormat="1" customHeight="1" spans="1:16">
      <c r="A84" s="11">
        <v>81</v>
      </c>
      <c r="B84" s="11"/>
      <c r="C84" s="12" t="s">
        <v>93</v>
      </c>
      <c r="D84" s="12"/>
      <c r="E84" s="12">
        <v>168.44</v>
      </c>
      <c r="F84" s="11">
        <v>30</v>
      </c>
      <c r="G84" s="11">
        <f t="shared" si="1"/>
        <v>5053.2</v>
      </c>
      <c r="H84" s="11"/>
      <c r="I84" s="11"/>
      <c r="J84" s="21"/>
      <c r="K84" s="11"/>
      <c r="L84" s="11"/>
      <c r="M84" s="11"/>
      <c r="N84" s="11"/>
      <c r="O84" s="11"/>
      <c r="P84" s="11"/>
    </row>
    <row r="85" s="3" customFormat="1" customHeight="1" spans="1:16">
      <c r="A85" s="11">
        <v>82</v>
      </c>
      <c r="B85" s="11"/>
      <c r="C85" s="12" t="s">
        <v>94</v>
      </c>
      <c r="D85" s="12"/>
      <c r="E85" s="12">
        <v>164.19</v>
      </c>
      <c r="F85" s="11">
        <v>30</v>
      </c>
      <c r="G85" s="11">
        <f t="shared" si="1"/>
        <v>4925.7</v>
      </c>
      <c r="H85" s="11"/>
      <c r="I85" s="11"/>
      <c r="J85" s="21"/>
      <c r="K85" s="11"/>
      <c r="L85" s="11"/>
      <c r="M85" s="11"/>
      <c r="N85" s="11"/>
      <c r="O85" s="11"/>
      <c r="P85" s="11"/>
    </row>
    <row r="86" s="3" customFormat="1" customHeight="1" spans="1:16">
      <c r="A86" s="11">
        <v>83</v>
      </c>
      <c r="B86" s="11"/>
      <c r="C86" s="12" t="s">
        <v>95</v>
      </c>
      <c r="D86" s="12"/>
      <c r="E86" s="12">
        <v>164.19</v>
      </c>
      <c r="F86" s="11">
        <v>30</v>
      </c>
      <c r="G86" s="11">
        <f t="shared" si="1"/>
        <v>4925.7</v>
      </c>
      <c r="H86" s="11"/>
      <c r="I86" s="11"/>
      <c r="J86" s="21"/>
      <c r="K86" s="11"/>
      <c r="L86" s="11"/>
      <c r="M86" s="11"/>
      <c r="N86" s="11"/>
      <c r="O86" s="11"/>
      <c r="P86" s="11"/>
    </row>
    <row r="87" s="3" customFormat="1" customHeight="1" spans="1:16">
      <c r="A87" s="11">
        <v>84</v>
      </c>
      <c r="B87" s="11"/>
      <c r="C87" s="12" t="s">
        <v>96</v>
      </c>
      <c r="D87" s="12"/>
      <c r="E87" s="12">
        <v>168.44</v>
      </c>
      <c r="F87" s="11">
        <v>30</v>
      </c>
      <c r="G87" s="11">
        <f t="shared" si="1"/>
        <v>5053.2</v>
      </c>
      <c r="H87" s="11"/>
      <c r="I87" s="11"/>
      <c r="J87" s="21"/>
      <c r="K87" s="11"/>
      <c r="L87" s="11"/>
      <c r="M87" s="11"/>
      <c r="N87" s="11"/>
      <c r="O87" s="11"/>
      <c r="P87" s="11"/>
    </row>
    <row r="88" s="3" customFormat="1" customHeight="1" spans="1:16">
      <c r="A88" s="11">
        <v>85</v>
      </c>
      <c r="B88" s="11"/>
      <c r="C88" s="12" t="s">
        <v>97</v>
      </c>
      <c r="D88" s="12"/>
      <c r="E88" s="12">
        <v>168.44</v>
      </c>
      <c r="F88" s="11">
        <v>30</v>
      </c>
      <c r="G88" s="11">
        <f t="shared" si="1"/>
        <v>5053.2</v>
      </c>
      <c r="H88" s="11"/>
      <c r="I88" s="11"/>
      <c r="J88" s="21"/>
      <c r="K88" s="11"/>
      <c r="L88" s="11"/>
      <c r="M88" s="11"/>
      <c r="N88" s="11"/>
      <c r="O88" s="11"/>
      <c r="P88" s="11"/>
    </row>
    <row r="89" s="3" customFormat="1" customHeight="1" spans="1:16">
      <c r="A89" s="11">
        <v>86</v>
      </c>
      <c r="B89" s="11"/>
      <c r="C89" s="12" t="s">
        <v>98</v>
      </c>
      <c r="D89" s="12"/>
      <c r="E89" s="12">
        <v>164.19</v>
      </c>
      <c r="F89" s="11">
        <v>30</v>
      </c>
      <c r="G89" s="11">
        <f t="shared" si="1"/>
        <v>4925.7</v>
      </c>
      <c r="H89" s="11"/>
      <c r="I89" s="11"/>
      <c r="J89" s="21"/>
      <c r="K89" s="11"/>
      <c r="L89" s="11"/>
      <c r="M89" s="11"/>
      <c r="N89" s="11"/>
      <c r="O89" s="11"/>
      <c r="P89" s="11"/>
    </row>
    <row r="90" s="3" customFormat="1" customHeight="1" spans="1:16">
      <c r="A90" s="11">
        <v>87</v>
      </c>
      <c r="B90" s="11"/>
      <c r="C90" s="12" t="s">
        <v>99</v>
      </c>
      <c r="D90" s="12"/>
      <c r="E90" s="12">
        <v>164.19</v>
      </c>
      <c r="F90" s="11">
        <v>30</v>
      </c>
      <c r="G90" s="11">
        <f t="shared" si="1"/>
        <v>4925.7</v>
      </c>
      <c r="H90" s="11"/>
      <c r="I90" s="11"/>
      <c r="J90" s="21"/>
      <c r="K90" s="11"/>
      <c r="L90" s="11"/>
      <c r="M90" s="11"/>
      <c r="N90" s="11"/>
      <c r="O90" s="11"/>
      <c r="P90" s="11"/>
    </row>
    <row r="91" s="3" customFormat="1" customHeight="1" spans="1:16">
      <c r="A91" s="11">
        <v>88</v>
      </c>
      <c r="B91" s="11"/>
      <c r="C91" s="12" t="s">
        <v>100</v>
      </c>
      <c r="D91" s="12"/>
      <c r="E91" s="12">
        <v>168.44</v>
      </c>
      <c r="F91" s="11">
        <v>30</v>
      </c>
      <c r="G91" s="11">
        <f t="shared" si="1"/>
        <v>5053.2</v>
      </c>
      <c r="H91" s="11"/>
      <c r="I91" s="11"/>
      <c r="J91" s="21"/>
      <c r="K91" s="11"/>
      <c r="L91" s="11"/>
      <c r="M91" s="11"/>
      <c r="N91" s="11"/>
      <c r="O91" s="11"/>
      <c r="P91" s="11" t="s">
        <v>409</v>
      </c>
    </row>
    <row r="92" s="3" customFormat="1" customHeight="1" spans="1:16">
      <c r="A92" s="11">
        <v>89</v>
      </c>
      <c r="B92" s="11"/>
      <c r="C92" s="12" t="s">
        <v>101</v>
      </c>
      <c r="D92" s="12"/>
      <c r="E92" s="12">
        <v>157.62</v>
      </c>
      <c r="F92" s="11">
        <v>30</v>
      </c>
      <c r="G92" s="11">
        <f t="shared" si="1"/>
        <v>4728.6</v>
      </c>
      <c r="H92" s="11"/>
      <c r="I92" s="11"/>
      <c r="J92" s="21"/>
      <c r="K92" s="11"/>
      <c r="L92" s="11"/>
      <c r="M92" s="11" t="s">
        <v>419</v>
      </c>
      <c r="N92" s="11"/>
      <c r="O92" s="11"/>
      <c r="P92" s="11"/>
    </row>
    <row r="93" s="3" customFormat="1" customHeight="1" spans="1:16">
      <c r="A93" s="11">
        <v>90</v>
      </c>
      <c r="B93" s="11"/>
      <c r="C93" s="12" t="s">
        <v>102</v>
      </c>
      <c r="D93" s="12"/>
      <c r="E93" s="12">
        <v>164.19</v>
      </c>
      <c r="F93" s="11">
        <v>30</v>
      </c>
      <c r="G93" s="11">
        <f t="shared" si="1"/>
        <v>4925.7</v>
      </c>
      <c r="H93" s="11"/>
      <c r="I93" s="11"/>
      <c r="J93" s="21"/>
      <c r="K93" s="11"/>
      <c r="L93" s="11"/>
      <c r="M93" s="11"/>
      <c r="N93" s="11"/>
      <c r="O93" s="11"/>
      <c r="P93" s="11"/>
    </row>
    <row r="94" s="3" customFormat="1" customHeight="1" spans="1:16">
      <c r="A94" s="11">
        <v>91</v>
      </c>
      <c r="B94" s="11"/>
      <c r="C94" s="12" t="s">
        <v>103</v>
      </c>
      <c r="D94" s="12"/>
      <c r="E94" s="12">
        <v>164.19</v>
      </c>
      <c r="F94" s="11">
        <v>30</v>
      </c>
      <c r="G94" s="11">
        <f t="shared" si="1"/>
        <v>4925.7</v>
      </c>
      <c r="H94" s="11"/>
      <c r="I94" s="11"/>
      <c r="J94" s="21"/>
      <c r="K94" s="11"/>
      <c r="L94" s="11"/>
      <c r="M94" s="11"/>
      <c r="N94" s="11"/>
      <c r="O94" s="11"/>
      <c r="P94" s="11"/>
    </row>
    <row r="95" s="3" customFormat="1" customHeight="1" spans="1:16">
      <c r="A95" s="11">
        <v>92</v>
      </c>
      <c r="B95" s="11"/>
      <c r="C95" s="12" t="s">
        <v>104</v>
      </c>
      <c r="D95" s="12"/>
      <c r="E95" s="12">
        <v>157.62</v>
      </c>
      <c r="F95" s="11">
        <v>30</v>
      </c>
      <c r="G95" s="11">
        <f t="shared" si="1"/>
        <v>4728.6</v>
      </c>
      <c r="H95" s="11"/>
      <c r="I95" s="11"/>
      <c r="J95" s="21"/>
      <c r="K95" s="11"/>
      <c r="L95" s="11"/>
      <c r="M95" s="11" t="s">
        <v>420</v>
      </c>
      <c r="N95" s="11"/>
      <c r="O95" s="11"/>
      <c r="P95" s="11"/>
    </row>
    <row r="96" s="3" customFormat="1" customHeight="1" spans="1:16">
      <c r="A96" s="11">
        <v>93</v>
      </c>
      <c r="B96" s="11"/>
      <c r="C96" s="15" t="s">
        <v>105</v>
      </c>
      <c r="D96" s="12"/>
      <c r="E96" s="12">
        <v>272.96</v>
      </c>
      <c r="F96" s="11">
        <v>30</v>
      </c>
      <c r="G96" s="11">
        <f t="shared" si="1"/>
        <v>8188.8</v>
      </c>
      <c r="H96" s="11"/>
      <c r="I96" s="11"/>
      <c r="J96" s="21"/>
      <c r="K96" s="11"/>
      <c r="L96" s="11"/>
      <c r="M96" s="11" t="s">
        <v>421</v>
      </c>
      <c r="N96" s="11"/>
      <c r="O96" s="11"/>
      <c r="P96" s="11"/>
    </row>
    <row r="97" s="3" customFormat="1" ht="18" customHeight="1" spans="1:16">
      <c r="A97" s="11">
        <v>94</v>
      </c>
      <c r="B97" s="11"/>
      <c r="C97" s="12" t="s">
        <v>106</v>
      </c>
      <c r="D97" s="12"/>
      <c r="E97" s="12">
        <v>139.65</v>
      </c>
      <c r="F97" s="11">
        <v>30</v>
      </c>
      <c r="G97" s="11">
        <f t="shared" si="1"/>
        <v>4189.5</v>
      </c>
      <c r="H97" s="11"/>
      <c r="I97" s="11"/>
      <c r="J97" s="21"/>
      <c r="K97" s="11"/>
      <c r="L97" s="11"/>
      <c r="M97" s="22" t="s">
        <v>401</v>
      </c>
      <c r="N97" s="11"/>
      <c r="O97" s="11"/>
      <c r="P97" s="11"/>
    </row>
    <row r="98" s="3" customFormat="1" customHeight="1" spans="1:16">
      <c r="A98" s="11">
        <v>95</v>
      </c>
      <c r="B98" s="11"/>
      <c r="C98" s="12" t="s">
        <v>107</v>
      </c>
      <c r="D98" s="12"/>
      <c r="E98" s="12">
        <v>270.12</v>
      </c>
      <c r="F98" s="11">
        <v>30</v>
      </c>
      <c r="G98" s="11">
        <f t="shared" si="1"/>
        <v>8103.6</v>
      </c>
      <c r="H98" s="11"/>
      <c r="I98" s="11"/>
      <c r="J98" s="21"/>
      <c r="K98" s="11"/>
      <c r="L98" s="11"/>
      <c r="M98" s="11" t="s">
        <v>422</v>
      </c>
      <c r="N98" s="11"/>
      <c r="O98" s="11"/>
      <c r="P98" s="11"/>
    </row>
    <row r="99" s="3" customFormat="1" customHeight="1" spans="1:16">
      <c r="A99" s="11">
        <v>96</v>
      </c>
      <c r="B99" s="11"/>
      <c r="C99" s="12" t="s">
        <v>108</v>
      </c>
      <c r="D99" s="12"/>
      <c r="E99" s="12">
        <v>168.62</v>
      </c>
      <c r="F99" s="11">
        <v>30</v>
      </c>
      <c r="G99" s="11">
        <f t="shared" si="1"/>
        <v>5058.6</v>
      </c>
      <c r="H99" s="11"/>
      <c r="I99" s="11"/>
      <c r="J99" s="21"/>
      <c r="K99" s="11"/>
      <c r="L99" s="11"/>
      <c r="M99" s="11"/>
      <c r="N99" s="11"/>
      <c r="O99" s="11"/>
      <c r="P99" s="11"/>
    </row>
    <row r="100" s="3" customFormat="1" customHeight="1" spans="1:16">
      <c r="A100" s="11">
        <v>97</v>
      </c>
      <c r="B100" s="11"/>
      <c r="C100" s="12" t="s">
        <v>109</v>
      </c>
      <c r="D100" s="12"/>
      <c r="E100" s="12">
        <v>132.83</v>
      </c>
      <c r="F100" s="11">
        <v>30</v>
      </c>
      <c r="G100" s="11">
        <f t="shared" si="1"/>
        <v>3984.9</v>
      </c>
      <c r="H100" s="11"/>
      <c r="I100" s="11"/>
      <c r="J100" s="21"/>
      <c r="K100" s="11"/>
      <c r="L100" s="11"/>
      <c r="M100" s="11" t="s">
        <v>423</v>
      </c>
      <c r="N100" s="11"/>
      <c r="O100" s="11"/>
      <c r="P100" s="11"/>
    </row>
    <row r="101" s="3" customFormat="1" customHeight="1" spans="1:16">
      <c r="A101" s="11">
        <v>98</v>
      </c>
      <c r="B101" s="11"/>
      <c r="C101" s="12" t="s">
        <v>110</v>
      </c>
      <c r="D101" s="12"/>
      <c r="E101" s="12">
        <v>167.66</v>
      </c>
      <c r="F101" s="11">
        <v>30</v>
      </c>
      <c r="G101" s="11">
        <f t="shared" si="1"/>
        <v>5029.8</v>
      </c>
      <c r="H101" s="11"/>
      <c r="I101" s="11"/>
      <c r="J101" s="21"/>
      <c r="K101" s="11"/>
      <c r="L101" s="11"/>
      <c r="M101" s="11" t="s">
        <v>424</v>
      </c>
      <c r="N101" s="11"/>
      <c r="O101" s="11"/>
      <c r="P101" s="11"/>
    </row>
    <row r="102" s="3" customFormat="1" customHeight="1" spans="1:16">
      <c r="A102" s="11">
        <v>99</v>
      </c>
      <c r="B102" s="11"/>
      <c r="C102" s="12" t="s">
        <v>111</v>
      </c>
      <c r="D102" s="12"/>
      <c r="E102" s="12">
        <v>131.87</v>
      </c>
      <c r="F102" s="11">
        <v>30</v>
      </c>
      <c r="G102" s="11">
        <f t="shared" si="1"/>
        <v>3956.1</v>
      </c>
      <c r="H102" s="11"/>
      <c r="I102" s="11"/>
      <c r="J102" s="21"/>
      <c r="K102" s="11"/>
      <c r="L102" s="11"/>
      <c r="M102" s="11"/>
      <c r="N102" s="11"/>
      <c r="O102" s="11"/>
      <c r="P102" s="11"/>
    </row>
    <row r="103" s="3" customFormat="1" customHeight="1" spans="1:16">
      <c r="A103" s="11">
        <v>100</v>
      </c>
      <c r="B103" s="11"/>
      <c r="C103" s="12" t="s">
        <v>112</v>
      </c>
      <c r="D103" s="12"/>
      <c r="E103" s="12">
        <v>132.83</v>
      </c>
      <c r="F103" s="11">
        <v>30</v>
      </c>
      <c r="G103" s="11">
        <f t="shared" si="1"/>
        <v>3984.9</v>
      </c>
      <c r="H103" s="11"/>
      <c r="I103" s="11"/>
      <c r="J103" s="21"/>
      <c r="K103" s="11"/>
      <c r="L103" s="11"/>
      <c r="M103" s="11"/>
      <c r="N103" s="11"/>
      <c r="O103" s="11"/>
      <c r="P103" s="11"/>
    </row>
    <row r="104" s="3" customFormat="1" customHeight="1" spans="1:16">
      <c r="A104" s="11">
        <v>101</v>
      </c>
      <c r="B104" s="11"/>
      <c r="C104" s="12" t="s">
        <v>113</v>
      </c>
      <c r="D104" s="12"/>
      <c r="E104" s="12">
        <v>167.66</v>
      </c>
      <c r="F104" s="11">
        <v>30</v>
      </c>
      <c r="G104" s="11">
        <f t="shared" si="1"/>
        <v>5029.8</v>
      </c>
      <c r="H104" s="11"/>
      <c r="I104" s="11"/>
      <c r="J104" s="21"/>
      <c r="K104" s="11"/>
      <c r="L104" s="11"/>
      <c r="M104" s="11" t="s">
        <v>425</v>
      </c>
      <c r="N104" s="11"/>
      <c r="O104" s="11"/>
      <c r="P104" s="11"/>
    </row>
    <row r="105" s="3" customFormat="1" customHeight="1" spans="1:16">
      <c r="A105" s="11">
        <v>102</v>
      </c>
      <c r="B105" s="11"/>
      <c r="C105" s="12" t="s">
        <v>114</v>
      </c>
      <c r="D105" s="12"/>
      <c r="E105" s="12">
        <v>131.87</v>
      </c>
      <c r="F105" s="11">
        <v>30</v>
      </c>
      <c r="G105" s="11">
        <f t="shared" si="1"/>
        <v>3956.1</v>
      </c>
      <c r="H105" s="11"/>
      <c r="I105" s="11"/>
      <c r="J105" s="21"/>
      <c r="K105" s="11"/>
      <c r="L105" s="11"/>
      <c r="M105" s="11"/>
      <c r="N105" s="11"/>
      <c r="O105" s="11"/>
      <c r="P105" s="11"/>
    </row>
    <row r="106" s="3" customFormat="1" customHeight="1" spans="1:16">
      <c r="A106" s="11">
        <v>103</v>
      </c>
      <c r="B106" s="11"/>
      <c r="C106" s="12" t="s">
        <v>115</v>
      </c>
      <c r="D106" s="12"/>
      <c r="E106" s="12">
        <v>132.83</v>
      </c>
      <c r="F106" s="11">
        <v>30</v>
      </c>
      <c r="G106" s="11">
        <f t="shared" si="1"/>
        <v>3984.9</v>
      </c>
      <c r="H106" s="11"/>
      <c r="I106" s="11"/>
      <c r="J106" s="21"/>
      <c r="K106" s="11"/>
      <c r="L106" s="11"/>
      <c r="M106" s="11" t="s">
        <v>426</v>
      </c>
      <c r="N106" s="11"/>
      <c r="O106" s="11"/>
      <c r="P106" s="11"/>
    </row>
    <row r="107" s="3" customFormat="1" customHeight="1" spans="1:16">
      <c r="A107" s="11">
        <v>104</v>
      </c>
      <c r="B107" s="11"/>
      <c r="C107" s="12" t="s">
        <v>116</v>
      </c>
      <c r="D107" s="12"/>
      <c r="E107" s="12">
        <v>167.66</v>
      </c>
      <c r="F107" s="11">
        <v>30</v>
      </c>
      <c r="G107" s="11">
        <f t="shared" si="1"/>
        <v>5029.8</v>
      </c>
      <c r="H107" s="11"/>
      <c r="I107" s="11"/>
      <c r="J107" s="21"/>
      <c r="K107" s="11"/>
      <c r="L107" s="11"/>
      <c r="M107" s="11"/>
      <c r="N107" s="11"/>
      <c r="O107" s="11"/>
      <c r="P107" s="11"/>
    </row>
    <row r="108" s="3" customFormat="1" customHeight="1" spans="1:16">
      <c r="A108" s="11">
        <v>105</v>
      </c>
      <c r="B108" s="11"/>
      <c r="C108" s="12" t="s">
        <v>117</v>
      </c>
      <c r="D108" s="12"/>
      <c r="E108" s="12">
        <v>131.87</v>
      </c>
      <c r="F108" s="11">
        <v>30</v>
      </c>
      <c r="G108" s="11">
        <f t="shared" si="1"/>
        <v>3956.1</v>
      </c>
      <c r="H108" s="11"/>
      <c r="I108" s="11"/>
      <c r="J108" s="21"/>
      <c r="K108" s="11"/>
      <c r="L108" s="11"/>
      <c r="M108" s="11" t="s">
        <v>426</v>
      </c>
      <c r="N108" s="11"/>
      <c r="O108" s="11"/>
      <c r="P108" s="11"/>
    </row>
    <row r="109" s="3" customFormat="1" customHeight="1" spans="1:16">
      <c r="A109" s="11">
        <v>106</v>
      </c>
      <c r="B109" s="11"/>
      <c r="C109" s="12" t="s">
        <v>118</v>
      </c>
      <c r="D109" s="12"/>
      <c r="E109" s="12">
        <v>132.83</v>
      </c>
      <c r="F109" s="11">
        <v>30</v>
      </c>
      <c r="G109" s="11">
        <f t="shared" si="1"/>
        <v>3984.9</v>
      </c>
      <c r="H109" s="11"/>
      <c r="I109" s="11"/>
      <c r="J109" s="21"/>
      <c r="K109" s="11"/>
      <c r="L109" s="11"/>
      <c r="M109" s="11"/>
      <c r="N109" s="11"/>
      <c r="O109" s="11"/>
      <c r="P109" s="11"/>
    </row>
    <row r="110" s="3" customFormat="1" customHeight="1" spans="1:16">
      <c r="A110" s="11">
        <v>107</v>
      </c>
      <c r="B110" s="11"/>
      <c r="C110" s="12" t="s">
        <v>119</v>
      </c>
      <c r="D110" s="12"/>
      <c r="E110" s="12">
        <v>167.66</v>
      </c>
      <c r="F110" s="11">
        <v>30</v>
      </c>
      <c r="G110" s="11">
        <f t="shared" si="1"/>
        <v>5029.8</v>
      </c>
      <c r="H110" s="11"/>
      <c r="I110" s="11"/>
      <c r="J110" s="21"/>
      <c r="K110" s="11"/>
      <c r="L110" s="11"/>
      <c r="M110" s="11"/>
      <c r="N110" s="11"/>
      <c r="O110" s="11"/>
      <c r="P110" s="11"/>
    </row>
    <row r="111" s="3" customFormat="1" customHeight="1" spans="1:16">
      <c r="A111" s="11">
        <v>108</v>
      </c>
      <c r="B111" s="11"/>
      <c r="C111" s="12" t="s">
        <v>120</v>
      </c>
      <c r="D111" s="12"/>
      <c r="E111" s="12">
        <v>131.87</v>
      </c>
      <c r="F111" s="11">
        <v>30</v>
      </c>
      <c r="G111" s="11">
        <f t="shared" si="1"/>
        <v>3956.1</v>
      </c>
      <c r="H111" s="11"/>
      <c r="I111" s="11"/>
      <c r="J111" s="21"/>
      <c r="K111" s="11"/>
      <c r="L111" s="11"/>
      <c r="M111" s="11"/>
      <c r="N111" s="11"/>
      <c r="O111" s="11"/>
      <c r="P111" s="11"/>
    </row>
    <row r="112" s="3" customFormat="1" customHeight="1" spans="1:16">
      <c r="A112" s="11">
        <v>109</v>
      </c>
      <c r="B112" s="11"/>
      <c r="C112" s="12" t="s">
        <v>121</v>
      </c>
      <c r="D112" s="12"/>
      <c r="E112" s="12">
        <v>132.83</v>
      </c>
      <c r="F112" s="11">
        <v>30</v>
      </c>
      <c r="G112" s="11">
        <f t="shared" si="1"/>
        <v>3984.9</v>
      </c>
      <c r="H112" s="11"/>
      <c r="I112" s="11"/>
      <c r="J112" s="21"/>
      <c r="K112" s="11"/>
      <c r="L112" s="11"/>
      <c r="M112" s="11"/>
      <c r="N112" s="11"/>
      <c r="O112" s="11"/>
      <c r="P112" s="11" t="s">
        <v>409</v>
      </c>
    </row>
    <row r="113" s="3" customFormat="1" customHeight="1" spans="1:16">
      <c r="A113" s="11">
        <v>110</v>
      </c>
      <c r="B113" s="11"/>
      <c r="C113" s="12" t="s">
        <v>122</v>
      </c>
      <c r="D113" s="12"/>
      <c r="E113" s="12">
        <v>167.66</v>
      </c>
      <c r="F113" s="11">
        <v>30</v>
      </c>
      <c r="G113" s="11">
        <f t="shared" si="1"/>
        <v>5029.8</v>
      </c>
      <c r="H113" s="11"/>
      <c r="I113" s="11"/>
      <c r="J113" s="21"/>
      <c r="K113" s="11"/>
      <c r="L113" s="11"/>
      <c r="M113" s="11"/>
      <c r="N113" s="11"/>
      <c r="O113" s="11"/>
      <c r="P113" s="11"/>
    </row>
    <row r="114" s="3" customFormat="1" customHeight="1" spans="1:16">
      <c r="A114" s="11">
        <v>111</v>
      </c>
      <c r="B114" s="11"/>
      <c r="C114" s="14" t="s">
        <v>123</v>
      </c>
      <c r="D114" s="12"/>
      <c r="E114" s="12">
        <v>131.87</v>
      </c>
      <c r="F114" s="11">
        <v>30</v>
      </c>
      <c r="G114" s="11">
        <f>E114*F114*0.6</f>
        <v>2373.66</v>
      </c>
      <c r="H114" s="11"/>
      <c r="I114" s="11"/>
      <c r="J114" s="21"/>
      <c r="K114" s="11"/>
      <c r="L114" s="11"/>
      <c r="M114" s="11" t="s">
        <v>427</v>
      </c>
      <c r="N114" s="11"/>
      <c r="O114" s="11"/>
      <c r="P114" s="11"/>
    </row>
    <row r="115" s="3" customFormat="1" customHeight="1" spans="1:16">
      <c r="A115" s="11">
        <v>112</v>
      </c>
      <c r="B115" s="11"/>
      <c r="C115" s="12" t="s">
        <v>124</v>
      </c>
      <c r="D115" s="12"/>
      <c r="E115" s="12">
        <v>132.83</v>
      </c>
      <c r="F115" s="11">
        <v>30</v>
      </c>
      <c r="G115" s="11">
        <f t="shared" ref="G115:G132" si="2">E115*F115</f>
        <v>3984.9</v>
      </c>
      <c r="H115" s="11"/>
      <c r="I115" s="11"/>
      <c r="J115" s="21"/>
      <c r="K115" s="11"/>
      <c r="L115" s="11"/>
      <c r="M115" s="22" t="s">
        <v>401</v>
      </c>
      <c r="N115" s="11"/>
      <c r="O115" s="11"/>
      <c r="P115" s="11"/>
    </row>
    <row r="116" s="3" customFormat="1" customHeight="1" spans="1:16">
      <c r="A116" s="11">
        <v>113</v>
      </c>
      <c r="B116" s="11"/>
      <c r="C116" s="12" t="s">
        <v>125</v>
      </c>
      <c r="D116" s="12"/>
      <c r="E116" s="12">
        <v>167.66</v>
      </c>
      <c r="F116" s="11">
        <v>30</v>
      </c>
      <c r="G116" s="11">
        <f t="shared" si="2"/>
        <v>5029.8</v>
      </c>
      <c r="H116" s="11"/>
      <c r="I116" s="11"/>
      <c r="J116" s="21"/>
      <c r="K116" s="11"/>
      <c r="L116" s="11"/>
      <c r="M116" s="11"/>
      <c r="N116" s="11"/>
      <c r="O116" s="11"/>
      <c r="P116" s="11"/>
    </row>
    <row r="117" s="3" customFormat="1" customHeight="1" spans="1:16">
      <c r="A117" s="11">
        <v>114</v>
      </c>
      <c r="B117" s="11"/>
      <c r="C117" s="12" t="s">
        <v>126</v>
      </c>
      <c r="D117" s="12"/>
      <c r="E117" s="12">
        <v>131.87</v>
      </c>
      <c r="F117" s="11">
        <v>30</v>
      </c>
      <c r="G117" s="11">
        <f t="shared" si="2"/>
        <v>3956.1</v>
      </c>
      <c r="H117" s="11"/>
      <c r="I117" s="11"/>
      <c r="J117" s="21"/>
      <c r="K117" s="11"/>
      <c r="L117" s="11"/>
      <c r="M117" s="11" t="s">
        <v>428</v>
      </c>
      <c r="N117" s="11"/>
      <c r="O117" s="11"/>
      <c r="P117" s="11"/>
    </row>
    <row r="118" s="3" customFormat="1" customHeight="1" spans="1:16">
      <c r="A118" s="11">
        <v>115</v>
      </c>
      <c r="B118" s="11"/>
      <c r="C118" s="12" t="s">
        <v>127</v>
      </c>
      <c r="D118" s="12"/>
      <c r="E118" s="12">
        <v>266.01</v>
      </c>
      <c r="F118" s="11">
        <v>30</v>
      </c>
      <c r="G118" s="11">
        <f t="shared" si="2"/>
        <v>7980.3</v>
      </c>
      <c r="H118" s="11"/>
      <c r="I118" s="11"/>
      <c r="J118" s="21"/>
      <c r="K118" s="11"/>
      <c r="L118" s="11"/>
      <c r="M118" s="11" t="s">
        <v>429</v>
      </c>
      <c r="N118" s="11"/>
      <c r="O118" s="11"/>
      <c r="P118" s="11"/>
    </row>
    <row r="119" s="3" customFormat="1" customHeight="1" spans="1:16">
      <c r="A119" s="11">
        <v>116</v>
      </c>
      <c r="B119" s="11"/>
      <c r="C119" s="12" t="s">
        <v>128</v>
      </c>
      <c r="D119" s="12"/>
      <c r="E119" s="12">
        <v>167.66</v>
      </c>
      <c r="F119" s="11">
        <v>30</v>
      </c>
      <c r="G119" s="11">
        <f t="shared" si="2"/>
        <v>5029.8</v>
      </c>
      <c r="H119" s="11"/>
      <c r="I119" s="11"/>
      <c r="J119" s="21"/>
      <c r="K119" s="11"/>
      <c r="L119" s="11"/>
      <c r="M119" s="24" t="s">
        <v>430</v>
      </c>
      <c r="N119" s="11"/>
      <c r="O119" s="11"/>
      <c r="P119" s="11"/>
    </row>
    <row r="120" s="3" customFormat="1" customHeight="1" spans="1:16">
      <c r="A120" s="11">
        <v>117</v>
      </c>
      <c r="B120" s="11"/>
      <c r="C120" s="12" t="s">
        <v>129</v>
      </c>
      <c r="D120" s="12"/>
      <c r="E120" s="12">
        <v>264.02</v>
      </c>
      <c r="F120" s="11">
        <v>30</v>
      </c>
      <c r="G120" s="11">
        <f t="shared" si="2"/>
        <v>7920.6</v>
      </c>
      <c r="H120" s="11"/>
      <c r="I120" s="11"/>
      <c r="J120" s="21"/>
      <c r="K120" s="11"/>
      <c r="L120" s="11"/>
      <c r="M120" s="11" t="s">
        <v>428</v>
      </c>
      <c r="N120" s="11"/>
      <c r="O120" s="11"/>
      <c r="P120" s="11"/>
    </row>
    <row r="121" s="3" customFormat="1" customHeight="1" spans="1:16">
      <c r="A121" s="11">
        <v>118</v>
      </c>
      <c r="B121" s="11"/>
      <c r="C121" s="12" t="s">
        <v>130</v>
      </c>
      <c r="D121" s="12"/>
      <c r="E121" s="12">
        <v>163.45</v>
      </c>
      <c r="F121" s="11">
        <v>30</v>
      </c>
      <c r="G121" s="11">
        <f t="shared" si="2"/>
        <v>4903.5</v>
      </c>
      <c r="H121" s="11"/>
      <c r="I121" s="11"/>
      <c r="J121" s="21"/>
      <c r="K121" s="11"/>
      <c r="L121" s="11"/>
      <c r="M121" s="11"/>
      <c r="N121" s="11"/>
      <c r="O121" s="11"/>
      <c r="P121" s="11"/>
    </row>
    <row r="122" s="3" customFormat="1" customHeight="1" spans="1:16">
      <c r="A122" s="11">
        <v>119</v>
      </c>
      <c r="B122" s="11"/>
      <c r="C122" s="15" t="s">
        <v>131</v>
      </c>
      <c r="D122" s="12"/>
      <c r="E122" s="12">
        <v>122.79</v>
      </c>
      <c r="F122" s="11">
        <v>30</v>
      </c>
      <c r="G122" s="11">
        <f t="shared" si="2"/>
        <v>3683.7</v>
      </c>
      <c r="H122" s="11"/>
      <c r="I122" s="11"/>
      <c r="J122" s="21"/>
      <c r="K122" s="11"/>
      <c r="L122" s="11"/>
      <c r="M122" s="22" t="s">
        <v>401</v>
      </c>
      <c r="N122" s="11"/>
      <c r="O122" s="11"/>
      <c r="P122" s="11"/>
    </row>
    <row r="123" s="3" customFormat="1" customHeight="1" spans="1:16">
      <c r="A123" s="11">
        <v>120</v>
      </c>
      <c r="B123" s="11"/>
      <c r="C123" s="12" t="s">
        <v>132</v>
      </c>
      <c r="D123" s="12"/>
      <c r="E123" s="12">
        <v>145.11</v>
      </c>
      <c r="F123" s="11">
        <v>30</v>
      </c>
      <c r="G123" s="11">
        <f t="shared" si="2"/>
        <v>4353.3</v>
      </c>
      <c r="H123" s="11"/>
      <c r="I123" s="11"/>
      <c r="J123" s="21"/>
      <c r="K123" s="11"/>
      <c r="L123" s="11"/>
      <c r="M123" s="11"/>
      <c r="N123" s="11"/>
      <c r="O123" s="11"/>
      <c r="P123" s="11"/>
    </row>
    <row r="124" s="3" customFormat="1" customHeight="1" spans="1:16">
      <c r="A124" s="11">
        <v>121</v>
      </c>
      <c r="B124" s="11"/>
      <c r="C124" s="12" t="s">
        <v>133</v>
      </c>
      <c r="D124" s="12"/>
      <c r="E124" s="12">
        <v>98.27</v>
      </c>
      <c r="F124" s="11">
        <v>30</v>
      </c>
      <c r="G124" s="11">
        <f t="shared" si="2"/>
        <v>2948.1</v>
      </c>
      <c r="H124" s="11"/>
      <c r="I124" s="11"/>
      <c r="J124" s="21"/>
      <c r="K124" s="11"/>
      <c r="L124" s="11"/>
      <c r="M124" s="11"/>
      <c r="N124" s="11"/>
      <c r="O124" s="11"/>
      <c r="P124" s="11"/>
    </row>
    <row r="125" s="3" customFormat="1" customHeight="1" spans="1:16">
      <c r="A125" s="11">
        <v>122</v>
      </c>
      <c r="B125" s="11"/>
      <c r="C125" s="12" t="s">
        <v>134</v>
      </c>
      <c r="D125" s="12"/>
      <c r="E125" s="12">
        <v>119.59</v>
      </c>
      <c r="F125" s="11">
        <v>30</v>
      </c>
      <c r="G125" s="11">
        <f t="shared" si="2"/>
        <v>3587.7</v>
      </c>
      <c r="H125" s="11"/>
      <c r="I125" s="11"/>
      <c r="J125" s="21"/>
      <c r="K125" s="11"/>
      <c r="L125" s="11"/>
      <c r="M125" s="11"/>
      <c r="N125" s="11"/>
      <c r="O125" s="11"/>
      <c r="P125" s="11"/>
    </row>
    <row r="126" s="3" customFormat="1" customHeight="1" spans="1:16">
      <c r="A126" s="11">
        <v>123</v>
      </c>
      <c r="B126" s="11"/>
      <c r="C126" s="12" t="s">
        <v>135</v>
      </c>
      <c r="D126" s="12"/>
      <c r="E126" s="12">
        <v>186.93</v>
      </c>
      <c r="F126" s="11">
        <v>30</v>
      </c>
      <c r="G126" s="11">
        <f t="shared" si="2"/>
        <v>5607.9</v>
      </c>
      <c r="H126" s="11"/>
      <c r="I126" s="11"/>
      <c r="J126" s="21"/>
      <c r="K126" s="11"/>
      <c r="L126" s="11"/>
      <c r="M126" s="24" t="s">
        <v>431</v>
      </c>
      <c r="N126" s="11"/>
      <c r="O126" s="11"/>
      <c r="P126" s="11" t="s">
        <v>409</v>
      </c>
    </row>
    <row r="127" s="3" customFormat="1" customHeight="1" spans="1:16">
      <c r="A127" s="11" t="s">
        <v>432</v>
      </c>
      <c r="B127" s="11"/>
      <c r="C127" s="12" t="s">
        <v>136</v>
      </c>
      <c r="D127" s="12"/>
      <c r="E127" s="12">
        <v>82.18</v>
      </c>
      <c r="F127" s="11">
        <v>30</v>
      </c>
      <c r="G127" s="11">
        <f t="shared" si="2"/>
        <v>2465.4</v>
      </c>
      <c r="H127" s="11"/>
      <c r="I127" s="11"/>
      <c r="J127" s="21"/>
      <c r="K127" s="11"/>
      <c r="L127" s="11"/>
      <c r="M127" s="11"/>
      <c r="N127" s="11"/>
      <c r="O127" s="11"/>
      <c r="P127" s="11"/>
    </row>
    <row r="128" s="3" customFormat="1" customHeight="1" spans="1:16">
      <c r="A128" s="11">
        <v>125</v>
      </c>
      <c r="B128" s="11"/>
      <c r="C128" s="12" t="s">
        <v>137</v>
      </c>
      <c r="D128" s="12"/>
      <c r="E128" s="12">
        <v>82.18</v>
      </c>
      <c r="F128" s="11">
        <v>30</v>
      </c>
      <c r="G128" s="11">
        <f t="shared" si="2"/>
        <v>2465.4</v>
      </c>
      <c r="H128" s="11"/>
      <c r="I128" s="11"/>
      <c r="J128" s="21"/>
      <c r="K128" s="11"/>
      <c r="L128" s="11"/>
      <c r="M128" s="11"/>
      <c r="N128" s="11"/>
      <c r="O128" s="11"/>
      <c r="P128" s="11"/>
    </row>
    <row r="129" s="3" customFormat="1" customHeight="1" spans="1:16">
      <c r="A129" s="11">
        <v>126</v>
      </c>
      <c r="B129" s="11"/>
      <c r="C129" s="12" t="s">
        <v>138</v>
      </c>
      <c r="D129" s="12"/>
      <c r="E129" s="12">
        <v>186.93</v>
      </c>
      <c r="F129" s="11">
        <v>30</v>
      </c>
      <c r="G129" s="11">
        <f t="shared" si="2"/>
        <v>5607.9</v>
      </c>
      <c r="H129" s="11"/>
      <c r="I129" s="11"/>
      <c r="J129" s="21"/>
      <c r="K129" s="11"/>
      <c r="L129" s="11"/>
      <c r="M129" s="11"/>
      <c r="N129" s="11"/>
      <c r="O129" s="11"/>
      <c r="P129" s="11"/>
    </row>
    <row r="130" s="3" customFormat="1" customHeight="1" spans="1:16">
      <c r="A130" s="11">
        <v>127</v>
      </c>
      <c r="B130" s="11"/>
      <c r="C130" s="12" t="s">
        <v>139</v>
      </c>
      <c r="D130" s="12"/>
      <c r="E130" s="12">
        <v>185.99</v>
      </c>
      <c r="F130" s="11">
        <v>30</v>
      </c>
      <c r="G130" s="11">
        <f t="shared" si="2"/>
        <v>5579.7</v>
      </c>
      <c r="H130" s="11"/>
      <c r="I130" s="11"/>
      <c r="J130" s="21"/>
      <c r="K130" s="11"/>
      <c r="L130" s="11"/>
      <c r="M130" s="11"/>
      <c r="N130" s="11"/>
      <c r="O130" s="11"/>
      <c r="P130" s="11"/>
    </row>
    <row r="131" s="3" customFormat="1" customHeight="1" spans="1:16">
      <c r="A131" s="11">
        <v>128</v>
      </c>
      <c r="B131" s="11"/>
      <c r="C131" s="12" t="s">
        <v>140</v>
      </c>
      <c r="D131" s="12"/>
      <c r="E131" s="12">
        <v>81.73</v>
      </c>
      <c r="F131" s="11">
        <v>30</v>
      </c>
      <c r="G131" s="11">
        <f t="shared" si="2"/>
        <v>2451.9</v>
      </c>
      <c r="H131" s="11"/>
      <c r="I131" s="11"/>
      <c r="J131" s="21"/>
      <c r="K131" s="11"/>
      <c r="L131" s="11"/>
      <c r="M131" s="11"/>
      <c r="N131" s="11"/>
      <c r="O131" s="11"/>
      <c r="P131" s="11"/>
    </row>
    <row r="132" s="3" customFormat="1" customHeight="1" spans="1:16">
      <c r="A132" s="11">
        <v>129</v>
      </c>
      <c r="B132" s="11"/>
      <c r="C132" s="12" t="s">
        <v>141</v>
      </c>
      <c r="D132" s="12"/>
      <c r="E132" s="12">
        <v>81.73</v>
      </c>
      <c r="F132" s="11">
        <v>30</v>
      </c>
      <c r="G132" s="11">
        <f t="shared" si="2"/>
        <v>2451.9</v>
      </c>
      <c r="H132" s="11"/>
      <c r="I132" s="11"/>
      <c r="J132" s="21"/>
      <c r="K132" s="11"/>
      <c r="L132" s="11"/>
      <c r="M132" s="11"/>
      <c r="N132" s="11"/>
      <c r="O132" s="11"/>
      <c r="P132" s="11"/>
    </row>
    <row r="133" s="3" customFormat="1" customHeight="1" spans="1:16">
      <c r="A133" s="11">
        <v>130</v>
      </c>
      <c r="B133" s="11"/>
      <c r="C133" s="12" t="s">
        <v>142</v>
      </c>
      <c r="D133" s="12"/>
      <c r="E133" s="12">
        <v>185.99</v>
      </c>
      <c r="F133" s="11">
        <v>30</v>
      </c>
      <c r="G133" s="11">
        <f>E133*F133*0.6</f>
        <v>3347.82</v>
      </c>
      <c r="H133" s="11"/>
      <c r="I133" s="11"/>
      <c r="J133" s="21"/>
      <c r="K133" s="11"/>
      <c r="L133" s="11"/>
      <c r="M133" s="11" t="s">
        <v>433</v>
      </c>
      <c r="N133" s="11"/>
      <c r="O133" s="11"/>
      <c r="P133" s="11"/>
    </row>
    <row r="134" s="3" customFormat="1" customHeight="1" spans="1:16">
      <c r="A134" s="11">
        <v>131</v>
      </c>
      <c r="B134" s="11"/>
      <c r="C134" s="12" t="s">
        <v>143</v>
      </c>
      <c r="D134" s="12"/>
      <c r="E134" s="12">
        <v>185.99</v>
      </c>
      <c r="F134" s="11">
        <v>30</v>
      </c>
      <c r="G134" s="11">
        <f t="shared" ref="G134:G181" si="3">E134*F134</f>
        <v>5579.7</v>
      </c>
      <c r="H134" s="11"/>
      <c r="I134" s="11"/>
      <c r="J134" s="21"/>
      <c r="K134" s="11"/>
      <c r="L134" s="11"/>
      <c r="M134" s="11"/>
      <c r="N134" s="11"/>
      <c r="O134" s="11"/>
      <c r="P134" s="11"/>
    </row>
    <row r="135" s="3" customFormat="1" customHeight="1" spans="1:16">
      <c r="A135" s="11">
        <v>132</v>
      </c>
      <c r="B135" s="11"/>
      <c r="C135" s="12" t="s">
        <v>144</v>
      </c>
      <c r="D135" s="12"/>
      <c r="E135" s="12">
        <v>81.73</v>
      </c>
      <c r="F135" s="11">
        <v>30</v>
      </c>
      <c r="G135" s="11">
        <f t="shared" si="3"/>
        <v>2451.9</v>
      </c>
      <c r="H135" s="11"/>
      <c r="I135" s="11"/>
      <c r="J135" s="21"/>
      <c r="K135" s="11"/>
      <c r="L135" s="11"/>
      <c r="M135" s="11"/>
      <c r="N135" s="11"/>
      <c r="O135" s="11"/>
      <c r="P135" s="11"/>
    </row>
    <row r="136" s="3" customFormat="1" customHeight="1" spans="1:16">
      <c r="A136" s="11">
        <v>133</v>
      </c>
      <c r="B136" s="11"/>
      <c r="C136" s="12" t="s">
        <v>145</v>
      </c>
      <c r="D136" s="12"/>
      <c r="E136" s="12">
        <v>81.73</v>
      </c>
      <c r="F136" s="11">
        <v>30</v>
      </c>
      <c r="G136" s="11">
        <f t="shared" si="3"/>
        <v>2451.9</v>
      </c>
      <c r="H136" s="11"/>
      <c r="I136" s="11"/>
      <c r="J136" s="21"/>
      <c r="K136" s="11"/>
      <c r="L136" s="11"/>
      <c r="M136" s="11"/>
      <c r="N136" s="11"/>
      <c r="O136" s="11"/>
      <c r="P136" s="11"/>
    </row>
    <row r="137" s="3" customFormat="1" customHeight="1" spans="1:16">
      <c r="A137" s="11">
        <v>134</v>
      </c>
      <c r="B137" s="11"/>
      <c r="C137" s="12" t="s">
        <v>146</v>
      </c>
      <c r="D137" s="12"/>
      <c r="E137" s="12">
        <v>185.99</v>
      </c>
      <c r="F137" s="11">
        <v>30</v>
      </c>
      <c r="G137" s="11">
        <f t="shared" si="3"/>
        <v>5579.7</v>
      </c>
      <c r="H137" s="11"/>
      <c r="I137" s="11"/>
      <c r="J137" s="21"/>
      <c r="K137" s="11"/>
      <c r="L137" s="11"/>
      <c r="M137" s="22" t="s">
        <v>401</v>
      </c>
      <c r="N137" s="11"/>
      <c r="O137" s="11"/>
      <c r="P137" s="11"/>
    </row>
    <row r="138" s="3" customFormat="1" customHeight="1" spans="1:16">
      <c r="A138" s="11">
        <v>135</v>
      </c>
      <c r="B138" s="11"/>
      <c r="C138" s="12" t="s">
        <v>147</v>
      </c>
      <c r="D138" s="12"/>
      <c r="E138" s="12">
        <v>185.99</v>
      </c>
      <c r="F138" s="11">
        <v>30</v>
      </c>
      <c r="G138" s="11">
        <f t="shared" si="3"/>
        <v>5579.7</v>
      </c>
      <c r="H138" s="11"/>
      <c r="I138" s="11"/>
      <c r="J138" s="21"/>
      <c r="K138" s="11"/>
      <c r="L138" s="11"/>
      <c r="M138" s="11" t="s">
        <v>287</v>
      </c>
      <c r="N138" s="11"/>
      <c r="O138" s="11"/>
      <c r="P138" s="11"/>
    </row>
    <row r="139" s="3" customFormat="1" customHeight="1" spans="1:16">
      <c r="A139" s="11">
        <v>136</v>
      </c>
      <c r="B139" s="11"/>
      <c r="C139" s="12" t="s">
        <v>148</v>
      </c>
      <c r="D139" s="12"/>
      <c r="E139" s="12">
        <v>81.73</v>
      </c>
      <c r="F139" s="11">
        <v>30</v>
      </c>
      <c r="G139" s="11">
        <f t="shared" si="3"/>
        <v>2451.9</v>
      </c>
      <c r="H139" s="11"/>
      <c r="I139" s="11"/>
      <c r="J139" s="21"/>
      <c r="K139" s="11"/>
      <c r="L139" s="11"/>
      <c r="M139" s="11"/>
      <c r="N139" s="11"/>
      <c r="O139" s="11"/>
      <c r="P139" s="11"/>
    </row>
    <row r="140" s="3" customFormat="1" customHeight="1" spans="1:16">
      <c r="A140" s="11">
        <v>137</v>
      </c>
      <c r="B140" s="11"/>
      <c r="C140" s="12" t="s">
        <v>149</v>
      </c>
      <c r="D140" s="12"/>
      <c r="E140" s="12">
        <v>81.73</v>
      </c>
      <c r="F140" s="11">
        <v>30</v>
      </c>
      <c r="G140" s="11">
        <f t="shared" si="3"/>
        <v>2451.9</v>
      </c>
      <c r="H140" s="11"/>
      <c r="I140" s="11"/>
      <c r="J140" s="21"/>
      <c r="K140" s="11"/>
      <c r="L140" s="11"/>
      <c r="M140" s="11" t="s">
        <v>310</v>
      </c>
      <c r="N140" s="11"/>
      <c r="O140" s="11"/>
      <c r="P140" s="11"/>
    </row>
    <row r="141" s="3" customFormat="1" customHeight="1" spans="1:16">
      <c r="A141" s="11">
        <v>138</v>
      </c>
      <c r="B141" s="11"/>
      <c r="C141" s="12" t="s">
        <v>150</v>
      </c>
      <c r="D141" s="12"/>
      <c r="E141" s="12">
        <v>185.99</v>
      </c>
      <c r="F141" s="11">
        <v>30</v>
      </c>
      <c r="G141" s="11">
        <f t="shared" si="3"/>
        <v>5579.7</v>
      </c>
      <c r="H141" s="11"/>
      <c r="I141" s="11"/>
      <c r="J141" s="21"/>
      <c r="K141" s="11"/>
      <c r="L141" s="11"/>
      <c r="M141" s="11"/>
      <c r="N141" s="11"/>
      <c r="O141" s="11"/>
      <c r="P141" s="11"/>
    </row>
    <row r="142" s="3" customFormat="1" customHeight="1" spans="1:16">
      <c r="A142" s="11">
        <v>139</v>
      </c>
      <c r="B142" s="11"/>
      <c r="C142" s="12" t="s">
        <v>151</v>
      </c>
      <c r="D142" s="12"/>
      <c r="E142" s="12">
        <v>185.99</v>
      </c>
      <c r="F142" s="11">
        <v>30</v>
      </c>
      <c r="G142" s="11">
        <f t="shared" si="3"/>
        <v>5579.7</v>
      </c>
      <c r="H142" s="11"/>
      <c r="I142" s="11"/>
      <c r="J142" s="21"/>
      <c r="K142" s="11"/>
      <c r="L142" s="11"/>
      <c r="M142" s="11"/>
      <c r="N142" s="11"/>
      <c r="O142" s="11"/>
      <c r="P142" s="11"/>
    </row>
    <row r="143" s="3" customFormat="1" customHeight="1" spans="1:16">
      <c r="A143" s="11">
        <v>140</v>
      </c>
      <c r="B143" s="11"/>
      <c r="C143" s="12" t="s">
        <v>152</v>
      </c>
      <c r="D143" s="12"/>
      <c r="E143" s="12">
        <v>81.73</v>
      </c>
      <c r="F143" s="11">
        <v>30</v>
      </c>
      <c r="G143" s="11">
        <f t="shared" si="3"/>
        <v>2451.9</v>
      </c>
      <c r="H143" s="11"/>
      <c r="I143" s="11"/>
      <c r="J143" s="21"/>
      <c r="K143" s="11"/>
      <c r="L143" s="11"/>
      <c r="M143" s="11" t="s">
        <v>434</v>
      </c>
      <c r="N143" s="11"/>
      <c r="O143" s="11"/>
      <c r="P143" s="11"/>
    </row>
    <row r="144" s="3" customFormat="1" customHeight="1" spans="1:16">
      <c r="A144" s="11">
        <v>141</v>
      </c>
      <c r="B144" s="11"/>
      <c r="C144" s="12" t="s">
        <v>153</v>
      </c>
      <c r="D144" s="12"/>
      <c r="E144" s="12">
        <v>81.73</v>
      </c>
      <c r="F144" s="11">
        <v>30</v>
      </c>
      <c r="G144" s="11">
        <f t="shared" si="3"/>
        <v>2451.9</v>
      </c>
      <c r="H144" s="11"/>
      <c r="I144" s="11"/>
      <c r="J144" s="21"/>
      <c r="K144" s="11"/>
      <c r="L144" s="11"/>
      <c r="M144" s="11"/>
      <c r="N144" s="11"/>
      <c r="O144" s="11"/>
      <c r="P144" s="11"/>
    </row>
    <row r="145" s="3" customFormat="1" customHeight="1" spans="1:16">
      <c r="A145" s="11">
        <v>142</v>
      </c>
      <c r="B145" s="11"/>
      <c r="C145" s="12" t="s">
        <v>154</v>
      </c>
      <c r="D145" s="12"/>
      <c r="E145" s="12">
        <v>185.99</v>
      </c>
      <c r="F145" s="11">
        <v>30</v>
      </c>
      <c r="G145" s="11">
        <f t="shared" si="3"/>
        <v>5579.7</v>
      </c>
      <c r="H145" s="11"/>
      <c r="I145" s="11"/>
      <c r="J145" s="21"/>
      <c r="K145" s="11"/>
      <c r="L145" s="11"/>
      <c r="M145" s="11" t="s">
        <v>435</v>
      </c>
      <c r="N145" s="11"/>
      <c r="O145" s="11"/>
      <c r="P145" s="11"/>
    </row>
    <row r="146" s="3" customFormat="1" customHeight="1" spans="1:16">
      <c r="A146" s="11">
        <v>143</v>
      </c>
      <c r="B146" s="11"/>
      <c r="C146" s="12" t="s">
        <v>155</v>
      </c>
      <c r="D146" s="12"/>
      <c r="E146" s="12">
        <v>185.99</v>
      </c>
      <c r="F146" s="11">
        <v>30</v>
      </c>
      <c r="G146" s="11">
        <f t="shared" si="3"/>
        <v>5579.7</v>
      </c>
      <c r="H146" s="11"/>
      <c r="I146" s="11"/>
      <c r="J146" s="21"/>
      <c r="K146" s="11"/>
      <c r="L146" s="11"/>
      <c r="M146" s="11"/>
      <c r="N146" s="11"/>
      <c r="O146" s="11"/>
      <c r="P146" s="11" t="s">
        <v>409</v>
      </c>
    </row>
    <row r="147" s="3" customFormat="1" customHeight="1" spans="1:16">
      <c r="A147" s="11">
        <v>144</v>
      </c>
      <c r="B147" s="11"/>
      <c r="C147" s="12" t="s">
        <v>156</v>
      </c>
      <c r="D147" s="12"/>
      <c r="E147" s="12">
        <v>81.73</v>
      </c>
      <c r="F147" s="11">
        <v>30</v>
      </c>
      <c r="G147" s="11">
        <f t="shared" si="3"/>
        <v>2451.9</v>
      </c>
      <c r="H147" s="11"/>
      <c r="I147" s="11"/>
      <c r="J147" s="21"/>
      <c r="K147" s="11"/>
      <c r="L147" s="11"/>
      <c r="M147" s="11"/>
      <c r="N147" s="11"/>
      <c r="O147" s="11"/>
      <c r="P147" s="11"/>
    </row>
    <row r="148" s="3" customFormat="1" customHeight="1" spans="1:16">
      <c r="A148" s="11">
        <v>145</v>
      </c>
      <c r="B148" s="11"/>
      <c r="C148" s="12" t="s">
        <v>157</v>
      </c>
      <c r="D148" s="12"/>
      <c r="E148" s="12">
        <v>81.73</v>
      </c>
      <c r="F148" s="11">
        <v>30</v>
      </c>
      <c r="G148" s="11">
        <f t="shared" si="3"/>
        <v>2451.9</v>
      </c>
      <c r="H148" s="11"/>
      <c r="I148" s="11"/>
      <c r="J148" s="21"/>
      <c r="K148" s="11"/>
      <c r="L148" s="11"/>
      <c r="M148" s="11"/>
      <c r="N148" s="11"/>
      <c r="O148" s="11"/>
      <c r="P148" s="11"/>
    </row>
    <row r="149" s="3" customFormat="1" customHeight="1" spans="1:16">
      <c r="A149" s="11">
        <v>146</v>
      </c>
      <c r="B149" s="11"/>
      <c r="C149" s="12" t="s">
        <v>158</v>
      </c>
      <c r="D149" s="12"/>
      <c r="E149" s="12">
        <v>185.99</v>
      </c>
      <c r="F149" s="11">
        <v>30</v>
      </c>
      <c r="G149" s="11">
        <f t="shared" si="3"/>
        <v>5579.7</v>
      </c>
      <c r="H149" s="11"/>
      <c r="I149" s="11"/>
      <c r="J149" s="21"/>
      <c r="K149" s="11"/>
      <c r="L149" s="11"/>
      <c r="M149" s="11" t="s">
        <v>418</v>
      </c>
      <c r="N149" s="11"/>
      <c r="O149" s="11"/>
      <c r="P149" s="11"/>
    </row>
    <row r="150" s="3" customFormat="1" customHeight="1" spans="1:16">
      <c r="A150" s="11">
        <v>147</v>
      </c>
      <c r="B150" s="11"/>
      <c r="C150" s="12" t="s">
        <v>159</v>
      </c>
      <c r="D150" s="12"/>
      <c r="E150" s="12">
        <v>185.99</v>
      </c>
      <c r="F150" s="11">
        <v>30</v>
      </c>
      <c r="G150" s="11">
        <f t="shared" si="3"/>
        <v>5579.7</v>
      </c>
      <c r="H150" s="11"/>
      <c r="I150" s="11"/>
      <c r="J150" s="21"/>
      <c r="K150" s="11"/>
      <c r="L150" s="11"/>
      <c r="M150" s="11" t="s">
        <v>436</v>
      </c>
      <c r="N150" s="11"/>
      <c r="O150" s="11"/>
      <c r="P150" s="11"/>
    </row>
    <row r="151" s="3" customFormat="1" customHeight="1" spans="1:16">
      <c r="A151" s="11">
        <v>148</v>
      </c>
      <c r="B151" s="11"/>
      <c r="C151" s="12" t="s">
        <v>160</v>
      </c>
      <c r="D151" s="12"/>
      <c r="E151" s="12">
        <v>81.73</v>
      </c>
      <c r="F151" s="11">
        <v>30</v>
      </c>
      <c r="G151" s="11">
        <f t="shared" si="3"/>
        <v>2451.9</v>
      </c>
      <c r="H151" s="11"/>
      <c r="I151" s="11"/>
      <c r="J151" s="21"/>
      <c r="K151" s="11"/>
      <c r="L151" s="11"/>
      <c r="M151" s="11"/>
      <c r="N151" s="11"/>
      <c r="O151" s="11"/>
      <c r="P151" s="11"/>
    </row>
    <row r="152" s="3" customFormat="1" customHeight="1" spans="1:16">
      <c r="A152" s="11">
        <v>149</v>
      </c>
      <c r="B152" s="11"/>
      <c r="C152" s="12" t="s">
        <v>161</v>
      </c>
      <c r="D152" s="12"/>
      <c r="E152" s="12">
        <v>81.73</v>
      </c>
      <c r="F152" s="11">
        <v>30</v>
      </c>
      <c r="G152" s="11">
        <f t="shared" si="3"/>
        <v>2451.9</v>
      </c>
      <c r="H152" s="11"/>
      <c r="I152" s="11"/>
      <c r="J152" s="21"/>
      <c r="K152" s="11"/>
      <c r="L152" s="11"/>
      <c r="M152" s="11"/>
      <c r="N152" s="11"/>
      <c r="O152" s="11"/>
      <c r="P152" s="11"/>
    </row>
    <row r="153" s="3" customFormat="1" customHeight="1" spans="1:16">
      <c r="A153" s="11">
        <v>150</v>
      </c>
      <c r="B153" s="11"/>
      <c r="C153" s="12" t="s">
        <v>162</v>
      </c>
      <c r="D153" s="12"/>
      <c r="E153" s="12">
        <v>185.99</v>
      </c>
      <c r="F153" s="11">
        <v>30</v>
      </c>
      <c r="G153" s="11">
        <f t="shared" si="3"/>
        <v>5579.7</v>
      </c>
      <c r="H153" s="11"/>
      <c r="I153" s="11"/>
      <c r="J153" s="21"/>
      <c r="K153" s="11"/>
      <c r="L153" s="11"/>
      <c r="M153" s="11"/>
      <c r="N153" s="11"/>
      <c r="O153" s="11"/>
      <c r="P153" s="11"/>
    </row>
    <row r="154" s="3" customFormat="1" customHeight="1" spans="1:16">
      <c r="A154" s="11">
        <v>151</v>
      </c>
      <c r="B154" s="11"/>
      <c r="C154" s="12" t="s">
        <v>163</v>
      </c>
      <c r="D154" s="12"/>
      <c r="E154" s="12">
        <v>185.99</v>
      </c>
      <c r="F154" s="11">
        <v>30</v>
      </c>
      <c r="G154" s="11">
        <f t="shared" si="3"/>
        <v>5579.7</v>
      </c>
      <c r="H154" s="11"/>
      <c r="I154" s="11"/>
      <c r="J154" s="21"/>
      <c r="K154" s="11"/>
      <c r="L154" s="11"/>
      <c r="M154" s="11"/>
      <c r="N154" s="11"/>
      <c r="O154" s="11"/>
      <c r="P154" s="11"/>
    </row>
    <row r="155" s="3" customFormat="1" customHeight="1" spans="1:16">
      <c r="A155" s="11">
        <v>152</v>
      </c>
      <c r="B155" s="11"/>
      <c r="C155" s="12" t="s">
        <v>164</v>
      </c>
      <c r="D155" s="12"/>
      <c r="E155" s="12">
        <v>81.73</v>
      </c>
      <c r="F155" s="11">
        <v>30</v>
      </c>
      <c r="G155" s="11">
        <f t="shared" si="3"/>
        <v>2451.9</v>
      </c>
      <c r="H155" s="11"/>
      <c r="I155" s="11"/>
      <c r="J155" s="21"/>
      <c r="K155" s="11"/>
      <c r="L155" s="11"/>
      <c r="M155" s="11" t="s">
        <v>437</v>
      </c>
      <c r="N155" s="11"/>
      <c r="O155" s="11"/>
      <c r="P155" s="11"/>
    </row>
    <row r="156" s="3" customFormat="1" customHeight="1" spans="1:16">
      <c r="A156" s="11">
        <v>153</v>
      </c>
      <c r="B156" s="11"/>
      <c r="C156" s="12" t="s">
        <v>165</v>
      </c>
      <c r="D156" s="12"/>
      <c r="E156" s="12">
        <v>81.73</v>
      </c>
      <c r="F156" s="11">
        <v>30</v>
      </c>
      <c r="G156" s="11">
        <f t="shared" si="3"/>
        <v>2451.9</v>
      </c>
      <c r="H156" s="11"/>
      <c r="I156" s="11"/>
      <c r="J156" s="21"/>
      <c r="K156" s="11"/>
      <c r="L156" s="11"/>
      <c r="M156" s="11"/>
      <c r="N156" s="11"/>
      <c r="O156" s="11"/>
      <c r="P156" s="11"/>
    </row>
    <row r="157" s="3" customFormat="1" customHeight="1" spans="1:16">
      <c r="A157" s="11">
        <v>154</v>
      </c>
      <c r="B157" s="11"/>
      <c r="C157" s="12" t="s">
        <v>166</v>
      </c>
      <c r="D157" s="12"/>
      <c r="E157" s="12">
        <v>185.99</v>
      </c>
      <c r="F157" s="11">
        <v>30</v>
      </c>
      <c r="G157" s="11">
        <f t="shared" si="3"/>
        <v>5579.7</v>
      </c>
      <c r="H157" s="11"/>
      <c r="I157" s="11"/>
      <c r="J157" s="21"/>
      <c r="K157" s="11"/>
      <c r="L157" s="11"/>
      <c r="M157" s="11"/>
      <c r="N157" s="11"/>
      <c r="O157" s="11"/>
      <c r="P157" s="11"/>
    </row>
    <row r="158" s="3" customFormat="1" customHeight="1" spans="1:16">
      <c r="A158" s="11">
        <v>155</v>
      </c>
      <c r="B158" s="11"/>
      <c r="C158" s="12" t="s">
        <v>167</v>
      </c>
      <c r="D158" s="12"/>
      <c r="E158" s="12">
        <v>180.59</v>
      </c>
      <c r="F158" s="11">
        <v>30</v>
      </c>
      <c r="G158" s="11">
        <f t="shared" si="3"/>
        <v>5417.7</v>
      </c>
      <c r="H158" s="11"/>
      <c r="I158" s="11"/>
      <c r="J158" s="21"/>
      <c r="K158" s="11"/>
      <c r="L158" s="11"/>
      <c r="M158" s="11"/>
      <c r="N158" s="11"/>
      <c r="O158" s="11"/>
      <c r="P158" s="11"/>
    </row>
    <row r="159" s="3" customFormat="1" customHeight="1" spans="1:16">
      <c r="A159" s="11">
        <v>156</v>
      </c>
      <c r="B159" s="11"/>
      <c r="C159" s="12" t="s">
        <v>168</v>
      </c>
      <c r="D159" s="12"/>
      <c r="E159" s="12">
        <v>76.74</v>
      </c>
      <c r="F159" s="11">
        <v>30</v>
      </c>
      <c r="G159" s="11">
        <f t="shared" si="3"/>
        <v>2302.2</v>
      </c>
      <c r="H159" s="11"/>
      <c r="I159" s="11"/>
      <c r="J159" s="21"/>
      <c r="K159" s="11"/>
      <c r="L159" s="11"/>
      <c r="M159" s="11"/>
      <c r="N159" s="11"/>
      <c r="O159" s="11"/>
      <c r="P159" s="11" t="s">
        <v>409</v>
      </c>
    </row>
    <row r="160" s="3" customFormat="1" customHeight="1" spans="1:16">
      <c r="A160" s="11">
        <v>157</v>
      </c>
      <c r="B160" s="11"/>
      <c r="C160" s="12" t="s">
        <v>169</v>
      </c>
      <c r="D160" s="12"/>
      <c r="E160" s="12">
        <v>77.06</v>
      </c>
      <c r="F160" s="11">
        <v>30</v>
      </c>
      <c r="G160" s="11">
        <f t="shared" si="3"/>
        <v>2311.8</v>
      </c>
      <c r="H160" s="11"/>
      <c r="I160" s="11"/>
      <c r="J160" s="21"/>
      <c r="K160" s="11"/>
      <c r="L160" s="11"/>
      <c r="M160" s="11"/>
      <c r="N160" s="11"/>
      <c r="O160" s="11"/>
      <c r="P160" s="11"/>
    </row>
    <row r="161" s="3" customFormat="1" customHeight="1" spans="1:16">
      <c r="A161" s="11">
        <v>158</v>
      </c>
      <c r="B161" s="11"/>
      <c r="C161" s="12" t="s">
        <v>170</v>
      </c>
      <c r="D161" s="12"/>
      <c r="E161" s="12">
        <v>180.59</v>
      </c>
      <c r="F161" s="11">
        <v>30</v>
      </c>
      <c r="G161" s="11">
        <f t="shared" si="3"/>
        <v>5417.7</v>
      </c>
      <c r="H161" s="11"/>
      <c r="I161" s="11"/>
      <c r="J161" s="21"/>
      <c r="K161" s="11"/>
      <c r="L161" s="11"/>
      <c r="M161" s="11"/>
      <c r="N161" s="11"/>
      <c r="O161" s="11"/>
      <c r="P161" s="11" t="s">
        <v>409</v>
      </c>
    </row>
    <row r="162" s="3" customFormat="1" customHeight="1" spans="1:16">
      <c r="A162" s="11">
        <v>159</v>
      </c>
      <c r="B162" s="11"/>
      <c r="C162" s="15" t="s">
        <v>171</v>
      </c>
      <c r="D162" s="12"/>
      <c r="E162" s="12">
        <v>271.61</v>
      </c>
      <c r="F162" s="11">
        <v>30</v>
      </c>
      <c r="G162" s="11">
        <f t="shared" si="3"/>
        <v>8148.3</v>
      </c>
      <c r="H162" s="11"/>
      <c r="I162" s="11"/>
      <c r="J162" s="21"/>
      <c r="K162" s="11"/>
      <c r="L162" s="11"/>
      <c r="M162" s="11"/>
      <c r="N162" s="11"/>
      <c r="O162" s="11"/>
      <c r="P162" s="11"/>
    </row>
    <row r="163" s="3" customFormat="1" customHeight="1" spans="1:16">
      <c r="A163" s="11">
        <v>160</v>
      </c>
      <c r="B163" s="11"/>
      <c r="C163" s="12" t="s">
        <v>172</v>
      </c>
      <c r="D163" s="12"/>
      <c r="E163" s="12">
        <v>139.65</v>
      </c>
      <c r="F163" s="11">
        <v>30</v>
      </c>
      <c r="G163" s="11">
        <f t="shared" si="3"/>
        <v>4189.5</v>
      </c>
      <c r="H163" s="11"/>
      <c r="I163" s="11"/>
      <c r="J163" s="21"/>
      <c r="K163" s="11"/>
      <c r="L163" s="11"/>
      <c r="M163" s="11" t="s">
        <v>438</v>
      </c>
      <c r="N163" s="11"/>
      <c r="O163" s="11"/>
      <c r="P163" s="11"/>
    </row>
    <row r="164" s="3" customFormat="1" customHeight="1" spans="1:16">
      <c r="A164" s="11">
        <v>161</v>
      </c>
      <c r="B164" s="11"/>
      <c r="C164" s="12" t="s">
        <v>173</v>
      </c>
      <c r="D164" s="12"/>
      <c r="E164" s="12">
        <v>269.54</v>
      </c>
      <c r="F164" s="11">
        <v>30</v>
      </c>
      <c r="G164" s="11">
        <f t="shared" si="3"/>
        <v>8086.2</v>
      </c>
      <c r="H164" s="11"/>
      <c r="I164" s="11"/>
      <c r="J164" s="21"/>
      <c r="K164" s="11"/>
      <c r="L164" s="11"/>
      <c r="M164" s="11"/>
      <c r="N164" s="11"/>
      <c r="O164" s="11"/>
      <c r="P164" s="11"/>
    </row>
    <row r="165" s="3" customFormat="1" customHeight="1" spans="1:16">
      <c r="A165" s="11">
        <v>162</v>
      </c>
      <c r="B165" s="11"/>
      <c r="C165" s="12" t="s">
        <v>174</v>
      </c>
      <c r="D165" s="12"/>
      <c r="E165" s="12">
        <v>168.62</v>
      </c>
      <c r="F165" s="11">
        <v>30</v>
      </c>
      <c r="G165" s="11">
        <f t="shared" si="3"/>
        <v>5058.6</v>
      </c>
      <c r="H165" s="11"/>
      <c r="I165" s="11"/>
      <c r="J165" s="21"/>
      <c r="K165" s="11"/>
      <c r="L165" s="11"/>
      <c r="M165" s="11"/>
      <c r="N165" s="11"/>
      <c r="O165" s="11"/>
      <c r="P165" s="11"/>
    </row>
    <row r="166" s="3" customFormat="1" customHeight="1" spans="1:16">
      <c r="A166" s="11">
        <v>163</v>
      </c>
      <c r="B166" s="11"/>
      <c r="C166" s="12" t="s">
        <v>175</v>
      </c>
      <c r="D166" s="12"/>
      <c r="E166" s="12">
        <v>132.83</v>
      </c>
      <c r="F166" s="11">
        <v>30</v>
      </c>
      <c r="G166" s="11">
        <f t="shared" si="3"/>
        <v>3984.9</v>
      </c>
      <c r="H166" s="11"/>
      <c r="I166" s="11"/>
      <c r="J166" s="21"/>
      <c r="K166" s="11"/>
      <c r="L166" s="11"/>
      <c r="M166" s="11"/>
      <c r="N166" s="11"/>
      <c r="O166" s="11"/>
      <c r="P166" s="11"/>
    </row>
    <row r="167" s="3" customFormat="1" customHeight="1" spans="1:16">
      <c r="A167" s="11">
        <v>164</v>
      </c>
      <c r="B167" s="11"/>
      <c r="C167" s="12" t="s">
        <v>176</v>
      </c>
      <c r="D167" s="12"/>
      <c r="E167" s="12">
        <v>167.66</v>
      </c>
      <c r="F167" s="11">
        <v>30</v>
      </c>
      <c r="G167" s="11">
        <f t="shared" si="3"/>
        <v>5029.8</v>
      </c>
      <c r="H167" s="11"/>
      <c r="I167" s="11"/>
      <c r="J167" s="21"/>
      <c r="K167" s="11"/>
      <c r="L167" s="11"/>
      <c r="M167" s="11"/>
      <c r="N167" s="11"/>
      <c r="O167" s="11"/>
      <c r="P167" s="11"/>
    </row>
    <row r="168" s="3" customFormat="1" customHeight="1" spans="1:16">
      <c r="A168" s="11">
        <v>165</v>
      </c>
      <c r="B168" s="11"/>
      <c r="C168" s="12" t="s">
        <v>177</v>
      </c>
      <c r="D168" s="12"/>
      <c r="E168" s="12">
        <v>131.87</v>
      </c>
      <c r="F168" s="11">
        <v>30</v>
      </c>
      <c r="G168" s="11">
        <f t="shared" si="3"/>
        <v>3956.1</v>
      </c>
      <c r="H168" s="11"/>
      <c r="I168" s="11"/>
      <c r="J168" s="21"/>
      <c r="K168" s="11"/>
      <c r="L168" s="11"/>
      <c r="M168" s="11"/>
      <c r="N168" s="11"/>
      <c r="O168" s="11"/>
      <c r="P168" s="11"/>
    </row>
    <row r="169" s="3" customFormat="1" customHeight="1" spans="1:16">
      <c r="A169" s="11">
        <v>166</v>
      </c>
      <c r="B169" s="11"/>
      <c r="C169" s="12" t="s">
        <v>178</v>
      </c>
      <c r="D169" s="12"/>
      <c r="E169" s="12">
        <v>132.83</v>
      </c>
      <c r="F169" s="11">
        <v>30</v>
      </c>
      <c r="G169" s="11">
        <f t="shared" si="3"/>
        <v>3984.9</v>
      </c>
      <c r="H169" s="11"/>
      <c r="I169" s="11"/>
      <c r="J169" s="21"/>
      <c r="K169" s="11"/>
      <c r="L169" s="11"/>
      <c r="M169" s="11" t="s">
        <v>439</v>
      </c>
      <c r="N169" s="11"/>
      <c r="O169" s="11"/>
      <c r="P169" s="11"/>
    </row>
    <row r="170" s="3" customFormat="1" customHeight="1" spans="1:16">
      <c r="A170" s="11">
        <v>167</v>
      </c>
      <c r="B170" s="11"/>
      <c r="C170" s="12" t="s">
        <v>179</v>
      </c>
      <c r="D170" s="12"/>
      <c r="E170" s="12">
        <v>167.66</v>
      </c>
      <c r="F170" s="11">
        <v>30</v>
      </c>
      <c r="G170" s="11">
        <f t="shared" si="3"/>
        <v>5029.8</v>
      </c>
      <c r="H170" s="11"/>
      <c r="I170" s="11"/>
      <c r="J170" s="21"/>
      <c r="K170" s="11"/>
      <c r="L170" s="11"/>
      <c r="M170" s="11"/>
      <c r="N170" s="11"/>
      <c r="O170" s="11"/>
      <c r="P170" s="11"/>
    </row>
    <row r="171" s="3" customFormat="1" customHeight="1" spans="1:16">
      <c r="A171" s="11">
        <v>168</v>
      </c>
      <c r="B171" s="11"/>
      <c r="C171" s="12" t="s">
        <v>180</v>
      </c>
      <c r="D171" s="12"/>
      <c r="E171" s="12">
        <v>131.87</v>
      </c>
      <c r="F171" s="11">
        <v>30</v>
      </c>
      <c r="G171" s="11">
        <f t="shared" si="3"/>
        <v>3956.1</v>
      </c>
      <c r="H171" s="11"/>
      <c r="I171" s="11"/>
      <c r="J171" s="21"/>
      <c r="K171" s="11"/>
      <c r="L171" s="11"/>
      <c r="M171" s="11" t="s">
        <v>440</v>
      </c>
      <c r="N171" s="11"/>
      <c r="O171" s="11"/>
      <c r="P171" s="11"/>
    </row>
    <row r="172" s="3" customFormat="1" customHeight="1" spans="1:16">
      <c r="A172" s="11">
        <v>169</v>
      </c>
      <c r="B172" s="11"/>
      <c r="C172" s="12" t="s">
        <v>181</v>
      </c>
      <c r="D172" s="12"/>
      <c r="E172" s="12">
        <v>132.83</v>
      </c>
      <c r="F172" s="11">
        <v>30</v>
      </c>
      <c r="G172" s="11">
        <f t="shared" si="3"/>
        <v>3984.9</v>
      </c>
      <c r="H172" s="11"/>
      <c r="I172" s="11"/>
      <c r="J172" s="21"/>
      <c r="K172" s="11"/>
      <c r="L172" s="11"/>
      <c r="M172" s="11"/>
      <c r="N172" s="11"/>
      <c r="O172" s="11"/>
      <c r="P172" s="11"/>
    </row>
    <row r="173" s="3" customFormat="1" customHeight="1" spans="1:16">
      <c r="A173" s="11">
        <v>170</v>
      </c>
      <c r="B173" s="11"/>
      <c r="C173" s="12" t="s">
        <v>182</v>
      </c>
      <c r="D173" s="12"/>
      <c r="E173" s="12">
        <v>167.66</v>
      </c>
      <c r="F173" s="11">
        <v>30</v>
      </c>
      <c r="G173" s="11">
        <f t="shared" si="3"/>
        <v>5029.8</v>
      </c>
      <c r="H173" s="11"/>
      <c r="I173" s="11"/>
      <c r="J173" s="21"/>
      <c r="K173" s="11"/>
      <c r="L173" s="11"/>
      <c r="M173" s="11" t="s">
        <v>441</v>
      </c>
      <c r="N173" s="11"/>
      <c r="O173" s="11"/>
      <c r="P173" s="11"/>
    </row>
    <row r="174" s="3" customFormat="1" customHeight="1" spans="1:16">
      <c r="A174" s="11">
        <v>171</v>
      </c>
      <c r="B174" s="11"/>
      <c r="C174" s="12" t="s">
        <v>183</v>
      </c>
      <c r="D174" s="12"/>
      <c r="E174" s="12">
        <v>131.87</v>
      </c>
      <c r="F174" s="11">
        <v>30</v>
      </c>
      <c r="G174" s="11">
        <f t="shared" si="3"/>
        <v>3956.1</v>
      </c>
      <c r="H174" s="11"/>
      <c r="I174" s="11"/>
      <c r="J174" s="21"/>
      <c r="K174" s="11"/>
      <c r="L174" s="11"/>
      <c r="M174" s="11"/>
      <c r="N174" s="11"/>
      <c r="O174" s="11"/>
      <c r="P174" s="11"/>
    </row>
    <row r="175" s="3" customFormat="1" customHeight="1" spans="1:16">
      <c r="A175" s="11">
        <v>172</v>
      </c>
      <c r="B175" s="11"/>
      <c r="C175" s="12" t="s">
        <v>184</v>
      </c>
      <c r="D175" s="12"/>
      <c r="E175" s="12">
        <v>132.83</v>
      </c>
      <c r="F175" s="11">
        <v>30</v>
      </c>
      <c r="G175" s="11">
        <f t="shared" si="3"/>
        <v>3984.9</v>
      </c>
      <c r="H175" s="11"/>
      <c r="I175" s="11"/>
      <c r="J175" s="21"/>
      <c r="K175" s="11"/>
      <c r="L175" s="11"/>
      <c r="M175" s="11"/>
      <c r="N175" s="11"/>
      <c r="O175" s="11"/>
      <c r="P175" s="11" t="s">
        <v>409</v>
      </c>
    </row>
    <row r="176" s="3" customFormat="1" customHeight="1" spans="1:16">
      <c r="A176" s="11">
        <v>173</v>
      </c>
      <c r="B176" s="11"/>
      <c r="C176" s="12" t="s">
        <v>185</v>
      </c>
      <c r="D176" s="12"/>
      <c r="E176" s="12">
        <v>167.66</v>
      </c>
      <c r="F176" s="11">
        <v>30</v>
      </c>
      <c r="G176" s="11">
        <f t="shared" si="3"/>
        <v>5029.8</v>
      </c>
      <c r="H176" s="11"/>
      <c r="I176" s="11"/>
      <c r="J176" s="21"/>
      <c r="K176" s="11"/>
      <c r="L176" s="11"/>
      <c r="M176" s="11"/>
      <c r="N176" s="11"/>
      <c r="O176" s="11"/>
      <c r="P176" s="11"/>
    </row>
    <row r="177" s="3" customFormat="1" customHeight="1" spans="1:16">
      <c r="A177" s="11">
        <v>174</v>
      </c>
      <c r="B177" s="11"/>
      <c r="C177" s="12" t="s">
        <v>186</v>
      </c>
      <c r="D177" s="12"/>
      <c r="E177" s="12">
        <v>131.87</v>
      </c>
      <c r="F177" s="11">
        <v>30</v>
      </c>
      <c r="G177" s="11">
        <f t="shared" si="3"/>
        <v>3956.1</v>
      </c>
      <c r="H177" s="11"/>
      <c r="I177" s="11"/>
      <c r="J177" s="21"/>
      <c r="K177" s="11"/>
      <c r="L177" s="11"/>
      <c r="M177" s="11"/>
      <c r="N177" s="11"/>
      <c r="O177" s="11"/>
      <c r="P177" s="11"/>
    </row>
    <row r="178" s="3" customFormat="1" customHeight="1" spans="1:16">
      <c r="A178" s="11">
        <v>175</v>
      </c>
      <c r="B178" s="11"/>
      <c r="C178" s="12" t="s">
        <v>187</v>
      </c>
      <c r="D178" s="12"/>
      <c r="E178" s="12">
        <v>132.83</v>
      </c>
      <c r="F178" s="11">
        <v>30</v>
      </c>
      <c r="G178" s="11">
        <f t="shared" si="3"/>
        <v>3984.9</v>
      </c>
      <c r="H178" s="11"/>
      <c r="I178" s="11"/>
      <c r="J178" s="21"/>
      <c r="K178" s="11"/>
      <c r="L178" s="11"/>
      <c r="M178" s="11" t="s">
        <v>442</v>
      </c>
      <c r="N178" s="11"/>
      <c r="O178" s="11"/>
      <c r="P178" s="11"/>
    </row>
    <row r="179" s="3" customFormat="1" customHeight="1" spans="1:16">
      <c r="A179" s="11">
        <v>176</v>
      </c>
      <c r="B179" s="11"/>
      <c r="C179" s="12" t="s">
        <v>188</v>
      </c>
      <c r="D179" s="12"/>
      <c r="E179" s="12">
        <v>167.66</v>
      </c>
      <c r="F179" s="11">
        <v>30</v>
      </c>
      <c r="G179" s="11">
        <f t="shared" si="3"/>
        <v>5029.8</v>
      </c>
      <c r="H179" s="11"/>
      <c r="I179" s="11"/>
      <c r="J179" s="21"/>
      <c r="K179" s="11"/>
      <c r="L179" s="11"/>
      <c r="M179" s="11"/>
      <c r="N179" s="11"/>
      <c r="O179" s="11"/>
      <c r="P179" s="11"/>
    </row>
    <row r="180" s="3" customFormat="1" customHeight="1" spans="1:16">
      <c r="A180" s="11">
        <v>177</v>
      </c>
      <c r="B180" s="11"/>
      <c r="C180" s="12" t="s">
        <v>189</v>
      </c>
      <c r="D180" s="12"/>
      <c r="E180" s="12">
        <v>131.87</v>
      </c>
      <c r="F180" s="11">
        <v>30</v>
      </c>
      <c r="G180" s="11">
        <f t="shared" si="3"/>
        <v>3956.1</v>
      </c>
      <c r="H180" s="11"/>
      <c r="I180" s="11"/>
      <c r="J180" s="21"/>
      <c r="K180" s="11"/>
      <c r="L180" s="11"/>
      <c r="M180" s="11"/>
      <c r="N180" s="11"/>
      <c r="O180" s="11"/>
      <c r="P180" s="11"/>
    </row>
    <row r="181" s="3" customFormat="1" customHeight="1" spans="1:16">
      <c r="A181" s="11">
        <v>178</v>
      </c>
      <c r="B181" s="11"/>
      <c r="C181" s="12" t="s">
        <v>190</v>
      </c>
      <c r="D181" s="12"/>
      <c r="E181" s="12">
        <v>132.83</v>
      </c>
      <c r="F181" s="11">
        <v>30</v>
      </c>
      <c r="G181" s="11">
        <f t="shared" si="3"/>
        <v>3984.9</v>
      </c>
      <c r="H181" s="11"/>
      <c r="I181" s="11"/>
      <c r="J181" s="21"/>
      <c r="K181" s="11"/>
      <c r="L181" s="11"/>
      <c r="M181" s="11"/>
      <c r="N181" s="11"/>
      <c r="O181" s="11"/>
      <c r="P181" s="11"/>
    </row>
    <row r="182" s="3" customFormat="1" customHeight="1" spans="1:16">
      <c r="A182" s="11">
        <v>179</v>
      </c>
      <c r="B182" s="11"/>
      <c r="C182" s="12" t="s">
        <v>191</v>
      </c>
      <c r="D182" s="12"/>
      <c r="E182" s="12">
        <v>167.66</v>
      </c>
      <c r="F182" s="11">
        <v>30</v>
      </c>
      <c r="G182" s="11">
        <f>E182*F182*0.6</f>
        <v>3017.88</v>
      </c>
      <c r="H182" s="11"/>
      <c r="I182" s="11"/>
      <c r="J182" s="21"/>
      <c r="K182" s="11"/>
      <c r="L182" s="11"/>
      <c r="M182" s="11" t="s">
        <v>392</v>
      </c>
      <c r="N182" s="11"/>
      <c r="O182" s="11"/>
      <c r="P182" s="11"/>
    </row>
    <row r="183" s="3" customFormat="1" customHeight="1" spans="1:16">
      <c r="A183" s="11">
        <v>180</v>
      </c>
      <c r="B183" s="11"/>
      <c r="C183" s="12" t="s">
        <v>192</v>
      </c>
      <c r="D183" s="12"/>
      <c r="E183" s="12">
        <v>131.87</v>
      </c>
      <c r="F183" s="11">
        <v>30</v>
      </c>
      <c r="G183" s="11">
        <f t="shared" ref="G183:G187" si="4">E183*F183</f>
        <v>3956.1</v>
      </c>
      <c r="H183" s="11"/>
      <c r="I183" s="11"/>
      <c r="J183" s="21"/>
      <c r="K183" s="11"/>
      <c r="L183" s="11"/>
      <c r="M183" s="11"/>
      <c r="N183" s="11"/>
      <c r="O183" s="11"/>
      <c r="P183" s="11"/>
    </row>
    <row r="184" s="3" customFormat="1" customHeight="1" spans="1:16">
      <c r="A184" s="11">
        <v>181</v>
      </c>
      <c r="B184" s="11"/>
      <c r="C184" s="12" t="s">
        <v>193</v>
      </c>
      <c r="D184" s="12"/>
      <c r="E184" s="12">
        <v>266.01</v>
      </c>
      <c r="F184" s="11">
        <v>30</v>
      </c>
      <c r="G184" s="11">
        <f t="shared" si="4"/>
        <v>7980.3</v>
      </c>
      <c r="H184" s="11"/>
      <c r="I184" s="11"/>
      <c r="J184" s="21"/>
      <c r="K184" s="11"/>
      <c r="L184" s="11"/>
      <c r="M184" s="11"/>
      <c r="N184" s="11"/>
      <c r="O184" s="11"/>
      <c r="P184" s="11"/>
    </row>
    <row r="185" s="3" customFormat="1" customHeight="1" spans="1:16">
      <c r="A185" s="11">
        <v>182</v>
      </c>
      <c r="B185" s="11"/>
      <c r="C185" s="12" t="s">
        <v>194</v>
      </c>
      <c r="D185" s="12"/>
      <c r="E185" s="12">
        <v>167.66</v>
      </c>
      <c r="F185" s="11">
        <v>30</v>
      </c>
      <c r="G185" s="11">
        <f t="shared" si="4"/>
        <v>5029.8</v>
      </c>
      <c r="H185" s="11"/>
      <c r="I185" s="11"/>
      <c r="J185" s="21"/>
      <c r="K185" s="11"/>
      <c r="L185" s="11"/>
      <c r="M185" s="11"/>
      <c r="N185" s="11"/>
      <c r="O185" s="11"/>
      <c r="P185" s="11"/>
    </row>
    <row r="186" s="3" customFormat="1" customHeight="1" spans="1:16">
      <c r="A186" s="11">
        <v>183</v>
      </c>
      <c r="B186" s="11"/>
      <c r="C186" s="12" t="s">
        <v>195</v>
      </c>
      <c r="D186" s="12"/>
      <c r="E186" s="12">
        <v>264.02</v>
      </c>
      <c r="F186" s="11">
        <v>30</v>
      </c>
      <c r="G186" s="11">
        <f t="shared" si="4"/>
        <v>7920.6</v>
      </c>
      <c r="H186" s="11"/>
      <c r="I186" s="11"/>
      <c r="J186" s="21"/>
      <c r="K186" s="11"/>
      <c r="L186" s="11"/>
      <c r="M186" s="11"/>
      <c r="N186" s="11"/>
      <c r="O186" s="11"/>
      <c r="P186" s="11"/>
    </row>
    <row r="187" s="3" customFormat="1" customHeight="1" spans="1:16">
      <c r="A187" s="11">
        <v>184</v>
      </c>
      <c r="B187" s="11"/>
      <c r="C187" s="12" t="s">
        <v>196</v>
      </c>
      <c r="D187" s="12"/>
      <c r="E187" s="12">
        <v>163.45</v>
      </c>
      <c r="F187" s="11">
        <v>30</v>
      </c>
      <c r="G187" s="11">
        <f t="shared" si="4"/>
        <v>4903.5</v>
      </c>
      <c r="H187" s="11"/>
      <c r="I187" s="11"/>
      <c r="J187" s="21"/>
      <c r="K187" s="11"/>
      <c r="L187" s="11"/>
      <c r="M187" s="11"/>
      <c r="N187" s="11"/>
      <c r="O187" s="11"/>
      <c r="P187" s="11"/>
    </row>
    <row r="188" s="3" customFormat="1" customHeight="1" spans="1:16">
      <c r="A188" s="11">
        <v>185</v>
      </c>
      <c r="B188" s="11"/>
      <c r="C188" s="15" t="s">
        <v>197</v>
      </c>
      <c r="D188" s="15"/>
      <c r="E188" s="15">
        <v>1025.89</v>
      </c>
      <c r="F188" s="22">
        <v>45</v>
      </c>
      <c r="G188" s="25">
        <v>49050.37</v>
      </c>
      <c r="H188" s="11"/>
      <c r="I188" s="22"/>
      <c r="J188" s="21"/>
      <c r="K188" s="11"/>
      <c r="L188" s="11"/>
      <c r="M188" s="22" t="s">
        <v>401</v>
      </c>
      <c r="N188" s="11"/>
      <c r="O188" s="11"/>
      <c r="P188" s="11"/>
    </row>
    <row r="189" s="3" customFormat="1" customHeight="1" spans="1:16">
      <c r="A189" s="11">
        <v>186</v>
      </c>
      <c r="B189" s="11"/>
      <c r="C189" s="12" t="s">
        <v>198</v>
      </c>
      <c r="D189" s="12"/>
      <c r="E189" s="12">
        <v>322.8</v>
      </c>
      <c r="F189" s="11">
        <v>30</v>
      </c>
      <c r="G189" s="11">
        <f t="shared" ref="G189:G192" si="5">E189*F189</f>
        <v>9684</v>
      </c>
      <c r="H189" s="11"/>
      <c r="I189" s="11"/>
      <c r="J189" s="21"/>
      <c r="K189" s="11"/>
      <c r="L189" s="11"/>
      <c r="M189" s="22" t="s">
        <v>401</v>
      </c>
      <c r="N189" s="11"/>
      <c r="O189" s="11"/>
      <c r="P189" s="11"/>
    </row>
    <row r="190" s="3" customFormat="1" customHeight="1" spans="1:16">
      <c r="A190" s="11">
        <v>187</v>
      </c>
      <c r="B190" s="11"/>
      <c r="C190" s="12" t="s">
        <v>199</v>
      </c>
      <c r="D190" s="12"/>
      <c r="E190" s="12">
        <v>265.79</v>
      </c>
      <c r="F190" s="11">
        <v>30</v>
      </c>
      <c r="G190" s="11">
        <f t="shared" si="5"/>
        <v>7973.7</v>
      </c>
      <c r="H190" s="11"/>
      <c r="I190" s="11"/>
      <c r="J190" s="21"/>
      <c r="K190" s="11"/>
      <c r="L190" s="11"/>
      <c r="M190" s="11" t="s">
        <v>443</v>
      </c>
      <c r="N190" s="11"/>
      <c r="O190" s="11"/>
      <c r="P190" s="11"/>
    </row>
    <row r="191" s="3" customFormat="1" customHeight="1" spans="1:16">
      <c r="A191" s="11">
        <v>188</v>
      </c>
      <c r="B191" s="11"/>
      <c r="C191" s="12" t="s">
        <v>200</v>
      </c>
      <c r="D191" s="12"/>
      <c r="E191" s="12">
        <v>265.93</v>
      </c>
      <c r="F191" s="11">
        <v>30</v>
      </c>
      <c r="G191" s="11">
        <f t="shared" si="5"/>
        <v>7977.9</v>
      </c>
      <c r="H191" s="11"/>
      <c r="I191" s="11"/>
      <c r="J191" s="21"/>
      <c r="K191" s="11"/>
      <c r="L191" s="11"/>
      <c r="M191" s="11"/>
      <c r="N191" s="11"/>
      <c r="O191" s="11"/>
      <c r="P191" s="11"/>
    </row>
    <row r="192" s="3" customFormat="1" customHeight="1" spans="1:16">
      <c r="A192" s="11">
        <v>189</v>
      </c>
      <c r="B192" s="11"/>
      <c r="C192" s="12" t="s">
        <v>201</v>
      </c>
      <c r="D192" s="12"/>
      <c r="E192" s="12">
        <v>323.21</v>
      </c>
      <c r="F192" s="11">
        <v>30</v>
      </c>
      <c r="G192" s="11">
        <f t="shared" si="5"/>
        <v>9696.3</v>
      </c>
      <c r="H192" s="11"/>
      <c r="I192" s="11"/>
      <c r="J192" s="21"/>
      <c r="K192" s="11"/>
      <c r="L192" s="11"/>
      <c r="M192" s="22" t="s">
        <v>401</v>
      </c>
      <c r="N192" s="11"/>
      <c r="O192" s="11"/>
      <c r="P192" s="11"/>
    </row>
    <row r="193" s="3" customFormat="1" customHeight="1" spans="1:16">
      <c r="A193" s="11">
        <v>190</v>
      </c>
      <c r="B193" s="11"/>
      <c r="C193" s="12" t="s">
        <v>202</v>
      </c>
      <c r="D193" s="12"/>
      <c r="E193" s="12">
        <v>360.83</v>
      </c>
      <c r="F193" s="11">
        <v>30</v>
      </c>
      <c r="G193" s="11"/>
      <c r="H193" s="11"/>
      <c r="I193" s="11"/>
      <c r="J193" s="21"/>
      <c r="K193" s="11"/>
      <c r="L193" s="11"/>
      <c r="M193" s="11" t="s">
        <v>444</v>
      </c>
      <c r="N193" s="11"/>
      <c r="O193" s="11"/>
      <c r="P193" s="11"/>
    </row>
    <row r="194" s="3" customFormat="1" customHeight="1" spans="1:16">
      <c r="A194" s="11">
        <v>191</v>
      </c>
      <c r="B194" s="11"/>
      <c r="C194" s="12" t="s">
        <v>203</v>
      </c>
      <c r="D194" s="12"/>
      <c r="E194" s="12">
        <v>307.81</v>
      </c>
      <c r="F194" s="11">
        <v>30</v>
      </c>
      <c r="G194" s="11">
        <f t="shared" ref="G194:G219" si="6">E194*F194</f>
        <v>9234.3</v>
      </c>
      <c r="H194" s="11"/>
      <c r="I194" s="11"/>
      <c r="J194" s="21"/>
      <c r="K194" s="11"/>
      <c r="L194" s="11"/>
      <c r="M194" s="22" t="s">
        <v>399</v>
      </c>
      <c r="N194" s="11"/>
      <c r="O194" s="11"/>
      <c r="P194" s="11"/>
    </row>
    <row r="195" s="3" customFormat="1" customHeight="1" spans="1:16">
      <c r="A195" s="11">
        <v>192</v>
      </c>
      <c r="B195" s="11"/>
      <c r="C195" s="12" t="s">
        <v>204</v>
      </c>
      <c r="D195" s="12"/>
      <c r="E195" s="12">
        <v>261.1</v>
      </c>
      <c r="F195" s="11">
        <v>30</v>
      </c>
      <c r="G195" s="11">
        <f t="shared" si="6"/>
        <v>7833</v>
      </c>
      <c r="H195" s="11"/>
      <c r="I195" s="11"/>
      <c r="J195" s="21"/>
      <c r="K195" s="11"/>
      <c r="L195" s="11"/>
      <c r="M195" s="22" t="s">
        <v>401</v>
      </c>
      <c r="N195" s="11"/>
      <c r="O195" s="11"/>
      <c r="P195" s="11"/>
    </row>
    <row r="196" s="3" customFormat="1" customHeight="1" spans="1:16">
      <c r="A196" s="11">
        <v>193</v>
      </c>
      <c r="B196" s="11"/>
      <c r="C196" s="12" t="s">
        <v>205</v>
      </c>
      <c r="D196" s="12"/>
      <c r="E196" s="12">
        <v>261.23</v>
      </c>
      <c r="F196" s="11">
        <v>30</v>
      </c>
      <c r="G196" s="11">
        <f t="shared" si="6"/>
        <v>7836.9</v>
      </c>
      <c r="H196" s="11"/>
      <c r="I196" s="11"/>
      <c r="J196" s="21"/>
      <c r="K196" s="11"/>
      <c r="L196" s="11"/>
      <c r="M196" s="22" t="s">
        <v>399</v>
      </c>
      <c r="N196" s="11"/>
      <c r="O196" s="11"/>
      <c r="P196" s="11"/>
    </row>
    <row r="197" s="3" customFormat="1" customHeight="1" spans="1:16">
      <c r="A197" s="11">
        <v>194</v>
      </c>
      <c r="B197" s="11"/>
      <c r="C197" s="12" t="s">
        <v>206</v>
      </c>
      <c r="D197" s="12"/>
      <c r="E197" s="12">
        <v>307.3</v>
      </c>
      <c r="F197" s="11">
        <v>30</v>
      </c>
      <c r="G197" s="11">
        <f t="shared" si="6"/>
        <v>9219</v>
      </c>
      <c r="H197" s="11"/>
      <c r="I197" s="11"/>
      <c r="J197" s="21"/>
      <c r="K197" s="11"/>
      <c r="L197" s="11"/>
      <c r="M197" s="22" t="s">
        <v>399</v>
      </c>
      <c r="N197" s="11"/>
      <c r="O197" s="11"/>
      <c r="P197" s="11"/>
    </row>
    <row r="198" s="3" customFormat="1" customHeight="1" spans="1:16">
      <c r="A198" s="11">
        <v>195</v>
      </c>
      <c r="B198" s="11"/>
      <c r="C198" s="12" t="s">
        <v>207</v>
      </c>
      <c r="D198" s="12"/>
      <c r="E198" s="12">
        <v>344.16</v>
      </c>
      <c r="F198" s="11">
        <v>30</v>
      </c>
      <c r="G198" s="11">
        <f t="shared" si="6"/>
        <v>10324.8</v>
      </c>
      <c r="H198" s="11"/>
      <c r="I198" s="11"/>
      <c r="J198" s="21"/>
      <c r="K198" s="11"/>
      <c r="L198" s="11"/>
      <c r="M198" s="11" t="s">
        <v>392</v>
      </c>
      <c r="N198" s="11"/>
      <c r="O198" s="11"/>
      <c r="P198" s="11"/>
    </row>
    <row r="199" s="3" customFormat="1" customHeight="1" spans="1:16">
      <c r="A199" s="11">
        <v>196</v>
      </c>
      <c r="B199" s="11"/>
      <c r="C199" s="12" t="s">
        <v>208</v>
      </c>
      <c r="D199" s="12"/>
      <c r="E199" s="12">
        <v>287.35</v>
      </c>
      <c r="F199" s="11">
        <v>30</v>
      </c>
      <c r="G199" s="11">
        <f t="shared" si="6"/>
        <v>8620.5</v>
      </c>
      <c r="H199" s="11"/>
      <c r="I199" s="11"/>
      <c r="J199" s="21"/>
      <c r="K199" s="11"/>
      <c r="L199" s="11"/>
      <c r="M199" s="22" t="s">
        <v>401</v>
      </c>
      <c r="N199" s="11"/>
      <c r="O199" s="11"/>
      <c r="P199" s="11"/>
    </row>
    <row r="200" s="3" customFormat="1" customHeight="1" spans="1:16">
      <c r="A200" s="11">
        <v>197</v>
      </c>
      <c r="B200" s="11"/>
      <c r="C200" s="12" t="s">
        <v>209</v>
      </c>
      <c r="D200" s="12"/>
      <c r="E200" s="12">
        <v>287.49</v>
      </c>
      <c r="F200" s="11">
        <v>30</v>
      </c>
      <c r="G200" s="11">
        <f t="shared" si="6"/>
        <v>8624.7</v>
      </c>
      <c r="H200" s="11"/>
      <c r="I200" s="11"/>
      <c r="J200" s="21"/>
      <c r="K200" s="11"/>
      <c r="L200" s="11"/>
      <c r="M200" s="11"/>
      <c r="N200" s="11"/>
      <c r="O200" s="11"/>
      <c r="P200" s="11"/>
    </row>
    <row r="201" s="3" customFormat="1" customHeight="1" spans="1:16">
      <c r="A201" s="11">
        <v>198</v>
      </c>
      <c r="B201" s="11"/>
      <c r="C201" s="15" t="s">
        <v>210</v>
      </c>
      <c r="D201" s="15"/>
      <c r="E201" s="15">
        <v>342.3</v>
      </c>
      <c r="F201" s="11">
        <v>30</v>
      </c>
      <c r="G201" s="11">
        <f t="shared" si="6"/>
        <v>10269</v>
      </c>
      <c r="H201" s="11"/>
      <c r="I201" s="11"/>
      <c r="J201" s="21"/>
      <c r="K201" s="11"/>
      <c r="L201" s="11"/>
      <c r="M201" s="22" t="s">
        <v>399</v>
      </c>
      <c r="N201" s="11"/>
      <c r="O201" s="11"/>
      <c r="P201" s="11"/>
    </row>
    <row r="202" s="3" customFormat="1" customHeight="1" spans="1:17">
      <c r="A202" s="11">
        <v>199</v>
      </c>
      <c r="B202" s="11"/>
      <c r="C202" s="12" t="s">
        <v>211</v>
      </c>
      <c r="D202" s="12"/>
      <c r="E202" s="12">
        <v>380.43</v>
      </c>
      <c r="F202" s="11">
        <v>30</v>
      </c>
      <c r="G202" s="11">
        <f t="shared" si="6"/>
        <v>11412.9</v>
      </c>
      <c r="H202" s="11"/>
      <c r="I202" s="11"/>
      <c r="J202" s="21"/>
      <c r="K202" s="11"/>
      <c r="L202" s="11"/>
      <c r="M202" s="11" t="s">
        <v>445</v>
      </c>
      <c r="N202" s="11"/>
      <c r="O202" s="11"/>
      <c r="P202" s="11" t="s">
        <v>446</v>
      </c>
      <c r="Q202" s="3" t="s">
        <v>409</v>
      </c>
    </row>
    <row r="203" s="3" customFormat="1" customHeight="1" spans="1:16">
      <c r="A203" s="11">
        <v>200</v>
      </c>
      <c r="B203" s="11"/>
      <c r="C203" s="12" t="s">
        <v>212</v>
      </c>
      <c r="D203" s="12"/>
      <c r="E203" s="12">
        <v>335.91</v>
      </c>
      <c r="F203" s="11">
        <v>30</v>
      </c>
      <c r="G203" s="11">
        <f t="shared" si="6"/>
        <v>10077.3</v>
      </c>
      <c r="H203" s="11"/>
      <c r="I203" s="11"/>
      <c r="J203" s="21"/>
      <c r="K203" s="11"/>
      <c r="L203" s="11"/>
      <c r="M203" s="11"/>
      <c r="N203" s="11"/>
      <c r="O203" s="11"/>
      <c r="P203" s="11"/>
    </row>
    <row r="204" s="3" customFormat="1" customHeight="1" spans="1:16">
      <c r="A204" s="11">
        <v>201</v>
      </c>
      <c r="B204" s="11"/>
      <c r="C204" s="12" t="s">
        <v>213</v>
      </c>
      <c r="D204" s="12"/>
      <c r="E204" s="12">
        <v>284.52</v>
      </c>
      <c r="F204" s="11">
        <v>30</v>
      </c>
      <c r="G204" s="11">
        <f t="shared" si="6"/>
        <v>8535.6</v>
      </c>
      <c r="H204" s="11"/>
      <c r="I204" s="11"/>
      <c r="J204" s="21"/>
      <c r="K204" s="11"/>
      <c r="L204" s="11"/>
      <c r="M204" s="11" t="s">
        <v>447</v>
      </c>
      <c r="N204" s="11"/>
      <c r="O204" s="11"/>
      <c r="P204" s="11"/>
    </row>
    <row r="205" s="3" customFormat="1" customHeight="1" spans="1:16">
      <c r="A205" s="11">
        <v>202</v>
      </c>
      <c r="B205" s="11"/>
      <c r="C205" s="12" t="s">
        <v>214</v>
      </c>
      <c r="D205" s="12"/>
      <c r="E205" s="12">
        <v>335.4</v>
      </c>
      <c r="F205" s="11">
        <v>30</v>
      </c>
      <c r="G205" s="11">
        <f t="shared" si="6"/>
        <v>10062</v>
      </c>
      <c r="H205" s="11"/>
      <c r="I205" s="11"/>
      <c r="J205" s="21"/>
      <c r="K205" s="11"/>
      <c r="L205" s="11"/>
      <c r="M205" s="22" t="s">
        <v>401</v>
      </c>
      <c r="N205" s="11"/>
      <c r="O205" s="11"/>
      <c r="P205" s="11"/>
    </row>
    <row r="206" s="3" customFormat="1" customHeight="1" spans="1:16">
      <c r="A206" s="11">
        <v>203</v>
      </c>
      <c r="B206" s="11"/>
      <c r="C206" s="12" t="s">
        <v>215</v>
      </c>
      <c r="D206" s="12"/>
      <c r="E206" s="12">
        <v>335.4</v>
      </c>
      <c r="F206" s="11">
        <v>30</v>
      </c>
      <c r="G206" s="11">
        <f t="shared" si="6"/>
        <v>10062</v>
      </c>
      <c r="H206" s="11"/>
      <c r="I206" s="11"/>
      <c r="J206" s="21"/>
      <c r="K206" s="11"/>
      <c r="L206" s="11"/>
      <c r="M206" s="11"/>
      <c r="N206" s="11"/>
      <c r="O206" s="11"/>
      <c r="P206" s="11"/>
    </row>
    <row r="207" s="3" customFormat="1" customHeight="1" spans="1:16">
      <c r="A207" s="11">
        <v>204</v>
      </c>
      <c r="B207" s="11"/>
      <c r="C207" s="12" t="s">
        <v>216</v>
      </c>
      <c r="D207" s="12"/>
      <c r="E207" s="12">
        <v>344.16</v>
      </c>
      <c r="F207" s="11">
        <v>30</v>
      </c>
      <c r="G207" s="11">
        <f t="shared" si="6"/>
        <v>10324.8</v>
      </c>
      <c r="H207" s="11"/>
      <c r="I207" s="11"/>
      <c r="J207" s="21"/>
      <c r="K207" s="11"/>
      <c r="L207" s="11"/>
      <c r="M207" s="11"/>
      <c r="N207" s="11"/>
      <c r="O207" s="11"/>
      <c r="P207" s="11"/>
    </row>
    <row r="208" s="3" customFormat="1" customHeight="1" spans="1:16">
      <c r="A208" s="11">
        <v>205</v>
      </c>
      <c r="B208" s="11"/>
      <c r="C208" s="12" t="s">
        <v>217</v>
      </c>
      <c r="D208" s="12"/>
      <c r="E208" s="12">
        <v>287.35</v>
      </c>
      <c r="F208" s="11">
        <v>30</v>
      </c>
      <c r="G208" s="11">
        <f t="shared" si="6"/>
        <v>8620.5</v>
      </c>
      <c r="H208" s="11"/>
      <c r="I208" s="11"/>
      <c r="J208" s="21"/>
      <c r="K208" s="11"/>
      <c r="L208" s="11"/>
      <c r="M208" s="11"/>
      <c r="N208" s="11"/>
      <c r="O208" s="11"/>
      <c r="P208" s="11"/>
    </row>
    <row r="209" s="3" customFormat="1" customHeight="1" spans="1:16">
      <c r="A209" s="11">
        <v>206</v>
      </c>
      <c r="B209" s="11"/>
      <c r="C209" s="12" t="s">
        <v>218</v>
      </c>
      <c r="D209" s="12"/>
      <c r="E209" s="12">
        <v>287.49</v>
      </c>
      <c r="F209" s="11">
        <v>30</v>
      </c>
      <c r="G209" s="11">
        <f t="shared" si="6"/>
        <v>8624.7</v>
      </c>
      <c r="H209" s="11"/>
      <c r="I209" s="11"/>
      <c r="J209" s="21"/>
      <c r="K209" s="11"/>
      <c r="L209" s="11"/>
      <c r="M209" s="11"/>
      <c r="N209" s="11"/>
      <c r="O209" s="11"/>
      <c r="P209" s="11"/>
    </row>
    <row r="210" s="3" customFormat="1" customHeight="1" spans="1:16">
      <c r="A210" s="11">
        <v>207</v>
      </c>
      <c r="B210" s="11"/>
      <c r="C210" s="12" t="s">
        <v>219</v>
      </c>
      <c r="D210" s="12"/>
      <c r="E210" s="12">
        <v>342.3</v>
      </c>
      <c r="F210" s="11">
        <v>30</v>
      </c>
      <c r="G210" s="11">
        <f t="shared" si="6"/>
        <v>10269</v>
      </c>
      <c r="H210" s="11"/>
      <c r="I210" s="11"/>
      <c r="J210" s="21"/>
      <c r="K210" s="11"/>
      <c r="L210" s="11"/>
      <c r="M210" s="11" t="s">
        <v>443</v>
      </c>
      <c r="N210" s="11"/>
      <c r="O210" s="11"/>
      <c r="P210" s="11"/>
    </row>
    <row r="211" s="3" customFormat="1" customHeight="1" spans="1:16">
      <c r="A211" s="11">
        <v>208</v>
      </c>
      <c r="B211" s="11"/>
      <c r="C211" s="12" t="s">
        <v>220</v>
      </c>
      <c r="D211" s="12"/>
      <c r="E211" s="12">
        <v>380.43</v>
      </c>
      <c r="F211" s="11">
        <v>30</v>
      </c>
      <c r="G211" s="11">
        <f t="shared" si="6"/>
        <v>11412.9</v>
      </c>
      <c r="H211" s="11"/>
      <c r="I211" s="11"/>
      <c r="J211" s="21"/>
      <c r="K211" s="11"/>
      <c r="L211" s="11"/>
      <c r="M211" s="11"/>
      <c r="N211" s="11"/>
      <c r="O211" s="11"/>
      <c r="P211" s="11"/>
    </row>
    <row r="212" s="3" customFormat="1" customHeight="1" spans="1:16">
      <c r="A212" s="11">
        <v>209</v>
      </c>
      <c r="B212" s="11"/>
      <c r="C212" s="12" t="s">
        <v>221</v>
      </c>
      <c r="D212" s="12"/>
      <c r="E212" s="12">
        <v>335.91</v>
      </c>
      <c r="F212" s="11">
        <v>30</v>
      </c>
      <c r="G212" s="11">
        <f t="shared" si="6"/>
        <v>10077.3</v>
      </c>
      <c r="H212" s="11"/>
      <c r="I212" s="11"/>
      <c r="J212" s="21"/>
      <c r="K212" s="11"/>
      <c r="L212" s="11"/>
      <c r="M212" s="11"/>
      <c r="N212" s="11"/>
      <c r="O212" s="11"/>
      <c r="P212" s="11"/>
    </row>
    <row r="213" s="3" customFormat="1" customHeight="1" spans="1:16">
      <c r="A213" s="11">
        <v>210</v>
      </c>
      <c r="B213" s="11"/>
      <c r="C213" s="12" t="s">
        <v>222</v>
      </c>
      <c r="D213" s="12"/>
      <c r="E213" s="12">
        <v>284.52</v>
      </c>
      <c r="F213" s="11">
        <v>30</v>
      </c>
      <c r="G213" s="11">
        <f t="shared" si="6"/>
        <v>8535.6</v>
      </c>
      <c r="H213" s="11"/>
      <c r="I213" s="11"/>
      <c r="J213" s="21"/>
      <c r="K213" s="11"/>
      <c r="L213" s="11"/>
      <c r="M213" s="11"/>
      <c r="N213" s="11"/>
      <c r="O213" s="11" t="s">
        <v>448</v>
      </c>
      <c r="P213" s="11"/>
    </row>
    <row r="214" s="3" customFormat="1" customHeight="1" spans="1:16">
      <c r="A214" s="11">
        <v>211</v>
      </c>
      <c r="B214" s="11"/>
      <c r="C214" s="12" t="s">
        <v>223</v>
      </c>
      <c r="D214" s="12"/>
      <c r="E214" s="12">
        <v>284.66</v>
      </c>
      <c r="F214" s="11">
        <v>30</v>
      </c>
      <c r="G214" s="11">
        <f t="shared" si="6"/>
        <v>8539.8</v>
      </c>
      <c r="H214" s="11"/>
      <c r="I214" s="11"/>
      <c r="J214" s="21"/>
      <c r="K214" s="11"/>
      <c r="L214" s="11"/>
      <c r="M214" s="11"/>
      <c r="N214" s="11"/>
      <c r="O214" s="11"/>
      <c r="P214" s="11"/>
    </row>
    <row r="215" s="3" customFormat="1" customHeight="1" spans="1:16">
      <c r="A215" s="11">
        <v>212</v>
      </c>
      <c r="B215" s="11" t="s">
        <v>415</v>
      </c>
      <c r="C215" s="12" t="s">
        <v>224</v>
      </c>
      <c r="D215" s="12"/>
      <c r="E215" s="12">
        <v>335.4</v>
      </c>
      <c r="F215" s="11">
        <v>30</v>
      </c>
      <c r="G215" s="11">
        <f t="shared" si="6"/>
        <v>10062</v>
      </c>
      <c r="H215" s="11"/>
      <c r="I215" s="11"/>
      <c r="J215" s="21"/>
      <c r="K215" s="11"/>
      <c r="L215" s="11"/>
      <c r="M215" s="11"/>
      <c r="N215" s="11"/>
      <c r="O215" s="11"/>
      <c r="P215" s="11"/>
    </row>
    <row r="216" s="3" customFormat="1" customHeight="1" spans="1:16">
      <c r="A216" s="11">
        <v>213</v>
      </c>
      <c r="B216" s="11"/>
      <c r="C216" s="12" t="s">
        <v>225</v>
      </c>
      <c r="D216" s="12"/>
      <c r="E216" s="12">
        <v>344.16</v>
      </c>
      <c r="F216" s="11">
        <v>30</v>
      </c>
      <c r="G216" s="11">
        <f t="shared" si="6"/>
        <v>10324.8</v>
      </c>
      <c r="H216" s="11"/>
      <c r="I216" s="11"/>
      <c r="J216" s="21"/>
      <c r="K216" s="11"/>
      <c r="L216" s="11"/>
      <c r="M216" s="11"/>
      <c r="N216" s="11"/>
      <c r="O216" s="11"/>
      <c r="P216" s="11"/>
    </row>
    <row r="217" s="3" customFormat="1" customHeight="1" spans="1:16">
      <c r="A217" s="11">
        <v>214</v>
      </c>
      <c r="B217" s="11"/>
      <c r="C217" s="12" t="s">
        <v>226</v>
      </c>
      <c r="D217" s="12"/>
      <c r="E217" s="12">
        <v>287.35</v>
      </c>
      <c r="F217" s="11">
        <v>30</v>
      </c>
      <c r="G217" s="11">
        <f t="shared" si="6"/>
        <v>8620.5</v>
      </c>
      <c r="H217" s="11"/>
      <c r="I217" s="11"/>
      <c r="J217" s="21"/>
      <c r="K217" s="11"/>
      <c r="L217" s="11"/>
      <c r="M217" s="11"/>
      <c r="N217" s="11"/>
      <c r="O217" s="11"/>
      <c r="P217" s="11"/>
    </row>
    <row r="218" s="3" customFormat="1" customHeight="1" spans="1:16">
      <c r="A218" s="11">
        <v>215</v>
      </c>
      <c r="B218" s="11"/>
      <c r="C218" s="12" t="s">
        <v>227</v>
      </c>
      <c r="D218" s="12"/>
      <c r="E218" s="12">
        <v>287.49</v>
      </c>
      <c r="F218" s="11">
        <v>30</v>
      </c>
      <c r="G218" s="11">
        <f t="shared" si="6"/>
        <v>8624.7</v>
      </c>
      <c r="H218" s="11"/>
      <c r="I218" s="11"/>
      <c r="J218" s="21"/>
      <c r="K218" s="11"/>
      <c r="L218" s="11"/>
      <c r="M218" s="11" t="s">
        <v>425</v>
      </c>
      <c r="N218" s="11"/>
      <c r="O218" s="11"/>
      <c r="P218" s="11"/>
    </row>
    <row r="219" s="3" customFormat="1" customHeight="1" spans="1:16">
      <c r="A219" s="11">
        <v>216</v>
      </c>
      <c r="B219" s="11"/>
      <c r="C219" s="12" t="s">
        <v>228</v>
      </c>
      <c r="D219" s="12"/>
      <c r="E219" s="12">
        <v>342.25</v>
      </c>
      <c r="F219" s="11">
        <v>30</v>
      </c>
      <c r="G219" s="11">
        <f t="shared" si="6"/>
        <v>10267.5</v>
      </c>
      <c r="H219" s="11"/>
      <c r="I219" s="11"/>
      <c r="J219" s="21"/>
      <c r="K219" s="11"/>
      <c r="L219" s="11"/>
      <c r="M219" s="11"/>
      <c r="N219" s="11"/>
      <c r="O219" s="11"/>
      <c r="P219" s="11"/>
    </row>
    <row r="220" s="3" customFormat="1" customHeight="1" spans="1:16">
      <c r="A220" s="11">
        <v>217</v>
      </c>
      <c r="B220" s="11"/>
      <c r="C220" s="12" t="s">
        <v>229</v>
      </c>
      <c r="D220" s="12"/>
      <c r="E220" s="12">
        <v>380.43</v>
      </c>
      <c r="F220" s="11">
        <v>30</v>
      </c>
      <c r="G220" s="11">
        <v>0</v>
      </c>
      <c r="H220" s="11"/>
      <c r="I220" s="11"/>
      <c r="J220" s="21"/>
      <c r="K220" s="11"/>
      <c r="L220" s="11"/>
      <c r="M220" s="11" t="s">
        <v>444</v>
      </c>
      <c r="N220" s="11"/>
      <c r="O220" s="11"/>
      <c r="P220" s="11"/>
    </row>
    <row r="221" s="3" customFormat="1" customHeight="1" spans="1:16">
      <c r="A221" s="11">
        <v>218</v>
      </c>
      <c r="B221" s="11"/>
      <c r="C221" s="12" t="s">
        <v>230</v>
      </c>
      <c r="D221" s="12"/>
      <c r="E221" s="12">
        <v>335.91</v>
      </c>
      <c r="F221" s="11">
        <v>30</v>
      </c>
      <c r="G221" s="11">
        <f t="shared" ref="G221:G228" si="7">E221*F221</f>
        <v>10077.3</v>
      </c>
      <c r="H221" s="11"/>
      <c r="I221" s="11"/>
      <c r="J221" s="21"/>
      <c r="K221" s="11"/>
      <c r="L221" s="11"/>
      <c r="M221" s="11"/>
      <c r="N221" s="11"/>
      <c r="O221" s="11"/>
      <c r="P221" s="11"/>
    </row>
    <row r="222" s="3" customFormat="1" customHeight="1" spans="1:16">
      <c r="A222" s="11">
        <v>219</v>
      </c>
      <c r="B222" s="11"/>
      <c r="C222" s="12" t="s">
        <v>231</v>
      </c>
      <c r="D222" s="12"/>
      <c r="E222" s="12">
        <v>284.52</v>
      </c>
      <c r="F222" s="11">
        <v>30</v>
      </c>
      <c r="G222" s="11">
        <f t="shared" si="7"/>
        <v>8535.6</v>
      </c>
      <c r="H222" s="11"/>
      <c r="I222" s="11"/>
      <c r="J222" s="21"/>
      <c r="K222" s="11"/>
      <c r="L222" s="11"/>
      <c r="M222" s="11" t="s">
        <v>396</v>
      </c>
      <c r="N222" s="11"/>
      <c r="O222" s="11"/>
      <c r="P222" s="11"/>
    </row>
    <row r="223" s="3" customFormat="1" customHeight="1" spans="1:16">
      <c r="A223" s="11">
        <v>220</v>
      </c>
      <c r="B223" s="11"/>
      <c r="C223" s="12" t="s">
        <v>232</v>
      </c>
      <c r="D223" s="12"/>
      <c r="E223" s="12">
        <v>284.66</v>
      </c>
      <c r="F223" s="11">
        <v>30</v>
      </c>
      <c r="G223" s="11">
        <f t="shared" si="7"/>
        <v>8539.8</v>
      </c>
      <c r="H223" s="11"/>
      <c r="I223" s="11"/>
      <c r="J223" s="21"/>
      <c r="K223" s="11"/>
      <c r="L223" s="11"/>
      <c r="M223" s="11"/>
      <c r="N223" s="11"/>
      <c r="O223" s="11"/>
      <c r="P223" s="11"/>
    </row>
    <row r="224" s="3" customFormat="1" customHeight="1" spans="1:16">
      <c r="A224" s="11">
        <v>221</v>
      </c>
      <c r="B224" s="11"/>
      <c r="C224" s="12" t="s">
        <v>233</v>
      </c>
      <c r="D224" s="12"/>
      <c r="E224" s="12">
        <v>335.4</v>
      </c>
      <c r="F224" s="11">
        <v>30</v>
      </c>
      <c r="G224" s="11">
        <f t="shared" si="7"/>
        <v>10062</v>
      </c>
      <c r="H224" s="11"/>
      <c r="I224" s="11"/>
      <c r="J224" s="21"/>
      <c r="K224" s="11"/>
      <c r="L224" s="11"/>
      <c r="M224" s="11" t="s">
        <v>287</v>
      </c>
      <c r="N224" s="11"/>
      <c r="O224" s="11"/>
      <c r="P224" s="11"/>
    </row>
    <row r="225" s="3" customFormat="1" customHeight="1" spans="1:16">
      <c r="A225" s="11">
        <v>222</v>
      </c>
      <c r="B225" s="11"/>
      <c r="C225" s="12" t="s">
        <v>234</v>
      </c>
      <c r="D225" s="12"/>
      <c r="E225" s="12">
        <v>344.16</v>
      </c>
      <c r="F225" s="11">
        <v>30</v>
      </c>
      <c r="G225" s="11">
        <f t="shared" si="7"/>
        <v>10324.8</v>
      </c>
      <c r="H225" s="11"/>
      <c r="I225" s="11"/>
      <c r="J225" s="21"/>
      <c r="K225" s="11"/>
      <c r="L225" s="11"/>
      <c r="M225" s="11" t="s">
        <v>440</v>
      </c>
      <c r="N225" s="11"/>
      <c r="O225" s="11"/>
      <c r="P225" s="11"/>
    </row>
    <row r="226" s="3" customFormat="1" customHeight="1" spans="1:16">
      <c r="A226" s="11">
        <v>223</v>
      </c>
      <c r="B226" s="11"/>
      <c r="C226" s="12" t="s">
        <v>235</v>
      </c>
      <c r="D226" s="12"/>
      <c r="E226" s="12">
        <v>287.35</v>
      </c>
      <c r="F226" s="11">
        <v>30</v>
      </c>
      <c r="G226" s="11">
        <f t="shared" si="7"/>
        <v>8620.5</v>
      </c>
      <c r="H226" s="11"/>
      <c r="I226" s="11"/>
      <c r="J226" s="21"/>
      <c r="K226" s="11"/>
      <c r="L226" s="11"/>
      <c r="M226" s="22" t="s">
        <v>401</v>
      </c>
      <c r="N226" s="11"/>
      <c r="O226" s="11"/>
      <c r="P226" s="11"/>
    </row>
    <row r="227" s="3" customFormat="1" customHeight="1" spans="1:16">
      <c r="A227" s="11">
        <v>224</v>
      </c>
      <c r="B227" s="11"/>
      <c r="C227" s="12" t="s">
        <v>236</v>
      </c>
      <c r="D227" s="12"/>
      <c r="E227" s="12">
        <v>287.49</v>
      </c>
      <c r="F227" s="11">
        <v>30</v>
      </c>
      <c r="G227" s="11">
        <f t="shared" si="7"/>
        <v>8624.7</v>
      </c>
      <c r="H227" s="11"/>
      <c r="I227" s="11"/>
      <c r="J227" s="21"/>
      <c r="K227" s="11"/>
      <c r="L227" s="11"/>
      <c r="M227" s="11"/>
      <c r="N227" s="11"/>
      <c r="O227" s="11"/>
      <c r="P227" s="11"/>
    </row>
    <row r="228" s="3" customFormat="1" customHeight="1" spans="1:16">
      <c r="A228" s="11">
        <v>225</v>
      </c>
      <c r="B228" s="11"/>
      <c r="C228" s="12" t="s">
        <v>237</v>
      </c>
      <c r="D228" s="12"/>
      <c r="E228" s="12">
        <v>342.25</v>
      </c>
      <c r="F228" s="11">
        <v>30</v>
      </c>
      <c r="G228" s="11">
        <f t="shared" si="7"/>
        <v>10267.5</v>
      </c>
      <c r="H228" s="11"/>
      <c r="I228" s="11"/>
      <c r="J228" s="21"/>
      <c r="K228" s="11"/>
      <c r="L228" s="11"/>
      <c r="M228" s="11"/>
      <c r="N228" s="11"/>
      <c r="O228" s="11"/>
      <c r="P228" s="11"/>
    </row>
    <row r="229" s="3" customFormat="1" customHeight="1" spans="1:16">
      <c r="A229" s="11">
        <v>226</v>
      </c>
      <c r="B229" s="11"/>
      <c r="C229" s="12" t="s">
        <v>238</v>
      </c>
      <c r="D229" s="12"/>
      <c r="E229" s="12">
        <v>380.43</v>
      </c>
      <c r="F229" s="11">
        <v>30</v>
      </c>
      <c r="G229" s="11">
        <v>0</v>
      </c>
      <c r="H229" s="11"/>
      <c r="I229" s="11"/>
      <c r="J229" s="21"/>
      <c r="K229" s="11"/>
      <c r="L229" s="11"/>
      <c r="M229" s="11" t="s">
        <v>444</v>
      </c>
      <c r="N229" s="11"/>
      <c r="O229" s="11"/>
      <c r="P229" s="11"/>
    </row>
    <row r="230" s="3" customFormat="1" customHeight="1" spans="1:16">
      <c r="A230" s="11">
        <v>227</v>
      </c>
      <c r="B230" s="11"/>
      <c r="C230" s="12" t="s">
        <v>239</v>
      </c>
      <c r="D230" s="12"/>
      <c r="E230" s="12">
        <v>335.91</v>
      </c>
      <c r="F230" s="11">
        <v>30</v>
      </c>
      <c r="G230" s="11">
        <f t="shared" ref="G230:G265" si="8">E230*F230</f>
        <v>10077.3</v>
      </c>
      <c r="H230" s="11"/>
      <c r="I230" s="11"/>
      <c r="J230" s="21"/>
      <c r="K230" s="11"/>
      <c r="L230" s="11"/>
      <c r="M230" s="11"/>
      <c r="N230" s="11"/>
      <c r="O230" s="11"/>
      <c r="P230" s="11"/>
    </row>
    <row r="231" s="3" customFormat="1" customHeight="1" spans="1:16">
      <c r="A231" s="11">
        <v>228</v>
      </c>
      <c r="B231" s="11"/>
      <c r="C231" s="12" t="s">
        <v>240</v>
      </c>
      <c r="D231" s="12"/>
      <c r="E231" s="12">
        <v>284.52</v>
      </c>
      <c r="F231" s="11">
        <v>30</v>
      </c>
      <c r="G231" s="11">
        <f t="shared" si="8"/>
        <v>8535.6</v>
      </c>
      <c r="H231" s="11"/>
      <c r="I231" s="11"/>
      <c r="J231" s="21"/>
      <c r="K231" s="11"/>
      <c r="L231" s="11"/>
      <c r="M231" s="11"/>
      <c r="N231" s="11"/>
      <c r="O231" s="11"/>
      <c r="P231" s="11"/>
    </row>
    <row r="232" s="3" customFormat="1" customHeight="1" spans="1:16">
      <c r="A232" s="11">
        <v>229</v>
      </c>
      <c r="B232" s="11"/>
      <c r="C232" s="12" t="s">
        <v>241</v>
      </c>
      <c r="D232" s="12"/>
      <c r="E232" s="12">
        <v>284.66</v>
      </c>
      <c r="F232" s="11">
        <v>30</v>
      </c>
      <c r="G232" s="11">
        <f t="shared" si="8"/>
        <v>8539.8</v>
      </c>
      <c r="H232" s="11"/>
      <c r="I232" s="11"/>
      <c r="J232" s="21"/>
      <c r="K232" s="11"/>
      <c r="L232" s="11"/>
      <c r="M232" s="11" t="s">
        <v>449</v>
      </c>
      <c r="N232" s="11"/>
      <c r="O232" s="11"/>
      <c r="P232" s="11"/>
    </row>
    <row r="233" s="3" customFormat="1" customHeight="1" spans="1:16">
      <c r="A233" s="11">
        <v>230</v>
      </c>
      <c r="B233" s="11"/>
      <c r="C233" s="12" t="s">
        <v>242</v>
      </c>
      <c r="D233" s="12"/>
      <c r="E233" s="12">
        <v>335.4</v>
      </c>
      <c r="F233" s="11">
        <v>30</v>
      </c>
      <c r="G233" s="11">
        <f t="shared" si="8"/>
        <v>10062</v>
      </c>
      <c r="H233" s="11"/>
      <c r="I233" s="11"/>
      <c r="J233" s="21"/>
      <c r="K233" s="11"/>
      <c r="L233" s="11"/>
      <c r="M233" s="11"/>
      <c r="N233" s="11"/>
      <c r="O233" s="11"/>
      <c r="P233" s="11"/>
    </row>
    <row r="234" s="3" customFormat="1" customHeight="1" spans="1:16">
      <c r="A234" s="11">
        <v>231</v>
      </c>
      <c r="B234" s="11"/>
      <c r="C234" s="12" t="s">
        <v>243</v>
      </c>
      <c r="D234" s="12"/>
      <c r="E234" s="12">
        <v>344.16</v>
      </c>
      <c r="F234" s="11">
        <v>30</v>
      </c>
      <c r="G234" s="11">
        <f t="shared" si="8"/>
        <v>10324.8</v>
      </c>
      <c r="H234" s="11"/>
      <c r="I234" s="11"/>
      <c r="J234" s="21"/>
      <c r="K234" s="11"/>
      <c r="L234" s="11"/>
      <c r="M234" s="11" t="s">
        <v>450</v>
      </c>
      <c r="N234" s="11"/>
      <c r="O234" s="11"/>
      <c r="P234" s="11"/>
    </row>
    <row r="235" s="3" customFormat="1" customHeight="1" spans="1:16">
      <c r="A235" s="11">
        <v>232</v>
      </c>
      <c r="B235" s="11"/>
      <c r="C235" s="12" t="s">
        <v>244</v>
      </c>
      <c r="D235" s="12"/>
      <c r="E235" s="12">
        <v>287.35</v>
      </c>
      <c r="F235" s="11">
        <v>30</v>
      </c>
      <c r="G235" s="11">
        <f t="shared" si="8"/>
        <v>8620.5</v>
      </c>
      <c r="H235" s="11"/>
      <c r="I235" s="11"/>
      <c r="J235" s="21"/>
      <c r="K235" s="11"/>
      <c r="L235" s="11"/>
      <c r="M235" s="11"/>
      <c r="N235" s="11"/>
      <c r="O235" s="11"/>
      <c r="P235" s="11"/>
    </row>
    <row r="236" s="3" customFormat="1" customHeight="1" spans="1:16">
      <c r="A236" s="11">
        <v>233</v>
      </c>
      <c r="B236" s="11"/>
      <c r="C236" s="12" t="s">
        <v>245</v>
      </c>
      <c r="D236" s="12"/>
      <c r="E236" s="12">
        <v>287.49</v>
      </c>
      <c r="F236" s="11">
        <v>30</v>
      </c>
      <c r="G236" s="11">
        <f t="shared" si="8"/>
        <v>8624.7</v>
      </c>
      <c r="H236" s="11"/>
      <c r="I236" s="11"/>
      <c r="J236" s="21"/>
      <c r="K236" s="11"/>
      <c r="L236" s="11"/>
      <c r="M236" s="26" t="s">
        <v>451</v>
      </c>
      <c r="N236" s="11"/>
      <c r="O236" s="11"/>
      <c r="P236" s="11"/>
    </row>
    <row r="237" s="3" customFormat="1" customHeight="1" spans="1:16">
      <c r="A237" s="11">
        <v>234</v>
      </c>
      <c r="B237" s="11"/>
      <c r="C237" s="12" t="s">
        <v>246</v>
      </c>
      <c r="D237" s="12"/>
      <c r="E237" s="12">
        <v>342.25</v>
      </c>
      <c r="F237" s="11">
        <v>30</v>
      </c>
      <c r="G237" s="11">
        <f t="shared" si="8"/>
        <v>10267.5</v>
      </c>
      <c r="H237" s="11"/>
      <c r="I237" s="11"/>
      <c r="J237" s="21"/>
      <c r="K237" s="11"/>
      <c r="L237" s="11"/>
      <c r="M237" s="26" t="s">
        <v>451</v>
      </c>
      <c r="N237" s="11"/>
      <c r="O237" s="11"/>
      <c r="P237" s="11"/>
    </row>
    <row r="238" s="3" customFormat="1" customHeight="1" spans="1:16">
      <c r="A238" s="11">
        <v>235</v>
      </c>
      <c r="B238" s="11"/>
      <c r="C238" s="12" t="s">
        <v>247</v>
      </c>
      <c r="D238" s="12"/>
      <c r="E238" s="12">
        <v>380.43</v>
      </c>
      <c r="F238" s="11">
        <v>30</v>
      </c>
      <c r="G238" s="11">
        <f t="shared" si="8"/>
        <v>11412.9</v>
      </c>
      <c r="H238" s="11"/>
      <c r="I238" s="11"/>
      <c r="J238" s="21"/>
      <c r="K238" s="11"/>
      <c r="L238" s="11"/>
      <c r="M238" s="11" t="s">
        <v>452</v>
      </c>
      <c r="N238" s="11"/>
      <c r="O238" s="11"/>
      <c r="P238" s="11"/>
    </row>
    <row r="239" s="3" customFormat="1" customHeight="1" spans="1:16">
      <c r="A239" s="11">
        <v>236</v>
      </c>
      <c r="B239" s="11"/>
      <c r="C239" s="12" t="s">
        <v>248</v>
      </c>
      <c r="D239" s="12"/>
      <c r="E239" s="12">
        <v>335.91</v>
      </c>
      <c r="F239" s="11">
        <v>30</v>
      </c>
      <c r="G239" s="11">
        <f t="shared" si="8"/>
        <v>10077.3</v>
      </c>
      <c r="H239" s="11"/>
      <c r="I239" s="11"/>
      <c r="J239" s="21"/>
      <c r="K239" s="11"/>
      <c r="L239" s="11"/>
      <c r="M239" s="11"/>
      <c r="N239" s="11"/>
      <c r="O239" s="11"/>
      <c r="P239" s="11"/>
    </row>
    <row r="240" s="3" customFormat="1" customHeight="1" spans="1:16">
      <c r="A240" s="11">
        <v>237</v>
      </c>
      <c r="B240" s="11"/>
      <c r="C240" s="12" t="s">
        <v>249</v>
      </c>
      <c r="D240" s="12"/>
      <c r="E240" s="12">
        <v>284.52</v>
      </c>
      <c r="F240" s="11">
        <v>30</v>
      </c>
      <c r="G240" s="11">
        <f t="shared" si="8"/>
        <v>8535.6</v>
      </c>
      <c r="H240" s="11"/>
      <c r="I240" s="11"/>
      <c r="J240" s="21"/>
      <c r="K240" s="11"/>
      <c r="L240" s="11"/>
      <c r="M240" s="11"/>
      <c r="N240" s="11"/>
      <c r="O240" s="11"/>
      <c r="P240" s="11"/>
    </row>
    <row r="241" s="3" customFormat="1" customHeight="1" spans="1:16">
      <c r="A241" s="11">
        <v>238</v>
      </c>
      <c r="B241" s="11"/>
      <c r="C241" s="12" t="s">
        <v>250</v>
      </c>
      <c r="D241" s="12"/>
      <c r="E241" s="12">
        <v>284.66</v>
      </c>
      <c r="F241" s="11">
        <v>30</v>
      </c>
      <c r="G241" s="11">
        <f t="shared" si="8"/>
        <v>8539.8</v>
      </c>
      <c r="H241" s="11"/>
      <c r="I241" s="11"/>
      <c r="J241" s="21"/>
      <c r="K241" s="11"/>
      <c r="L241" s="11"/>
      <c r="M241" s="22" t="s">
        <v>401</v>
      </c>
      <c r="N241" s="11"/>
      <c r="O241" s="11"/>
      <c r="P241" s="11"/>
    </row>
    <row r="242" s="3" customFormat="1" customHeight="1" spans="1:16">
      <c r="A242" s="11">
        <v>239</v>
      </c>
      <c r="B242" s="11"/>
      <c r="C242" s="12" t="s">
        <v>251</v>
      </c>
      <c r="D242" s="12"/>
      <c r="E242" s="12">
        <v>335.4</v>
      </c>
      <c r="F242" s="11">
        <v>30</v>
      </c>
      <c r="G242" s="11">
        <f t="shared" si="8"/>
        <v>10062</v>
      </c>
      <c r="H242" s="11"/>
      <c r="I242" s="11"/>
      <c r="J242" s="21"/>
      <c r="K242" s="11"/>
      <c r="L242" s="11"/>
      <c r="M242" s="22" t="s">
        <v>401</v>
      </c>
      <c r="N242" s="11"/>
      <c r="O242" s="11"/>
      <c r="P242" s="11"/>
    </row>
    <row r="243" s="3" customFormat="1" customHeight="1" spans="1:16">
      <c r="A243" s="11">
        <v>240</v>
      </c>
      <c r="B243" s="11"/>
      <c r="C243" s="12" t="s">
        <v>252</v>
      </c>
      <c r="D243" s="12"/>
      <c r="E243" s="12">
        <v>344.16</v>
      </c>
      <c r="F243" s="11">
        <v>30</v>
      </c>
      <c r="G243" s="11">
        <f t="shared" si="8"/>
        <v>10324.8</v>
      </c>
      <c r="H243" s="11"/>
      <c r="I243" s="11"/>
      <c r="J243" s="21"/>
      <c r="K243" s="11"/>
      <c r="L243" s="11"/>
      <c r="M243" s="11" t="s">
        <v>407</v>
      </c>
      <c r="N243" s="11"/>
      <c r="O243" s="11"/>
      <c r="P243" s="11"/>
    </row>
    <row r="244" s="3" customFormat="1" customHeight="1" spans="1:16">
      <c r="A244" s="11">
        <v>241</v>
      </c>
      <c r="B244" s="11"/>
      <c r="C244" s="12" t="s">
        <v>253</v>
      </c>
      <c r="D244" s="12"/>
      <c r="E244" s="12">
        <v>287.35</v>
      </c>
      <c r="F244" s="11">
        <v>30</v>
      </c>
      <c r="G244" s="11">
        <f t="shared" si="8"/>
        <v>8620.5</v>
      </c>
      <c r="H244" s="11"/>
      <c r="I244" s="11"/>
      <c r="J244" s="21"/>
      <c r="K244" s="11"/>
      <c r="L244" s="11"/>
      <c r="M244" s="11" t="s">
        <v>407</v>
      </c>
      <c r="N244" s="11"/>
      <c r="O244" s="11"/>
      <c r="P244" s="11"/>
    </row>
    <row r="245" s="3" customFormat="1" customHeight="1" spans="1:16">
      <c r="A245" s="11">
        <v>242</v>
      </c>
      <c r="B245" s="11"/>
      <c r="C245" s="12" t="s">
        <v>254</v>
      </c>
      <c r="D245" s="12"/>
      <c r="E245" s="12">
        <v>287.49</v>
      </c>
      <c r="F245" s="11">
        <v>30</v>
      </c>
      <c r="G245" s="11">
        <f t="shared" si="8"/>
        <v>8624.7</v>
      </c>
      <c r="H245" s="11"/>
      <c r="I245" s="11"/>
      <c r="J245" s="21"/>
      <c r="K245" s="11"/>
      <c r="L245" s="11"/>
      <c r="M245" s="11"/>
      <c r="N245" s="11"/>
      <c r="O245" s="11"/>
      <c r="P245" s="11"/>
    </row>
    <row r="246" s="3" customFormat="1" customHeight="1" spans="1:16">
      <c r="A246" s="11">
        <v>243</v>
      </c>
      <c r="B246" s="11"/>
      <c r="C246" s="12" t="s">
        <v>255</v>
      </c>
      <c r="D246" s="12"/>
      <c r="E246" s="12">
        <v>342.25</v>
      </c>
      <c r="F246" s="11">
        <v>30</v>
      </c>
      <c r="G246" s="11">
        <f t="shared" si="8"/>
        <v>10267.5</v>
      </c>
      <c r="H246" s="11"/>
      <c r="I246" s="11"/>
      <c r="J246" s="21"/>
      <c r="K246" s="11"/>
      <c r="L246" s="11"/>
      <c r="M246" s="11"/>
      <c r="N246" s="11"/>
      <c r="O246" s="11"/>
      <c r="P246" s="11"/>
    </row>
    <row r="247" s="3" customFormat="1" customHeight="1" spans="1:16">
      <c r="A247" s="11">
        <v>244</v>
      </c>
      <c r="B247" s="11"/>
      <c r="C247" s="12" t="s">
        <v>256</v>
      </c>
      <c r="D247" s="12"/>
      <c r="E247" s="12">
        <v>380.43</v>
      </c>
      <c r="F247" s="11">
        <v>30</v>
      </c>
      <c r="G247" s="11">
        <f t="shared" si="8"/>
        <v>11412.9</v>
      </c>
      <c r="H247" s="11"/>
      <c r="I247" s="11"/>
      <c r="J247" s="21"/>
      <c r="K247" s="11"/>
      <c r="L247" s="11"/>
      <c r="M247" s="11"/>
      <c r="N247" s="11"/>
      <c r="O247" s="11"/>
      <c r="P247" s="11"/>
    </row>
    <row r="248" s="3" customFormat="1" customHeight="1" spans="1:16">
      <c r="A248" s="11">
        <v>245</v>
      </c>
      <c r="B248" s="11"/>
      <c r="C248" s="12" t="s">
        <v>257</v>
      </c>
      <c r="D248" s="12"/>
      <c r="E248" s="12">
        <v>335.91</v>
      </c>
      <c r="F248" s="11">
        <v>30</v>
      </c>
      <c r="G248" s="11">
        <f t="shared" si="8"/>
        <v>10077.3</v>
      </c>
      <c r="H248" s="11"/>
      <c r="I248" s="11"/>
      <c r="J248" s="21"/>
      <c r="K248" s="11"/>
      <c r="L248" s="11"/>
      <c r="M248" s="11"/>
      <c r="N248" s="11"/>
      <c r="O248" s="11"/>
      <c r="P248" s="11"/>
    </row>
    <row r="249" s="3" customFormat="1" customHeight="1" spans="1:16">
      <c r="A249" s="11">
        <v>246</v>
      </c>
      <c r="B249" s="11"/>
      <c r="C249" s="12" t="s">
        <v>258</v>
      </c>
      <c r="D249" s="12"/>
      <c r="E249" s="12">
        <v>284.52</v>
      </c>
      <c r="F249" s="11">
        <v>30</v>
      </c>
      <c r="G249" s="11">
        <f t="shared" si="8"/>
        <v>8535.6</v>
      </c>
      <c r="H249" s="11"/>
      <c r="I249" s="11"/>
      <c r="J249" s="21"/>
      <c r="K249" s="11"/>
      <c r="L249" s="11"/>
      <c r="M249" s="11"/>
      <c r="N249" s="11"/>
      <c r="O249" s="11"/>
      <c r="P249" s="11"/>
    </row>
    <row r="250" s="3" customFormat="1" customHeight="1" spans="1:16">
      <c r="A250" s="11">
        <v>247</v>
      </c>
      <c r="B250" s="11"/>
      <c r="C250" s="12" t="s">
        <v>259</v>
      </c>
      <c r="D250" s="12"/>
      <c r="E250" s="12">
        <v>284.66</v>
      </c>
      <c r="F250" s="11">
        <v>30</v>
      </c>
      <c r="G250" s="11">
        <f t="shared" si="8"/>
        <v>8539.8</v>
      </c>
      <c r="H250" s="11"/>
      <c r="I250" s="11"/>
      <c r="J250" s="21"/>
      <c r="K250" s="11"/>
      <c r="L250" s="11"/>
      <c r="M250" s="11"/>
      <c r="N250" s="11"/>
      <c r="O250" s="11"/>
      <c r="P250" s="11"/>
    </row>
    <row r="251" s="3" customFormat="1" customHeight="1" spans="1:16">
      <c r="A251" s="11">
        <v>248</v>
      </c>
      <c r="B251" s="11"/>
      <c r="C251" s="12" t="s">
        <v>260</v>
      </c>
      <c r="D251" s="12"/>
      <c r="E251" s="12">
        <v>335.4</v>
      </c>
      <c r="F251" s="11">
        <v>30</v>
      </c>
      <c r="G251" s="11">
        <f t="shared" si="8"/>
        <v>10062</v>
      </c>
      <c r="H251" s="11"/>
      <c r="I251" s="11"/>
      <c r="J251" s="21"/>
      <c r="K251" s="11"/>
      <c r="L251" s="11"/>
      <c r="M251" s="11" t="s">
        <v>453</v>
      </c>
      <c r="N251" s="11"/>
      <c r="O251" s="11"/>
      <c r="P251" s="11"/>
    </row>
    <row r="252" s="3" customFormat="1" customHeight="1" spans="1:16">
      <c r="A252" s="11">
        <v>249</v>
      </c>
      <c r="B252" s="11"/>
      <c r="C252" s="12" t="s">
        <v>261</v>
      </c>
      <c r="D252" s="12"/>
      <c r="E252" s="12">
        <v>344.16</v>
      </c>
      <c r="F252" s="11">
        <v>30</v>
      </c>
      <c r="G252" s="11">
        <f t="shared" si="8"/>
        <v>10324.8</v>
      </c>
      <c r="H252" s="11"/>
      <c r="I252" s="11"/>
      <c r="J252" s="21"/>
      <c r="K252" s="11"/>
      <c r="L252" s="11"/>
      <c r="M252" s="11"/>
      <c r="N252" s="11"/>
      <c r="O252" s="11"/>
      <c r="P252" s="11"/>
    </row>
    <row r="253" s="3" customFormat="1" customHeight="1" spans="1:16">
      <c r="A253" s="11">
        <v>250</v>
      </c>
      <c r="B253" s="11"/>
      <c r="C253" s="12" t="s">
        <v>262</v>
      </c>
      <c r="D253" s="12"/>
      <c r="E253" s="12">
        <v>287.35</v>
      </c>
      <c r="F253" s="11">
        <v>30</v>
      </c>
      <c r="G253" s="11">
        <f t="shared" si="8"/>
        <v>8620.5</v>
      </c>
      <c r="H253" s="11"/>
      <c r="I253" s="11"/>
      <c r="J253" s="21"/>
      <c r="K253" s="11"/>
      <c r="L253" s="11"/>
      <c r="M253" s="11"/>
      <c r="N253" s="11"/>
      <c r="O253" s="11"/>
      <c r="P253" s="11"/>
    </row>
    <row r="254" s="3" customFormat="1" customHeight="1" spans="1:16">
      <c r="A254" s="11">
        <v>251</v>
      </c>
      <c r="B254" s="11"/>
      <c r="C254" s="12" t="s">
        <v>263</v>
      </c>
      <c r="D254" s="12"/>
      <c r="E254" s="12">
        <v>287.49</v>
      </c>
      <c r="F254" s="11">
        <v>30</v>
      </c>
      <c r="G254" s="11">
        <f t="shared" si="8"/>
        <v>8624.7</v>
      </c>
      <c r="H254" s="11"/>
      <c r="I254" s="11"/>
      <c r="J254" s="21"/>
      <c r="K254" s="11"/>
      <c r="L254" s="11"/>
      <c r="M254" s="24" t="s">
        <v>454</v>
      </c>
      <c r="N254" s="11"/>
      <c r="O254" s="11"/>
      <c r="P254" s="11"/>
    </row>
    <row r="255" s="3" customFormat="1" customHeight="1" spans="1:16">
      <c r="A255" s="11">
        <v>252</v>
      </c>
      <c r="B255" s="11"/>
      <c r="C255" s="12" t="s">
        <v>264</v>
      </c>
      <c r="D255" s="12"/>
      <c r="E255" s="12">
        <v>342.25</v>
      </c>
      <c r="F255" s="11">
        <v>30</v>
      </c>
      <c r="G255" s="11">
        <f t="shared" si="8"/>
        <v>10267.5</v>
      </c>
      <c r="H255" s="11"/>
      <c r="I255" s="11"/>
      <c r="J255" s="21"/>
      <c r="K255" s="11"/>
      <c r="L255" s="11"/>
      <c r="M255" s="24" t="s">
        <v>454</v>
      </c>
      <c r="N255" s="11"/>
      <c r="O255" s="11"/>
      <c r="P255" s="11"/>
    </row>
    <row r="256" s="3" customFormat="1" customHeight="1" spans="1:16">
      <c r="A256" s="11">
        <v>253</v>
      </c>
      <c r="B256" s="11"/>
      <c r="C256" s="12" t="s">
        <v>265</v>
      </c>
      <c r="D256" s="12"/>
      <c r="E256" s="12">
        <v>376.41</v>
      </c>
      <c r="F256" s="11">
        <v>30</v>
      </c>
      <c r="G256" s="11">
        <f t="shared" si="8"/>
        <v>11292.3</v>
      </c>
      <c r="H256" s="11"/>
      <c r="I256" s="11"/>
      <c r="J256" s="21"/>
      <c r="K256" s="11"/>
      <c r="L256" s="11"/>
      <c r="M256" s="11"/>
      <c r="N256" s="11"/>
      <c r="O256" s="11"/>
      <c r="P256" s="11"/>
    </row>
    <row r="257" s="3" customFormat="1" customHeight="1" spans="1:16">
      <c r="A257" s="11">
        <v>254</v>
      </c>
      <c r="B257" s="11"/>
      <c r="C257" s="12" t="s">
        <v>266</v>
      </c>
      <c r="D257" s="12"/>
      <c r="E257" s="12">
        <v>335.91</v>
      </c>
      <c r="F257" s="11">
        <v>30</v>
      </c>
      <c r="G257" s="11">
        <f t="shared" si="8"/>
        <v>10077.3</v>
      </c>
      <c r="H257" s="11"/>
      <c r="I257" s="11"/>
      <c r="J257" s="21"/>
      <c r="K257" s="11"/>
      <c r="L257" s="11"/>
      <c r="M257" s="11"/>
      <c r="N257" s="11"/>
      <c r="O257" s="11"/>
      <c r="P257" s="11"/>
    </row>
    <row r="258" s="3" customFormat="1" customHeight="1" spans="1:16">
      <c r="A258" s="11">
        <v>255</v>
      </c>
      <c r="B258" s="11"/>
      <c r="C258" s="12" t="s">
        <v>267</v>
      </c>
      <c r="D258" s="12"/>
      <c r="E258" s="12">
        <v>284.52</v>
      </c>
      <c r="F258" s="11">
        <v>30</v>
      </c>
      <c r="G258" s="11">
        <f t="shared" si="8"/>
        <v>8535.6</v>
      </c>
      <c r="H258" s="11"/>
      <c r="I258" s="11"/>
      <c r="J258" s="21"/>
      <c r="K258" s="11"/>
      <c r="L258" s="11"/>
      <c r="M258" s="11"/>
      <c r="N258" s="11"/>
      <c r="O258" s="11"/>
      <c r="P258" s="11"/>
    </row>
    <row r="259" s="3" customFormat="1" customHeight="1" spans="1:16">
      <c r="A259" s="11">
        <v>256</v>
      </c>
      <c r="B259" s="11"/>
      <c r="C259" s="12" t="s">
        <v>268</v>
      </c>
      <c r="D259" s="12"/>
      <c r="E259" s="12">
        <v>284.66</v>
      </c>
      <c r="F259" s="11">
        <v>30</v>
      </c>
      <c r="G259" s="11">
        <f t="shared" si="8"/>
        <v>8539.8</v>
      </c>
      <c r="H259" s="11"/>
      <c r="I259" s="11"/>
      <c r="J259" s="21"/>
      <c r="K259" s="11"/>
      <c r="L259" s="11"/>
      <c r="M259" s="11"/>
      <c r="N259" s="11"/>
      <c r="O259" s="11"/>
      <c r="P259" s="11"/>
    </row>
    <row r="260" s="3" customFormat="1" customHeight="1" spans="1:16">
      <c r="A260" s="11">
        <v>257</v>
      </c>
      <c r="B260" s="11"/>
      <c r="C260" s="12" t="s">
        <v>269</v>
      </c>
      <c r="D260" s="12"/>
      <c r="E260" s="12">
        <v>335.4</v>
      </c>
      <c r="F260" s="11">
        <v>30</v>
      </c>
      <c r="G260" s="11">
        <f t="shared" si="8"/>
        <v>10062</v>
      </c>
      <c r="H260" s="11"/>
      <c r="I260" s="11"/>
      <c r="J260" s="21"/>
      <c r="K260" s="11"/>
      <c r="L260" s="11"/>
      <c r="M260" s="11"/>
      <c r="N260" s="11"/>
      <c r="O260" s="11"/>
      <c r="P260" s="11"/>
    </row>
    <row r="261" s="3" customFormat="1" customHeight="1" spans="1:16">
      <c r="A261" s="11">
        <v>258</v>
      </c>
      <c r="B261" s="11" t="s">
        <v>415</v>
      </c>
      <c r="C261" s="12" t="s">
        <v>270</v>
      </c>
      <c r="D261" s="12"/>
      <c r="E261" s="12">
        <v>544.22</v>
      </c>
      <c r="F261" s="11">
        <v>30</v>
      </c>
      <c r="G261" s="11">
        <f t="shared" si="8"/>
        <v>16326.6</v>
      </c>
      <c r="H261" s="11"/>
      <c r="I261" s="11"/>
      <c r="J261" s="21"/>
      <c r="K261" s="11"/>
      <c r="L261" s="11"/>
      <c r="M261" s="11"/>
      <c r="N261" s="11"/>
      <c r="O261" s="11"/>
      <c r="P261" s="11"/>
    </row>
    <row r="262" s="3" customFormat="1" customHeight="1" spans="1:16">
      <c r="A262" s="11">
        <v>259</v>
      </c>
      <c r="B262" s="11"/>
      <c r="C262" s="12" t="s">
        <v>271</v>
      </c>
      <c r="D262" s="12"/>
      <c r="E262" s="12">
        <v>464.02</v>
      </c>
      <c r="F262" s="11">
        <v>30</v>
      </c>
      <c r="G262" s="11">
        <f t="shared" si="8"/>
        <v>13920.6</v>
      </c>
      <c r="H262" s="11"/>
      <c r="I262" s="11"/>
      <c r="J262" s="21"/>
      <c r="K262" s="11"/>
      <c r="L262" s="11"/>
      <c r="M262" s="11" t="s">
        <v>455</v>
      </c>
      <c r="N262" s="11"/>
      <c r="O262" s="11"/>
      <c r="P262" s="11"/>
    </row>
    <row r="263" s="3" customFormat="1" customHeight="1" spans="1:16">
      <c r="A263" s="11">
        <v>260</v>
      </c>
      <c r="B263" s="11"/>
      <c r="C263" s="12" t="s">
        <v>272</v>
      </c>
      <c r="D263" s="12"/>
      <c r="E263" s="12">
        <v>464.26</v>
      </c>
      <c r="F263" s="11">
        <v>30</v>
      </c>
      <c r="G263" s="11">
        <f t="shared" si="8"/>
        <v>13927.8</v>
      </c>
      <c r="H263" s="11"/>
      <c r="I263" s="11"/>
      <c r="J263" s="21"/>
      <c r="K263" s="11"/>
      <c r="M263" s="33" t="s">
        <v>456</v>
      </c>
      <c r="N263" s="11"/>
      <c r="O263" s="11"/>
      <c r="P263" s="11"/>
    </row>
    <row r="264" s="3" customFormat="1" customHeight="1" spans="1:16">
      <c r="A264" s="11">
        <v>261</v>
      </c>
      <c r="B264" s="11"/>
      <c r="C264" s="12" t="s">
        <v>273</v>
      </c>
      <c r="D264" s="12"/>
      <c r="E264" s="12">
        <v>540.78</v>
      </c>
      <c r="F264" s="11">
        <v>30</v>
      </c>
      <c r="G264" s="11">
        <f t="shared" si="8"/>
        <v>16223.4</v>
      </c>
      <c r="H264" s="11"/>
      <c r="I264" s="11"/>
      <c r="J264" s="21"/>
      <c r="K264" s="11"/>
      <c r="L264" s="11"/>
      <c r="M264" s="33" t="s">
        <v>456</v>
      </c>
      <c r="N264" s="11"/>
      <c r="O264" s="11"/>
      <c r="P264" s="11"/>
    </row>
    <row r="265" s="3" customFormat="1" customHeight="1" spans="1:16">
      <c r="A265" s="11">
        <v>262</v>
      </c>
      <c r="B265" s="11"/>
      <c r="C265" s="12" t="s">
        <v>274</v>
      </c>
      <c r="D265" s="12"/>
      <c r="E265" s="12">
        <v>489</v>
      </c>
      <c r="F265" s="11">
        <v>30</v>
      </c>
      <c r="G265" s="11">
        <f t="shared" si="8"/>
        <v>14670</v>
      </c>
      <c r="H265" s="11"/>
      <c r="I265" s="11"/>
      <c r="J265" s="21"/>
      <c r="K265" s="11"/>
      <c r="L265" s="11"/>
      <c r="M265" s="11" t="s">
        <v>407</v>
      </c>
      <c r="N265" s="11"/>
      <c r="O265" s="11"/>
      <c r="P265" s="11"/>
    </row>
    <row r="266" s="3" customFormat="1" customHeight="1" spans="1:16">
      <c r="A266" s="11">
        <v>263</v>
      </c>
      <c r="B266" s="11"/>
      <c r="C266" s="27" t="s">
        <v>275</v>
      </c>
      <c r="D266" s="27"/>
      <c r="E266" s="27">
        <v>2237.21</v>
      </c>
      <c r="F266" s="11">
        <v>45</v>
      </c>
      <c r="G266" s="28">
        <f>E266*F266+(E266*F266*0.125*0.5)</f>
        <v>106966.603125</v>
      </c>
      <c r="H266" s="28"/>
      <c r="I266" s="34"/>
      <c r="J266" s="21"/>
      <c r="K266" s="11"/>
      <c r="L266" s="11"/>
      <c r="M266" s="22" t="s">
        <v>401</v>
      </c>
      <c r="N266" s="11"/>
      <c r="O266" s="11"/>
      <c r="P266" s="11"/>
    </row>
    <row r="267" s="3" customFormat="1" customHeight="1" spans="3:13">
      <c r="C267" s="29"/>
      <c r="D267" s="29"/>
      <c r="E267" s="29"/>
      <c r="G267" s="30"/>
      <c r="H267" s="30">
        <f>SUM(H4:H266)</f>
        <v>7333.33</v>
      </c>
      <c r="I267" s="35">
        <f>SUM(I4:I266)</f>
        <v>7333.33</v>
      </c>
      <c r="J267" s="21">
        <f>I267/H267</f>
        <v>1</v>
      </c>
      <c r="M267" s="36"/>
    </row>
    <row r="268" s="3" customFormat="1" customHeight="1" spans="5:10">
      <c r="E268" s="31" t="s">
        <v>457</v>
      </c>
      <c r="F268" s="31"/>
      <c r="G268" s="31">
        <v>43373.91</v>
      </c>
      <c r="H268" s="31"/>
      <c r="J268" s="37"/>
    </row>
    <row r="269" s="3" customFormat="1" customHeight="1" spans="4:10">
      <c r="D269" s="31"/>
      <c r="F269" s="31" t="s">
        <v>275</v>
      </c>
      <c r="G269" s="31">
        <v>106966.6</v>
      </c>
      <c r="H269" s="31"/>
      <c r="J269" s="37"/>
    </row>
    <row r="270" s="3" customFormat="1" customHeight="1" spans="6:10">
      <c r="F270" s="31"/>
      <c r="G270" s="31"/>
      <c r="H270" s="31"/>
      <c r="J270" s="37"/>
    </row>
    <row r="271" s="3" customFormat="1" customHeight="1" spans="10:10">
      <c r="J271" s="4"/>
    </row>
    <row r="272" s="3" customFormat="1" customHeight="1" spans="10:10">
      <c r="J272" s="4"/>
    </row>
    <row r="273" s="3" customFormat="1" customHeight="1" spans="10:10">
      <c r="J273" s="4"/>
    </row>
    <row r="274" s="3" customFormat="1" customHeight="1" spans="10:10">
      <c r="J274" s="4"/>
    </row>
    <row r="275" s="3" customFormat="1" customHeight="1" spans="10:10">
      <c r="J275" s="4"/>
    </row>
    <row r="276" s="3" customFormat="1" customHeight="1" spans="10:10">
      <c r="J276" s="4"/>
    </row>
    <row r="277" s="3" customFormat="1" customHeight="1" spans="2:13">
      <c r="B277" s="32" t="s">
        <v>458</v>
      </c>
      <c r="C277" s="32"/>
      <c r="D277" s="32"/>
      <c r="E277" s="32"/>
      <c r="F277" s="32"/>
      <c r="G277" s="32"/>
      <c r="H277" s="32"/>
      <c r="I277" s="32"/>
      <c r="J277" s="38"/>
      <c r="K277" s="32"/>
      <c r="L277" s="32"/>
      <c r="M277" s="32"/>
    </row>
    <row r="278" s="3" customFormat="1" customHeight="1" spans="10:10">
      <c r="J278" s="4"/>
    </row>
    <row r="279" s="3" customFormat="1" customHeight="1" spans="9:10">
      <c r="I279" s="3">
        <f>2237.21*45+(2237.21*45*0.125*0.5)</f>
        <v>106966.603125</v>
      </c>
      <c r="J279" s="4"/>
    </row>
  </sheetData>
  <mergeCells count="3">
    <mergeCell ref="A1:O1"/>
    <mergeCell ref="A2:O2"/>
    <mergeCell ref="E268:F268"/>
  </mergeCells>
  <dataValidations count="1">
    <dataValidation type="list" allowBlank="1" showInputMessage="1" showErrorMessage="1" errorTitle="提示：" error="有提示还出错？" promptTitle="收费方式：" prompt="微信、支付宝、对公转账、现金" sqref="L1 L2 K3">
      <formula1>"微信,支付宝,对公转账,现金"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表底数空表（勿修改）</vt:lpstr>
      <vt:lpstr>流量账单</vt:lpstr>
      <vt:lpstr>2021夏季制冷账单(总表)</vt:lpstr>
      <vt:lpstr>21-22供暖账单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蜗牛梦梦</cp:lastModifiedBy>
  <dcterms:created xsi:type="dcterms:W3CDTF">2021-05-13T00:56:00Z</dcterms:created>
  <dcterms:modified xsi:type="dcterms:W3CDTF">2021-08-26T04:06:58Z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D08A5285727F44A8944CBDD538BB32A5</vt:lpwstr>
  </property>
  <property fmtid="{D5CDD505-2E9C-101B-9397-08002B2CF9AE}" pid="3" name="KSOProductBuildVer">
    <vt:lpwstr>2052-11.1.0.10700</vt:lpwstr>
  </property>
</Properties>
</file>