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5月份开始跟进报价单统计" sheetId="4" r:id="rId1"/>
    <sheet name="2021年新增项目合同" sheetId="5" r:id="rId2"/>
    <sheet name="2021新增项目收款" sheetId="7" r:id="rId3"/>
    <sheet name="基础数据" sheetId="6" r:id="rId4"/>
    <sheet name="月份付款表" sheetId="8" r:id="rId5"/>
  </sheets>
  <definedNames>
    <definedName name="公司主体">基础数据!$A$2:$A$1048576</definedName>
    <definedName name="业务类别">基础数据!$B$2:$B$1048576</definedName>
    <definedName name="信息来源">基础数据!$C$2:$C$1048576</definedName>
  </definedNames>
  <calcPr calcId="144525"/>
</workbook>
</file>

<file path=xl/sharedStrings.xml><?xml version="1.0" encoding="utf-8"?>
<sst xmlns="http://schemas.openxmlformats.org/spreadsheetml/2006/main" count="587" uniqueCount="390">
  <si>
    <t>2021年5月份之后报价单</t>
  </si>
  <si>
    <t>进行中</t>
  </si>
  <si>
    <t>有希望</t>
  </si>
  <si>
    <t>已定</t>
  </si>
  <si>
    <t>月份</t>
  </si>
  <si>
    <t>序号</t>
  </si>
  <si>
    <t>单位名称</t>
  </si>
  <si>
    <t>报价日期</t>
  </si>
  <si>
    <t>服务内容</t>
  </si>
  <si>
    <t>预   算</t>
  </si>
  <si>
    <t>跟进结果</t>
  </si>
  <si>
    <t>合同类型</t>
  </si>
  <si>
    <t>小计</t>
  </si>
  <si>
    <t>续签</t>
  </si>
  <si>
    <t>销售</t>
  </si>
  <si>
    <t>维修维保</t>
  </si>
  <si>
    <t>工程改造</t>
  </si>
  <si>
    <t>EMC</t>
  </si>
  <si>
    <t>4月份</t>
  </si>
  <si>
    <t>唐山四季美盛物业</t>
  </si>
  <si>
    <t>9台机组年度维保及化学清洗</t>
  </si>
  <si>
    <t>1.5月8日与招标部李工联系，项目马上招标，并邀请了我们.</t>
  </si>
  <si>
    <t>霸州居然之家</t>
  </si>
  <si>
    <t>2台螺杆机年度维保、冷却塔清洗</t>
  </si>
  <si>
    <t>1.5月8日与赵经理联系，回复：领导一直出差还未回来，暂时没有结果.
2.5月30日与赵经理联系，回复：今年不打算做了</t>
  </si>
  <si>
    <t>川航大厦</t>
  </si>
  <si>
    <t>2台螺杆机年度维保、化学清洗</t>
  </si>
  <si>
    <t>1.5月8日与贾经理微信联系，未回复</t>
  </si>
  <si>
    <t>廊坊财政局</t>
  </si>
  <si>
    <t>未联系</t>
  </si>
  <si>
    <t>东南山铝业股份</t>
  </si>
  <si>
    <t>4台离心机年度维保</t>
  </si>
  <si>
    <t>1.5月8日与张经理联系，回复：报价已提交公司内容，成本核算后，看是否换新设备.</t>
  </si>
  <si>
    <t>陕西省天然气股份公司(杨 凌分公司)</t>
  </si>
  <si>
    <t>机组检漏、清洗、水泵维修</t>
  </si>
  <si>
    <t>1.4月30日联系后，需要过了五一走招投标流程</t>
  </si>
  <si>
    <t>科贸大厦</t>
  </si>
  <si>
    <t>阀门、水泵更换</t>
  </si>
  <si>
    <t>1.5月8日与杨经理微信联系，未回复，之前的回复是还是有很大机会会采纳别家富纳根的报价</t>
  </si>
  <si>
    <t>中泰阜康能源公司</t>
  </si>
  <si>
    <t>更换控制柜</t>
  </si>
  <si>
    <t>合计</t>
  </si>
  <si>
    <t>5月份</t>
  </si>
  <si>
    <t>中冶置业集团北京物业管理有 限公司第二分公司（悠乐汇）</t>
  </si>
  <si>
    <t>风冷螺杆机蒸发器进水，大修</t>
  </si>
  <si>
    <t>1.5月8日与董经理微信联系，未回复。5月10日电话也未接。</t>
  </si>
  <si>
    <t>北京鑫科创超维技发展有限公司</t>
  </si>
  <si>
    <t>真空泵更换，冷却水管道加装Y型过滤器，管道阀门移位。</t>
  </si>
  <si>
    <t>1.5月11日发送报价单。</t>
  </si>
  <si>
    <t>河北燕达医院-燕郊</t>
  </si>
  <si>
    <t>5.20</t>
  </si>
  <si>
    <t>机组高发换端盖</t>
  </si>
  <si>
    <t>1.5月20日把报价单发给了燕达医院李经理。</t>
  </si>
  <si>
    <t>西城区人民法院燃气报警工程</t>
  </si>
  <si>
    <t>燃气报警工程</t>
  </si>
  <si>
    <t>1.5月20日把报价单发给了西城法院曹工。
2.6月5日已施工。
3.6月8日对方已付款</t>
  </si>
  <si>
    <t>北京西京中医医院</t>
  </si>
  <si>
    <t>空调机组检修及清洗项目</t>
  </si>
  <si>
    <t>1.5月24日发票已送。</t>
  </si>
  <si>
    <t>中石油中央空调改造成套工程安装</t>
  </si>
  <si>
    <t>中央空调改造成套工程安装</t>
  </si>
  <si>
    <t>1.5月20日做完报价。</t>
  </si>
  <si>
    <t>北京世家酒店管理有限公司</t>
  </si>
  <si>
    <t>5.21</t>
  </si>
  <si>
    <t>1.机组检漏。
2.更换阀门。
3.对吸收器及冷凝器进行化学清洗。</t>
  </si>
  <si>
    <t>1.客户觉得贵，已找其他公司。</t>
  </si>
  <si>
    <t>北京克拉玛依大厦</t>
  </si>
  <si>
    <t>直燃机年度保养及清洗技术服务</t>
  </si>
  <si>
    <t>1.5月24日发给了克拉玛依海宽，对方说忙过两天回复。
2.5月25日发送了合同，对方还未回复。
3.6月1日开票。</t>
  </si>
  <si>
    <t>渔阳饭店有限公司-渔阳饭店</t>
  </si>
  <si>
    <t>冷库改造</t>
  </si>
  <si>
    <t>1.5月25日发给了渔阳饭店贾总。
2.5月28日贾总回复，觉得贵不做了。</t>
  </si>
  <si>
    <t>石家庄润德五金城物业公司</t>
  </si>
  <si>
    <t>两台机组年度保养</t>
  </si>
  <si>
    <t>1.5月25日发给了刘经理。</t>
  </si>
  <si>
    <t>天昱诚酒店有限管理公司-如家酒店</t>
  </si>
  <si>
    <t>机组熔晶、检漏及调试</t>
  </si>
  <si>
    <t>1.5月25日发给了郭经理。</t>
  </si>
  <si>
    <t>龙源通汇大厦</t>
  </si>
  <si>
    <t>年度保养技术服务</t>
  </si>
  <si>
    <t>1.5月26日发给了张经理，对方觉得贵。
2.6月4日看现场（万树壮）
3.6月8日对方来砍价，后未回复。</t>
  </si>
  <si>
    <t>鼎力方圆公司-锦绣大地项目</t>
  </si>
  <si>
    <t>机组维修技术服务</t>
  </si>
  <si>
    <t>1.5月27日发给了甲方。</t>
  </si>
  <si>
    <t>四川乐山金石焦化公司</t>
  </si>
  <si>
    <t>溴化锂制冷机清洗</t>
  </si>
  <si>
    <t>1.5月28日发送了报价。
2.对方觉得太贵。</t>
  </si>
  <si>
    <t>吉林市江南国美电器有限公司</t>
  </si>
  <si>
    <t>1.5月31日发送了报价，对方等领导批复。</t>
  </si>
  <si>
    <t>6月份</t>
  </si>
  <si>
    <t>山水文园</t>
  </si>
  <si>
    <t>锅炉改造、供暖需求</t>
  </si>
  <si>
    <t>1.于6.2日看现场（张立昆、周飞燕）
2.6月8日发送项目方案。
3.6月22日需发送报价。
4.7月1日现场投标。
5.7月2日对方领导来视察。</t>
  </si>
  <si>
    <t>河北善能机电设备安装工程有限公司</t>
  </si>
  <si>
    <t>溴化锂溶液过滤</t>
  </si>
  <si>
    <t>1.已于6月1日看现场（郭佩港）
2.6月3日发送了报价。
3.6月5日进场施工。
4.7月2日更新了合同。</t>
  </si>
  <si>
    <t>北京京都儿童医院</t>
  </si>
  <si>
    <t>机组检漏，更换真空泵</t>
  </si>
  <si>
    <t>1.已于6月1日看现场（郭佩港）
2.6月2日发送了报价。</t>
  </si>
  <si>
    <t>机组检漏、熔晶</t>
  </si>
  <si>
    <t>1.6月18日看了现场（李君）
2.6月22日更新了报价，立项，赠送传感器传输线</t>
  </si>
  <si>
    <t>溶液再生</t>
  </si>
  <si>
    <t>1.6月23日对方回复暂不考虑。</t>
  </si>
  <si>
    <t>新华国际广场</t>
  </si>
  <si>
    <t>机组维修，控制柜失灵</t>
  </si>
  <si>
    <t>1.6月4日看现场（郭佩港）</t>
  </si>
  <si>
    <t>中国棋院-联众</t>
  </si>
  <si>
    <t>机组清洗维修及年度维保</t>
  </si>
  <si>
    <t>1.已于6月2日看现场（郭佩港、周飞燕）
2.6月3日发送了报价。
3.6月15日联系刘经理，对方回复等领导消息。</t>
  </si>
  <si>
    <t>包头第二热电厂</t>
  </si>
  <si>
    <t>热泵机组溴化锂溶液循环泵检修工程</t>
  </si>
  <si>
    <t xml:space="preserve">1.6月3日已报名询价文件。
2.6月4日更新上传最终版。
3.6月10日制作委托书等文件。
4.6月11日寄出合同。
5.6月16日寄开工文件。
6.万树壮、崔志猛、栗建龙、赵坤宇去现场
</t>
  </si>
  <si>
    <t>吕梁雪龙制冷设备有限公司</t>
  </si>
  <si>
    <t>直燃机清洗预膜</t>
  </si>
  <si>
    <t>1.6月3日发送了报价。</t>
  </si>
  <si>
    <t>新疆华泰重化工有限责任公司</t>
  </si>
  <si>
    <t>更换控制柜、做监控系统</t>
  </si>
  <si>
    <t>1.6月15日报价发送给周经理。
2.7月7日发送了报价，对方觉得贵。</t>
  </si>
  <si>
    <t>大西洋新城小区</t>
  </si>
  <si>
    <t>供暖合同能源管理项目</t>
  </si>
  <si>
    <t>唐山唐百八达</t>
  </si>
  <si>
    <t>空调检修技术服务</t>
  </si>
  <si>
    <t>1.5月27日去现场检修完成。
2.6月7日已发送报价。</t>
  </si>
  <si>
    <t>石家庄鼎丰汗蒸世界酒店</t>
  </si>
  <si>
    <t>1.6月7日发送报价单
2.6月15日与任经理联系，对方回复未定。</t>
  </si>
  <si>
    <t>知春大厦</t>
  </si>
  <si>
    <t>风机盘管销售及安装</t>
  </si>
  <si>
    <t>1.6月7日修改了合同。
2.6月9日对方已通过。</t>
  </si>
  <si>
    <t>中科万邦大厦</t>
  </si>
  <si>
    <t>远大机组有漏点</t>
  </si>
  <si>
    <t>1.6月8日十点看现场（崔志猛）
2.6月9日发送了报价</t>
  </si>
  <si>
    <t> 通明顺天医院</t>
  </si>
  <si>
    <t>直燃机低氮改造</t>
  </si>
  <si>
    <t>1.6月7日下午看现场（周飞燕、徐利斌）
2.6月10日报价发送给了张总。</t>
  </si>
  <si>
    <t>1.6月10日报价发送给了张总。</t>
  </si>
  <si>
    <t>西京医院</t>
  </si>
  <si>
    <t>旧柜机安装和维修</t>
  </si>
  <si>
    <t>1.6月7日看现场（邱维保）</t>
  </si>
  <si>
    <t>大同市住房公积金管理中心</t>
  </si>
  <si>
    <t>螺杆机年度保养和清洗</t>
  </si>
  <si>
    <t>1.6月4日发送了合同。
2.6月7日对方合同通过。
3.6月11日进场。
4.6月15日寄出合同。</t>
  </si>
  <si>
    <t>北京天工兴邦制冷科技有限公司</t>
  </si>
  <si>
    <t>配件更换技术服务</t>
  </si>
  <si>
    <t>1.6月10日发送了报价。
2.6月15日对方回复已发送甲方，甲方未回复。</t>
  </si>
  <si>
    <t>解放军总医院</t>
  </si>
  <si>
    <t>第一医学中心外科1#、2#、3#、4#冷机更换轴封、查漏补充制冷剂及油冷却器等维修项目</t>
  </si>
  <si>
    <t>1.6月15日提交报名文件。
2.6月18日因无法按时提交投标保函而放弃投标。</t>
  </si>
  <si>
    <t>石家庄红旗大街</t>
  </si>
  <si>
    <t>中央空调维保清洗</t>
  </si>
  <si>
    <t>1.6月18日发送了报价单。</t>
  </si>
  <si>
    <t>冷却塔大修</t>
  </si>
  <si>
    <t>1.6月22日发送了报价单。</t>
  </si>
  <si>
    <t>通厦公元99</t>
  </si>
  <si>
    <t>直燃机检修清洗</t>
  </si>
  <si>
    <t>1.6月21日发送了报价单。</t>
  </si>
  <si>
    <t>北京市公安局</t>
  </si>
  <si>
    <t>直燃机检修</t>
  </si>
  <si>
    <t>1.6月23日发送了报价单。存在部分无法报价的项目。</t>
  </si>
  <si>
    <t>美中宜和北三环妇儿医院</t>
  </si>
  <si>
    <t>1.6月24日发送了报价单。</t>
  </si>
  <si>
    <t>北京钢研高纳科技股份有限公司天津武清</t>
  </si>
  <si>
    <t>冷却塔维修</t>
  </si>
  <si>
    <t>1.6月25日发送报价单给徐总。</t>
  </si>
  <si>
    <t>华电南宁新能源有限公司</t>
  </si>
  <si>
    <t>B2离心式水冷冷水机组压缩机检修</t>
  </si>
  <si>
    <t>1.6月28日购买标书（500元）
2.6月30日报名，交纳保证金（1000元），上传应答文件及一次报价（687040元）
3.7月1日上传二次报价（649750元）
4.7月5日收到保证金电子发票，询问项目结果，对方未回复。</t>
  </si>
  <si>
    <t>7月份</t>
  </si>
  <si>
    <t>冷凝管更换</t>
  </si>
  <si>
    <t>珠海格力</t>
  </si>
  <si>
    <t>更换溶液、检漏、清洗</t>
  </si>
  <si>
    <t>1.7月6日发送给陈总，对方嫌贵。</t>
  </si>
  <si>
    <t>江南集团</t>
  </si>
  <si>
    <t>螺杆机清洗、保养</t>
  </si>
  <si>
    <t>1.7月9日发给梅工。</t>
  </si>
  <si>
    <t>汉威国际</t>
  </si>
  <si>
    <t>更换换热器</t>
  </si>
  <si>
    <t>1.7月13日发给郑工。</t>
  </si>
  <si>
    <t>机组年度维保</t>
  </si>
  <si>
    <t>1.7月13日已发给郭经理。</t>
  </si>
  <si>
    <t>天津如家</t>
  </si>
  <si>
    <t>机组单次维修</t>
  </si>
  <si>
    <t>1.7月13日已完成。</t>
  </si>
  <si>
    <t>凯莱物业</t>
  </si>
  <si>
    <t>1.7月14日发送孔经理。</t>
  </si>
  <si>
    <t>美景8号</t>
  </si>
  <si>
    <t>机机组维修</t>
  </si>
  <si>
    <t>1.7月19日发送郭经理。</t>
  </si>
  <si>
    <t>9月份</t>
  </si>
  <si>
    <t>10月份</t>
  </si>
  <si>
    <t>新合同编号</t>
  </si>
  <si>
    <t>项目名称</t>
  </si>
  <si>
    <t>客户全称</t>
  </si>
  <si>
    <t>信息来源</t>
  </si>
  <si>
    <t>公司主体</t>
  </si>
  <si>
    <t>合同服务内容</t>
  </si>
  <si>
    <t>合同约定时间/项目时间</t>
  </si>
  <si>
    <t>合同总金额</t>
  </si>
  <si>
    <t>合同约定付款时间、金额和条件</t>
  </si>
  <si>
    <t>实际回款</t>
  </si>
  <si>
    <t>开票总额</t>
  </si>
  <si>
    <t>回款总额</t>
  </si>
  <si>
    <t>溴化锂1组李君组</t>
  </si>
  <si>
    <t>运行类</t>
  </si>
  <si>
    <t>三汇能环</t>
  </si>
  <si>
    <t>老用户</t>
  </si>
  <si>
    <t>L</t>
  </si>
  <si>
    <t>起</t>
  </si>
  <si>
    <t>止</t>
  </si>
  <si>
    <t>付款时间</t>
  </si>
  <si>
    <t>付款金额</t>
  </si>
  <si>
    <t>付款条件</t>
  </si>
  <si>
    <t>回款金额</t>
  </si>
  <si>
    <t>回款时间</t>
  </si>
  <si>
    <t>备注</t>
  </si>
  <si>
    <t>开票金额</t>
  </si>
  <si>
    <t>开票比率</t>
  </si>
  <si>
    <t>开票时间</t>
  </si>
  <si>
    <t>回款总金额</t>
  </si>
  <si>
    <t>回款比率</t>
  </si>
  <si>
    <t>余款</t>
  </si>
  <si>
    <t>溴化锂2组胡英俊组</t>
  </si>
  <si>
    <t>维保类</t>
  </si>
  <si>
    <t>三汇冷暖</t>
  </si>
  <si>
    <t>老用户新业务</t>
  </si>
  <si>
    <t>5月</t>
  </si>
  <si>
    <t>SHNH-20210425-0055</t>
  </si>
  <si>
    <t>1.机组年度维保，2.风机盘管清洗，3.部件更换。</t>
  </si>
  <si>
    <t>合同签订后七日内</t>
  </si>
  <si>
    <t>24%</t>
  </si>
  <si>
    <t>2021/5/21</t>
  </si>
  <si>
    <t>每次维修结束后七日内</t>
  </si>
  <si>
    <t>SHNH-20210521-0070</t>
  </si>
  <si>
    <t>1.306室室外机拆装，抽真空检漏，开机调试。
2.护士长办公室室外机喇叭口断裂修复，抽真空查漏调试。
3.27台室外机整机检测，过滤网清洗。
4.更换制冷剂。</t>
  </si>
  <si>
    <t>100%</t>
  </si>
  <si>
    <t>SHNH-20210524-0072</t>
  </si>
  <si>
    <t>成套工程安装分包合同（中石油）</t>
  </si>
  <si>
    <t>松下制冷（大连）有限公司</t>
  </si>
  <si>
    <t>新增机组委托安装</t>
  </si>
  <si>
    <t>收到乙方提供的全额增值税专用发票和双方签字的验收合格单后60天内</t>
  </si>
  <si>
    <t>工程款60%</t>
  </si>
  <si>
    <t>货物款60%</t>
  </si>
  <si>
    <t>甲方收到乙方提交的收款收据和甲方签署的完工文件收悉单原件后60内</t>
  </si>
  <si>
    <t>工程款40%</t>
  </si>
  <si>
    <t>甲方代表签发的质量保证金释放凭证后60内</t>
  </si>
  <si>
    <t>货物款40%</t>
  </si>
  <si>
    <t>RHJY-20210524-0073</t>
  </si>
  <si>
    <t>克拉玛依大厦</t>
  </si>
  <si>
    <t>北京远东京海制冷设备工程有限责任公司</t>
  </si>
  <si>
    <t>新增</t>
  </si>
  <si>
    <t>荣辉洁源</t>
  </si>
  <si>
    <t>直燃机年度保养及清洗</t>
  </si>
  <si>
    <t>2021/5/24</t>
  </si>
  <si>
    <t>2022/5/23</t>
  </si>
  <si>
    <t>2021/5/25</t>
  </si>
  <si>
    <t>8500</t>
  </si>
  <si>
    <t>2021/11/25</t>
  </si>
  <si>
    <t>2021年11月25日前</t>
  </si>
  <si>
    <t>SHNH-20210525-0074</t>
  </si>
  <si>
    <t>天津如家酒店</t>
  </si>
  <si>
    <t>2021/5/26</t>
  </si>
  <si>
    <t>2021/5/31</t>
  </si>
  <si>
    <t>13000</t>
  </si>
  <si>
    <t>4000</t>
  </si>
  <si>
    <t>预付款</t>
  </si>
  <si>
    <t>30%</t>
  </si>
  <si>
    <t>9000</t>
  </si>
  <si>
    <t>维修完成，机组正常运行后一周内</t>
  </si>
  <si>
    <t>2021/6/4</t>
  </si>
  <si>
    <t>70%</t>
  </si>
  <si>
    <t>0</t>
  </si>
  <si>
    <t>6月</t>
  </si>
  <si>
    <t>SHNH-20210603-0076</t>
  </si>
  <si>
    <t>涿州电厂</t>
  </si>
  <si>
    <t>2021/7/3</t>
  </si>
  <si>
    <t>2021/7/20</t>
  </si>
  <si>
    <t>101000</t>
  </si>
  <si>
    <t>2021/6/5</t>
  </si>
  <si>
    <t>18000</t>
  </si>
  <si>
    <t>人员进场后</t>
  </si>
  <si>
    <t>2021/6/9</t>
  </si>
  <si>
    <t>2021/7/7</t>
  </si>
  <si>
    <t>64000</t>
  </si>
  <si>
    <t>60%</t>
  </si>
  <si>
    <t>2021/7/31</t>
  </si>
  <si>
    <t>维修完成后</t>
  </si>
  <si>
    <t>RHJY-20210603-0078</t>
  </si>
  <si>
    <t>海淀知春大厦</t>
  </si>
  <si>
    <t>北京亚泰威通电子科技有公司</t>
  </si>
  <si>
    <t>销售类</t>
  </si>
  <si>
    <t>2021/6/10</t>
  </si>
  <si>
    <t>2022/7/20</t>
  </si>
  <si>
    <t>9634.39</t>
  </si>
  <si>
    <t>签订合同后七日内</t>
  </si>
  <si>
    <t>3002</t>
  </si>
  <si>
    <t>2021/3/26</t>
  </si>
  <si>
    <t>运行正常后30日内</t>
  </si>
  <si>
    <t>SHNH-20210604-0079</t>
  </si>
  <si>
    <t>山西中惠宜家智慧物业服务有限公司</t>
  </si>
  <si>
    <t>2021/10/30</t>
  </si>
  <si>
    <t>签订合同后三个工作日内</t>
  </si>
  <si>
    <t>第一次进场进行维修保养，甲方确认机组正常运行后，三个工作日内</t>
  </si>
  <si>
    <t>2021年10月30日前</t>
  </si>
  <si>
    <t>SHNH-20210609-0081</t>
  </si>
  <si>
    <t>西城法院南区</t>
  </si>
  <si>
    <t>西城法院</t>
  </si>
  <si>
    <t>工程类</t>
  </si>
  <si>
    <t>更换阀门</t>
  </si>
  <si>
    <t>一次性支付</t>
  </si>
  <si>
    <t>SHNH-20210621-0087</t>
  </si>
  <si>
    <t>京都儿童医院</t>
  </si>
  <si>
    <t>北京碧海方舟投资管理有限公司</t>
  </si>
  <si>
    <t>机组熔晶、调试</t>
  </si>
  <si>
    <t>尾款</t>
  </si>
  <si>
    <t>SHNH-20210705-0097</t>
  </si>
  <si>
    <t>中坤广场</t>
  </si>
  <si>
    <t>直燃型溴化锂吸收式冷热水机组设
备安装工程</t>
  </si>
  <si>
    <t>合同签订后40日内（设备款10%）</t>
  </si>
  <si>
    <t>2021/7/</t>
  </si>
  <si>
    <t>7月</t>
  </si>
  <si>
    <t>SHNH-20210715-0106</t>
  </si>
  <si>
    <t>直燃机单次维修</t>
  </si>
  <si>
    <t>无</t>
  </si>
  <si>
    <t>SHNH-20210727-0113</t>
  </si>
  <si>
    <t>电解车间3#、5#机组</t>
  </si>
  <si>
    <t>冷冻溴化锂机组维护</t>
  </si>
  <si>
    <t>维修保养运行正常后30天支付90%</t>
  </si>
  <si>
    <t>12个月质保期满后无质量问题</t>
  </si>
  <si>
    <t>SHNH-20210727-0114</t>
  </si>
  <si>
    <t>电解车间一次盐水及液氯包装冰机</t>
  </si>
  <si>
    <t>远传通信控制系统改造</t>
  </si>
  <si>
    <t>货物到达现场七日内</t>
  </si>
  <si>
    <t>改造完成正常运行后七日内</t>
  </si>
  <si>
    <t>机组正常运行，经甲方验收合格后一年内</t>
  </si>
  <si>
    <t>2021年5月以后新增业务收款记录</t>
  </si>
  <si>
    <t>日期</t>
  </si>
  <si>
    <t>甲方名称</t>
  </si>
  <si>
    <t>合同金额</t>
  </si>
  <si>
    <t>金额</t>
  </si>
  <si>
    <t>西京医院维保</t>
  </si>
  <si>
    <t>首付款</t>
  </si>
  <si>
    <t>小空调机组室内外机维修</t>
  </si>
  <si>
    <t>全款</t>
  </si>
  <si>
    <t>机组熔晶</t>
  </si>
  <si>
    <t>溴化锂机组技术服务</t>
  </si>
  <si>
    <t>西城区人民法院</t>
  </si>
  <si>
    <t>更换三通阀</t>
  </si>
  <si>
    <t>河北京能电力涿州科技环保有限公司</t>
  </si>
  <si>
    <t>溴化锂溶液过滤技术服务</t>
  </si>
  <si>
    <t>螺杆机年度保养和清洗项目</t>
  </si>
  <si>
    <t>溴化锂机组维修技术服务</t>
  </si>
  <si>
    <t>二期款</t>
  </si>
  <si>
    <t>中国石油工程建设有限公司回款</t>
  </si>
  <si>
    <t>冷却塔填料更换维修及集分水器更换项目</t>
  </si>
  <si>
    <t>一期款</t>
  </si>
  <si>
    <t>直燃机单次维修技术服务</t>
  </si>
  <si>
    <t>电解车间3#、5#机组冷冻溴化锂机组维护</t>
  </si>
  <si>
    <t>90%，还差86686九月份再付。</t>
  </si>
  <si>
    <t>中坤直燃型溴化锂吸收式冷热水机组设
备安装工程</t>
  </si>
  <si>
    <t>设备款10%</t>
  </si>
  <si>
    <t>业务类别</t>
  </si>
  <si>
    <t>综合类</t>
  </si>
  <si>
    <t>芝麻物联</t>
  </si>
  <si>
    <t>EMC类</t>
  </si>
  <si>
    <t>转介绍</t>
  </si>
  <si>
    <t>租凭类</t>
  </si>
  <si>
    <t>网络</t>
  </si>
  <si>
    <t>其他</t>
  </si>
  <si>
    <t>软件类</t>
  </si>
  <si>
    <t>合同号</t>
  </si>
  <si>
    <t>地点</t>
  </si>
  <si>
    <t>需求</t>
  </si>
  <si>
    <t>总额</t>
  </si>
  <si>
    <t>已收</t>
  </si>
  <si>
    <t>到期应收</t>
  </si>
  <si>
    <t>82000</t>
  </si>
  <si>
    <t>甲方：七月底支付</t>
  </si>
  <si>
    <t>中石油还未支付松下</t>
  </si>
  <si>
    <t>中国石油</t>
  </si>
  <si>
    <t>中国石油建设工程有限公司</t>
  </si>
  <si>
    <t>中国石油冷却塔填料及集分水器更换</t>
  </si>
  <si>
    <t>一直在跟进，上周甲方回复是周末付款</t>
  </si>
  <si>
    <t>北京市朝航冷气设备有限公司</t>
  </si>
  <si>
    <t>中国石油项目朝航投标保证金</t>
  </si>
  <si>
    <t>回复这周付款</t>
  </si>
  <si>
    <t>新疆重泰化学</t>
  </si>
  <si>
    <t>7月20日左右付款</t>
  </si>
  <si>
    <t>恒大卡耐新能源项目尾款</t>
  </si>
  <si>
    <t>上海卡耐新能源项目低氮改造</t>
  </si>
  <si>
    <t>甲方用公司的各种流程和制度推脱，建议走律师催款流程</t>
  </si>
  <si>
    <t>6月已收款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</si>
</sst>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\(0.0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rgb="FFC52D67"/>
      <name val="宋体"/>
      <charset val="134"/>
    </font>
    <font>
      <sz val="10"/>
      <color rgb="FFC52D67"/>
      <name val="宋体"/>
      <charset val="134"/>
    </font>
    <font>
      <sz val="10"/>
      <color rgb="FFFF0000"/>
      <name val="宋体"/>
      <charset val="134"/>
    </font>
    <font>
      <sz val="10"/>
      <color rgb="FF111F2C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华文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28" borderId="17" applyNumberFormat="0" applyAlignment="0" applyProtection="0">
      <alignment vertical="center"/>
    </xf>
    <xf numFmtId="0" fontId="29" fillId="28" borderId="13" applyNumberFormat="0" applyAlignment="0" applyProtection="0">
      <alignment vertical="center"/>
    </xf>
    <xf numFmtId="0" fontId="30" fillId="32" borderId="18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3" fillId="4" borderId="0" xfId="0" applyFont="1" applyFill="1" applyBorder="1" applyAlignment="1" applyProtection="1">
      <alignment vertical="center"/>
      <protection locked="0"/>
    </xf>
    <xf numFmtId="0" fontId="1" fillId="7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NumberFormat="1" applyFont="1" applyFill="1" applyBorder="1" applyAlignment="1" applyProtection="1">
      <alignment horizontal="right" vertical="center"/>
      <protection locked="0"/>
    </xf>
    <xf numFmtId="176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NumberFormat="1" applyFont="1" applyFill="1" applyBorder="1" applyAlignment="1" applyProtection="1">
      <alignment horizontal="right" vertical="center"/>
      <protection locked="0"/>
    </xf>
    <xf numFmtId="0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4" borderId="5" xfId="0" applyNumberFormat="1" applyFont="1" applyFill="1" applyBorder="1" applyAlignment="1" applyProtection="1">
      <alignment horizontal="center" vertical="center"/>
    </xf>
    <xf numFmtId="0" fontId="3" fillId="4" borderId="7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176" fontId="3" fillId="4" borderId="1" xfId="0" applyNumberFormat="1" applyFont="1" applyFill="1" applyBorder="1" applyAlignment="1" applyProtection="1">
      <alignment horizontal="right" vertical="center"/>
      <protection locked="0"/>
    </xf>
    <xf numFmtId="0" fontId="3" fillId="4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vertical="center"/>
    </xf>
    <xf numFmtId="14" fontId="3" fillId="7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11" borderId="2" xfId="0" applyNumberFormat="1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11" borderId="4" xfId="0" applyNumberFormat="1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4" fontId="3" fillId="11" borderId="1" xfId="0" applyNumberFormat="1" applyFont="1" applyFill="1" applyBorder="1" applyAlignment="1">
      <alignment vertical="center"/>
    </xf>
    <xf numFmtId="0" fontId="3" fillId="11" borderId="1" xfId="0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49" fontId="3" fillId="11" borderId="2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vertical="center" wrapText="1"/>
    </xf>
    <xf numFmtId="14" fontId="3" fillId="11" borderId="1" xfId="0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14" fontId="3" fillId="11" borderId="2" xfId="0" applyNumberFormat="1" applyFont="1" applyFill="1" applyBorder="1" applyAlignment="1">
      <alignment horizontal="center" vertical="center" wrapText="1"/>
    </xf>
    <xf numFmtId="4" fontId="3" fillId="7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4" borderId="6" xfId="0" applyNumberFormat="1" applyFont="1" applyFill="1" applyBorder="1" applyAlignment="1" applyProtection="1">
      <alignment horizontal="center" vertical="center"/>
    </xf>
    <xf numFmtId="177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NumberFormat="1" applyFont="1" applyFill="1" applyBorder="1" applyAlignment="1" applyProtection="1">
      <alignment horizontal="center" vertical="center"/>
      <protection locked="0"/>
    </xf>
    <xf numFmtId="177" fontId="2" fillId="4" borderId="5" xfId="0" applyNumberFormat="1" applyFont="1" applyFill="1" applyBorder="1" applyAlignment="1" applyProtection="1">
      <alignment horizontal="center" vertical="center"/>
      <protection locked="0"/>
    </xf>
    <xf numFmtId="0" fontId="3" fillId="4" borderId="7" xfId="0" applyNumberFormat="1" applyFont="1" applyFill="1" applyBorder="1" applyAlignment="1" applyProtection="1">
      <alignment horizontal="center" vertical="center"/>
      <protection locked="0"/>
    </xf>
    <xf numFmtId="176" fontId="3" fillId="4" borderId="7" xfId="0" applyNumberFormat="1" applyFont="1" applyFill="1" applyBorder="1" applyAlignment="1" applyProtection="1">
      <alignment horizontal="center" vertical="center"/>
      <protection locked="0"/>
    </xf>
    <xf numFmtId="0" fontId="3" fillId="4" borderId="6" xfId="0" applyNumberFormat="1" applyFont="1" applyFill="1" applyBorder="1" applyAlignment="1" applyProtection="1">
      <alignment horizontal="center" vertical="center"/>
      <protection locked="0"/>
    </xf>
    <xf numFmtId="177" fontId="2" fillId="4" borderId="1" xfId="0" applyNumberFormat="1" applyFont="1" applyFill="1" applyBorder="1" applyAlignment="1" applyProtection="1">
      <alignment horizontal="center" vertical="center"/>
      <protection locked="0"/>
    </xf>
    <xf numFmtId="176" fontId="3" fillId="4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9" fontId="3" fillId="7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9" fontId="3" fillId="7" borderId="1" xfId="0" applyNumberFormat="1" applyFont="1" applyFill="1" applyBorder="1" applyAlignment="1">
      <alignment horizontal="center" vertical="center" wrapText="1"/>
    </xf>
    <xf numFmtId="9" fontId="3" fillId="7" borderId="3" xfId="0" applyNumberFormat="1" applyFont="1" applyFill="1" applyBorder="1" applyAlignment="1">
      <alignment horizontal="center" vertical="center" wrapText="1"/>
    </xf>
    <xf numFmtId="9" fontId="3" fillId="7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7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8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wrapText="1"/>
    </xf>
    <xf numFmtId="0" fontId="13" fillId="7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4" xfId="0" applyNumberFormat="1" applyFont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workbookViewId="0">
      <pane xSplit="5" ySplit="4" topLeftCell="F57" activePane="bottomRight" state="frozen"/>
      <selection/>
      <selection pane="topRight"/>
      <selection pane="bottomLeft"/>
      <selection pane="bottomRight" activeCell="L67" sqref="L67"/>
    </sheetView>
  </sheetViews>
  <sheetFormatPr defaultColWidth="9" defaultRowHeight="27" customHeight="1"/>
  <cols>
    <col min="1" max="2" width="9" style="182"/>
    <col min="3" max="3" width="17" style="182" customWidth="1"/>
    <col min="4" max="4" width="9" style="182"/>
    <col min="5" max="5" width="16.75" style="182" customWidth="1"/>
    <col min="6" max="6" width="10.375" style="182"/>
    <col min="7" max="7" width="9" style="182"/>
    <col min="8" max="8" width="9.375" style="182"/>
    <col min="9" max="9" width="10.1333333333333" style="182"/>
    <col min="10" max="10" width="8.875" style="182" customWidth="1"/>
    <col min="11" max="11" width="11.5" style="182"/>
    <col min="12" max="12" width="60.75" style="182" customWidth="1"/>
    <col min="13" max="16384" width="9" style="182"/>
  </cols>
  <sheetData>
    <row r="1" customHeight="1" spans="1:16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N1" s="207" t="s">
        <v>1</v>
      </c>
      <c r="O1" s="208" t="s">
        <v>2</v>
      </c>
      <c r="P1" s="209" t="s">
        <v>3</v>
      </c>
    </row>
    <row r="2" customHeight="1" spans="1:12">
      <c r="A2" s="61" t="s">
        <v>4</v>
      </c>
      <c r="B2" s="184" t="s">
        <v>5</v>
      </c>
      <c r="C2" s="184" t="s">
        <v>6</v>
      </c>
      <c r="D2" s="184" t="s">
        <v>7</v>
      </c>
      <c r="E2" s="184" t="s">
        <v>8</v>
      </c>
      <c r="F2" s="185" t="s">
        <v>9</v>
      </c>
      <c r="G2" s="186"/>
      <c r="H2" s="186"/>
      <c r="I2" s="186"/>
      <c r="J2" s="186"/>
      <c r="K2" s="210"/>
      <c r="L2" s="184" t="s">
        <v>10</v>
      </c>
    </row>
    <row r="3" customHeight="1" spans="1:12">
      <c r="A3" s="64"/>
      <c r="B3" s="187"/>
      <c r="C3" s="187"/>
      <c r="D3" s="187"/>
      <c r="E3" s="187"/>
      <c r="F3" s="188" t="s">
        <v>11</v>
      </c>
      <c r="G3" s="189"/>
      <c r="H3" s="189"/>
      <c r="I3" s="189"/>
      <c r="J3" s="211"/>
      <c r="K3" s="184" t="s">
        <v>12</v>
      </c>
      <c r="L3" s="187"/>
    </row>
    <row r="4" customHeight="1" spans="1:12">
      <c r="A4" s="80"/>
      <c r="B4" s="190"/>
      <c r="C4" s="190"/>
      <c r="D4" s="190"/>
      <c r="E4" s="190"/>
      <c r="F4" s="191" t="s">
        <v>13</v>
      </c>
      <c r="G4" s="191" t="s">
        <v>14</v>
      </c>
      <c r="H4" s="191" t="s">
        <v>15</v>
      </c>
      <c r="I4" s="191" t="s">
        <v>16</v>
      </c>
      <c r="J4" s="191" t="s">
        <v>17</v>
      </c>
      <c r="K4" s="190"/>
      <c r="L4" s="187"/>
    </row>
    <row r="5" customHeight="1" spans="1:12">
      <c r="A5" s="60" t="s">
        <v>18</v>
      </c>
      <c r="B5" s="192">
        <v>1</v>
      </c>
      <c r="C5" s="25" t="s">
        <v>19</v>
      </c>
      <c r="D5" s="61">
        <v>4.14</v>
      </c>
      <c r="E5" s="25" t="s">
        <v>20</v>
      </c>
      <c r="F5" s="60"/>
      <c r="G5" s="60"/>
      <c r="H5" s="60">
        <v>150000</v>
      </c>
      <c r="I5" s="60"/>
      <c r="J5" s="60"/>
      <c r="K5" s="60">
        <f t="shared" ref="K5:K12" si="0">F5+G5+H5+I5+J5</f>
        <v>150000</v>
      </c>
      <c r="L5" s="182" t="s">
        <v>21</v>
      </c>
    </row>
    <row r="6" customHeight="1" spans="1:12">
      <c r="A6" s="60"/>
      <c r="B6" s="71">
        <v>2</v>
      </c>
      <c r="C6" s="25" t="s">
        <v>22</v>
      </c>
      <c r="D6" s="61">
        <v>4.19</v>
      </c>
      <c r="E6" s="25" t="s">
        <v>23</v>
      </c>
      <c r="F6" s="60"/>
      <c r="G6" s="60"/>
      <c r="H6" s="60">
        <v>54080</v>
      </c>
      <c r="I6" s="60"/>
      <c r="J6" s="60"/>
      <c r="K6" s="60">
        <f t="shared" si="0"/>
        <v>54080</v>
      </c>
      <c r="L6" s="212" t="s">
        <v>24</v>
      </c>
    </row>
    <row r="7" customHeight="1" spans="1:12">
      <c r="A7" s="60"/>
      <c r="B7" s="71">
        <v>3</v>
      </c>
      <c r="C7" s="60" t="s">
        <v>25</v>
      </c>
      <c r="D7" s="61">
        <v>4.22</v>
      </c>
      <c r="E7" s="25" t="s">
        <v>26</v>
      </c>
      <c r="F7" s="60"/>
      <c r="G7" s="60"/>
      <c r="H7" s="60">
        <v>108300</v>
      </c>
      <c r="I7" s="60"/>
      <c r="J7" s="60"/>
      <c r="K7" s="60">
        <f t="shared" si="0"/>
        <v>108300</v>
      </c>
      <c r="L7" s="182" t="s">
        <v>27</v>
      </c>
    </row>
    <row r="8" customHeight="1" spans="1:12">
      <c r="A8" s="60"/>
      <c r="B8" s="71">
        <v>4</v>
      </c>
      <c r="C8" s="60" t="s">
        <v>28</v>
      </c>
      <c r="D8" s="61">
        <v>4.21</v>
      </c>
      <c r="E8" s="25" t="s">
        <v>26</v>
      </c>
      <c r="F8" s="60"/>
      <c r="G8" s="60"/>
      <c r="H8" s="60">
        <v>25200</v>
      </c>
      <c r="I8" s="60"/>
      <c r="J8" s="60"/>
      <c r="K8" s="60">
        <f t="shared" si="0"/>
        <v>25200</v>
      </c>
      <c r="L8" s="182" t="s">
        <v>29</v>
      </c>
    </row>
    <row r="9" customHeight="1" spans="1:12">
      <c r="A9" s="60"/>
      <c r="B9" s="71">
        <v>5</v>
      </c>
      <c r="C9" s="25" t="s">
        <v>30</v>
      </c>
      <c r="D9" s="61">
        <v>4.23</v>
      </c>
      <c r="E9" s="25" t="s">
        <v>31</v>
      </c>
      <c r="F9" s="60"/>
      <c r="G9" s="60"/>
      <c r="H9" s="60">
        <v>68160</v>
      </c>
      <c r="I9" s="60"/>
      <c r="J9" s="60"/>
      <c r="K9" s="60">
        <f t="shared" si="0"/>
        <v>68160</v>
      </c>
      <c r="L9" s="182" t="s">
        <v>32</v>
      </c>
    </row>
    <row r="10" customHeight="1" spans="1:12">
      <c r="A10" s="60"/>
      <c r="B10" s="71">
        <v>6</v>
      </c>
      <c r="C10" s="25" t="s">
        <v>33</v>
      </c>
      <c r="D10" s="193">
        <v>4.3</v>
      </c>
      <c r="E10" s="25" t="s">
        <v>34</v>
      </c>
      <c r="F10" s="60"/>
      <c r="G10" s="60"/>
      <c r="H10" s="60">
        <v>82000</v>
      </c>
      <c r="I10" s="60"/>
      <c r="J10" s="60"/>
      <c r="K10" s="60">
        <f t="shared" si="0"/>
        <v>82000</v>
      </c>
      <c r="L10" s="182" t="s">
        <v>35</v>
      </c>
    </row>
    <row r="11" customHeight="1" spans="1:12">
      <c r="A11" s="60"/>
      <c r="B11" s="71">
        <v>7</v>
      </c>
      <c r="C11" s="25" t="s">
        <v>36</v>
      </c>
      <c r="D11" s="193">
        <v>4.26</v>
      </c>
      <c r="E11" s="194" t="s">
        <v>37</v>
      </c>
      <c r="F11" s="60">
        <v>137609.14</v>
      </c>
      <c r="G11" s="195"/>
      <c r="H11" s="195"/>
      <c r="I11" s="195"/>
      <c r="J11" s="195"/>
      <c r="K11" s="60">
        <f t="shared" si="0"/>
        <v>137609.14</v>
      </c>
      <c r="L11" s="182" t="s">
        <v>38</v>
      </c>
    </row>
    <row r="12" customHeight="1" spans="1:11">
      <c r="A12" s="60"/>
      <c r="B12" s="71">
        <v>8</v>
      </c>
      <c r="C12" s="60" t="s">
        <v>39</v>
      </c>
      <c r="D12" s="193">
        <v>1.21</v>
      </c>
      <c r="E12" s="25" t="s">
        <v>40</v>
      </c>
      <c r="F12" s="60"/>
      <c r="G12" s="60"/>
      <c r="H12" s="60">
        <v>496000</v>
      </c>
      <c r="I12" s="60"/>
      <c r="J12" s="60"/>
      <c r="K12" s="60">
        <f t="shared" si="0"/>
        <v>496000</v>
      </c>
    </row>
    <row r="13" customHeight="1" spans="1:11">
      <c r="A13" s="196" t="s">
        <v>41</v>
      </c>
      <c r="B13" s="197"/>
      <c r="C13" s="197"/>
      <c r="D13" s="197"/>
      <c r="E13" s="198"/>
      <c r="F13" s="197"/>
      <c r="G13" s="197"/>
      <c r="H13" s="197"/>
      <c r="I13" s="197"/>
      <c r="J13" s="197"/>
      <c r="K13" s="213">
        <f>SUM(K5:K12)</f>
        <v>1121349.14</v>
      </c>
    </row>
    <row r="14" ht="36" customHeight="1" spans="1:12">
      <c r="A14" s="199" t="s">
        <v>42</v>
      </c>
      <c r="B14" s="60">
        <v>1</v>
      </c>
      <c r="C14" s="25" t="s">
        <v>43</v>
      </c>
      <c r="D14" s="61">
        <v>5.6</v>
      </c>
      <c r="E14" s="25" t="s">
        <v>44</v>
      </c>
      <c r="F14" s="60"/>
      <c r="G14" s="60"/>
      <c r="H14" s="60">
        <v>227391.2</v>
      </c>
      <c r="I14" s="60"/>
      <c r="J14" s="60"/>
      <c r="K14" s="60">
        <f>F14+G14+H14+I14+J14</f>
        <v>227391.2</v>
      </c>
      <c r="L14" s="182" t="s">
        <v>45</v>
      </c>
    </row>
    <row r="15" ht="36" customHeight="1" spans="1:12">
      <c r="A15" s="199"/>
      <c r="B15" s="60">
        <v>2</v>
      </c>
      <c r="C15" s="25" t="s">
        <v>46</v>
      </c>
      <c r="D15" s="61">
        <v>5.11</v>
      </c>
      <c r="E15" s="25" t="s">
        <v>47</v>
      </c>
      <c r="F15" s="60"/>
      <c r="G15" s="60"/>
      <c r="H15" s="60">
        <v>17190</v>
      </c>
      <c r="I15" s="60"/>
      <c r="J15" s="60"/>
      <c r="K15" s="60">
        <f>F15+G15+H15+I15+J15</f>
        <v>17190</v>
      </c>
      <c r="L15" s="182" t="s">
        <v>48</v>
      </c>
    </row>
    <row r="16" customHeight="1" spans="1:12">
      <c r="A16" s="199"/>
      <c r="B16" s="60">
        <v>3</v>
      </c>
      <c r="C16" s="25" t="s">
        <v>49</v>
      </c>
      <c r="D16" s="200" t="s">
        <v>50</v>
      </c>
      <c r="E16" s="25" t="s">
        <v>51</v>
      </c>
      <c r="F16" s="60"/>
      <c r="G16" s="60"/>
      <c r="H16" s="60">
        <v>8850</v>
      </c>
      <c r="I16" s="60"/>
      <c r="J16" s="60"/>
      <c r="K16" s="60">
        <f t="shared" ref="K16:K22" si="1">F16+G16+H16+I16+J16</f>
        <v>8850</v>
      </c>
      <c r="L16" s="182" t="s">
        <v>52</v>
      </c>
    </row>
    <row r="17" ht="39" customHeight="1" spans="1:12">
      <c r="A17" s="199"/>
      <c r="B17" s="60">
        <v>4</v>
      </c>
      <c r="C17" s="25" t="s">
        <v>53</v>
      </c>
      <c r="D17" s="200" t="s">
        <v>50</v>
      </c>
      <c r="E17" s="25" t="s">
        <v>54</v>
      </c>
      <c r="F17" s="60"/>
      <c r="G17" s="60"/>
      <c r="H17" s="60">
        <v>48577.34</v>
      </c>
      <c r="I17" s="60"/>
      <c r="J17" s="60"/>
      <c r="K17" s="60">
        <f t="shared" si="1"/>
        <v>48577.34</v>
      </c>
      <c r="L17" s="212" t="s">
        <v>55</v>
      </c>
    </row>
    <row r="18" ht="30" customHeight="1" spans="1:12">
      <c r="A18" s="199"/>
      <c r="B18" s="60">
        <v>5</v>
      </c>
      <c r="C18" s="25" t="s">
        <v>56</v>
      </c>
      <c r="D18" s="200" t="s">
        <v>50</v>
      </c>
      <c r="E18" s="25" t="s">
        <v>57</v>
      </c>
      <c r="F18" s="60"/>
      <c r="G18" s="60"/>
      <c r="H18" s="60">
        <v>4150</v>
      </c>
      <c r="I18" s="60"/>
      <c r="J18" s="60"/>
      <c r="K18" s="60">
        <f t="shared" si="1"/>
        <v>4150</v>
      </c>
      <c r="L18" s="182" t="s">
        <v>58</v>
      </c>
    </row>
    <row r="19" customHeight="1" spans="1:12">
      <c r="A19" s="199"/>
      <c r="B19" s="60">
        <v>6</v>
      </c>
      <c r="C19" s="25" t="s">
        <v>59</v>
      </c>
      <c r="D19" s="200" t="s">
        <v>50</v>
      </c>
      <c r="E19" s="25" t="s">
        <v>60</v>
      </c>
      <c r="F19" s="60"/>
      <c r="G19" s="201"/>
      <c r="H19" s="60"/>
      <c r="I19" s="60">
        <v>2008300</v>
      </c>
      <c r="J19" s="60"/>
      <c r="K19" s="60">
        <f t="shared" si="1"/>
        <v>2008300</v>
      </c>
      <c r="L19" s="182" t="s">
        <v>61</v>
      </c>
    </row>
    <row r="20" ht="51" customHeight="1" spans="1:12">
      <c r="A20" s="199"/>
      <c r="B20" s="60">
        <v>7</v>
      </c>
      <c r="C20" s="25" t="s">
        <v>62</v>
      </c>
      <c r="D20" s="200" t="s">
        <v>63</v>
      </c>
      <c r="E20" s="25" t="s">
        <v>64</v>
      </c>
      <c r="F20" s="60"/>
      <c r="G20" s="201"/>
      <c r="H20" s="60">
        <v>56725</v>
      </c>
      <c r="I20" s="60"/>
      <c r="J20" s="60"/>
      <c r="K20" s="60">
        <f t="shared" si="1"/>
        <v>56725</v>
      </c>
      <c r="L20" s="182" t="s">
        <v>65</v>
      </c>
    </row>
    <row r="21" ht="40" customHeight="1" spans="1:12">
      <c r="A21" s="199"/>
      <c r="B21" s="60">
        <v>8</v>
      </c>
      <c r="C21" s="80" t="s">
        <v>66</v>
      </c>
      <c r="D21" s="80">
        <v>5.24</v>
      </c>
      <c r="E21" s="202" t="s">
        <v>67</v>
      </c>
      <c r="F21" s="80"/>
      <c r="G21" s="203"/>
      <c r="H21" s="80">
        <v>13000</v>
      </c>
      <c r="J21" s="80"/>
      <c r="K21" s="80">
        <f t="shared" si="1"/>
        <v>13000</v>
      </c>
      <c r="L21" s="212" t="s">
        <v>68</v>
      </c>
    </row>
    <row r="22" customHeight="1" spans="1:12">
      <c r="A22" s="199"/>
      <c r="B22" s="60">
        <v>9</v>
      </c>
      <c r="C22" s="25" t="s">
        <v>69</v>
      </c>
      <c r="D22" s="25">
        <v>5.25</v>
      </c>
      <c r="E22" s="25" t="s">
        <v>70</v>
      </c>
      <c r="F22" s="60"/>
      <c r="G22" s="201"/>
      <c r="H22" s="60"/>
      <c r="I22" s="60">
        <v>396895</v>
      </c>
      <c r="J22" s="60"/>
      <c r="K22" s="60">
        <f t="shared" si="1"/>
        <v>396895</v>
      </c>
      <c r="L22" s="212" t="s">
        <v>71</v>
      </c>
    </row>
    <row r="23" customHeight="1" spans="1:12">
      <c r="A23" s="199"/>
      <c r="B23" s="60">
        <v>10</v>
      </c>
      <c r="C23" s="25" t="s">
        <v>72</v>
      </c>
      <c r="D23" s="25">
        <v>5.25</v>
      </c>
      <c r="E23" s="25" t="s">
        <v>73</v>
      </c>
      <c r="F23" s="60"/>
      <c r="G23" s="60"/>
      <c r="H23" s="60">
        <v>30000</v>
      </c>
      <c r="I23" s="60"/>
      <c r="J23" s="60"/>
      <c r="K23" s="60">
        <f t="shared" ref="K23:K34" si="2">F23+G23+H23+I23+J23</f>
        <v>30000</v>
      </c>
      <c r="L23" s="182" t="s">
        <v>74</v>
      </c>
    </row>
    <row r="24" customHeight="1" spans="1:12">
      <c r="A24" s="199"/>
      <c r="B24" s="60">
        <v>11</v>
      </c>
      <c r="C24" s="25" t="s">
        <v>75</v>
      </c>
      <c r="D24" s="25">
        <v>5.25</v>
      </c>
      <c r="E24" s="25" t="s">
        <v>76</v>
      </c>
      <c r="F24" s="60"/>
      <c r="G24" s="60"/>
      <c r="H24" s="60">
        <v>13000</v>
      </c>
      <c r="I24" s="60"/>
      <c r="J24" s="60"/>
      <c r="K24" s="60">
        <f t="shared" si="2"/>
        <v>13000</v>
      </c>
      <c r="L24" s="182" t="s">
        <v>77</v>
      </c>
    </row>
    <row r="25" s="181" customFormat="1" ht="38" customHeight="1" spans="1:12">
      <c r="A25" s="204"/>
      <c r="B25" s="75">
        <v>12</v>
      </c>
      <c r="C25" s="77" t="s">
        <v>78</v>
      </c>
      <c r="D25" s="77">
        <v>5.26</v>
      </c>
      <c r="E25" s="77" t="s">
        <v>79</v>
      </c>
      <c r="F25" s="75"/>
      <c r="G25" s="75"/>
      <c r="H25" s="75">
        <v>36000</v>
      </c>
      <c r="I25" s="75"/>
      <c r="J25" s="75"/>
      <c r="K25" s="75">
        <f t="shared" si="2"/>
        <v>36000</v>
      </c>
      <c r="L25" s="214" t="s">
        <v>80</v>
      </c>
    </row>
    <row r="26" customHeight="1" spans="1:12">
      <c r="A26" s="199"/>
      <c r="B26" s="60">
        <v>13</v>
      </c>
      <c r="C26" s="25" t="s">
        <v>81</v>
      </c>
      <c r="D26" s="25">
        <v>5.27</v>
      </c>
      <c r="E26" s="25" t="s">
        <v>82</v>
      </c>
      <c r="F26" s="60"/>
      <c r="G26" s="60"/>
      <c r="H26" s="60">
        <v>86660</v>
      </c>
      <c r="I26" s="60"/>
      <c r="J26" s="60"/>
      <c r="K26" s="60">
        <f t="shared" si="2"/>
        <v>86660</v>
      </c>
      <c r="L26" s="182" t="s">
        <v>83</v>
      </c>
    </row>
    <row r="27" customHeight="1" spans="1:12">
      <c r="A27" s="199"/>
      <c r="B27" s="60">
        <v>14</v>
      </c>
      <c r="C27" s="25" t="s">
        <v>84</v>
      </c>
      <c r="D27" s="25">
        <v>5.28</v>
      </c>
      <c r="E27" s="25" t="s">
        <v>85</v>
      </c>
      <c r="F27" s="60"/>
      <c r="G27" s="60"/>
      <c r="H27" s="60">
        <v>66000</v>
      </c>
      <c r="I27" s="60"/>
      <c r="J27" s="60"/>
      <c r="K27" s="60">
        <f t="shared" si="2"/>
        <v>66000</v>
      </c>
      <c r="L27" s="212" t="s">
        <v>86</v>
      </c>
    </row>
    <row r="28" customHeight="1" spans="1:12">
      <c r="A28" s="199"/>
      <c r="B28" s="60">
        <v>15</v>
      </c>
      <c r="C28" s="25" t="s">
        <v>87</v>
      </c>
      <c r="D28" s="25">
        <v>5.31</v>
      </c>
      <c r="E28" s="25" t="s">
        <v>82</v>
      </c>
      <c r="F28" s="60"/>
      <c r="G28" s="60"/>
      <c r="H28" s="60">
        <v>25800</v>
      </c>
      <c r="I28" s="60"/>
      <c r="J28" s="60"/>
      <c r="K28" s="60">
        <f t="shared" si="2"/>
        <v>25800</v>
      </c>
      <c r="L28" s="182" t="s">
        <v>88</v>
      </c>
    </row>
    <row r="29" customHeight="1" spans="1:11">
      <c r="A29" s="196" t="s">
        <v>41</v>
      </c>
      <c r="B29" s="197"/>
      <c r="C29" s="197"/>
      <c r="D29" s="197"/>
      <c r="E29" s="198"/>
      <c r="F29" s="197"/>
      <c r="G29" s="197"/>
      <c r="H29" s="197"/>
      <c r="I29" s="197"/>
      <c r="J29" s="197"/>
      <c r="K29" s="213">
        <f>SUM(K14:K28)</f>
        <v>3038538.54</v>
      </c>
    </row>
    <row r="30" ht="65" customHeight="1" spans="1:12">
      <c r="A30" s="61" t="s">
        <v>89</v>
      </c>
      <c r="B30" s="80">
        <v>1</v>
      </c>
      <c r="C30" s="202" t="s">
        <v>90</v>
      </c>
      <c r="D30" s="202"/>
      <c r="E30" s="202" t="s">
        <v>91</v>
      </c>
      <c r="F30" s="80"/>
      <c r="G30" s="80"/>
      <c r="H30" s="80"/>
      <c r="I30" s="80"/>
      <c r="J30" s="80">
        <v>15000000</v>
      </c>
      <c r="K30" s="80">
        <f>SUM(F30:J30)</f>
        <v>15000000</v>
      </c>
      <c r="L30" s="212" t="s">
        <v>92</v>
      </c>
    </row>
    <row r="31" ht="48" customHeight="1" spans="1:12">
      <c r="A31" s="64"/>
      <c r="B31" s="80">
        <v>2</v>
      </c>
      <c r="C31" s="202" t="s">
        <v>93</v>
      </c>
      <c r="D31" s="202">
        <v>6.3</v>
      </c>
      <c r="E31" s="202" t="s">
        <v>94</v>
      </c>
      <c r="F31" s="80"/>
      <c r="G31" s="80"/>
      <c r="H31" s="80">
        <v>101000</v>
      </c>
      <c r="I31" s="80"/>
      <c r="J31" s="80"/>
      <c r="K31" s="80">
        <f>SUM(F31:J31)</f>
        <v>101000</v>
      </c>
      <c r="L31" s="215" t="s">
        <v>95</v>
      </c>
    </row>
    <row r="32" customHeight="1" spans="1:12">
      <c r="A32" s="64"/>
      <c r="B32" s="64">
        <v>3</v>
      </c>
      <c r="C32" s="64" t="s">
        <v>96</v>
      </c>
      <c r="D32" s="202">
        <v>6.2</v>
      </c>
      <c r="E32" s="202" t="s">
        <v>97</v>
      </c>
      <c r="F32" s="80"/>
      <c r="G32" s="80">
        <v>9950</v>
      </c>
      <c r="H32" s="80">
        <v>26000</v>
      </c>
      <c r="I32" s="80"/>
      <c r="J32" s="80"/>
      <c r="K32" s="80">
        <f>SUM(F32:J32)</f>
        <v>35950</v>
      </c>
      <c r="L32" s="212" t="s">
        <v>98</v>
      </c>
    </row>
    <row r="33" customHeight="1" spans="1:12">
      <c r="A33" s="64"/>
      <c r="B33" s="64"/>
      <c r="C33" s="64"/>
      <c r="D33" s="202">
        <v>6.22</v>
      </c>
      <c r="E33" s="202" t="s">
        <v>99</v>
      </c>
      <c r="F33" s="80"/>
      <c r="G33" s="80"/>
      <c r="H33" s="80">
        <v>10000</v>
      </c>
      <c r="I33" s="80"/>
      <c r="J33" s="80"/>
      <c r="K33" s="80">
        <f>SUM(F33:J33)</f>
        <v>10000</v>
      </c>
      <c r="L33" s="212" t="s">
        <v>100</v>
      </c>
    </row>
    <row r="34" customHeight="1" spans="1:12">
      <c r="A34" s="64"/>
      <c r="B34" s="80"/>
      <c r="C34" s="80"/>
      <c r="D34" s="202">
        <v>6.23</v>
      </c>
      <c r="E34" s="202" t="s">
        <v>101</v>
      </c>
      <c r="F34" s="80"/>
      <c r="G34" s="80">
        <v>13620</v>
      </c>
      <c r="H34" s="80">
        <v>20000</v>
      </c>
      <c r="I34" s="80"/>
      <c r="J34" s="80"/>
      <c r="K34" s="80">
        <f>SUM(F34:J34)</f>
        <v>33620</v>
      </c>
      <c r="L34" s="212" t="s">
        <v>102</v>
      </c>
    </row>
    <row r="35" customHeight="1" spans="1:12">
      <c r="A35" s="64"/>
      <c r="B35" s="80">
        <v>4</v>
      </c>
      <c r="C35" s="202" t="s">
        <v>103</v>
      </c>
      <c r="D35" s="202"/>
      <c r="E35" s="202" t="s">
        <v>104</v>
      </c>
      <c r="F35" s="80"/>
      <c r="G35" s="80"/>
      <c r="H35" s="80"/>
      <c r="I35" s="80"/>
      <c r="J35" s="80"/>
      <c r="K35" s="80">
        <f t="shared" ref="K35:K56" si="3">SUM(F35:J35)</f>
        <v>0</v>
      </c>
      <c r="L35" s="182" t="s">
        <v>105</v>
      </c>
    </row>
    <row r="36" ht="45" customHeight="1" spans="1:12">
      <c r="A36" s="64"/>
      <c r="B36" s="80">
        <v>5</v>
      </c>
      <c r="C36" s="202" t="s">
        <v>106</v>
      </c>
      <c r="D36" s="202">
        <v>6.3</v>
      </c>
      <c r="E36" s="202" t="s">
        <v>107</v>
      </c>
      <c r="F36" s="80"/>
      <c r="G36" s="80"/>
      <c r="H36" s="80">
        <v>16880</v>
      </c>
      <c r="I36" s="80"/>
      <c r="J36" s="80"/>
      <c r="K36" s="80">
        <f t="shared" si="3"/>
        <v>16880</v>
      </c>
      <c r="L36" s="215" t="s">
        <v>108</v>
      </c>
    </row>
    <row r="37" ht="72" customHeight="1" spans="1:12">
      <c r="A37" s="64"/>
      <c r="B37" s="80">
        <v>6</v>
      </c>
      <c r="C37" s="202" t="s">
        <v>109</v>
      </c>
      <c r="D37" s="202">
        <v>6.3</v>
      </c>
      <c r="E37" s="202" t="s">
        <v>110</v>
      </c>
      <c r="F37" s="80"/>
      <c r="G37" s="80">
        <v>195000</v>
      </c>
      <c r="H37" s="80"/>
      <c r="I37" s="80"/>
      <c r="J37" s="80"/>
      <c r="K37" s="80">
        <f t="shared" si="3"/>
        <v>195000</v>
      </c>
      <c r="L37" s="212" t="s">
        <v>111</v>
      </c>
    </row>
    <row r="38" customHeight="1" spans="1:12">
      <c r="A38" s="64"/>
      <c r="B38" s="80">
        <v>7</v>
      </c>
      <c r="C38" s="202" t="s">
        <v>112</v>
      </c>
      <c r="D38" s="202">
        <v>6.3</v>
      </c>
      <c r="E38" s="202" t="s">
        <v>113</v>
      </c>
      <c r="F38" s="80"/>
      <c r="G38" s="80"/>
      <c r="H38" s="80">
        <v>58000</v>
      </c>
      <c r="I38" s="80"/>
      <c r="J38" s="80"/>
      <c r="K38" s="80">
        <f t="shared" si="3"/>
        <v>58000</v>
      </c>
      <c r="L38" s="182" t="s">
        <v>114</v>
      </c>
    </row>
    <row r="39" customHeight="1" spans="1:12">
      <c r="A39" s="64"/>
      <c r="B39" s="80">
        <v>8</v>
      </c>
      <c r="C39" s="202" t="s">
        <v>115</v>
      </c>
      <c r="D39" s="202">
        <v>6.15</v>
      </c>
      <c r="E39" s="202" t="s">
        <v>116</v>
      </c>
      <c r="F39" s="80"/>
      <c r="G39" s="80"/>
      <c r="H39" s="80"/>
      <c r="I39" s="216">
        <v>1381535</v>
      </c>
      <c r="J39" s="80"/>
      <c r="K39" s="80">
        <f t="shared" si="3"/>
        <v>1381535</v>
      </c>
      <c r="L39" s="212" t="s">
        <v>117</v>
      </c>
    </row>
    <row r="40" customHeight="1" spans="1:11">
      <c r="A40" s="64"/>
      <c r="B40" s="80">
        <v>9</v>
      </c>
      <c r="C40" s="202" t="s">
        <v>118</v>
      </c>
      <c r="D40" s="202"/>
      <c r="E40" s="202" t="s">
        <v>119</v>
      </c>
      <c r="F40" s="80"/>
      <c r="G40" s="80"/>
      <c r="H40" s="80"/>
      <c r="I40" s="80"/>
      <c r="J40" s="80"/>
      <c r="K40" s="80">
        <f t="shared" si="3"/>
        <v>0</v>
      </c>
    </row>
    <row r="41" customHeight="1" spans="1:12">
      <c r="A41" s="64"/>
      <c r="B41" s="80">
        <v>10</v>
      </c>
      <c r="C41" s="202" t="s">
        <v>120</v>
      </c>
      <c r="D41" s="202">
        <v>6.7</v>
      </c>
      <c r="E41" s="202" t="s">
        <v>121</v>
      </c>
      <c r="F41" s="80"/>
      <c r="G41" s="80"/>
      <c r="H41" s="80">
        <v>1500</v>
      </c>
      <c r="I41" s="80"/>
      <c r="J41" s="80"/>
      <c r="K41" s="80">
        <f t="shared" si="3"/>
        <v>1500</v>
      </c>
      <c r="L41" s="212" t="s">
        <v>122</v>
      </c>
    </row>
    <row r="42" customHeight="1" spans="1:12">
      <c r="A42" s="64"/>
      <c r="B42" s="80">
        <v>11</v>
      </c>
      <c r="C42" s="202" t="s">
        <v>123</v>
      </c>
      <c r="D42" s="202">
        <v>6.7</v>
      </c>
      <c r="E42" s="77" t="s">
        <v>79</v>
      </c>
      <c r="F42" s="80"/>
      <c r="G42" s="80"/>
      <c r="H42" s="80">
        <v>52000</v>
      </c>
      <c r="I42" s="80"/>
      <c r="J42" s="80"/>
      <c r="K42" s="80">
        <f t="shared" si="3"/>
        <v>52000</v>
      </c>
      <c r="L42" s="212" t="s">
        <v>124</v>
      </c>
    </row>
    <row r="43" customHeight="1" spans="1:12">
      <c r="A43" s="64"/>
      <c r="B43" s="80">
        <v>12</v>
      </c>
      <c r="C43" s="25" t="s">
        <v>125</v>
      </c>
      <c r="D43" s="25">
        <v>6.7</v>
      </c>
      <c r="E43" s="25" t="s">
        <v>126</v>
      </c>
      <c r="F43" s="60"/>
      <c r="G43" s="60">
        <v>7539</v>
      </c>
      <c r="H43" s="60">
        <v>2095.39</v>
      </c>
      <c r="I43" s="60"/>
      <c r="J43" s="60"/>
      <c r="K43" s="60">
        <f t="shared" si="3"/>
        <v>9634.39</v>
      </c>
      <c r="L43" s="214" t="s">
        <v>127</v>
      </c>
    </row>
    <row r="44" customHeight="1" spans="1:12">
      <c r="A44" s="64"/>
      <c r="B44" s="80">
        <v>13</v>
      </c>
      <c r="C44" s="25" t="s">
        <v>128</v>
      </c>
      <c r="D44" s="25">
        <v>6.8</v>
      </c>
      <c r="E44" s="25" t="s">
        <v>129</v>
      </c>
      <c r="F44" s="60"/>
      <c r="G44" s="60">
        <v>500020</v>
      </c>
      <c r="H44" s="60">
        <v>106500</v>
      </c>
      <c r="I44" s="60"/>
      <c r="J44" s="60"/>
      <c r="K44" s="60">
        <f t="shared" si="3"/>
        <v>606520</v>
      </c>
      <c r="L44" s="212" t="s">
        <v>130</v>
      </c>
    </row>
    <row r="45" customHeight="1" spans="1:12">
      <c r="A45" s="64"/>
      <c r="B45" s="64">
        <v>14</v>
      </c>
      <c r="C45" s="205" t="s">
        <v>131</v>
      </c>
      <c r="D45" s="25">
        <v>6.9</v>
      </c>
      <c r="E45" s="25" t="s">
        <v>132</v>
      </c>
      <c r="F45" s="60"/>
      <c r="G45" s="60">
        <v>150000</v>
      </c>
      <c r="H45" s="60">
        <v>125000</v>
      </c>
      <c r="I45" s="60"/>
      <c r="J45" s="60"/>
      <c r="K45" s="60">
        <f t="shared" si="3"/>
        <v>275000</v>
      </c>
      <c r="L45" s="212" t="s">
        <v>133</v>
      </c>
    </row>
    <row r="46" customHeight="1" spans="1:12">
      <c r="A46" s="64"/>
      <c r="B46" s="80"/>
      <c r="C46" s="202"/>
      <c r="D46" s="25">
        <v>6.9</v>
      </c>
      <c r="E46" s="25" t="s">
        <v>57</v>
      </c>
      <c r="F46" s="60"/>
      <c r="G46" s="60"/>
      <c r="H46" s="60">
        <v>29400</v>
      </c>
      <c r="I46" s="60"/>
      <c r="J46" s="60"/>
      <c r="K46" s="60">
        <f t="shared" si="3"/>
        <v>29400</v>
      </c>
      <c r="L46" s="182" t="s">
        <v>134</v>
      </c>
    </row>
    <row r="47" customHeight="1" spans="1:12">
      <c r="A47" s="64"/>
      <c r="B47" s="64">
        <v>15</v>
      </c>
      <c r="C47" s="64" t="s">
        <v>135</v>
      </c>
      <c r="D47" s="25">
        <v>6.9</v>
      </c>
      <c r="E47" s="25" t="s">
        <v>136</v>
      </c>
      <c r="F47" s="25"/>
      <c r="G47" s="25"/>
      <c r="H47" s="25">
        <v>700</v>
      </c>
      <c r="I47" s="25"/>
      <c r="J47" s="25"/>
      <c r="K47" s="60">
        <f t="shared" si="3"/>
        <v>700</v>
      </c>
      <c r="L47" s="182" t="s">
        <v>137</v>
      </c>
    </row>
    <row r="48" ht="50" customHeight="1" spans="1:12">
      <c r="A48" s="64"/>
      <c r="B48" s="80">
        <v>16</v>
      </c>
      <c r="C48" s="25" t="s">
        <v>138</v>
      </c>
      <c r="D48" s="25">
        <v>6.4</v>
      </c>
      <c r="E48" s="25" t="s">
        <v>139</v>
      </c>
      <c r="F48" s="25"/>
      <c r="G48" s="25">
        <v>19650</v>
      </c>
      <c r="H48" s="25">
        <v>17350</v>
      </c>
      <c r="I48" s="25"/>
      <c r="J48" s="25"/>
      <c r="K48" s="60">
        <f t="shared" si="3"/>
        <v>37000</v>
      </c>
      <c r="L48" s="212" t="s">
        <v>140</v>
      </c>
    </row>
    <row r="49" customHeight="1" spans="1:12">
      <c r="A49" s="64"/>
      <c r="B49" s="80">
        <v>17</v>
      </c>
      <c r="C49" s="25" t="s">
        <v>141</v>
      </c>
      <c r="D49" s="206">
        <v>6.1</v>
      </c>
      <c r="E49" s="25" t="s">
        <v>142</v>
      </c>
      <c r="F49" s="25"/>
      <c r="G49" s="25">
        <v>10350</v>
      </c>
      <c r="H49" s="25">
        <v>2000</v>
      </c>
      <c r="I49" s="25"/>
      <c r="J49" s="25"/>
      <c r="K49" s="60">
        <f t="shared" si="3"/>
        <v>12350</v>
      </c>
      <c r="L49" s="212" t="s">
        <v>143</v>
      </c>
    </row>
    <row r="50" ht="63" customHeight="1" spans="1:12">
      <c r="A50" s="64"/>
      <c r="B50" s="80">
        <v>18</v>
      </c>
      <c r="C50" s="25" t="s">
        <v>144</v>
      </c>
      <c r="D50" s="25"/>
      <c r="E50" s="25" t="s">
        <v>145</v>
      </c>
      <c r="F50" s="25"/>
      <c r="G50" s="25"/>
      <c r="H50" s="25"/>
      <c r="I50" s="25"/>
      <c r="J50" s="25"/>
      <c r="K50" s="60">
        <f t="shared" si="3"/>
        <v>0</v>
      </c>
      <c r="L50" s="212" t="s">
        <v>146</v>
      </c>
    </row>
    <row r="51" customHeight="1" spans="1:12">
      <c r="A51" s="64"/>
      <c r="B51" s="64">
        <v>19</v>
      </c>
      <c r="C51" s="64" t="s">
        <v>147</v>
      </c>
      <c r="D51" s="25">
        <v>6.18</v>
      </c>
      <c r="E51" s="25" t="s">
        <v>148</v>
      </c>
      <c r="F51" s="25"/>
      <c r="G51" s="25"/>
      <c r="H51" s="25">
        <v>52800</v>
      </c>
      <c r="I51" s="25"/>
      <c r="J51" s="25"/>
      <c r="K51" s="60">
        <f t="shared" si="3"/>
        <v>52800</v>
      </c>
      <c r="L51" s="182" t="s">
        <v>149</v>
      </c>
    </row>
    <row r="52" customHeight="1" spans="1:12">
      <c r="A52" s="64"/>
      <c r="B52" s="80"/>
      <c r="C52" s="80"/>
      <c r="D52" s="25">
        <v>6.22</v>
      </c>
      <c r="E52" s="25" t="s">
        <v>150</v>
      </c>
      <c r="F52" s="25"/>
      <c r="G52" s="25">
        <v>117770</v>
      </c>
      <c r="H52" s="25">
        <v>15680</v>
      </c>
      <c r="I52" s="25"/>
      <c r="J52" s="25"/>
      <c r="K52" s="60">
        <f t="shared" si="3"/>
        <v>133450</v>
      </c>
      <c r="L52" s="182" t="s">
        <v>151</v>
      </c>
    </row>
    <row r="53" customHeight="1" spans="1:12">
      <c r="A53" s="64"/>
      <c r="B53" s="80">
        <v>20</v>
      </c>
      <c r="C53" s="25" t="s">
        <v>152</v>
      </c>
      <c r="D53" s="25">
        <v>6.21</v>
      </c>
      <c r="E53" s="25" t="s">
        <v>153</v>
      </c>
      <c r="F53" s="25"/>
      <c r="G53" s="25">
        <v>43800</v>
      </c>
      <c r="H53" s="25">
        <v>68500</v>
      </c>
      <c r="I53" s="25"/>
      <c r="J53" s="25"/>
      <c r="K53" s="60">
        <f t="shared" si="3"/>
        <v>112300</v>
      </c>
      <c r="L53" s="182" t="s">
        <v>154</v>
      </c>
    </row>
    <row r="54" customHeight="1" spans="1:12">
      <c r="A54" s="64"/>
      <c r="B54" s="80">
        <v>21</v>
      </c>
      <c r="C54" s="25" t="s">
        <v>155</v>
      </c>
      <c r="D54" s="25">
        <v>6.23</v>
      </c>
      <c r="E54" s="25" t="s">
        <v>156</v>
      </c>
      <c r="F54" s="25"/>
      <c r="G54" s="25">
        <v>390250</v>
      </c>
      <c r="H54" s="25"/>
      <c r="I54" s="25"/>
      <c r="J54" s="25"/>
      <c r="K54" s="60">
        <f t="shared" si="3"/>
        <v>390250</v>
      </c>
      <c r="L54" s="182" t="s">
        <v>157</v>
      </c>
    </row>
    <row r="55" customHeight="1" spans="1:12">
      <c r="A55" s="64"/>
      <c r="B55" s="80">
        <v>22</v>
      </c>
      <c r="C55" s="25" t="s">
        <v>158</v>
      </c>
      <c r="D55" s="25">
        <v>6.24</v>
      </c>
      <c r="E55" s="25" t="s">
        <v>132</v>
      </c>
      <c r="F55" s="25"/>
      <c r="G55" s="25">
        <v>110000</v>
      </c>
      <c r="H55" s="25">
        <v>73600</v>
      </c>
      <c r="I55" s="25"/>
      <c r="J55" s="25"/>
      <c r="K55" s="60">
        <f t="shared" si="3"/>
        <v>183600</v>
      </c>
      <c r="L55" s="182" t="s">
        <v>159</v>
      </c>
    </row>
    <row r="56" customHeight="1" spans="1:12">
      <c r="A56" s="64"/>
      <c r="B56" s="80">
        <v>23</v>
      </c>
      <c r="C56" s="25" t="s">
        <v>160</v>
      </c>
      <c r="D56" s="25">
        <v>6.25</v>
      </c>
      <c r="E56" s="25" t="s">
        <v>161</v>
      </c>
      <c r="F56" s="25"/>
      <c r="G56" s="25">
        <v>53292</v>
      </c>
      <c r="H56" s="25"/>
      <c r="I56" s="25"/>
      <c r="J56" s="25"/>
      <c r="K56" s="60">
        <f t="shared" si="3"/>
        <v>53292</v>
      </c>
      <c r="L56" s="182" t="s">
        <v>162</v>
      </c>
    </row>
    <row r="57" ht="49" customHeight="1" spans="1:12">
      <c r="A57" s="64"/>
      <c r="B57" s="80">
        <v>24</v>
      </c>
      <c r="C57" s="25" t="s">
        <v>163</v>
      </c>
      <c r="D57" s="25"/>
      <c r="E57" s="25" t="s">
        <v>164</v>
      </c>
      <c r="F57" s="25"/>
      <c r="G57" s="25"/>
      <c r="H57" s="25"/>
      <c r="I57" s="25"/>
      <c r="J57" s="25"/>
      <c r="K57" s="25"/>
      <c r="L57" s="212" t="s">
        <v>165</v>
      </c>
    </row>
    <row r="58" customHeight="1" spans="1:11">
      <c r="A58" s="196" t="s">
        <v>41</v>
      </c>
      <c r="B58" s="197"/>
      <c r="C58" s="197"/>
      <c r="D58" s="197"/>
      <c r="E58" s="198"/>
      <c r="F58" s="197"/>
      <c r="G58" s="197"/>
      <c r="H58" s="197"/>
      <c r="I58" s="197"/>
      <c r="J58" s="197"/>
      <c r="K58" s="217">
        <f>SUM(K30:K57)</f>
        <v>18781781.39</v>
      </c>
    </row>
    <row r="59" customHeight="1" spans="1:11">
      <c r="A59" s="61" t="s">
        <v>166</v>
      </c>
      <c r="B59" s="80">
        <v>1</v>
      </c>
      <c r="C59" s="202" t="s">
        <v>135</v>
      </c>
      <c r="D59" s="202">
        <v>7.1</v>
      </c>
      <c r="E59" s="25" t="s">
        <v>167</v>
      </c>
      <c r="F59" s="80"/>
      <c r="G59" s="25">
        <v>35360</v>
      </c>
      <c r="H59" s="25">
        <v>68000</v>
      </c>
      <c r="I59" s="80"/>
      <c r="J59" s="80"/>
      <c r="K59" s="80">
        <f t="shared" ref="K59:K64" si="4">SUM(F59:J59)</f>
        <v>103360</v>
      </c>
    </row>
    <row r="60" customHeight="1" spans="1:12">
      <c r="A60" s="64"/>
      <c r="B60" s="80">
        <v>2</v>
      </c>
      <c r="C60" s="202" t="s">
        <v>168</v>
      </c>
      <c r="D60" s="202">
        <v>7.6</v>
      </c>
      <c r="E60" s="202" t="s">
        <v>169</v>
      </c>
      <c r="F60" s="80"/>
      <c r="G60" s="80">
        <v>64100</v>
      </c>
      <c r="H60" s="80">
        <v>133800</v>
      </c>
      <c r="I60" s="80"/>
      <c r="J60" s="80"/>
      <c r="K60" s="80">
        <f t="shared" si="4"/>
        <v>197900</v>
      </c>
      <c r="L60" s="182" t="s">
        <v>170</v>
      </c>
    </row>
    <row r="61" customHeight="1" spans="1:12">
      <c r="A61" s="64"/>
      <c r="B61" s="80">
        <v>3</v>
      </c>
      <c r="C61" s="202" t="s">
        <v>171</v>
      </c>
      <c r="D61" s="202">
        <v>7.9</v>
      </c>
      <c r="E61" s="202" t="s">
        <v>172</v>
      </c>
      <c r="F61" s="80"/>
      <c r="G61" s="80">
        <v>53380</v>
      </c>
      <c r="H61" s="80">
        <v>16200</v>
      </c>
      <c r="I61" s="80"/>
      <c r="J61" s="80"/>
      <c r="K61" s="80">
        <f t="shared" si="4"/>
        <v>69580</v>
      </c>
      <c r="L61" s="182" t="s">
        <v>173</v>
      </c>
    </row>
    <row r="62" customHeight="1" spans="1:12">
      <c r="A62" s="64"/>
      <c r="B62" s="80">
        <v>4</v>
      </c>
      <c r="C62" s="202" t="s">
        <v>174</v>
      </c>
      <c r="D62" s="202">
        <v>7.13</v>
      </c>
      <c r="E62" s="202" t="s">
        <v>175</v>
      </c>
      <c r="F62" s="80"/>
      <c r="G62" s="80">
        <v>145800</v>
      </c>
      <c r="H62" s="80">
        <v>79200</v>
      </c>
      <c r="I62" s="80"/>
      <c r="J62" s="80"/>
      <c r="K62" s="80">
        <f t="shared" si="4"/>
        <v>225000</v>
      </c>
      <c r="L62" s="182" t="s">
        <v>176</v>
      </c>
    </row>
    <row r="63" customHeight="1" spans="1:12">
      <c r="A63" s="64"/>
      <c r="B63" s="80">
        <v>5</v>
      </c>
      <c r="C63" s="202" t="s">
        <v>75</v>
      </c>
      <c r="D63" s="202">
        <v>7.13</v>
      </c>
      <c r="E63" s="202" t="s">
        <v>177</v>
      </c>
      <c r="F63" s="80"/>
      <c r="G63" s="80"/>
      <c r="H63" s="80">
        <v>18000</v>
      </c>
      <c r="I63" s="218"/>
      <c r="J63" s="80"/>
      <c r="K63" s="80">
        <f t="shared" si="4"/>
        <v>18000</v>
      </c>
      <c r="L63" s="182" t="s">
        <v>178</v>
      </c>
    </row>
    <row r="64" customHeight="1" spans="1:12">
      <c r="A64" s="64"/>
      <c r="B64" s="80">
        <v>6</v>
      </c>
      <c r="C64" s="202" t="s">
        <v>179</v>
      </c>
      <c r="D64" s="202">
        <v>7.13</v>
      </c>
      <c r="E64" s="202" t="s">
        <v>180</v>
      </c>
      <c r="F64" s="80"/>
      <c r="G64" s="80"/>
      <c r="H64" s="80">
        <v>2000</v>
      </c>
      <c r="I64" s="218"/>
      <c r="J64" s="80"/>
      <c r="K64" s="80">
        <f t="shared" si="4"/>
        <v>2000</v>
      </c>
      <c r="L64" s="182" t="s">
        <v>181</v>
      </c>
    </row>
    <row r="65" customHeight="1" spans="1:12">
      <c r="A65" s="64"/>
      <c r="B65" s="80">
        <v>7</v>
      </c>
      <c r="C65" s="202" t="s">
        <v>182</v>
      </c>
      <c r="D65" s="202">
        <v>7.14</v>
      </c>
      <c r="E65" s="202" t="s">
        <v>177</v>
      </c>
      <c r="F65" s="80"/>
      <c r="G65" s="80"/>
      <c r="H65" s="80">
        <v>44000</v>
      </c>
      <c r="I65" s="80"/>
      <c r="J65" s="80"/>
      <c r="K65" s="80">
        <f t="shared" ref="K65:K72" si="5">SUM(F65:J65)</f>
        <v>44000</v>
      </c>
      <c r="L65" s="182" t="s">
        <v>183</v>
      </c>
    </row>
    <row r="66" customHeight="1" spans="1:12">
      <c r="A66" s="64"/>
      <c r="B66" s="80">
        <v>8</v>
      </c>
      <c r="C66" s="202" t="s">
        <v>184</v>
      </c>
      <c r="D66" s="202">
        <v>7.19</v>
      </c>
      <c r="E66" s="202" t="s">
        <v>185</v>
      </c>
      <c r="F66" s="80"/>
      <c r="G66" s="80"/>
      <c r="H66" s="80">
        <v>36000</v>
      </c>
      <c r="I66" s="80"/>
      <c r="J66" s="80"/>
      <c r="K66" s="80">
        <f t="shared" si="5"/>
        <v>36000</v>
      </c>
      <c r="L66" s="182" t="s">
        <v>186</v>
      </c>
    </row>
    <row r="67" customHeight="1" spans="1:11">
      <c r="A67" s="64"/>
      <c r="B67" s="80">
        <v>8</v>
      </c>
      <c r="C67" s="202"/>
      <c r="D67" s="202"/>
      <c r="E67" s="202"/>
      <c r="F67" s="80"/>
      <c r="G67" s="80"/>
      <c r="H67" s="80"/>
      <c r="I67" s="80"/>
      <c r="J67" s="80"/>
      <c r="K67" s="80">
        <f t="shared" si="5"/>
        <v>0</v>
      </c>
    </row>
    <row r="68" customHeight="1" spans="1:11">
      <c r="A68" s="64"/>
      <c r="B68" s="80">
        <v>9</v>
      </c>
      <c r="C68" s="202"/>
      <c r="D68" s="202"/>
      <c r="E68" s="202"/>
      <c r="F68" s="80"/>
      <c r="G68" s="80"/>
      <c r="H68" s="80"/>
      <c r="I68" s="80"/>
      <c r="J68" s="80"/>
      <c r="K68" s="80">
        <f t="shared" si="5"/>
        <v>0</v>
      </c>
    </row>
    <row r="69" customHeight="1" spans="1:11">
      <c r="A69" s="64"/>
      <c r="B69" s="80">
        <v>10</v>
      </c>
      <c r="C69" s="202"/>
      <c r="D69" s="202"/>
      <c r="E69" s="202"/>
      <c r="F69" s="80"/>
      <c r="G69" s="80"/>
      <c r="H69" s="80"/>
      <c r="I69" s="80"/>
      <c r="J69" s="80"/>
      <c r="K69" s="80">
        <f t="shared" si="5"/>
        <v>0</v>
      </c>
    </row>
    <row r="70" customHeight="1" spans="1:11">
      <c r="A70" s="64"/>
      <c r="B70" s="80">
        <v>11</v>
      </c>
      <c r="C70" s="202"/>
      <c r="D70" s="202"/>
      <c r="E70" s="202"/>
      <c r="F70" s="80"/>
      <c r="G70" s="80"/>
      <c r="H70" s="80"/>
      <c r="I70" s="80"/>
      <c r="J70" s="80"/>
      <c r="K70" s="80">
        <f t="shared" si="5"/>
        <v>0</v>
      </c>
    </row>
    <row r="71" customHeight="1" spans="1:11">
      <c r="A71" s="64"/>
      <c r="B71" s="80">
        <v>12</v>
      </c>
      <c r="C71" s="202"/>
      <c r="D71" s="202"/>
      <c r="E71" s="202"/>
      <c r="F71" s="80"/>
      <c r="G71" s="80"/>
      <c r="H71" s="80"/>
      <c r="I71" s="80"/>
      <c r="J71" s="80"/>
      <c r="K71" s="80">
        <f t="shared" si="5"/>
        <v>0</v>
      </c>
    </row>
    <row r="72" customHeight="1" spans="1:11">
      <c r="A72" s="64"/>
      <c r="B72" s="80"/>
      <c r="C72" s="202"/>
      <c r="D72" s="202"/>
      <c r="E72" s="202"/>
      <c r="F72" s="80"/>
      <c r="G72" s="80"/>
      <c r="H72" s="80"/>
      <c r="I72" s="80"/>
      <c r="J72" s="80"/>
      <c r="K72" s="80">
        <f t="shared" si="5"/>
        <v>0</v>
      </c>
    </row>
    <row r="73" customHeight="1" spans="1:11">
      <c r="A73" s="64"/>
      <c r="B73" s="80"/>
      <c r="C73" s="202"/>
      <c r="D73" s="202"/>
      <c r="E73" s="202"/>
      <c r="F73" s="80"/>
      <c r="G73" s="80"/>
      <c r="H73" s="80"/>
      <c r="I73" s="80"/>
      <c r="J73" s="80"/>
      <c r="K73" s="80"/>
    </row>
    <row r="74" customHeight="1" spans="1:11">
      <c r="A74" s="64"/>
      <c r="B74" s="80"/>
      <c r="C74" s="202"/>
      <c r="D74" s="202"/>
      <c r="E74" s="202"/>
      <c r="F74" s="80"/>
      <c r="G74" s="80"/>
      <c r="H74" s="80"/>
      <c r="I74" s="80"/>
      <c r="J74" s="80"/>
      <c r="K74" s="80"/>
    </row>
    <row r="75" customHeight="1" spans="1:11">
      <c r="A75" s="80"/>
      <c r="B75" s="80"/>
      <c r="C75" s="202"/>
      <c r="D75" s="202"/>
      <c r="E75" s="202"/>
      <c r="F75" s="80"/>
      <c r="G75" s="80"/>
      <c r="H75" s="80"/>
      <c r="I75" s="80"/>
      <c r="J75" s="80"/>
      <c r="K75" s="80"/>
    </row>
    <row r="76" customHeight="1" spans="1:11">
      <c r="A76" s="196" t="s">
        <v>41</v>
      </c>
      <c r="B76" s="197"/>
      <c r="C76" s="197"/>
      <c r="D76" s="197"/>
      <c r="E76" s="198"/>
      <c r="F76" s="197"/>
      <c r="G76" s="197"/>
      <c r="H76" s="197"/>
      <c r="I76" s="197"/>
      <c r="J76" s="197"/>
      <c r="K76" s="217"/>
    </row>
    <row r="77" customHeight="1" spans="1:11">
      <c r="A77" s="61" t="s">
        <v>187</v>
      </c>
      <c r="B77" s="80"/>
      <c r="C77" s="202"/>
      <c r="D77" s="202"/>
      <c r="E77" s="202"/>
      <c r="F77" s="80"/>
      <c r="G77" s="218"/>
      <c r="H77" s="80"/>
      <c r="I77" s="80"/>
      <c r="J77" s="80"/>
      <c r="K77" s="80"/>
    </row>
    <row r="78" customHeight="1" spans="1:11">
      <c r="A78" s="64"/>
      <c r="B78" s="80"/>
      <c r="C78" s="202"/>
      <c r="D78" s="202"/>
      <c r="E78" s="202"/>
      <c r="F78" s="80"/>
      <c r="G78" s="218"/>
      <c r="H78" s="80"/>
      <c r="I78" s="80"/>
      <c r="J78" s="80"/>
      <c r="K78" s="80"/>
    </row>
    <row r="79" customHeight="1" spans="1:11">
      <c r="A79" s="64"/>
      <c r="B79" s="80"/>
      <c r="C79" s="202"/>
      <c r="D79" s="202"/>
      <c r="E79" s="202"/>
      <c r="F79" s="80"/>
      <c r="G79" s="218"/>
      <c r="H79" s="80"/>
      <c r="I79" s="80"/>
      <c r="J79" s="80"/>
      <c r="K79" s="80"/>
    </row>
    <row r="80" customHeight="1" spans="1:11">
      <c r="A80" s="64"/>
      <c r="B80" s="80"/>
      <c r="C80" s="202"/>
      <c r="D80" s="202"/>
      <c r="E80" s="202"/>
      <c r="F80" s="80"/>
      <c r="G80" s="218"/>
      <c r="H80" s="80"/>
      <c r="I80" s="80"/>
      <c r="J80" s="80"/>
      <c r="K80" s="80"/>
    </row>
    <row r="81" customHeight="1" spans="1:11">
      <c r="A81" s="64"/>
      <c r="B81" s="80"/>
      <c r="C81" s="202"/>
      <c r="D81" s="202"/>
      <c r="E81" s="202"/>
      <c r="F81" s="80"/>
      <c r="G81" s="218"/>
      <c r="H81" s="80"/>
      <c r="I81" s="80"/>
      <c r="J81" s="80"/>
      <c r="K81" s="80"/>
    </row>
    <row r="82" customHeight="1" spans="1:11">
      <c r="A82" s="64"/>
      <c r="B82" s="80"/>
      <c r="C82" s="202"/>
      <c r="D82" s="202"/>
      <c r="E82" s="202"/>
      <c r="F82" s="80"/>
      <c r="G82" s="218"/>
      <c r="H82" s="80"/>
      <c r="I82" s="80"/>
      <c r="J82" s="80"/>
      <c r="K82" s="80"/>
    </row>
    <row r="83" customHeight="1" spans="1:11">
      <c r="A83" s="64"/>
      <c r="B83" s="80"/>
      <c r="C83" s="202"/>
      <c r="D83" s="202"/>
      <c r="E83" s="202"/>
      <c r="F83" s="80"/>
      <c r="G83" s="218"/>
      <c r="H83" s="80"/>
      <c r="I83" s="80"/>
      <c r="J83" s="80"/>
      <c r="K83" s="80"/>
    </row>
    <row r="84" customHeight="1" spans="1:11">
      <c r="A84" s="196"/>
      <c r="B84" s="197"/>
      <c r="C84" s="197"/>
      <c r="D84" s="197"/>
      <c r="E84" s="198"/>
      <c r="F84" s="197"/>
      <c r="G84" s="197"/>
      <c r="H84" s="197"/>
      <c r="I84" s="197"/>
      <c r="J84" s="197"/>
      <c r="K84" s="217"/>
    </row>
    <row r="85" customHeight="1" spans="1:11">
      <c r="A85" s="61" t="s">
        <v>188</v>
      </c>
      <c r="B85" s="80"/>
      <c r="C85" s="202"/>
      <c r="D85" s="202"/>
      <c r="E85" s="202"/>
      <c r="F85" s="80"/>
      <c r="G85" s="218"/>
      <c r="H85" s="80"/>
      <c r="I85" s="80"/>
      <c r="J85" s="80"/>
      <c r="K85" s="80"/>
    </row>
    <row r="86" customHeight="1" spans="1:11">
      <c r="A86" s="64"/>
      <c r="B86" s="80"/>
      <c r="C86" s="202"/>
      <c r="D86" s="202"/>
      <c r="E86" s="202"/>
      <c r="F86" s="80"/>
      <c r="G86" s="218"/>
      <c r="H86" s="80"/>
      <c r="I86" s="80"/>
      <c r="J86" s="80"/>
      <c r="K86" s="80"/>
    </row>
    <row r="87" customHeight="1" spans="1:11">
      <c r="A87" s="64"/>
      <c r="B87" s="80"/>
      <c r="C87" s="202"/>
      <c r="D87" s="202"/>
      <c r="E87" s="202"/>
      <c r="F87" s="80"/>
      <c r="G87" s="218"/>
      <c r="H87" s="80"/>
      <c r="I87" s="80"/>
      <c r="J87" s="80"/>
      <c r="K87" s="80"/>
    </row>
    <row r="88" customHeight="1" spans="1:11">
      <c r="A88" s="64"/>
      <c r="B88" s="80"/>
      <c r="C88" s="202"/>
      <c r="D88" s="202"/>
      <c r="E88" s="202"/>
      <c r="F88" s="80"/>
      <c r="G88" s="218"/>
      <c r="H88" s="80"/>
      <c r="I88" s="80"/>
      <c r="J88" s="80"/>
      <c r="K88" s="80"/>
    </row>
    <row r="89" customHeight="1" spans="1:11">
      <c r="A89" s="64"/>
      <c r="B89" s="80"/>
      <c r="C89" s="202"/>
      <c r="D89" s="202"/>
      <c r="E89" s="202"/>
      <c r="F89" s="80"/>
      <c r="G89" s="218"/>
      <c r="H89" s="80"/>
      <c r="I89" s="80"/>
      <c r="J89" s="80"/>
      <c r="K89" s="80"/>
    </row>
    <row r="90" customHeight="1" spans="1:11">
      <c r="A90" s="64"/>
      <c r="B90" s="80"/>
      <c r="C90" s="202"/>
      <c r="D90" s="202"/>
      <c r="E90" s="202"/>
      <c r="F90" s="80"/>
      <c r="G90" s="218"/>
      <c r="H90" s="80"/>
      <c r="I90" s="80"/>
      <c r="J90" s="80"/>
      <c r="K90" s="80"/>
    </row>
    <row r="91" customHeight="1" spans="1:11">
      <c r="A91" s="64"/>
      <c r="B91" s="80"/>
      <c r="C91" s="202"/>
      <c r="D91" s="202"/>
      <c r="E91" s="202"/>
      <c r="F91" s="80"/>
      <c r="G91" s="218"/>
      <c r="H91" s="80"/>
      <c r="I91" s="80"/>
      <c r="J91" s="80"/>
      <c r="K91" s="80"/>
    </row>
    <row r="92" customHeight="1" spans="1:11">
      <c r="A92" s="64"/>
      <c r="B92" s="80"/>
      <c r="C92" s="202"/>
      <c r="D92" s="202"/>
      <c r="E92" s="202"/>
      <c r="F92" s="80"/>
      <c r="G92" s="218"/>
      <c r="H92" s="80"/>
      <c r="I92" s="80"/>
      <c r="J92" s="80"/>
      <c r="K92" s="80"/>
    </row>
    <row r="93" customHeight="1" spans="1:11">
      <c r="A93" s="64"/>
      <c r="B93" s="80"/>
      <c r="C93" s="202"/>
      <c r="D93" s="202"/>
      <c r="E93" s="202"/>
      <c r="F93" s="80"/>
      <c r="G93" s="218"/>
      <c r="H93" s="80"/>
      <c r="I93" s="80"/>
      <c r="J93" s="80"/>
      <c r="K93" s="80"/>
    </row>
    <row r="94" customHeight="1" spans="1:11">
      <c r="A94" s="64"/>
      <c r="B94" s="80"/>
      <c r="C94" s="202"/>
      <c r="D94" s="202"/>
      <c r="E94" s="202"/>
      <c r="F94" s="80"/>
      <c r="G94" s="218"/>
      <c r="H94" s="80"/>
      <c r="I94" s="80"/>
      <c r="J94" s="80"/>
      <c r="K94" s="80"/>
    </row>
    <row r="95" customHeight="1" spans="1:11">
      <c r="A95" s="64"/>
      <c r="B95" s="80"/>
      <c r="C95" s="202"/>
      <c r="D95" s="202"/>
      <c r="E95" s="202"/>
      <c r="F95" s="80"/>
      <c r="G95" s="218"/>
      <c r="H95" s="80"/>
      <c r="I95" s="80"/>
      <c r="J95" s="80"/>
      <c r="K95" s="80"/>
    </row>
    <row r="96" customHeight="1" spans="1:11">
      <c r="A96" s="64"/>
      <c r="B96" s="80"/>
      <c r="C96" s="202"/>
      <c r="D96" s="202"/>
      <c r="E96" s="202"/>
      <c r="F96" s="80"/>
      <c r="G96" s="218"/>
      <c r="H96" s="80"/>
      <c r="I96" s="80"/>
      <c r="J96" s="80"/>
      <c r="K96" s="80"/>
    </row>
    <row r="97" customHeight="1" spans="1:11">
      <c r="A97" s="64"/>
      <c r="B97" s="80"/>
      <c r="C97" s="202"/>
      <c r="D97" s="202"/>
      <c r="E97" s="202"/>
      <c r="F97" s="80"/>
      <c r="G97" s="218"/>
      <c r="H97" s="80"/>
      <c r="I97" s="80"/>
      <c r="J97" s="80"/>
      <c r="K97" s="80"/>
    </row>
    <row r="98" customHeight="1" spans="1:11">
      <c r="A98" s="64"/>
      <c r="B98" s="80"/>
      <c r="C98" s="202"/>
      <c r="D98" s="202"/>
      <c r="E98" s="202"/>
      <c r="F98" s="80"/>
      <c r="G98" s="80"/>
      <c r="H98" s="80"/>
      <c r="I98" s="80"/>
      <c r="J98" s="218"/>
      <c r="K98" s="80"/>
    </row>
    <row r="99" customHeight="1" spans="1:11">
      <c r="A99" s="64"/>
      <c r="B99" s="80"/>
      <c r="C99" s="202"/>
      <c r="D99" s="202"/>
      <c r="E99" s="202"/>
      <c r="F99" s="80"/>
      <c r="G99" s="80"/>
      <c r="H99" s="80"/>
      <c r="I99" s="80"/>
      <c r="J99" s="218"/>
      <c r="K99" s="80"/>
    </row>
    <row r="100" customHeight="1" spans="1:11">
      <c r="A100" s="64"/>
      <c r="B100" s="80"/>
      <c r="C100" s="202"/>
      <c r="D100" s="202"/>
      <c r="E100" s="202"/>
      <c r="F100" s="80"/>
      <c r="G100" s="80"/>
      <c r="H100" s="80"/>
      <c r="I100" s="80"/>
      <c r="J100" s="218"/>
      <c r="K100" s="80"/>
    </row>
    <row r="101" customHeight="1" spans="1:11">
      <c r="A101" s="80"/>
      <c r="B101" s="80"/>
      <c r="C101" s="202"/>
      <c r="D101" s="202"/>
      <c r="E101" s="202"/>
      <c r="F101" s="80"/>
      <c r="G101" s="80"/>
      <c r="H101" s="80"/>
      <c r="I101" s="80"/>
      <c r="J101" s="80"/>
      <c r="K101" s="80"/>
    </row>
  </sheetData>
  <mergeCells count="21">
    <mergeCell ref="F2:K2"/>
    <mergeCell ref="F3:J3"/>
    <mergeCell ref="A2:A4"/>
    <mergeCell ref="A5:A12"/>
    <mergeCell ref="A14:A28"/>
    <mergeCell ref="A30:A57"/>
    <mergeCell ref="A59:A75"/>
    <mergeCell ref="A77:A84"/>
    <mergeCell ref="A85:A101"/>
    <mergeCell ref="B2:B4"/>
    <mergeCell ref="B32:B34"/>
    <mergeCell ref="B45:B46"/>
    <mergeCell ref="B51:B52"/>
    <mergeCell ref="C2:C4"/>
    <mergeCell ref="C32:C34"/>
    <mergeCell ref="C45:C46"/>
    <mergeCell ref="C51:C52"/>
    <mergeCell ref="D2:D4"/>
    <mergeCell ref="E2:E4"/>
    <mergeCell ref="K3:K4"/>
    <mergeCell ref="L2:L4"/>
  </mergeCells>
  <hyperlinks>
    <hyperlink ref="A1" location="汇总表!A1" display="2021年5月份之后报价单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62"/>
  <sheetViews>
    <sheetView workbookViewId="0">
      <pane ySplit="2" topLeftCell="A8" activePane="bottomLeft" state="frozen"/>
      <selection/>
      <selection pane="bottomLeft" activeCell="O25" sqref="O25"/>
    </sheetView>
  </sheetViews>
  <sheetFormatPr defaultColWidth="9" defaultRowHeight="14.25"/>
  <cols>
    <col min="1" max="1" width="7" style="40" customWidth="1"/>
    <col min="2" max="2" width="22.625" style="40" customWidth="1"/>
    <col min="3" max="3" width="11.875" style="84" customWidth="1"/>
    <col min="4" max="4" width="15" style="40" customWidth="1"/>
    <col min="5" max="5" width="10.625" style="40" customWidth="1"/>
    <col min="6" max="7" width="9" style="40"/>
    <col min="8" max="8" width="28.5" style="40" customWidth="1"/>
    <col min="9" max="9" width="10.375" style="40"/>
    <col min="10" max="10" width="11.5" style="40" customWidth="1"/>
    <col min="11" max="11" width="11.125" style="40"/>
    <col min="12" max="12" width="10.375" style="40"/>
    <col min="13" max="13" width="10.125" style="40"/>
    <col min="14" max="14" width="19.625" style="40" customWidth="1"/>
    <col min="15" max="15" width="11.125" style="40"/>
    <col min="16" max="16" width="10.125" style="40"/>
    <col min="17" max="17" width="9.25" style="40"/>
    <col min="18" max="18" width="11.5" style="40"/>
    <col min="19" max="19" width="10.375" style="40"/>
    <col min="20" max="20" width="11.5" style="40" customWidth="1"/>
    <col min="21" max="21" width="10.375" style="40"/>
    <col min="22" max="22" width="12" style="40" customWidth="1"/>
    <col min="23" max="23" width="12.625" style="40"/>
    <col min="24" max="16384" width="9" style="40"/>
  </cols>
  <sheetData>
    <row r="1" s="81" customFormat="1" ht="36.95" customHeight="1" spans="1:32">
      <c r="A1" s="85" t="s">
        <v>4</v>
      </c>
      <c r="B1" s="86" t="s">
        <v>189</v>
      </c>
      <c r="C1" s="87" t="s">
        <v>190</v>
      </c>
      <c r="D1" s="87" t="s">
        <v>191</v>
      </c>
      <c r="E1" s="87" t="s">
        <v>192</v>
      </c>
      <c r="F1" s="87" t="s">
        <v>193</v>
      </c>
      <c r="G1" s="88" t="s">
        <v>11</v>
      </c>
      <c r="H1" s="88" t="s">
        <v>194</v>
      </c>
      <c r="I1" s="109" t="s">
        <v>195</v>
      </c>
      <c r="J1" s="110"/>
      <c r="K1" s="111" t="s">
        <v>196</v>
      </c>
      <c r="L1" s="112" t="s">
        <v>197</v>
      </c>
      <c r="M1" s="112"/>
      <c r="N1" s="113"/>
      <c r="O1" s="114" t="s">
        <v>198</v>
      </c>
      <c r="P1" s="115"/>
      <c r="Q1" s="151"/>
      <c r="R1" s="152" t="s">
        <v>199</v>
      </c>
      <c r="S1" s="153"/>
      <c r="T1" s="153"/>
      <c r="U1" s="154" t="s">
        <v>200</v>
      </c>
      <c r="V1" s="155"/>
      <c r="W1" s="156"/>
      <c r="X1" s="157"/>
      <c r="Z1" s="176" t="s">
        <v>201</v>
      </c>
      <c r="AA1" s="177" t="s">
        <v>202</v>
      </c>
      <c r="AB1" s="177" t="s">
        <v>203</v>
      </c>
      <c r="AC1" s="177" t="s">
        <v>204</v>
      </c>
      <c r="AD1" s="178" t="s">
        <v>205</v>
      </c>
      <c r="AE1" s="179"/>
      <c r="AF1" s="179"/>
    </row>
    <row r="2" s="81" customFormat="1" ht="24.95" customHeight="1" spans="1:32">
      <c r="A2" s="85"/>
      <c r="B2" s="86"/>
      <c r="C2" s="87"/>
      <c r="D2" s="87"/>
      <c r="E2" s="87"/>
      <c r="F2" s="87"/>
      <c r="G2" s="88"/>
      <c r="H2" s="88"/>
      <c r="I2" s="109" t="s">
        <v>206</v>
      </c>
      <c r="J2" s="110" t="s">
        <v>207</v>
      </c>
      <c r="K2" s="111"/>
      <c r="L2" s="116" t="s">
        <v>208</v>
      </c>
      <c r="M2" s="112" t="s">
        <v>209</v>
      </c>
      <c r="N2" s="113" t="s">
        <v>210</v>
      </c>
      <c r="O2" s="117" t="s">
        <v>211</v>
      </c>
      <c r="P2" s="118" t="s">
        <v>212</v>
      </c>
      <c r="Q2" s="118" t="s">
        <v>213</v>
      </c>
      <c r="R2" s="152" t="s">
        <v>214</v>
      </c>
      <c r="S2" s="118" t="s">
        <v>215</v>
      </c>
      <c r="T2" s="118" t="s">
        <v>216</v>
      </c>
      <c r="U2" s="158" t="s">
        <v>217</v>
      </c>
      <c r="V2" s="118" t="s">
        <v>218</v>
      </c>
      <c r="W2" s="159" t="s">
        <v>219</v>
      </c>
      <c r="X2" s="118" t="s">
        <v>213</v>
      </c>
      <c r="Z2" s="176" t="s">
        <v>220</v>
      </c>
      <c r="AA2" s="177" t="s">
        <v>221</v>
      </c>
      <c r="AB2" s="177" t="s">
        <v>222</v>
      </c>
      <c r="AC2" s="177" t="s">
        <v>223</v>
      </c>
      <c r="AD2" s="178" t="s">
        <v>205</v>
      </c>
      <c r="AE2" s="179"/>
      <c r="AF2" s="179"/>
    </row>
    <row r="3" s="40" customFormat="1" spans="1:38">
      <c r="A3" s="89" t="s">
        <v>224</v>
      </c>
      <c r="B3" s="8" t="s">
        <v>225</v>
      </c>
      <c r="C3" s="35" t="s">
        <v>135</v>
      </c>
      <c r="D3" s="35" t="s">
        <v>56</v>
      </c>
      <c r="E3" s="35" t="s">
        <v>204</v>
      </c>
      <c r="F3" s="35" t="s">
        <v>203</v>
      </c>
      <c r="G3" s="35" t="s">
        <v>221</v>
      </c>
      <c r="H3" s="35" t="s">
        <v>226</v>
      </c>
      <c r="I3" s="119">
        <v>44317</v>
      </c>
      <c r="J3" s="119">
        <v>44681</v>
      </c>
      <c r="K3" s="120">
        <v>22810</v>
      </c>
      <c r="L3" s="121">
        <v>44347</v>
      </c>
      <c r="M3" s="94">
        <v>3000</v>
      </c>
      <c r="N3" s="52" t="s">
        <v>227</v>
      </c>
      <c r="O3" s="93">
        <v>3000</v>
      </c>
      <c r="P3" s="122">
        <v>44342</v>
      </c>
      <c r="Q3" s="93"/>
      <c r="R3" s="93">
        <v>3000</v>
      </c>
      <c r="S3" s="140" t="s">
        <v>228</v>
      </c>
      <c r="T3" s="140" t="s">
        <v>229</v>
      </c>
      <c r="U3" s="140">
        <v>3000</v>
      </c>
      <c r="V3" s="140" t="s">
        <v>228</v>
      </c>
      <c r="W3" s="140">
        <v>19810</v>
      </c>
      <c r="X3" s="35"/>
      <c r="Y3" s="35"/>
      <c r="Z3" s="35"/>
      <c r="AA3" s="35"/>
      <c r="AB3" s="35"/>
      <c r="AC3" s="35"/>
      <c r="AD3" s="35"/>
      <c r="AE3" s="56"/>
      <c r="AF3" s="56"/>
      <c r="AG3" s="56"/>
      <c r="AH3" s="56"/>
      <c r="AI3" s="56"/>
      <c r="AJ3" s="56"/>
      <c r="AK3" s="56"/>
      <c r="AL3" s="56"/>
    </row>
    <row r="4" s="40" customFormat="1" ht="22" customHeight="1" spans="1:38">
      <c r="A4" s="90"/>
      <c r="B4" s="24"/>
      <c r="C4" s="91"/>
      <c r="D4" s="91"/>
      <c r="E4" s="91"/>
      <c r="F4" s="91"/>
      <c r="G4" s="91"/>
      <c r="H4" s="91"/>
      <c r="I4" s="123"/>
      <c r="J4" s="123"/>
      <c r="K4" s="124"/>
      <c r="L4" s="125">
        <v>44650</v>
      </c>
      <c r="M4" s="126">
        <f>K3-M3</f>
        <v>19810</v>
      </c>
      <c r="N4" s="51" t="s">
        <v>230</v>
      </c>
      <c r="O4" s="35"/>
      <c r="P4" s="35"/>
      <c r="Q4" s="35"/>
      <c r="R4" s="35"/>
      <c r="S4" s="34"/>
      <c r="T4" s="34"/>
      <c r="U4" s="34"/>
      <c r="V4" s="34"/>
      <c r="W4" s="34"/>
      <c r="X4" s="35"/>
      <c r="Y4" s="35"/>
      <c r="Z4" s="35"/>
      <c r="AA4" s="35"/>
      <c r="AB4" s="35"/>
      <c r="AC4" s="35"/>
      <c r="AD4" s="35"/>
      <c r="AE4" s="56"/>
      <c r="AF4" s="56"/>
      <c r="AG4" s="56"/>
      <c r="AH4" s="56"/>
      <c r="AI4" s="56"/>
      <c r="AJ4" s="56"/>
      <c r="AK4" s="56"/>
      <c r="AL4" s="56"/>
    </row>
    <row r="5" s="82" customFormat="1" ht="72" spans="1:38">
      <c r="A5" s="92" t="s">
        <v>224</v>
      </c>
      <c r="B5" s="92" t="s">
        <v>231</v>
      </c>
      <c r="C5" s="93" t="s">
        <v>135</v>
      </c>
      <c r="D5" s="94" t="s">
        <v>56</v>
      </c>
      <c r="E5" s="93" t="s">
        <v>204</v>
      </c>
      <c r="F5" s="93" t="s">
        <v>203</v>
      </c>
      <c r="G5" s="93" t="s">
        <v>221</v>
      </c>
      <c r="H5" s="57" t="s">
        <v>232</v>
      </c>
      <c r="I5" s="127">
        <v>44337</v>
      </c>
      <c r="J5" s="127">
        <v>44347</v>
      </c>
      <c r="K5" s="94">
        <v>4150</v>
      </c>
      <c r="L5" s="121">
        <v>44347</v>
      </c>
      <c r="M5" s="94">
        <v>4150</v>
      </c>
      <c r="N5" s="52" t="s">
        <v>230</v>
      </c>
      <c r="O5" s="93">
        <v>4150</v>
      </c>
      <c r="P5" s="122">
        <v>44342</v>
      </c>
      <c r="Q5" s="93"/>
      <c r="R5" s="93">
        <v>4150</v>
      </c>
      <c r="S5" s="140" t="s">
        <v>233</v>
      </c>
      <c r="T5" s="140" t="s">
        <v>229</v>
      </c>
      <c r="U5" s="140">
        <v>4150</v>
      </c>
      <c r="V5" s="140" t="s">
        <v>233</v>
      </c>
      <c r="W5" s="140">
        <v>0</v>
      </c>
      <c r="X5" s="93"/>
      <c r="Y5" s="93"/>
      <c r="Z5" s="93"/>
      <c r="AA5" s="93"/>
      <c r="AB5" s="93"/>
      <c r="AC5" s="93"/>
      <c r="AD5" s="93"/>
      <c r="AE5" s="180"/>
      <c r="AF5" s="180"/>
      <c r="AG5" s="180"/>
      <c r="AH5" s="180"/>
      <c r="AI5" s="180"/>
      <c r="AJ5" s="180"/>
      <c r="AK5" s="180"/>
      <c r="AL5" s="180"/>
    </row>
    <row r="6" s="40" customFormat="1" ht="21" customHeight="1" spans="1:38">
      <c r="A6" s="89" t="s">
        <v>224</v>
      </c>
      <c r="B6" s="89" t="s">
        <v>234</v>
      </c>
      <c r="C6" s="35" t="s">
        <v>235</v>
      </c>
      <c r="D6" s="35" t="s">
        <v>236</v>
      </c>
      <c r="E6" s="10" t="s">
        <v>223</v>
      </c>
      <c r="F6" s="10" t="s">
        <v>203</v>
      </c>
      <c r="G6" s="10" t="s">
        <v>221</v>
      </c>
      <c r="H6" s="35" t="s">
        <v>237</v>
      </c>
      <c r="I6" s="128">
        <v>44311</v>
      </c>
      <c r="J6" s="128">
        <v>44331</v>
      </c>
      <c r="K6" s="35">
        <v>2008300</v>
      </c>
      <c r="L6" s="129">
        <v>44242</v>
      </c>
      <c r="M6" s="130">
        <v>1204980</v>
      </c>
      <c r="N6" s="130" t="s">
        <v>238</v>
      </c>
      <c r="O6" s="35"/>
      <c r="P6" s="35"/>
      <c r="Q6" s="35"/>
      <c r="R6" s="10">
        <v>451380</v>
      </c>
      <c r="S6" s="10" t="s">
        <v>239</v>
      </c>
      <c r="T6" s="160">
        <v>44379</v>
      </c>
      <c r="U6" s="38"/>
      <c r="V6" s="161">
        <v>0.6</v>
      </c>
      <c r="W6" s="35">
        <f>K6-U6-U8</f>
        <v>2008300</v>
      </c>
      <c r="X6" s="35"/>
      <c r="Y6" s="35"/>
      <c r="Z6" s="35"/>
      <c r="AA6" s="35"/>
      <c r="AB6" s="35"/>
      <c r="AC6" s="35"/>
      <c r="AD6" s="35"/>
      <c r="AE6" s="56"/>
      <c r="AF6" s="56"/>
      <c r="AG6" s="56"/>
      <c r="AH6" s="56"/>
      <c r="AI6" s="56"/>
      <c r="AJ6" s="56"/>
      <c r="AK6" s="56"/>
      <c r="AL6" s="56"/>
    </row>
    <row r="7" s="40" customFormat="1" spans="1:38">
      <c r="A7" s="95"/>
      <c r="B7" s="95"/>
      <c r="C7" s="33"/>
      <c r="D7" s="33"/>
      <c r="E7" s="10"/>
      <c r="F7" s="10"/>
      <c r="G7" s="10"/>
      <c r="H7" s="33"/>
      <c r="I7" s="131"/>
      <c r="J7" s="131"/>
      <c r="K7" s="33"/>
      <c r="L7" s="132"/>
      <c r="M7" s="133"/>
      <c r="N7" s="134"/>
      <c r="O7" s="35"/>
      <c r="P7" s="35"/>
      <c r="Q7" s="35"/>
      <c r="R7" s="10">
        <v>754610</v>
      </c>
      <c r="S7" s="10" t="s">
        <v>240</v>
      </c>
      <c r="T7" s="160">
        <v>44379</v>
      </c>
      <c r="U7" s="147"/>
      <c r="V7" s="162"/>
      <c r="W7" s="33"/>
      <c r="X7" s="35"/>
      <c r="Y7" s="35"/>
      <c r="Z7" s="35"/>
      <c r="AA7" s="35"/>
      <c r="AB7" s="35"/>
      <c r="AC7" s="35"/>
      <c r="AD7" s="35"/>
      <c r="AE7" s="56"/>
      <c r="AF7" s="56"/>
      <c r="AG7" s="56"/>
      <c r="AH7" s="56"/>
      <c r="AI7" s="56"/>
      <c r="AJ7" s="56"/>
      <c r="AK7" s="56"/>
      <c r="AL7" s="56"/>
    </row>
    <row r="8" s="40" customFormat="1" ht="36" spans="1:38">
      <c r="A8" s="95"/>
      <c r="B8" s="95"/>
      <c r="C8" s="33"/>
      <c r="D8" s="33"/>
      <c r="E8" s="10"/>
      <c r="F8" s="10"/>
      <c r="G8" s="10"/>
      <c r="H8" s="33"/>
      <c r="I8" s="135"/>
      <c r="J8" s="33"/>
      <c r="K8" s="33"/>
      <c r="L8" s="136">
        <v>44346</v>
      </c>
      <c r="M8" s="130">
        <v>602490</v>
      </c>
      <c r="N8" s="137" t="s">
        <v>241</v>
      </c>
      <c r="O8" s="35"/>
      <c r="P8" s="35"/>
      <c r="Q8" s="10"/>
      <c r="R8" s="10">
        <v>300920</v>
      </c>
      <c r="S8" s="10" t="s">
        <v>242</v>
      </c>
      <c r="T8" s="160">
        <v>44399</v>
      </c>
      <c r="U8" s="38"/>
      <c r="V8" s="161">
        <v>0.4</v>
      </c>
      <c r="W8" s="33"/>
      <c r="X8" s="35"/>
      <c r="Y8" s="35"/>
      <c r="Z8" s="35"/>
      <c r="AA8" s="35"/>
      <c r="AB8" s="35"/>
      <c r="AC8" s="35"/>
      <c r="AD8" s="35"/>
      <c r="AE8" s="56"/>
      <c r="AF8" s="56"/>
      <c r="AG8" s="56"/>
      <c r="AH8" s="56"/>
      <c r="AI8" s="56"/>
      <c r="AJ8" s="56"/>
      <c r="AK8" s="56"/>
      <c r="AL8" s="56"/>
    </row>
    <row r="9" s="40" customFormat="1" ht="24" spans="1:38">
      <c r="A9" s="90"/>
      <c r="B9" s="90"/>
      <c r="C9" s="91"/>
      <c r="D9" s="91"/>
      <c r="E9" s="10"/>
      <c r="F9" s="10"/>
      <c r="G9" s="10"/>
      <c r="H9" s="91"/>
      <c r="I9" s="138"/>
      <c r="J9" s="91"/>
      <c r="K9" s="91"/>
      <c r="L9" s="125">
        <v>45412</v>
      </c>
      <c r="M9" s="35">
        <v>200830</v>
      </c>
      <c r="N9" s="37" t="s">
        <v>243</v>
      </c>
      <c r="O9" s="35"/>
      <c r="P9" s="35"/>
      <c r="Q9" s="35"/>
      <c r="R9" s="10">
        <v>501390</v>
      </c>
      <c r="S9" s="10" t="s">
        <v>244</v>
      </c>
      <c r="T9" s="160">
        <v>44399</v>
      </c>
      <c r="U9" s="150"/>
      <c r="V9" s="163"/>
      <c r="W9" s="91"/>
      <c r="X9" s="35"/>
      <c r="Y9" s="35"/>
      <c r="Z9" s="35"/>
      <c r="AA9" s="35"/>
      <c r="AB9" s="35"/>
      <c r="AC9" s="35"/>
      <c r="AD9" s="35"/>
      <c r="AE9" s="56"/>
      <c r="AF9" s="56"/>
      <c r="AG9" s="56"/>
      <c r="AH9" s="56"/>
      <c r="AI9" s="56"/>
      <c r="AJ9" s="56"/>
      <c r="AK9" s="56"/>
      <c r="AL9" s="56"/>
    </row>
    <row r="10" s="40" customFormat="1" spans="1:38">
      <c r="A10" s="89" t="s">
        <v>224</v>
      </c>
      <c r="B10" s="89" t="s">
        <v>245</v>
      </c>
      <c r="C10" s="35" t="s">
        <v>246</v>
      </c>
      <c r="D10" s="35" t="s">
        <v>247</v>
      </c>
      <c r="E10" s="35" t="s">
        <v>248</v>
      </c>
      <c r="F10" s="10" t="s">
        <v>249</v>
      </c>
      <c r="G10" s="35" t="s">
        <v>221</v>
      </c>
      <c r="H10" s="35" t="s">
        <v>250</v>
      </c>
      <c r="I10" s="35" t="s">
        <v>251</v>
      </c>
      <c r="J10" s="35" t="s">
        <v>252</v>
      </c>
      <c r="K10" s="35">
        <v>13000</v>
      </c>
      <c r="L10" s="121" t="s">
        <v>253</v>
      </c>
      <c r="M10" s="121" t="s">
        <v>254</v>
      </c>
      <c r="N10" s="57" t="s">
        <v>227</v>
      </c>
      <c r="O10" s="93">
        <v>8500</v>
      </c>
      <c r="P10" s="122">
        <v>44349</v>
      </c>
      <c r="Q10" s="93"/>
      <c r="R10" s="93">
        <v>8500</v>
      </c>
      <c r="S10" s="164">
        <v>0.65</v>
      </c>
      <c r="T10" s="122">
        <v>44348</v>
      </c>
      <c r="U10" s="93">
        <v>8500</v>
      </c>
      <c r="V10" s="164">
        <v>0.65</v>
      </c>
      <c r="W10" s="93">
        <v>4500</v>
      </c>
      <c r="X10" s="35"/>
      <c r="Y10" s="35"/>
      <c r="Z10" s="35"/>
      <c r="AA10" s="35"/>
      <c r="AB10" s="35"/>
      <c r="AC10" s="35"/>
      <c r="AD10" s="35"/>
      <c r="AE10" s="56"/>
      <c r="AF10" s="56"/>
      <c r="AG10" s="56"/>
      <c r="AH10" s="56"/>
      <c r="AI10" s="56"/>
      <c r="AJ10" s="56"/>
      <c r="AK10" s="56"/>
      <c r="AL10" s="56"/>
    </row>
    <row r="11" s="83" customFormat="1" ht="23" customHeight="1" spans="1:38">
      <c r="A11" s="95"/>
      <c r="B11" s="95"/>
      <c r="C11" s="33"/>
      <c r="D11" s="33"/>
      <c r="E11" s="33"/>
      <c r="F11" s="10"/>
      <c r="G11" s="33"/>
      <c r="H11" s="33"/>
      <c r="I11" s="33"/>
      <c r="J11" s="33"/>
      <c r="K11" s="33"/>
      <c r="L11" s="125" t="s">
        <v>255</v>
      </c>
      <c r="M11" s="139">
        <v>4500</v>
      </c>
      <c r="N11" s="37" t="s">
        <v>256</v>
      </c>
      <c r="O11" s="125"/>
      <c r="P11" s="125"/>
      <c r="Q11" s="125"/>
      <c r="R11" s="125"/>
      <c r="S11" s="125"/>
      <c r="T11" s="125"/>
      <c r="U11" s="125"/>
      <c r="V11" s="125"/>
      <c r="W11" s="125"/>
      <c r="X11" s="165"/>
      <c r="Y11" s="165"/>
      <c r="Z11" s="165"/>
      <c r="AA11" s="165"/>
      <c r="AB11" s="165"/>
      <c r="AC11" s="165"/>
      <c r="AD11" s="165"/>
      <c r="AE11" s="40"/>
      <c r="AF11" s="40"/>
      <c r="AG11" s="40"/>
      <c r="AH11" s="40"/>
      <c r="AI11" s="40"/>
      <c r="AJ11" s="40"/>
      <c r="AK11" s="40"/>
      <c r="AL11" s="40"/>
    </row>
    <row r="12" s="82" customFormat="1" spans="1:23">
      <c r="A12" s="96" t="s">
        <v>224</v>
      </c>
      <c r="B12" s="97" t="s">
        <v>257</v>
      </c>
      <c r="C12" s="93" t="s">
        <v>258</v>
      </c>
      <c r="D12" s="93" t="s">
        <v>75</v>
      </c>
      <c r="E12" s="93" t="s">
        <v>248</v>
      </c>
      <c r="F12" s="98" t="s">
        <v>203</v>
      </c>
      <c r="G12" s="93" t="s">
        <v>221</v>
      </c>
      <c r="H12" s="93" t="s">
        <v>76</v>
      </c>
      <c r="I12" s="93" t="s">
        <v>259</v>
      </c>
      <c r="J12" s="93" t="s">
        <v>260</v>
      </c>
      <c r="K12" s="93" t="s">
        <v>261</v>
      </c>
      <c r="L12" s="140" t="s">
        <v>259</v>
      </c>
      <c r="M12" s="140" t="s">
        <v>262</v>
      </c>
      <c r="N12" s="140" t="s">
        <v>263</v>
      </c>
      <c r="O12" s="140" t="s">
        <v>262</v>
      </c>
      <c r="P12" s="140" t="s">
        <v>259</v>
      </c>
      <c r="Q12" s="140"/>
      <c r="R12" s="140" t="s">
        <v>262</v>
      </c>
      <c r="S12" s="140" t="s">
        <v>264</v>
      </c>
      <c r="T12" s="140" t="s">
        <v>259</v>
      </c>
      <c r="U12" s="140">
        <v>4000</v>
      </c>
      <c r="V12" s="140" t="s">
        <v>264</v>
      </c>
      <c r="W12" s="140">
        <v>9000</v>
      </c>
    </row>
    <row r="13" s="82" customFormat="1" ht="24" spans="1:23">
      <c r="A13" s="99"/>
      <c r="B13" s="100"/>
      <c r="C13" s="101"/>
      <c r="D13" s="101"/>
      <c r="E13" s="101"/>
      <c r="F13" s="98"/>
      <c r="G13" s="101"/>
      <c r="H13" s="101"/>
      <c r="I13" s="101"/>
      <c r="J13" s="101"/>
      <c r="K13" s="101"/>
      <c r="L13" s="140" t="s">
        <v>260</v>
      </c>
      <c r="M13" s="140" t="s">
        <v>265</v>
      </c>
      <c r="N13" s="140" t="s">
        <v>266</v>
      </c>
      <c r="O13" s="140" t="s">
        <v>265</v>
      </c>
      <c r="P13" s="140" t="s">
        <v>267</v>
      </c>
      <c r="Q13" s="140"/>
      <c r="R13" s="140" t="s">
        <v>265</v>
      </c>
      <c r="S13" s="140" t="s">
        <v>268</v>
      </c>
      <c r="T13" s="127">
        <v>44351</v>
      </c>
      <c r="U13" s="140" t="s">
        <v>265</v>
      </c>
      <c r="V13" s="140" t="s">
        <v>268</v>
      </c>
      <c r="W13" s="140" t="s">
        <v>269</v>
      </c>
    </row>
    <row r="14" ht="22" customHeight="1" spans="1:23">
      <c r="A14" s="8" t="s">
        <v>270</v>
      </c>
      <c r="B14" s="8" t="s">
        <v>271</v>
      </c>
      <c r="C14" s="102" t="s">
        <v>272</v>
      </c>
      <c r="D14" s="35" t="s">
        <v>93</v>
      </c>
      <c r="E14" s="35" t="s">
        <v>248</v>
      </c>
      <c r="F14" s="35" t="s">
        <v>203</v>
      </c>
      <c r="G14" s="35" t="s">
        <v>221</v>
      </c>
      <c r="H14" s="35" t="s">
        <v>94</v>
      </c>
      <c r="I14" s="34" t="s">
        <v>273</v>
      </c>
      <c r="J14" s="34" t="s">
        <v>274</v>
      </c>
      <c r="K14" s="34" t="s">
        <v>275</v>
      </c>
      <c r="L14" s="140" t="s">
        <v>276</v>
      </c>
      <c r="M14" s="140" t="s">
        <v>277</v>
      </c>
      <c r="N14" s="140" t="s">
        <v>278</v>
      </c>
      <c r="O14" s="140" t="s">
        <v>277</v>
      </c>
      <c r="P14" s="140" t="s">
        <v>279</v>
      </c>
      <c r="Q14" s="140"/>
      <c r="R14" s="34"/>
      <c r="S14" s="34"/>
      <c r="T14" s="166"/>
      <c r="U14" s="140" t="s">
        <v>277</v>
      </c>
      <c r="V14" s="140" t="s">
        <v>264</v>
      </c>
      <c r="W14" s="93">
        <f>K14-U14</f>
        <v>83000</v>
      </c>
    </row>
    <row r="15" ht="22" customHeight="1" spans="1:23">
      <c r="A15" s="14"/>
      <c r="B15" s="14"/>
      <c r="C15" s="103"/>
      <c r="D15" s="33"/>
      <c r="E15" s="33"/>
      <c r="F15" s="33"/>
      <c r="G15" s="33"/>
      <c r="H15" s="33"/>
      <c r="I15" s="32"/>
      <c r="J15" s="32"/>
      <c r="K15" s="32"/>
      <c r="L15" s="140" t="s">
        <v>280</v>
      </c>
      <c r="M15" s="140" t="s">
        <v>281</v>
      </c>
      <c r="N15" s="140"/>
      <c r="O15" s="140" t="s">
        <v>281</v>
      </c>
      <c r="P15" s="140" t="s">
        <v>280</v>
      </c>
      <c r="Q15" s="140"/>
      <c r="R15" s="34"/>
      <c r="S15" s="34"/>
      <c r="T15" s="166"/>
      <c r="U15" s="140" t="s">
        <v>281</v>
      </c>
      <c r="V15" s="140" t="s">
        <v>282</v>
      </c>
      <c r="W15" s="93">
        <f>W14-O15</f>
        <v>19000</v>
      </c>
    </row>
    <row r="16" ht="17" customHeight="1" spans="1:23">
      <c r="A16" s="14"/>
      <c r="B16" s="14"/>
      <c r="C16" s="103"/>
      <c r="D16" s="33"/>
      <c r="E16" s="33"/>
      <c r="F16" s="33"/>
      <c r="G16" s="33"/>
      <c r="H16" s="33"/>
      <c r="I16" s="32"/>
      <c r="J16" s="32"/>
      <c r="K16" s="32"/>
      <c r="L16" s="34" t="s">
        <v>283</v>
      </c>
      <c r="M16" s="34"/>
      <c r="N16" s="34" t="s">
        <v>284</v>
      </c>
      <c r="O16" s="34"/>
      <c r="P16" s="34"/>
      <c r="Q16" s="34"/>
      <c r="R16" s="34"/>
      <c r="S16" s="34"/>
      <c r="T16" s="56"/>
      <c r="U16" s="34"/>
      <c r="V16" s="34"/>
      <c r="W16" s="35">
        <f>K16-U16</f>
        <v>0</v>
      </c>
    </row>
    <row r="17" spans="1:23">
      <c r="A17" s="8" t="s">
        <v>270</v>
      </c>
      <c r="B17" s="89" t="s">
        <v>285</v>
      </c>
      <c r="C17" s="35" t="s">
        <v>286</v>
      </c>
      <c r="D17" s="35" t="s">
        <v>287</v>
      </c>
      <c r="E17" s="35" t="s">
        <v>248</v>
      </c>
      <c r="F17" s="35" t="s">
        <v>249</v>
      </c>
      <c r="G17" s="35" t="s">
        <v>288</v>
      </c>
      <c r="H17" s="35" t="s">
        <v>126</v>
      </c>
      <c r="I17" s="34" t="s">
        <v>289</v>
      </c>
      <c r="J17" s="34" t="s">
        <v>290</v>
      </c>
      <c r="K17" s="34" t="s">
        <v>291</v>
      </c>
      <c r="L17" s="140" t="s">
        <v>289</v>
      </c>
      <c r="M17" s="140"/>
      <c r="N17" s="140" t="s">
        <v>292</v>
      </c>
      <c r="O17" s="140" t="s">
        <v>293</v>
      </c>
      <c r="P17" s="140" t="s">
        <v>294</v>
      </c>
      <c r="Q17" s="34"/>
      <c r="R17" s="34"/>
      <c r="S17" s="34"/>
      <c r="T17" s="56"/>
      <c r="U17" s="34"/>
      <c r="V17" s="34"/>
      <c r="W17" s="93">
        <f>K17-O17</f>
        <v>6632.39</v>
      </c>
    </row>
    <row r="18" ht="26" customHeight="1" spans="1:23">
      <c r="A18" s="24"/>
      <c r="B18" s="90"/>
      <c r="C18" s="91"/>
      <c r="D18" s="91"/>
      <c r="E18" s="91"/>
      <c r="F18" s="91"/>
      <c r="G18" s="91"/>
      <c r="H18" s="91"/>
      <c r="I18" s="32"/>
      <c r="J18" s="32"/>
      <c r="K18" s="32"/>
      <c r="L18" s="141" t="s">
        <v>274</v>
      </c>
      <c r="M18" s="141"/>
      <c r="N18" s="141" t="s">
        <v>295</v>
      </c>
      <c r="O18" s="34"/>
      <c r="P18" s="34"/>
      <c r="Q18" s="34"/>
      <c r="R18" s="34"/>
      <c r="S18" s="34"/>
      <c r="T18" s="56"/>
      <c r="U18" s="34"/>
      <c r="V18" s="34"/>
      <c r="W18" s="35">
        <f t="shared" ref="W18:W23" si="0">K18-U18</f>
        <v>0</v>
      </c>
    </row>
    <row r="19" ht="27" customHeight="1" spans="1:23">
      <c r="A19" s="8" t="s">
        <v>270</v>
      </c>
      <c r="B19" s="89" t="s">
        <v>296</v>
      </c>
      <c r="C19" s="35" t="s">
        <v>138</v>
      </c>
      <c r="D19" s="35" t="s">
        <v>297</v>
      </c>
      <c r="E19" s="35" t="s">
        <v>248</v>
      </c>
      <c r="F19" s="35" t="s">
        <v>203</v>
      </c>
      <c r="G19" s="35" t="s">
        <v>221</v>
      </c>
      <c r="H19" s="35" t="s">
        <v>139</v>
      </c>
      <c r="I19" s="34" t="s">
        <v>289</v>
      </c>
      <c r="J19" s="34" t="s">
        <v>298</v>
      </c>
      <c r="K19" s="35">
        <v>37000</v>
      </c>
      <c r="L19" s="142">
        <v>44357</v>
      </c>
      <c r="M19" s="98">
        <v>18500</v>
      </c>
      <c r="N19" s="98" t="s">
        <v>299</v>
      </c>
      <c r="O19" s="98">
        <v>18500</v>
      </c>
      <c r="P19" s="143">
        <v>44357</v>
      </c>
      <c r="Q19" s="57"/>
      <c r="R19" s="93">
        <v>37000</v>
      </c>
      <c r="S19" s="164">
        <f>R19/K19</f>
        <v>1</v>
      </c>
      <c r="T19" s="142">
        <v>44372</v>
      </c>
      <c r="U19" s="98">
        <v>18500</v>
      </c>
      <c r="V19" s="167">
        <v>0.5</v>
      </c>
      <c r="W19" s="93">
        <f t="shared" si="0"/>
        <v>18500</v>
      </c>
    </row>
    <row r="20" ht="36" customHeight="1" spans="1:23">
      <c r="A20" s="14"/>
      <c r="B20" s="95"/>
      <c r="C20" s="33"/>
      <c r="D20" s="33"/>
      <c r="E20" s="33"/>
      <c r="F20" s="33"/>
      <c r="G20" s="33"/>
      <c r="H20" s="33"/>
      <c r="I20" s="32"/>
      <c r="J20" s="32"/>
      <c r="K20" s="33"/>
      <c r="L20" s="144">
        <v>44377</v>
      </c>
      <c r="M20" s="145">
        <v>11100</v>
      </c>
      <c r="N20" s="146" t="s">
        <v>300</v>
      </c>
      <c r="O20" s="37"/>
      <c r="P20" s="37"/>
      <c r="Q20" s="37"/>
      <c r="R20" s="101"/>
      <c r="S20" s="168"/>
      <c r="T20" s="37"/>
      <c r="U20" s="37"/>
      <c r="V20" s="37"/>
      <c r="W20" s="35">
        <f t="shared" si="0"/>
        <v>0</v>
      </c>
    </row>
    <row r="21" ht="22" customHeight="1" spans="1:23">
      <c r="A21" s="14"/>
      <c r="B21" s="95"/>
      <c r="C21" s="33"/>
      <c r="D21" s="33"/>
      <c r="E21" s="33"/>
      <c r="F21" s="33"/>
      <c r="G21" s="33"/>
      <c r="H21" s="33"/>
      <c r="I21" s="32"/>
      <c r="J21" s="32"/>
      <c r="K21" s="33"/>
      <c r="L21" s="128">
        <v>44499</v>
      </c>
      <c r="M21" s="35">
        <v>7400</v>
      </c>
      <c r="N21" s="147" t="s">
        <v>301</v>
      </c>
      <c r="O21" s="38"/>
      <c r="P21" s="38"/>
      <c r="Q21" s="38"/>
      <c r="R21" s="101"/>
      <c r="S21" s="169"/>
      <c r="T21" s="38"/>
      <c r="U21" s="38"/>
      <c r="V21" s="38"/>
      <c r="W21" s="35">
        <f t="shared" si="0"/>
        <v>0</v>
      </c>
    </row>
    <row r="22" s="82" customFormat="1" spans="1:23">
      <c r="A22" s="104" t="s">
        <v>270</v>
      </c>
      <c r="B22" s="96" t="s">
        <v>302</v>
      </c>
      <c r="C22" s="93" t="s">
        <v>303</v>
      </c>
      <c r="D22" s="93" t="s">
        <v>304</v>
      </c>
      <c r="E22" s="93" t="s">
        <v>223</v>
      </c>
      <c r="F22" s="93" t="s">
        <v>203</v>
      </c>
      <c r="G22" s="93" t="s">
        <v>305</v>
      </c>
      <c r="H22" s="93" t="s">
        <v>306</v>
      </c>
      <c r="I22" s="122">
        <v>44322</v>
      </c>
      <c r="J22" s="122">
        <v>44323</v>
      </c>
      <c r="K22" s="93">
        <v>3362.5</v>
      </c>
      <c r="L22" s="122">
        <v>44355</v>
      </c>
      <c r="M22" s="93">
        <v>3362.5</v>
      </c>
      <c r="N22" s="93" t="s">
        <v>307</v>
      </c>
      <c r="O22" s="93">
        <v>3362.5</v>
      </c>
      <c r="P22" s="122">
        <v>44355</v>
      </c>
      <c r="Q22" s="93"/>
      <c r="R22" s="93">
        <v>3362.5</v>
      </c>
      <c r="S22" s="164">
        <v>1</v>
      </c>
      <c r="T22" s="122">
        <v>44324</v>
      </c>
      <c r="U22" s="93">
        <v>3362.5</v>
      </c>
      <c r="V22" s="164">
        <f>U22/K22</f>
        <v>1</v>
      </c>
      <c r="W22" s="93">
        <f t="shared" si="0"/>
        <v>0</v>
      </c>
    </row>
    <row r="23" ht="13.5" spans="1:23">
      <c r="A23" s="8" t="s">
        <v>270</v>
      </c>
      <c r="B23" s="8" t="s">
        <v>308</v>
      </c>
      <c r="C23" s="35" t="s">
        <v>309</v>
      </c>
      <c r="D23" s="35" t="s">
        <v>310</v>
      </c>
      <c r="E23" s="35" t="s">
        <v>223</v>
      </c>
      <c r="F23" s="35" t="s">
        <v>203</v>
      </c>
      <c r="G23" s="35" t="s">
        <v>221</v>
      </c>
      <c r="H23" s="35" t="s">
        <v>311</v>
      </c>
      <c r="I23" s="128">
        <v>44368</v>
      </c>
      <c r="J23" s="128">
        <v>44377</v>
      </c>
      <c r="K23" s="35">
        <v>10000</v>
      </c>
      <c r="L23" s="122">
        <v>44366</v>
      </c>
      <c r="M23" s="93">
        <v>2000</v>
      </c>
      <c r="N23" s="93" t="s">
        <v>263</v>
      </c>
      <c r="O23" s="93">
        <v>2000</v>
      </c>
      <c r="P23" s="122">
        <v>44366</v>
      </c>
      <c r="Q23" s="93"/>
      <c r="R23" s="35">
        <v>10000</v>
      </c>
      <c r="S23" s="161">
        <f>R23/K23</f>
        <v>1</v>
      </c>
      <c r="T23" s="119">
        <v>44399</v>
      </c>
      <c r="U23" s="93">
        <v>2000</v>
      </c>
      <c r="V23" s="164">
        <f>U23/K23</f>
        <v>0.2</v>
      </c>
      <c r="W23" s="93">
        <f t="shared" si="0"/>
        <v>8000</v>
      </c>
    </row>
    <row r="24" spans="1:23">
      <c r="A24" s="14"/>
      <c r="B24" s="14"/>
      <c r="C24" s="33"/>
      <c r="D24" s="33"/>
      <c r="E24" s="33"/>
      <c r="F24" s="33"/>
      <c r="G24" s="33"/>
      <c r="H24" s="33"/>
      <c r="I24" s="131"/>
      <c r="J24" s="131"/>
      <c r="K24" s="33"/>
      <c r="L24" s="148">
        <v>44377</v>
      </c>
      <c r="M24" s="130"/>
      <c r="N24" s="130" t="s">
        <v>312</v>
      </c>
      <c r="O24" s="35"/>
      <c r="P24" s="35"/>
      <c r="Q24" s="35"/>
      <c r="R24" s="91"/>
      <c r="S24" s="162"/>
      <c r="T24" s="170"/>
      <c r="U24" s="10"/>
      <c r="V24" s="10"/>
      <c r="W24" s="10"/>
    </row>
    <row r="25" ht="24" spans="1:23">
      <c r="A25" s="8" t="s">
        <v>270</v>
      </c>
      <c r="B25" s="105" t="s">
        <v>313</v>
      </c>
      <c r="C25" s="35" t="s">
        <v>314</v>
      </c>
      <c r="D25" s="35" t="s">
        <v>236</v>
      </c>
      <c r="E25" s="35" t="s">
        <v>223</v>
      </c>
      <c r="F25" s="35" t="s">
        <v>203</v>
      </c>
      <c r="G25" s="35" t="s">
        <v>305</v>
      </c>
      <c r="H25" s="35" t="s">
        <v>315</v>
      </c>
      <c r="I25" s="128">
        <v>44216</v>
      </c>
      <c r="J25" s="128">
        <v>44445</v>
      </c>
      <c r="K25" s="35">
        <v>2677446.66</v>
      </c>
      <c r="L25" s="122">
        <v>44406</v>
      </c>
      <c r="M25" s="93"/>
      <c r="N25" s="93" t="s">
        <v>316</v>
      </c>
      <c r="O25" s="149">
        <v>143744.66</v>
      </c>
      <c r="P25" s="122">
        <v>44399</v>
      </c>
      <c r="Q25" s="35"/>
      <c r="R25" s="56"/>
      <c r="S25" s="171">
        <v>0.1</v>
      </c>
      <c r="T25" s="56"/>
      <c r="U25" s="10"/>
      <c r="V25" s="10"/>
      <c r="W25" s="10"/>
    </row>
    <row r="26" spans="1:23">
      <c r="A26" s="14"/>
      <c r="B26" s="106" t="s">
        <v>313</v>
      </c>
      <c r="C26" s="33"/>
      <c r="D26" s="33"/>
      <c r="E26" s="33"/>
      <c r="F26" s="33"/>
      <c r="G26" s="33"/>
      <c r="H26" s="33"/>
      <c r="I26" s="131"/>
      <c r="J26" s="131"/>
      <c r="K26" s="33"/>
      <c r="L26" s="38" t="s">
        <v>317</v>
      </c>
      <c r="M26" s="35"/>
      <c r="N26" s="35"/>
      <c r="O26" s="35"/>
      <c r="P26" s="35"/>
      <c r="Q26" s="35"/>
      <c r="R26" s="56"/>
      <c r="S26" s="56"/>
      <c r="T26" s="56"/>
      <c r="U26" s="56"/>
      <c r="V26" s="56"/>
      <c r="W26" s="10"/>
    </row>
    <row r="27" spans="1:23">
      <c r="A27" s="24"/>
      <c r="B27" s="106" t="s">
        <v>313</v>
      </c>
      <c r="C27" s="33"/>
      <c r="D27" s="33"/>
      <c r="E27" s="33"/>
      <c r="F27" s="33"/>
      <c r="G27" s="33"/>
      <c r="H27" s="33"/>
      <c r="I27" s="131"/>
      <c r="J27" s="131"/>
      <c r="K27" s="33"/>
      <c r="L27" s="150"/>
      <c r="M27" s="35"/>
      <c r="N27" s="35"/>
      <c r="O27" s="35"/>
      <c r="P27" s="35"/>
      <c r="Q27" s="35"/>
      <c r="R27" s="56"/>
      <c r="S27" s="56"/>
      <c r="T27" s="56"/>
      <c r="U27" s="56"/>
      <c r="V27" s="56"/>
      <c r="W27" s="10"/>
    </row>
    <row r="28" ht="24" spans="1:25">
      <c r="A28" s="107" t="s">
        <v>318</v>
      </c>
      <c r="B28" s="108" t="s">
        <v>319</v>
      </c>
      <c r="C28" s="93" t="s">
        <v>258</v>
      </c>
      <c r="D28" s="93" t="s">
        <v>75</v>
      </c>
      <c r="E28" s="93" t="s">
        <v>223</v>
      </c>
      <c r="F28" s="93" t="s">
        <v>203</v>
      </c>
      <c r="G28" s="93" t="s">
        <v>221</v>
      </c>
      <c r="H28" s="93" t="s">
        <v>320</v>
      </c>
      <c r="I28" s="122">
        <v>44390</v>
      </c>
      <c r="J28" s="122">
        <v>44392</v>
      </c>
      <c r="K28" s="93">
        <v>2000</v>
      </c>
      <c r="L28" s="122">
        <v>44392</v>
      </c>
      <c r="M28" s="93">
        <v>2000</v>
      </c>
      <c r="N28" s="93" t="s">
        <v>284</v>
      </c>
      <c r="O28" s="93">
        <v>2000</v>
      </c>
      <c r="P28" s="122">
        <v>44392</v>
      </c>
      <c r="Q28" s="93"/>
      <c r="R28" s="172" t="s">
        <v>321</v>
      </c>
      <c r="S28" s="173"/>
      <c r="T28" s="174"/>
      <c r="U28" s="98">
        <v>2000</v>
      </c>
      <c r="V28" s="167">
        <v>1</v>
      </c>
      <c r="W28" s="98">
        <v>0</v>
      </c>
      <c r="X28" s="165"/>
      <c r="Y28" s="165"/>
    </row>
    <row r="29" ht="24" spans="1:23">
      <c r="A29" s="8" t="s">
        <v>318</v>
      </c>
      <c r="B29" s="8" t="s">
        <v>322</v>
      </c>
      <c r="C29" s="35" t="s">
        <v>323</v>
      </c>
      <c r="D29" s="35" t="s">
        <v>115</v>
      </c>
      <c r="E29" s="35" t="s">
        <v>223</v>
      </c>
      <c r="F29" s="35" t="s">
        <v>203</v>
      </c>
      <c r="G29" s="35" t="s">
        <v>221</v>
      </c>
      <c r="H29" s="35" t="s">
        <v>324</v>
      </c>
      <c r="I29" s="128">
        <v>44254</v>
      </c>
      <c r="J29" s="128">
        <v>44639</v>
      </c>
      <c r="K29" s="35">
        <v>1318540</v>
      </c>
      <c r="L29" s="122">
        <v>44403</v>
      </c>
      <c r="M29" s="93">
        <v>1186686</v>
      </c>
      <c r="N29" s="93" t="s">
        <v>325</v>
      </c>
      <c r="O29" s="93">
        <v>1100000</v>
      </c>
      <c r="P29" s="122">
        <v>44401</v>
      </c>
      <c r="Q29" s="93"/>
      <c r="R29" s="35">
        <v>1186686</v>
      </c>
      <c r="S29" s="161">
        <f>R29/K29</f>
        <v>0.9</v>
      </c>
      <c r="T29" s="119">
        <v>44399</v>
      </c>
      <c r="U29" s="93">
        <v>1186686</v>
      </c>
      <c r="V29" s="164">
        <f>U29/K29</f>
        <v>0.9</v>
      </c>
      <c r="W29" s="93">
        <f>K29-U29</f>
        <v>131854</v>
      </c>
    </row>
    <row r="30" ht="24" spans="1:23">
      <c r="A30" s="14"/>
      <c r="B30" s="14"/>
      <c r="C30" s="33"/>
      <c r="D30" s="33"/>
      <c r="E30" s="33"/>
      <c r="F30" s="33"/>
      <c r="G30" s="33"/>
      <c r="H30" s="33"/>
      <c r="I30" s="131"/>
      <c r="J30" s="131"/>
      <c r="K30" s="33"/>
      <c r="L30" s="128">
        <v>44638</v>
      </c>
      <c r="M30" s="35">
        <v>13184</v>
      </c>
      <c r="N30" s="35" t="s">
        <v>326</v>
      </c>
      <c r="O30" s="35">
        <v>218540</v>
      </c>
      <c r="P30" s="128">
        <v>44638</v>
      </c>
      <c r="Q30" s="35"/>
      <c r="R30" s="91"/>
      <c r="S30" s="162"/>
      <c r="T30" s="170"/>
      <c r="U30" s="10"/>
      <c r="V30" s="10"/>
      <c r="W30" s="10"/>
    </row>
    <row r="31" spans="1:23">
      <c r="A31" s="8" t="s">
        <v>318</v>
      </c>
      <c r="B31" s="8" t="s">
        <v>327</v>
      </c>
      <c r="C31" s="35" t="s">
        <v>328</v>
      </c>
      <c r="D31" s="35" t="s">
        <v>115</v>
      </c>
      <c r="E31" s="35" t="s">
        <v>223</v>
      </c>
      <c r="F31" s="35" t="s">
        <v>203</v>
      </c>
      <c r="G31" s="35" t="s">
        <v>221</v>
      </c>
      <c r="H31" s="35" t="s">
        <v>329</v>
      </c>
      <c r="I31" s="128">
        <v>44397</v>
      </c>
      <c r="J31" s="128">
        <v>44836</v>
      </c>
      <c r="K31" s="35">
        <v>480000</v>
      </c>
      <c r="L31" s="128">
        <v>44440</v>
      </c>
      <c r="M31" s="35">
        <v>336000</v>
      </c>
      <c r="N31" s="35" t="s">
        <v>330</v>
      </c>
      <c r="O31" s="35"/>
      <c r="P31" s="128"/>
      <c r="Q31" s="35"/>
      <c r="R31" s="35"/>
      <c r="S31" s="161"/>
      <c r="T31" s="119"/>
      <c r="U31" s="35"/>
      <c r="V31" s="161"/>
      <c r="W31" s="35"/>
    </row>
    <row r="32" ht="24" spans="1:23">
      <c r="A32" s="14"/>
      <c r="B32" s="14"/>
      <c r="C32" s="33"/>
      <c r="D32" s="33"/>
      <c r="E32" s="33"/>
      <c r="F32" s="33"/>
      <c r="G32" s="33"/>
      <c r="H32" s="33"/>
      <c r="I32" s="131"/>
      <c r="J32" s="131"/>
      <c r="K32" s="33"/>
      <c r="L32" s="128">
        <v>44501</v>
      </c>
      <c r="M32" s="35">
        <v>96000</v>
      </c>
      <c r="N32" s="35" t="s">
        <v>331</v>
      </c>
      <c r="O32" s="35"/>
      <c r="P32" s="128"/>
      <c r="Q32" s="35"/>
      <c r="R32" s="33"/>
      <c r="S32" s="163"/>
      <c r="T32" s="175"/>
      <c r="U32" s="33"/>
      <c r="V32" s="163"/>
      <c r="W32" s="33"/>
    </row>
    <row r="33" ht="24" spans="1:23">
      <c r="A33" s="24"/>
      <c r="B33" s="14"/>
      <c r="C33" s="33"/>
      <c r="D33" s="33"/>
      <c r="E33" s="33"/>
      <c r="F33" s="33"/>
      <c r="G33" s="33"/>
      <c r="H33" s="33"/>
      <c r="I33" s="131"/>
      <c r="J33" s="131"/>
      <c r="K33" s="33"/>
      <c r="L33" s="128">
        <v>44835</v>
      </c>
      <c r="M33" s="35">
        <v>48000</v>
      </c>
      <c r="N33" s="35" t="s">
        <v>332</v>
      </c>
      <c r="O33" s="35"/>
      <c r="P33" s="35"/>
      <c r="Q33" s="35"/>
      <c r="R33" s="33"/>
      <c r="S33" s="163"/>
      <c r="T33" s="175"/>
      <c r="U33" s="91"/>
      <c r="V33" s="162"/>
      <c r="W33" s="91"/>
    </row>
    <row r="34" ht="13.5" spans="1:23">
      <c r="A34" s="9"/>
      <c r="B34" s="8"/>
      <c r="C34" s="35"/>
      <c r="D34" s="35"/>
      <c r="E34" s="35"/>
      <c r="F34" s="35"/>
      <c r="G34" s="35"/>
      <c r="H34" s="35"/>
      <c r="I34" s="128"/>
      <c r="J34" s="128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10"/>
      <c r="V34" s="10"/>
      <c r="W34" s="10"/>
    </row>
    <row r="35" ht="13.5" spans="1:23">
      <c r="A35" s="9"/>
      <c r="B35" s="8"/>
      <c r="C35" s="35"/>
      <c r="D35" s="35"/>
      <c r="E35" s="35"/>
      <c r="F35" s="35"/>
      <c r="G35" s="35"/>
      <c r="H35" s="35"/>
      <c r="I35" s="128"/>
      <c r="J35" s="128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10"/>
      <c r="V35" s="10"/>
      <c r="W35" s="10"/>
    </row>
    <row r="36" ht="13.5" spans="1:23">
      <c r="A36" s="9"/>
      <c r="B36" s="8"/>
      <c r="C36" s="35"/>
      <c r="D36" s="35"/>
      <c r="E36" s="35"/>
      <c r="F36" s="35"/>
      <c r="G36" s="35"/>
      <c r="H36" s="35"/>
      <c r="I36" s="128"/>
      <c r="J36" s="128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10"/>
      <c r="V36" s="10"/>
      <c r="W36" s="10"/>
    </row>
    <row r="37" ht="13.5" spans="1:23">
      <c r="A37" s="9"/>
      <c r="B37" s="8"/>
      <c r="C37" s="35"/>
      <c r="D37" s="35"/>
      <c r="E37" s="35"/>
      <c r="F37" s="35"/>
      <c r="G37" s="35"/>
      <c r="H37" s="35"/>
      <c r="I37" s="128"/>
      <c r="J37" s="128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10"/>
      <c r="V37" s="10"/>
      <c r="W37" s="10"/>
    </row>
    <row r="38" ht="13.5" spans="1:23">
      <c r="A38" s="9"/>
      <c r="B38" s="8"/>
      <c r="C38" s="35"/>
      <c r="D38" s="35"/>
      <c r="E38" s="35"/>
      <c r="F38" s="35"/>
      <c r="G38" s="35"/>
      <c r="H38" s="35"/>
      <c r="I38" s="128"/>
      <c r="J38" s="128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10"/>
      <c r="V38" s="10"/>
      <c r="W38" s="10"/>
    </row>
    <row r="39" ht="13.5" spans="1:23">
      <c r="A39" s="9"/>
      <c r="B39" s="8"/>
      <c r="C39" s="35"/>
      <c r="D39" s="35"/>
      <c r="E39" s="35"/>
      <c r="F39" s="35"/>
      <c r="G39" s="35"/>
      <c r="H39" s="35"/>
      <c r="I39" s="128"/>
      <c r="J39" s="128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10"/>
      <c r="V39" s="10"/>
      <c r="W39" s="10"/>
    </row>
    <row r="40" ht="13.5" spans="1:23">
      <c r="A40" s="9"/>
      <c r="B40" s="8"/>
      <c r="C40" s="35"/>
      <c r="D40" s="35"/>
      <c r="E40" s="35"/>
      <c r="F40" s="35"/>
      <c r="G40" s="35"/>
      <c r="H40" s="35"/>
      <c r="I40" s="128"/>
      <c r="J40" s="128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</row>
    <row r="41" ht="13.5" spans="1:23">
      <c r="A41" s="9"/>
      <c r="B41" s="8"/>
      <c r="C41" s="35"/>
      <c r="D41" s="35"/>
      <c r="E41" s="35"/>
      <c r="F41" s="35"/>
      <c r="G41" s="35"/>
      <c r="H41" s="35"/>
      <c r="I41" s="128"/>
      <c r="J41" s="128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</row>
    <row r="42" ht="13.5" spans="1:23">
      <c r="A42" s="9"/>
      <c r="B42" s="8"/>
      <c r="C42" s="35"/>
      <c r="D42" s="35"/>
      <c r="E42" s="35"/>
      <c r="F42" s="35"/>
      <c r="G42" s="35"/>
      <c r="H42" s="35"/>
      <c r="I42" s="128"/>
      <c r="J42" s="128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</row>
    <row r="43" ht="13.5" spans="1:23">
      <c r="A43" s="9"/>
      <c r="B43" s="8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</row>
    <row r="44" ht="13.5" spans="1:23">
      <c r="A44" s="9"/>
      <c r="B44" s="8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</row>
    <row r="45" ht="13.5" spans="1:23">
      <c r="A45" s="9"/>
      <c r="B45" s="8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</row>
    <row r="46" ht="13.5" spans="1:23">
      <c r="A46" s="9"/>
      <c r="B46" s="8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</row>
    <row r="47" ht="13.5" spans="1:23">
      <c r="A47" s="35"/>
      <c r="B47" s="8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</row>
    <row r="48" spans="1:23">
      <c r="A48" s="35"/>
      <c r="B48" s="8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W48" s="56"/>
    </row>
    <row r="49" spans="1:23">
      <c r="A49" s="35"/>
      <c r="B49" s="8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W49" s="56"/>
    </row>
    <row r="50" ht="13.5" spans="1:19">
      <c r="A50" s="35"/>
      <c r="B50" s="8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</row>
    <row r="51" ht="13.5" spans="1:19">
      <c r="A51" s="35"/>
      <c r="B51" s="8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</row>
    <row r="52" ht="13.5" spans="1:19">
      <c r="A52" s="35"/>
      <c r="B52" s="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</row>
    <row r="53" ht="13.5" spans="1:19">
      <c r="A53" s="35"/>
      <c r="B53" s="8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</row>
    <row r="54" ht="13.5" spans="1:19">
      <c r="A54" s="35"/>
      <c r="B54" s="8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ht="13.5" spans="1:19">
      <c r="A55" s="35"/>
      <c r="B55" s="8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</row>
    <row r="56" ht="13.5" spans="1:19">
      <c r="A56" s="35"/>
      <c r="B56" s="8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</row>
    <row r="57" ht="13.5" spans="1:19">
      <c r="A57" s="35"/>
      <c r="B57" s="8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</row>
    <row r="58" ht="13.5" spans="1:19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</row>
    <row r="59" ht="13.5" spans="1:19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</row>
    <row r="60" ht="13.5" spans="1:1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</row>
    <row r="61" ht="13.5" spans="1:1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ht="13.5" spans="1:1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</sheetData>
  <mergeCells count="156">
    <mergeCell ref="I1:J1"/>
    <mergeCell ref="L1:N1"/>
    <mergeCell ref="O1:Q1"/>
    <mergeCell ref="R1:S1"/>
    <mergeCell ref="U1:X1"/>
    <mergeCell ref="R28:T28"/>
    <mergeCell ref="A1:A2"/>
    <mergeCell ref="A3:A4"/>
    <mergeCell ref="A6:A9"/>
    <mergeCell ref="A10:A11"/>
    <mergeCell ref="A12:A13"/>
    <mergeCell ref="A14:A16"/>
    <mergeCell ref="A17:A18"/>
    <mergeCell ref="A19:A21"/>
    <mergeCell ref="A23:A24"/>
    <mergeCell ref="A25:A27"/>
    <mergeCell ref="A29:A30"/>
    <mergeCell ref="A31:A33"/>
    <mergeCell ref="B1:B2"/>
    <mergeCell ref="B3:B4"/>
    <mergeCell ref="B6:B9"/>
    <mergeCell ref="B10:B11"/>
    <mergeCell ref="B12:B13"/>
    <mergeCell ref="B14:B16"/>
    <mergeCell ref="B17:B18"/>
    <mergeCell ref="B19:B21"/>
    <mergeCell ref="B23:B24"/>
    <mergeCell ref="B29:B30"/>
    <mergeCell ref="B31:B33"/>
    <mergeCell ref="C1:C2"/>
    <mergeCell ref="C3:C4"/>
    <mergeCell ref="C6:C9"/>
    <mergeCell ref="C10:C11"/>
    <mergeCell ref="C12:C13"/>
    <mergeCell ref="C14:C16"/>
    <mergeCell ref="C17:C18"/>
    <mergeCell ref="C19:C21"/>
    <mergeCell ref="C23:C24"/>
    <mergeCell ref="C25:C27"/>
    <mergeCell ref="C29:C30"/>
    <mergeCell ref="C31:C33"/>
    <mergeCell ref="D1:D2"/>
    <mergeCell ref="D3:D4"/>
    <mergeCell ref="D6:D9"/>
    <mergeCell ref="D10:D11"/>
    <mergeCell ref="D12:D13"/>
    <mergeCell ref="D14:D16"/>
    <mergeCell ref="D17:D18"/>
    <mergeCell ref="D19:D21"/>
    <mergeCell ref="D23:D24"/>
    <mergeCell ref="D25:D27"/>
    <mergeCell ref="D29:D30"/>
    <mergeCell ref="D31:D33"/>
    <mergeCell ref="E1:E2"/>
    <mergeCell ref="E3:E4"/>
    <mergeCell ref="E6:E9"/>
    <mergeCell ref="E10:E11"/>
    <mergeCell ref="E12:E13"/>
    <mergeCell ref="E14:E16"/>
    <mergeCell ref="E17:E18"/>
    <mergeCell ref="E19:E21"/>
    <mergeCell ref="E23:E24"/>
    <mergeCell ref="E25:E27"/>
    <mergeCell ref="E29:E30"/>
    <mergeCell ref="E31:E33"/>
    <mergeCell ref="F1:F2"/>
    <mergeCell ref="F3:F4"/>
    <mergeCell ref="F6:F9"/>
    <mergeCell ref="F10:F11"/>
    <mergeCell ref="F12:F13"/>
    <mergeCell ref="F14:F16"/>
    <mergeCell ref="F17:F18"/>
    <mergeCell ref="F19:F21"/>
    <mergeCell ref="F23:F24"/>
    <mergeCell ref="F25:F27"/>
    <mergeCell ref="F29:F30"/>
    <mergeCell ref="F31:F33"/>
    <mergeCell ref="G1:G2"/>
    <mergeCell ref="G3:G4"/>
    <mergeCell ref="G6:G9"/>
    <mergeCell ref="G10:G11"/>
    <mergeCell ref="G12:G13"/>
    <mergeCell ref="G14:G16"/>
    <mergeCell ref="G17:G18"/>
    <mergeCell ref="G19:G21"/>
    <mergeCell ref="G23:G24"/>
    <mergeCell ref="G25:G27"/>
    <mergeCell ref="G29:G30"/>
    <mergeCell ref="G31:G33"/>
    <mergeCell ref="H1:H2"/>
    <mergeCell ref="H3:H4"/>
    <mergeCell ref="H6:H9"/>
    <mergeCell ref="H10:H11"/>
    <mergeCell ref="H12:H13"/>
    <mergeCell ref="H14:H16"/>
    <mergeCell ref="H17:H18"/>
    <mergeCell ref="H19:H21"/>
    <mergeCell ref="H23:H24"/>
    <mergeCell ref="H25:H27"/>
    <mergeCell ref="H29:H30"/>
    <mergeCell ref="H31:H33"/>
    <mergeCell ref="I3:I4"/>
    <mergeCell ref="I6:I9"/>
    <mergeCell ref="I10:I11"/>
    <mergeCell ref="I12:I13"/>
    <mergeCell ref="I14:I16"/>
    <mergeCell ref="I17:I18"/>
    <mergeCell ref="I19:I21"/>
    <mergeCell ref="I23:I24"/>
    <mergeCell ref="I25:I27"/>
    <mergeCell ref="I29:I30"/>
    <mergeCell ref="I31:I33"/>
    <mergeCell ref="J3:J4"/>
    <mergeCell ref="J6:J9"/>
    <mergeCell ref="J10:J11"/>
    <mergeCell ref="J12:J13"/>
    <mergeCell ref="J14:J16"/>
    <mergeCell ref="J17:J18"/>
    <mergeCell ref="J19:J21"/>
    <mergeCell ref="J23:J24"/>
    <mergeCell ref="J25:J27"/>
    <mergeCell ref="J29:J30"/>
    <mergeCell ref="J31:J33"/>
    <mergeCell ref="K1:K2"/>
    <mergeCell ref="K3:K4"/>
    <mergeCell ref="K6:K9"/>
    <mergeCell ref="K10:K11"/>
    <mergeCell ref="K12:K13"/>
    <mergeCell ref="K14:K16"/>
    <mergeCell ref="K17:K18"/>
    <mergeCell ref="K19:K21"/>
    <mergeCell ref="K23:K24"/>
    <mergeCell ref="K25:K27"/>
    <mergeCell ref="K29:K30"/>
    <mergeCell ref="K31:K33"/>
    <mergeCell ref="L6:L7"/>
    <mergeCell ref="M6:M7"/>
    <mergeCell ref="N6:N7"/>
    <mergeCell ref="R19:R21"/>
    <mergeCell ref="R23:R24"/>
    <mergeCell ref="R29:R30"/>
    <mergeCell ref="R31:R33"/>
    <mergeCell ref="S19:S21"/>
    <mergeCell ref="S23:S24"/>
    <mergeCell ref="S29:S30"/>
    <mergeCell ref="S31:S33"/>
    <mergeCell ref="T23:T24"/>
    <mergeCell ref="T29:T30"/>
    <mergeCell ref="T31:T33"/>
    <mergeCell ref="U31:U33"/>
    <mergeCell ref="V6:V7"/>
    <mergeCell ref="V8:V9"/>
    <mergeCell ref="V31:V33"/>
    <mergeCell ref="W6:W9"/>
    <mergeCell ref="W26:W27"/>
    <mergeCell ref="W31:W33"/>
  </mergeCells>
  <dataValidations count="4">
    <dataValidation type="list" allowBlank="1" showInputMessage="1" showErrorMessage="1" sqref="E3 E5 E6 E7 E10 E11 E12 E14 E15 E16 E17 E19 E22 E23 E25 E28 E29 E31">
      <formula1>信息来源</formula1>
    </dataValidation>
    <dataValidation type="list" allowBlank="1" showInputMessage="1" showErrorMessage="1" sqref="G3 G5 G6 G7 G10 G11 G12 G14 G15 G16 G17 G19 G22 G23 G25 G28 G29 G31">
      <formula1>业务类别</formula1>
    </dataValidation>
    <dataValidation type="list" allowBlank="1" showInputMessage="1" showErrorMessage="1" sqref="F6 F7 F11 F12 F14 F15 F16 F17 F19 F22 F23 F25 F28 F29 F31 F3:F5 F9:F10">
      <formula1>公司主体</formula1>
    </dataValidation>
    <dataValidation type="decimal" operator="between" allowBlank="1" showInputMessage="1" showErrorMessage="1" sqref="O1:O2">
      <formula1>0</formula1>
      <formula2>99999999999</formula2>
    </dataValidation>
  </dataValidations>
  <pageMargins left="0.7" right="0.7" top="0.75" bottom="0.75" header="0.3" footer="0.3"/>
  <pageSetup paperSize="9" orientation="portrait"/>
  <headerFooter/>
  <ignoredErrors>
    <ignoredError sqref="S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tabSelected="1" workbookViewId="0">
      <pane ySplit="2" topLeftCell="A10" activePane="bottomLeft" state="frozen"/>
      <selection/>
      <selection pane="bottomLeft" activeCell="G20" sqref="G20"/>
    </sheetView>
  </sheetViews>
  <sheetFormatPr defaultColWidth="9" defaultRowHeight="13.5"/>
  <cols>
    <col min="1" max="1" width="4.625" customWidth="1"/>
    <col min="2" max="2" width="15.5" customWidth="1"/>
    <col min="3" max="3" width="9.25" customWidth="1"/>
    <col min="4" max="4" width="15.25" customWidth="1"/>
    <col min="5" max="5" width="31.75" customWidth="1"/>
    <col min="6" max="7" width="12.125" customWidth="1"/>
    <col min="8" max="8" width="22.25" customWidth="1"/>
  </cols>
  <sheetData>
    <row r="1" spans="1:8">
      <c r="A1" s="59"/>
      <c r="B1" s="59" t="s">
        <v>333</v>
      </c>
      <c r="C1" s="59"/>
      <c r="D1" s="59"/>
      <c r="E1" s="59"/>
      <c r="F1" s="59"/>
      <c r="G1" s="59"/>
      <c r="H1" s="59"/>
    </row>
    <row r="2" spans="1:8">
      <c r="A2" s="60" t="s">
        <v>4</v>
      </c>
      <c r="B2" s="60" t="s">
        <v>5</v>
      </c>
      <c r="C2" s="60" t="s">
        <v>334</v>
      </c>
      <c r="D2" s="60" t="s">
        <v>335</v>
      </c>
      <c r="E2" s="60" t="s">
        <v>190</v>
      </c>
      <c r="F2" s="60" t="s">
        <v>336</v>
      </c>
      <c r="G2" s="60" t="s">
        <v>337</v>
      </c>
      <c r="H2" s="60" t="s">
        <v>213</v>
      </c>
    </row>
    <row r="3" ht="45" customHeight="1" spans="1:8">
      <c r="A3" s="61"/>
      <c r="B3" s="60">
        <v>1</v>
      </c>
      <c r="C3" s="62">
        <v>44342</v>
      </c>
      <c r="D3" s="25" t="s">
        <v>56</v>
      </c>
      <c r="E3" s="25" t="s">
        <v>338</v>
      </c>
      <c r="F3" s="63">
        <v>22810</v>
      </c>
      <c r="G3" s="63">
        <v>3000</v>
      </c>
      <c r="H3" s="60" t="s">
        <v>339</v>
      </c>
    </row>
    <row r="4" ht="30" customHeight="1" spans="1:8">
      <c r="A4" s="64"/>
      <c r="B4" s="60">
        <v>2</v>
      </c>
      <c r="C4" s="62">
        <v>44342</v>
      </c>
      <c r="D4" s="25" t="s">
        <v>56</v>
      </c>
      <c r="E4" s="25" t="s">
        <v>340</v>
      </c>
      <c r="F4" s="63">
        <v>4150</v>
      </c>
      <c r="G4" s="63">
        <v>4150</v>
      </c>
      <c r="H4" s="60" t="s">
        <v>341</v>
      </c>
    </row>
    <row r="5" ht="30" customHeight="1" spans="1:8">
      <c r="A5" s="64"/>
      <c r="B5" s="60">
        <v>3</v>
      </c>
      <c r="C5" s="62">
        <v>44342</v>
      </c>
      <c r="D5" s="25" t="s">
        <v>75</v>
      </c>
      <c r="E5" s="25" t="s">
        <v>342</v>
      </c>
      <c r="F5" s="63">
        <v>13000</v>
      </c>
      <c r="G5" s="63">
        <v>4000</v>
      </c>
      <c r="H5" s="60" t="s">
        <v>339</v>
      </c>
    </row>
    <row r="6" ht="30" customHeight="1" spans="1:8">
      <c r="A6" s="65"/>
      <c r="B6" s="60"/>
      <c r="C6" s="66"/>
      <c r="D6" s="67"/>
      <c r="E6" s="68" t="s">
        <v>41</v>
      </c>
      <c r="F6" s="69"/>
      <c r="G6" s="69">
        <f>SUM(G3:G5)</f>
        <v>11150</v>
      </c>
      <c r="H6" s="60"/>
    </row>
    <row r="7" ht="43" customHeight="1" spans="1:8">
      <c r="A7" s="65"/>
      <c r="B7" s="60">
        <v>1</v>
      </c>
      <c r="C7" s="62">
        <v>44349</v>
      </c>
      <c r="D7" s="25" t="s">
        <v>66</v>
      </c>
      <c r="E7" s="25" t="s">
        <v>250</v>
      </c>
      <c r="F7" s="63">
        <v>13000</v>
      </c>
      <c r="G7" s="63">
        <v>8500</v>
      </c>
      <c r="H7" s="60" t="s">
        <v>339</v>
      </c>
    </row>
    <row r="8" ht="30" customHeight="1" spans="1:8">
      <c r="A8" s="65"/>
      <c r="B8" s="60">
        <v>5</v>
      </c>
      <c r="C8" s="62">
        <v>44351</v>
      </c>
      <c r="D8" s="25" t="s">
        <v>75</v>
      </c>
      <c r="E8" s="25" t="s">
        <v>343</v>
      </c>
      <c r="F8" s="63">
        <v>13000</v>
      </c>
      <c r="G8" s="63">
        <v>9000</v>
      </c>
      <c r="H8" s="60" t="s">
        <v>312</v>
      </c>
    </row>
    <row r="9" ht="45" customHeight="1" spans="1:8">
      <c r="A9" s="65"/>
      <c r="B9" s="60">
        <v>6</v>
      </c>
      <c r="C9" s="62">
        <v>44355</v>
      </c>
      <c r="D9" s="25" t="s">
        <v>344</v>
      </c>
      <c r="E9" s="25" t="s">
        <v>345</v>
      </c>
      <c r="F9" s="63">
        <v>49523</v>
      </c>
      <c r="G9" s="63">
        <v>49523</v>
      </c>
      <c r="H9" s="60" t="s">
        <v>341</v>
      </c>
    </row>
    <row r="10" ht="45" customHeight="1" spans="1:8">
      <c r="A10" s="65"/>
      <c r="B10" s="60">
        <v>7</v>
      </c>
      <c r="C10" s="62">
        <v>44355</v>
      </c>
      <c r="D10" s="25" t="s">
        <v>344</v>
      </c>
      <c r="E10" s="25" t="s">
        <v>306</v>
      </c>
      <c r="F10" s="63">
        <v>3362.5</v>
      </c>
      <c r="G10" s="63">
        <v>3362.5</v>
      </c>
      <c r="H10" s="60" t="s">
        <v>341</v>
      </c>
    </row>
    <row r="11" ht="30" customHeight="1" spans="1:8">
      <c r="A11" s="65"/>
      <c r="B11" s="60">
        <v>8</v>
      </c>
      <c r="C11" s="62">
        <v>44356</v>
      </c>
      <c r="D11" s="25" t="s">
        <v>346</v>
      </c>
      <c r="E11" s="25" t="s">
        <v>347</v>
      </c>
      <c r="F11" s="63">
        <v>101111</v>
      </c>
      <c r="G11" s="63">
        <v>18000</v>
      </c>
      <c r="H11" s="60" t="s">
        <v>263</v>
      </c>
    </row>
    <row r="12" ht="30" customHeight="1" spans="1:8">
      <c r="A12" s="65"/>
      <c r="B12" s="60">
        <v>9</v>
      </c>
      <c r="C12" s="62">
        <v>44357</v>
      </c>
      <c r="D12" s="25" t="s">
        <v>138</v>
      </c>
      <c r="E12" s="25" t="s">
        <v>348</v>
      </c>
      <c r="F12" s="63">
        <v>37000</v>
      </c>
      <c r="G12" s="63">
        <v>18500</v>
      </c>
      <c r="H12" s="60" t="s">
        <v>263</v>
      </c>
    </row>
    <row r="13" ht="30" customHeight="1" spans="1:8">
      <c r="A13" s="65"/>
      <c r="B13" s="60">
        <v>10</v>
      </c>
      <c r="C13" s="70">
        <v>44366</v>
      </c>
      <c r="D13" s="25" t="s">
        <v>96</v>
      </c>
      <c r="E13" s="25" t="s">
        <v>349</v>
      </c>
      <c r="F13" s="63">
        <v>3500</v>
      </c>
      <c r="G13" s="63">
        <v>2000</v>
      </c>
      <c r="H13" s="60" t="s">
        <v>263</v>
      </c>
    </row>
    <row r="14" ht="30" customHeight="1" spans="1:8">
      <c r="A14" s="65"/>
      <c r="B14" s="60"/>
      <c r="C14" s="70"/>
      <c r="D14" s="25"/>
      <c r="E14" s="68" t="s">
        <v>41</v>
      </c>
      <c r="F14" s="69"/>
      <c r="G14" s="69">
        <f>SUM(G7:G13)</f>
        <v>108885.5</v>
      </c>
      <c r="H14" s="71"/>
    </row>
    <row r="15" ht="42" customHeight="1" spans="1:8">
      <c r="A15" s="65"/>
      <c r="B15" s="60">
        <v>1</v>
      </c>
      <c r="C15" s="62">
        <v>44384</v>
      </c>
      <c r="D15" s="25" t="s">
        <v>346</v>
      </c>
      <c r="E15" s="25" t="s">
        <v>347</v>
      </c>
      <c r="F15" s="63">
        <v>101000</v>
      </c>
      <c r="G15" s="63">
        <v>64000</v>
      </c>
      <c r="H15" s="72" t="s">
        <v>350</v>
      </c>
    </row>
    <row r="16" ht="33" customHeight="1" spans="1:8">
      <c r="A16" s="65"/>
      <c r="B16" s="60">
        <v>2</v>
      </c>
      <c r="C16" s="62">
        <v>44391</v>
      </c>
      <c r="D16" s="25" t="s">
        <v>351</v>
      </c>
      <c r="E16" s="25" t="s">
        <v>352</v>
      </c>
      <c r="F16" s="63">
        <v>180000</v>
      </c>
      <c r="G16" s="73">
        <v>171000</v>
      </c>
      <c r="H16" s="74" t="s">
        <v>353</v>
      </c>
    </row>
    <row r="17" ht="33" customHeight="1" spans="1:8">
      <c r="A17" s="65"/>
      <c r="B17" s="60">
        <v>3</v>
      </c>
      <c r="C17" s="62">
        <v>44392</v>
      </c>
      <c r="D17" s="25" t="s">
        <v>75</v>
      </c>
      <c r="E17" s="25" t="s">
        <v>354</v>
      </c>
      <c r="F17" s="63">
        <v>2000</v>
      </c>
      <c r="G17" s="73">
        <v>2000</v>
      </c>
      <c r="H17" s="74" t="s">
        <v>341</v>
      </c>
    </row>
    <row r="18" ht="33" customHeight="1" spans="1:8">
      <c r="A18" s="65"/>
      <c r="B18" s="75">
        <v>4</v>
      </c>
      <c r="C18" s="62">
        <v>44401</v>
      </c>
      <c r="D18" s="25" t="s">
        <v>115</v>
      </c>
      <c r="E18" s="25" t="s">
        <v>355</v>
      </c>
      <c r="F18" s="63">
        <v>1318540</v>
      </c>
      <c r="G18" s="73">
        <v>1100000</v>
      </c>
      <c r="H18" s="74" t="s">
        <v>356</v>
      </c>
    </row>
    <row r="19" ht="33" customHeight="1" spans="1:8">
      <c r="A19" s="65"/>
      <c r="B19" s="75">
        <v>5</v>
      </c>
      <c r="C19" s="62">
        <v>44399</v>
      </c>
      <c r="D19" s="25" t="s">
        <v>236</v>
      </c>
      <c r="E19" s="25" t="s">
        <v>357</v>
      </c>
      <c r="F19" s="63">
        <v>2677446.66</v>
      </c>
      <c r="G19" s="73">
        <v>143744.66</v>
      </c>
      <c r="H19" s="76" t="s">
        <v>358</v>
      </c>
    </row>
    <row r="20" ht="33" customHeight="1" spans="1:8">
      <c r="A20" s="65"/>
      <c r="B20" s="75"/>
      <c r="C20" s="62"/>
      <c r="D20" s="25"/>
      <c r="E20" s="25"/>
      <c r="F20" s="63"/>
      <c r="G20" s="63">
        <f>G15+G16+G17+G18+G19</f>
        <v>1480744.66</v>
      </c>
      <c r="H20" s="72"/>
    </row>
    <row r="21" ht="33" customHeight="1" spans="1:8">
      <c r="A21" s="65"/>
      <c r="B21" s="75"/>
      <c r="C21" s="62"/>
      <c r="D21" s="25"/>
      <c r="E21" s="25"/>
      <c r="F21" s="63"/>
      <c r="G21" s="63"/>
      <c r="H21" s="72"/>
    </row>
    <row r="22" ht="32" customHeight="1" spans="1:8">
      <c r="A22" s="65"/>
      <c r="B22" s="75"/>
      <c r="C22" s="62"/>
      <c r="D22" s="25"/>
      <c r="E22" s="25"/>
      <c r="F22" s="63"/>
      <c r="G22" s="63"/>
      <c r="H22" s="74"/>
    </row>
    <row r="23" ht="32" customHeight="1" spans="1:8">
      <c r="A23" s="65"/>
      <c r="B23" s="75"/>
      <c r="C23" s="62"/>
      <c r="D23" s="60"/>
      <c r="E23" s="25"/>
      <c r="F23" s="63"/>
      <c r="G23" s="63"/>
      <c r="H23" s="72"/>
    </row>
    <row r="24" ht="32" customHeight="1" spans="1:8">
      <c r="A24" s="65"/>
      <c r="B24" s="75"/>
      <c r="C24" s="62"/>
      <c r="D24" s="77"/>
      <c r="E24" s="77"/>
      <c r="F24" s="63"/>
      <c r="G24" s="63"/>
      <c r="H24" s="72"/>
    </row>
    <row r="25" ht="51" customHeight="1" spans="1:8">
      <c r="A25" s="65"/>
      <c r="B25" s="75"/>
      <c r="C25" s="62"/>
      <c r="D25" s="77"/>
      <c r="E25" s="77"/>
      <c r="F25" s="63"/>
      <c r="G25" s="73"/>
      <c r="H25" s="78"/>
    </row>
    <row r="26" ht="32" customHeight="1" spans="1:8">
      <c r="A26" s="65"/>
      <c r="B26" s="75"/>
      <c r="C26" s="62"/>
      <c r="D26" s="77"/>
      <c r="E26" s="77"/>
      <c r="F26" s="63"/>
      <c r="G26" s="63"/>
      <c r="H26" s="72"/>
    </row>
    <row r="27" ht="32" customHeight="1" spans="1:8">
      <c r="A27" s="65"/>
      <c r="B27" s="75"/>
      <c r="C27" s="62"/>
      <c r="D27" s="77"/>
      <c r="E27" s="77"/>
      <c r="F27" s="63"/>
      <c r="G27" s="63"/>
      <c r="H27" s="74"/>
    </row>
    <row r="28" ht="32" customHeight="1" spans="1:8">
      <c r="A28" s="65"/>
      <c r="B28" s="75"/>
      <c r="C28" s="62"/>
      <c r="D28" s="77"/>
      <c r="E28" s="77"/>
      <c r="F28" s="63"/>
      <c r="G28" s="63"/>
      <c r="H28" s="74"/>
    </row>
    <row r="29" ht="32" customHeight="1" spans="1:8">
      <c r="A29" s="64">
        <v>2</v>
      </c>
      <c r="B29" s="75"/>
      <c r="C29" s="62"/>
      <c r="D29" s="77"/>
      <c r="E29" s="77"/>
      <c r="F29" s="63"/>
      <c r="G29" s="63"/>
      <c r="H29" s="78"/>
    </row>
    <row r="30" ht="32" customHeight="1" spans="1:8">
      <c r="A30" s="64"/>
      <c r="B30" s="75"/>
      <c r="C30" s="62"/>
      <c r="D30" s="77"/>
      <c r="E30" s="77"/>
      <c r="F30" s="63"/>
      <c r="G30" s="63"/>
      <c r="H30" s="78"/>
    </row>
    <row r="31" ht="32" customHeight="1" spans="1:8">
      <c r="A31" s="64"/>
      <c r="B31" s="75"/>
      <c r="C31" s="62"/>
      <c r="D31" s="77"/>
      <c r="E31" s="77"/>
      <c r="F31" s="63"/>
      <c r="G31" s="63"/>
      <c r="H31" s="74"/>
    </row>
    <row r="32" ht="32" customHeight="1" spans="1:8">
      <c r="A32" s="64"/>
      <c r="B32" s="75"/>
      <c r="C32" s="62"/>
      <c r="D32" s="77"/>
      <c r="E32" s="77"/>
      <c r="F32" s="63"/>
      <c r="G32" s="73"/>
      <c r="H32" s="74"/>
    </row>
    <row r="33" ht="50" customHeight="1" spans="1:8">
      <c r="A33" s="64"/>
      <c r="B33" s="75"/>
      <c r="C33" s="62"/>
      <c r="D33" s="77"/>
      <c r="E33" s="77"/>
      <c r="F33" s="63"/>
      <c r="G33" s="73"/>
      <c r="H33" s="78"/>
    </row>
    <row r="34" ht="32" customHeight="1" spans="1:8">
      <c r="A34" s="64"/>
      <c r="B34" s="75"/>
      <c r="C34" s="62"/>
      <c r="D34" s="77"/>
      <c r="E34" s="77"/>
      <c r="F34" s="63"/>
      <c r="G34" s="73"/>
      <c r="H34" s="74"/>
    </row>
    <row r="35" ht="28" customHeight="1" spans="1:8">
      <c r="A35" s="64"/>
      <c r="B35" s="75"/>
      <c r="C35" s="62"/>
      <c r="D35" s="77"/>
      <c r="E35" s="77"/>
      <c r="F35" s="63"/>
      <c r="G35" s="73"/>
      <c r="H35" s="74"/>
    </row>
    <row r="36" ht="28" customHeight="1" spans="1:8">
      <c r="A36" s="64"/>
      <c r="B36" s="75"/>
      <c r="C36" s="62"/>
      <c r="D36" s="77"/>
      <c r="E36" s="77"/>
      <c r="F36" s="63"/>
      <c r="G36" s="73"/>
      <c r="H36" s="74"/>
    </row>
    <row r="37" ht="36" customHeight="1" spans="1:8">
      <c r="A37" s="64"/>
      <c r="B37" s="75"/>
      <c r="C37" s="62"/>
      <c r="D37" s="77"/>
      <c r="E37" s="77"/>
      <c r="F37" s="63"/>
      <c r="G37" s="73"/>
      <c r="H37" s="74"/>
    </row>
    <row r="38" ht="28" customHeight="1" spans="1:8">
      <c r="A38" s="64"/>
      <c r="B38" s="75"/>
      <c r="C38" s="62"/>
      <c r="D38" s="77"/>
      <c r="E38" s="77"/>
      <c r="F38" s="63"/>
      <c r="G38" s="73"/>
      <c r="H38" s="74"/>
    </row>
    <row r="39" ht="28" customHeight="1" spans="1:8">
      <c r="A39" s="64"/>
      <c r="B39" s="75"/>
      <c r="C39" s="62"/>
      <c r="D39" s="77"/>
      <c r="E39" s="77"/>
      <c r="F39" s="63"/>
      <c r="G39" s="63"/>
      <c r="H39" s="74"/>
    </row>
    <row r="40" ht="28" customHeight="1" spans="1:8">
      <c r="A40" s="64"/>
      <c r="B40" s="75"/>
      <c r="C40" s="62"/>
      <c r="D40" s="77"/>
      <c r="E40" s="77"/>
      <c r="F40" s="63"/>
      <c r="G40" s="63"/>
      <c r="H40" s="74"/>
    </row>
    <row r="41" ht="69" customHeight="1" spans="1:8">
      <c r="A41" s="64"/>
      <c r="B41" s="75"/>
      <c r="C41" s="62"/>
      <c r="D41" s="77"/>
      <c r="E41" s="79"/>
      <c r="F41" s="63"/>
      <c r="G41" s="63"/>
      <c r="H41" s="74"/>
    </row>
    <row r="42" ht="28" customHeight="1" spans="1:8">
      <c r="A42" s="64"/>
      <c r="B42" s="75"/>
      <c r="C42" s="62"/>
      <c r="D42" s="77"/>
      <c r="E42" s="77"/>
      <c r="F42" s="63"/>
      <c r="G42" s="63"/>
      <c r="H42" s="78"/>
    </row>
    <row r="43" ht="28" customHeight="1" spans="1:8">
      <c r="A43" s="64"/>
      <c r="B43" s="75"/>
      <c r="C43" s="62"/>
      <c r="D43" s="77"/>
      <c r="E43" s="77"/>
      <c r="F43" s="63"/>
      <c r="G43" s="63"/>
      <c r="H43" s="74"/>
    </row>
    <row r="44" ht="28" customHeight="1" spans="1:8">
      <c r="A44" s="64"/>
      <c r="B44" s="75"/>
      <c r="C44" s="62"/>
      <c r="D44" s="77"/>
      <c r="E44" s="77"/>
      <c r="F44" s="63"/>
      <c r="G44" s="63"/>
      <c r="H44" s="74"/>
    </row>
    <row r="45" ht="28" customHeight="1" spans="1:8">
      <c r="A45" s="64"/>
      <c r="B45" s="75"/>
      <c r="C45" s="62"/>
      <c r="D45" s="77"/>
      <c r="E45" s="77"/>
      <c r="F45" s="63"/>
      <c r="G45" s="63"/>
      <c r="H45" s="74"/>
    </row>
    <row r="46" ht="28" customHeight="1" spans="1:8">
      <c r="A46" s="64"/>
      <c r="B46" s="75"/>
      <c r="C46" s="62"/>
      <c r="D46" s="77"/>
      <c r="E46" s="77"/>
      <c r="F46" s="63"/>
      <c r="G46" s="63"/>
      <c r="H46" s="74"/>
    </row>
    <row r="47" ht="28" customHeight="1" spans="1:8">
      <c r="A47" s="64"/>
      <c r="B47" s="75"/>
      <c r="C47" s="62"/>
      <c r="D47" s="77"/>
      <c r="E47" s="77"/>
      <c r="F47" s="63"/>
      <c r="G47" s="63"/>
      <c r="H47" s="74"/>
    </row>
    <row r="48" ht="28" customHeight="1" spans="1:8">
      <c r="A48" s="64"/>
      <c r="B48" s="75"/>
      <c r="C48" s="62"/>
      <c r="D48" s="77"/>
      <c r="E48" s="77"/>
      <c r="F48" s="63"/>
      <c r="G48" s="63"/>
      <c r="H48" s="74"/>
    </row>
    <row r="49" ht="28" customHeight="1" spans="1:8">
      <c r="A49" s="64"/>
      <c r="B49" s="75"/>
      <c r="C49" s="62"/>
      <c r="D49" s="77"/>
      <c r="E49" s="77"/>
      <c r="F49" s="63"/>
      <c r="G49" s="63"/>
      <c r="H49" s="74"/>
    </row>
    <row r="50" ht="28" customHeight="1" spans="1:8">
      <c r="A50" s="64"/>
      <c r="B50" s="75"/>
      <c r="C50" s="62"/>
      <c r="D50" s="77"/>
      <c r="E50" s="77"/>
      <c r="F50" s="63"/>
      <c r="G50" s="63"/>
      <c r="H50" s="74"/>
    </row>
    <row r="51" ht="28" customHeight="1" spans="1:8">
      <c r="A51" s="64"/>
      <c r="B51" s="75"/>
      <c r="C51" s="62"/>
      <c r="D51" s="77"/>
      <c r="E51" s="77"/>
      <c r="F51" s="63"/>
      <c r="G51" s="63"/>
      <c r="H51" s="74"/>
    </row>
    <row r="52" ht="28" customHeight="1" spans="1:8">
      <c r="A52" s="64"/>
      <c r="B52" s="75"/>
      <c r="C52" s="62"/>
      <c r="D52" s="77"/>
      <c r="E52" s="77"/>
      <c r="F52" s="63"/>
      <c r="G52" s="63"/>
      <c r="H52" s="74"/>
    </row>
    <row r="53" ht="28" customHeight="1" spans="1:8">
      <c r="A53" s="64"/>
      <c r="B53" s="75"/>
      <c r="C53" s="62"/>
      <c r="D53" s="77"/>
      <c r="E53" s="77"/>
      <c r="F53" s="63"/>
      <c r="G53" s="63"/>
      <c r="H53" s="74"/>
    </row>
    <row r="54" ht="28" customHeight="1" spans="1:8">
      <c r="A54" s="64"/>
      <c r="B54" s="75"/>
      <c r="C54" s="62"/>
      <c r="D54" s="77"/>
      <c r="E54" s="77"/>
      <c r="F54" s="63"/>
      <c r="G54" s="63"/>
      <c r="H54" s="74"/>
    </row>
    <row r="55" ht="33" customHeight="1" spans="1:8">
      <c r="A55" s="64"/>
      <c r="B55" s="75"/>
      <c r="C55" s="62"/>
      <c r="D55" s="77"/>
      <c r="E55" s="77"/>
      <c r="F55" s="63"/>
      <c r="G55" s="63"/>
      <c r="H55" s="74"/>
    </row>
    <row r="56" ht="42" customHeight="1" spans="1:8">
      <c r="A56" s="64"/>
      <c r="B56" s="75"/>
      <c r="C56" s="62"/>
      <c r="D56" s="77"/>
      <c r="E56" s="77"/>
      <c r="F56" s="63"/>
      <c r="G56" s="63"/>
      <c r="H56" s="74"/>
    </row>
    <row r="57" ht="33" customHeight="1" spans="1:8">
      <c r="A57" s="64"/>
      <c r="B57" s="75"/>
      <c r="C57" s="62"/>
      <c r="D57" s="77"/>
      <c r="E57" s="77"/>
      <c r="F57" s="63"/>
      <c r="G57" s="63"/>
      <c r="H57" s="74"/>
    </row>
    <row r="58" ht="33" customHeight="1" spans="1:8">
      <c r="A58" s="64"/>
      <c r="B58" s="75"/>
      <c r="C58" s="62"/>
      <c r="D58" s="77"/>
      <c r="E58" s="77"/>
      <c r="F58" s="63"/>
      <c r="G58" s="63"/>
      <c r="H58" s="74"/>
    </row>
    <row r="59" ht="33" customHeight="1" spans="1:8">
      <c r="A59" s="64"/>
      <c r="B59" s="75"/>
      <c r="C59" s="62"/>
      <c r="D59" s="77"/>
      <c r="E59" s="77"/>
      <c r="F59" s="63"/>
      <c r="G59" s="63"/>
      <c r="H59" s="74"/>
    </row>
    <row r="60" ht="33" customHeight="1" spans="1:8">
      <c r="A60" s="64"/>
      <c r="B60" s="75"/>
      <c r="C60" s="62"/>
      <c r="D60" s="77"/>
      <c r="E60" s="77"/>
      <c r="F60" s="63"/>
      <c r="G60" s="63"/>
      <c r="H60" s="74"/>
    </row>
    <row r="61" ht="28" customHeight="1" spans="1:8">
      <c r="A61" s="64"/>
      <c r="B61" s="75"/>
      <c r="C61" s="62"/>
      <c r="D61" s="77"/>
      <c r="E61" s="77"/>
      <c r="F61" s="63"/>
      <c r="G61" s="63"/>
      <c r="H61" s="74"/>
    </row>
    <row r="62" ht="28" customHeight="1" spans="1:8">
      <c r="A62" s="64"/>
      <c r="B62" s="75"/>
      <c r="C62" s="62"/>
      <c r="D62" s="77"/>
      <c r="E62" s="77"/>
      <c r="F62" s="63"/>
      <c r="G62" s="63"/>
      <c r="H62" s="74"/>
    </row>
    <row r="63" ht="28" customHeight="1" spans="1:8">
      <c r="A63" s="64"/>
      <c r="B63" s="75"/>
      <c r="C63" s="62"/>
      <c r="D63" s="77"/>
      <c r="E63" s="77"/>
      <c r="F63" s="63"/>
      <c r="G63" s="63"/>
      <c r="H63" s="74"/>
    </row>
    <row r="64" ht="28" customHeight="1" spans="1:10">
      <c r="A64" s="80"/>
      <c r="B64" s="60"/>
      <c r="C64" s="62"/>
      <c r="D64" s="60"/>
      <c r="E64" s="60"/>
      <c r="F64" s="60"/>
      <c r="G64" s="60"/>
      <c r="H64" s="25"/>
      <c r="J64">
        <f>G28+G44+G64</f>
        <v>0</v>
      </c>
    </row>
  </sheetData>
  <mergeCells count="5">
    <mergeCell ref="B1:H1"/>
    <mergeCell ref="C6:D6"/>
    <mergeCell ref="A3:A5"/>
    <mergeCell ref="A29:A43"/>
    <mergeCell ref="A44:A6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5"/>
  <sheetViews>
    <sheetView workbookViewId="0">
      <selection activeCell="F9" sqref="F9"/>
    </sheetView>
  </sheetViews>
  <sheetFormatPr defaultColWidth="9" defaultRowHeight="14.25" outlineLevelCol="2"/>
  <cols>
    <col min="1" max="2" width="9" style="40"/>
    <col min="3" max="3" width="14.625" style="40" customWidth="1"/>
    <col min="4" max="5" width="9" style="40"/>
  </cols>
  <sheetData>
    <row r="1" spans="1:3">
      <c r="A1" s="40" t="s">
        <v>193</v>
      </c>
      <c r="B1" s="40" t="s">
        <v>359</v>
      </c>
      <c r="C1" s="40" t="s">
        <v>192</v>
      </c>
    </row>
    <row r="2" spans="1:3">
      <c r="A2" s="40" t="s">
        <v>203</v>
      </c>
      <c r="B2" s="41" t="s">
        <v>202</v>
      </c>
      <c r="C2" s="41" t="s">
        <v>204</v>
      </c>
    </row>
    <row r="3" spans="1:3">
      <c r="A3" s="40" t="s">
        <v>222</v>
      </c>
      <c r="B3" s="41" t="s">
        <v>221</v>
      </c>
      <c r="C3" s="41" t="s">
        <v>223</v>
      </c>
    </row>
    <row r="4" spans="1:3">
      <c r="A4" s="40" t="s">
        <v>249</v>
      </c>
      <c r="B4" s="42" t="s">
        <v>360</v>
      </c>
      <c r="C4" s="42" t="s">
        <v>248</v>
      </c>
    </row>
    <row r="5" spans="1:3">
      <c r="A5" s="40" t="s">
        <v>361</v>
      </c>
      <c r="B5" s="42" t="s">
        <v>305</v>
      </c>
      <c r="C5" s="42" t="s">
        <v>13</v>
      </c>
    </row>
    <row r="6" spans="2:3">
      <c r="B6" s="42" t="s">
        <v>362</v>
      </c>
      <c r="C6" s="42" t="s">
        <v>363</v>
      </c>
    </row>
    <row r="7" spans="2:3">
      <c r="B7" s="42" t="s">
        <v>364</v>
      </c>
      <c r="C7" s="42" t="s">
        <v>365</v>
      </c>
    </row>
    <row r="8" spans="2:3">
      <c r="B8" s="43" t="s">
        <v>288</v>
      </c>
      <c r="C8" s="43" t="s">
        <v>366</v>
      </c>
    </row>
    <row r="9" spans="2:2">
      <c r="B9" s="44" t="s">
        <v>367</v>
      </c>
    </row>
    <row r="10" spans="2:2">
      <c r="B10" s="42" t="s">
        <v>366</v>
      </c>
    </row>
    <row r="11" spans="2:3">
      <c r="B11" s="43"/>
      <c r="C11" s="43"/>
    </row>
    <row r="12" spans="2:3">
      <c r="B12" s="43"/>
      <c r="C12" s="44"/>
    </row>
    <row r="13" spans="3:3">
      <c r="C13" s="42"/>
    </row>
    <row r="14" spans="3:3">
      <c r="C14" s="42"/>
    </row>
    <row r="15" spans="2:3">
      <c r="B15" s="42"/>
      <c r="C15" s="42"/>
    </row>
    <row r="16" spans="2:3">
      <c r="B16" s="42"/>
      <c r="C16" s="42"/>
    </row>
    <row r="17" spans="2:3">
      <c r="B17" s="42"/>
      <c r="C17" s="42"/>
    </row>
    <row r="18" spans="2:3">
      <c r="B18" s="42"/>
      <c r="C18" s="45"/>
    </row>
    <row r="19" spans="2:3">
      <c r="B19" s="45"/>
      <c r="C19" s="45"/>
    </row>
    <row r="20" spans="2:3">
      <c r="B20" s="45"/>
      <c r="C20" s="45"/>
    </row>
    <row r="21" spans="2:3">
      <c r="B21" s="45"/>
      <c r="C21" s="45"/>
    </row>
    <row r="22" spans="2:3">
      <c r="B22" s="45"/>
      <c r="C22" s="45"/>
    </row>
    <row r="23" spans="2:3">
      <c r="B23" s="45"/>
      <c r="C23" s="45"/>
    </row>
    <row r="24" spans="2:3">
      <c r="B24" s="45"/>
      <c r="C24" s="45"/>
    </row>
    <row r="25" spans="2:3">
      <c r="B25" s="45"/>
      <c r="C25" s="45"/>
    </row>
    <row r="26" spans="2:3">
      <c r="B26" s="46"/>
      <c r="C26" s="46"/>
    </row>
    <row r="27" spans="2:3">
      <c r="B27" s="45"/>
      <c r="C27" s="45"/>
    </row>
    <row r="28" spans="2:3">
      <c r="B28" s="45"/>
      <c r="C28" s="45"/>
    </row>
    <row r="29" spans="2:3">
      <c r="B29" s="45"/>
      <c r="C29" s="45"/>
    </row>
    <row r="30" spans="2:3">
      <c r="B30" s="45"/>
      <c r="C30" s="45"/>
    </row>
    <row r="31" spans="2:3">
      <c r="B31" s="45"/>
      <c r="C31" s="45"/>
    </row>
    <row r="32" spans="2:3">
      <c r="B32" s="45"/>
      <c r="C32" s="45"/>
    </row>
    <row r="33" spans="2:3">
      <c r="B33" s="45"/>
      <c r="C33" s="45"/>
    </row>
    <row r="34" spans="2:3">
      <c r="B34" s="45"/>
      <c r="C34" s="45"/>
    </row>
    <row r="35" spans="2:3">
      <c r="B35" s="45"/>
      <c r="C35" s="45"/>
    </row>
    <row r="36" spans="2:3">
      <c r="B36" s="45"/>
      <c r="C36" s="45"/>
    </row>
    <row r="37" spans="2:3">
      <c r="B37" s="45"/>
      <c r="C37" s="45"/>
    </row>
    <row r="38" spans="2:3">
      <c r="B38" s="45"/>
      <c r="C38" s="45"/>
    </row>
    <row r="39" spans="2:3">
      <c r="B39" s="46"/>
      <c r="C39" s="46"/>
    </row>
    <row r="40" spans="2:3">
      <c r="B40" s="46"/>
      <c r="C40" s="46"/>
    </row>
    <row r="41" spans="2:3">
      <c r="B41" s="46"/>
      <c r="C41" s="46"/>
    </row>
    <row r="42" spans="2:3">
      <c r="B42" s="45"/>
      <c r="C42" s="45"/>
    </row>
    <row r="43" spans="2:3">
      <c r="B43" s="45"/>
      <c r="C43" s="45"/>
    </row>
    <row r="44" spans="2:3">
      <c r="B44" s="45"/>
      <c r="C44" s="45"/>
    </row>
    <row r="45" spans="2:3">
      <c r="B45" s="45"/>
      <c r="C45" s="45"/>
    </row>
    <row r="46" spans="2:3">
      <c r="B46" s="46"/>
      <c r="C46" s="46"/>
    </row>
    <row r="47" spans="2:3">
      <c r="B47" s="47"/>
      <c r="C47" s="48"/>
    </row>
    <row r="48" spans="2:3">
      <c r="B48" s="49"/>
      <c r="C48" s="45"/>
    </row>
    <row r="49" spans="2:3">
      <c r="B49" s="49"/>
      <c r="C49" s="45"/>
    </row>
    <row r="50" spans="2:3">
      <c r="B50" s="46"/>
      <c r="C50" s="46"/>
    </row>
    <row r="51" spans="2:3">
      <c r="B51" s="45"/>
      <c r="C51" s="45"/>
    </row>
    <row r="52" spans="2:3">
      <c r="B52" s="45"/>
      <c r="C52" s="45"/>
    </row>
    <row r="53" spans="2:3">
      <c r="B53" s="45"/>
      <c r="C53" s="45"/>
    </row>
    <row r="54" spans="2:3">
      <c r="B54" s="45"/>
      <c r="C54" s="45"/>
    </row>
    <row r="55" spans="2:3">
      <c r="B55" s="45"/>
      <c r="C55" s="45"/>
    </row>
    <row r="56" spans="2:3">
      <c r="B56" s="45"/>
      <c r="C56" s="45"/>
    </row>
    <row r="57" spans="2:3">
      <c r="B57" s="46"/>
      <c r="C57" s="46"/>
    </row>
    <row r="58" spans="2:3">
      <c r="B58" s="46"/>
      <c r="C58" s="46"/>
    </row>
    <row r="59" spans="2:3">
      <c r="B59" s="46"/>
      <c r="C59" s="46"/>
    </row>
    <row r="60" spans="2:3">
      <c r="B60" s="45"/>
      <c r="C60" s="45"/>
    </row>
    <row r="61" spans="2:3">
      <c r="B61" s="45"/>
      <c r="C61" s="45"/>
    </row>
    <row r="62" spans="2:3">
      <c r="B62" s="45"/>
      <c r="C62" s="45"/>
    </row>
    <row r="63" spans="2:3">
      <c r="B63" s="45"/>
      <c r="C63" s="45"/>
    </row>
    <row r="64" spans="2:3">
      <c r="B64" s="45"/>
      <c r="C64" s="45"/>
    </row>
    <row r="65" spans="2:3">
      <c r="B65" s="45"/>
      <c r="C65" s="45"/>
    </row>
    <row r="66" spans="2:3">
      <c r="B66" s="45"/>
      <c r="C66" s="45"/>
    </row>
    <row r="67" spans="2:3">
      <c r="B67" s="45"/>
      <c r="C67" s="45"/>
    </row>
    <row r="68" spans="2:3">
      <c r="B68" s="50"/>
      <c r="C68" s="50"/>
    </row>
    <row r="69" spans="2:3">
      <c r="B69" s="50"/>
      <c r="C69" s="50"/>
    </row>
    <row r="70" spans="2:3">
      <c r="B70" s="46"/>
      <c r="C70" s="46"/>
    </row>
    <row r="71" spans="2:3">
      <c r="B71" s="45"/>
      <c r="C71" s="45"/>
    </row>
    <row r="72" spans="2:3">
      <c r="B72" s="45"/>
      <c r="C72" s="45"/>
    </row>
    <row r="73" spans="2:3">
      <c r="B73" s="45"/>
      <c r="C73" s="45"/>
    </row>
    <row r="74" spans="2:3">
      <c r="B74" s="45"/>
      <c r="C74" s="45"/>
    </row>
    <row r="75" spans="2:3">
      <c r="B75" s="45"/>
      <c r="C75" s="45"/>
    </row>
    <row r="76" spans="2:3">
      <c r="B76" s="45"/>
      <c r="C76" s="45"/>
    </row>
    <row r="77" spans="2:3">
      <c r="B77" s="46"/>
      <c r="C77" s="46"/>
    </row>
    <row r="78" spans="2:3">
      <c r="B78" s="46"/>
      <c r="C78" s="46"/>
    </row>
    <row r="79" spans="2:3">
      <c r="B79" s="45"/>
      <c r="C79" s="45"/>
    </row>
    <row r="83" spans="2:3">
      <c r="B83" s="45"/>
      <c r="C83" s="45"/>
    </row>
    <row r="84" spans="2:3">
      <c r="B84" s="45"/>
      <c r="C84" s="45"/>
    </row>
    <row r="85" spans="2:3">
      <c r="B85" s="45"/>
      <c r="C85" s="45"/>
    </row>
    <row r="88" spans="2:3">
      <c r="B88" s="45"/>
      <c r="C88" s="45"/>
    </row>
    <row r="89" spans="2:3">
      <c r="B89" s="45"/>
      <c r="C89" s="45"/>
    </row>
    <row r="90" spans="2:3">
      <c r="B90" s="45"/>
      <c r="C90" s="45"/>
    </row>
    <row r="93" spans="2:3">
      <c r="B93" s="45"/>
      <c r="C93" s="45"/>
    </row>
    <row r="94" spans="2:3">
      <c r="B94" s="45"/>
      <c r="C94" s="45"/>
    </row>
    <row r="95" spans="2:3">
      <c r="B95" s="45"/>
      <c r="C95" s="45"/>
    </row>
    <row r="99" spans="2:3">
      <c r="B99" s="45"/>
      <c r="C99" s="45"/>
    </row>
    <row r="100" spans="2:3">
      <c r="B100" s="45"/>
      <c r="C100" s="45"/>
    </row>
    <row r="101" spans="2:3">
      <c r="B101" s="45"/>
      <c r="C101" s="45"/>
    </row>
    <row r="102" spans="2:3">
      <c r="B102" s="45"/>
      <c r="C102" s="45"/>
    </row>
    <row r="103" spans="2:3">
      <c r="B103" s="45"/>
      <c r="C103" s="45"/>
    </row>
    <row r="104" spans="2:3">
      <c r="B104" s="45"/>
      <c r="C104" s="45"/>
    </row>
    <row r="105" spans="2:3">
      <c r="B105" s="45"/>
      <c r="C105" s="45"/>
    </row>
    <row r="106" spans="2:3">
      <c r="B106" s="45"/>
      <c r="C106" s="45"/>
    </row>
    <row r="107" spans="2:3">
      <c r="B107" s="46"/>
      <c r="C107" s="46"/>
    </row>
    <row r="108" spans="2:3">
      <c r="B108" s="46"/>
      <c r="C108" s="46"/>
    </row>
    <row r="109" spans="2:3">
      <c r="B109" s="45"/>
      <c r="C109" s="45"/>
    </row>
    <row r="110" spans="2:3">
      <c r="B110" s="45"/>
      <c r="C110" s="45"/>
    </row>
    <row r="111" spans="2:3">
      <c r="B111" s="45"/>
      <c r="C111" s="45"/>
    </row>
    <row r="112" spans="2:3">
      <c r="B112" s="45"/>
      <c r="C112" s="45"/>
    </row>
    <row r="113" spans="2:3">
      <c r="B113" s="45"/>
      <c r="C113" s="45"/>
    </row>
    <row r="116" spans="2:3">
      <c r="B116" s="45"/>
      <c r="C116" s="45"/>
    </row>
    <row r="117" spans="2:3">
      <c r="B117" s="45"/>
      <c r="C117" s="45"/>
    </row>
    <row r="118" spans="2:3">
      <c r="B118" s="45"/>
      <c r="C118" s="45"/>
    </row>
    <row r="119" spans="2:3">
      <c r="B119" s="45"/>
      <c r="C119" s="45"/>
    </row>
    <row r="120" spans="2:3">
      <c r="B120" s="45"/>
      <c r="C120" s="45"/>
    </row>
    <row r="121" spans="2:3">
      <c r="B121" s="45"/>
      <c r="C121" s="45"/>
    </row>
    <row r="122" spans="2:3">
      <c r="B122" s="51"/>
      <c r="C122" s="51"/>
    </row>
    <row r="123" spans="2:3">
      <c r="B123" s="51"/>
      <c r="C123" s="51"/>
    </row>
    <row r="124" spans="2:3">
      <c r="B124" s="51"/>
      <c r="C124" s="51"/>
    </row>
    <row r="125" spans="2:3">
      <c r="B125" s="51"/>
      <c r="C125" s="51"/>
    </row>
    <row r="126" spans="2:3">
      <c r="B126" s="51"/>
      <c r="C126" s="51"/>
    </row>
    <row r="127" spans="2:3">
      <c r="B127" s="51"/>
      <c r="C127" s="51"/>
    </row>
    <row r="128" spans="2:3">
      <c r="B128" s="51"/>
      <c r="C128" s="51"/>
    </row>
    <row r="129" spans="2:3">
      <c r="B129" s="51"/>
      <c r="C129" s="51"/>
    </row>
    <row r="130" spans="2:3">
      <c r="B130" s="51"/>
      <c r="C130" s="51"/>
    </row>
    <row r="131" spans="2:3">
      <c r="B131" s="51"/>
      <c r="C131" s="51"/>
    </row>
    <row r="132" spans="2:3">
      <c r="B132" s="51"/>
      <c r="C132" s="51"/>
    </row>
    <row r="133" spans="2:3">
      <c r="B133" s="51"/>
      <c r="C133" s="51"/>
    </row>
    <row r="134" spans="2:3">
      <c r="B134" s="51"/>
      <c r="C134" s="51"/>
    </row>
    <row r="135" spans="2:3">
      <c r="B135" s="51"/>
      <c r="C135" s="51"/>
    </row>
    <row r="136" spans="2:3">
      <c r="B136" s="51"/>
      <c r="C136" s="51"/>
    </row>
    <row r="137" spans="2:3">
      <c r="B137" s="51"/>
      <c r="C137" s="51"/>
    </row>
    <row r="138" spans="2:3">
      <c r="B138" s="51"/>
      <c r="C138" s="51"/>
    </row>
    <row r="140" spans="2:3">
      <c r="B140" s="52"/>
      <c r="C140" s="52"/>
    </row>
    <row r="141" spans="2:3">
      <c r="B141" s="52"/>
      <c r="C141" s="52"/>
    </row>
    <row r="142" spans="2:3">
      <c r="B142" s="52"/>
      <c r="C142" s="52"/>
    </row>
    <row r="143" spans="2:3">
      <c r="B143" s="52"/>
      <c r="C143" s="52"/>
    </row>
    <row r="144" spans="2:3">
      <c r="B144" s="46"/>
      <c r="C144" s="46"/>
    </row>
    <row r="145" spans="2:3">
      <c r="B145" s="53"/>
      <c r="C145" s="53"/>
    </row>
    <row r="146" spans="2:3">
      <c r="B146" s="53"/>
      <c r="C146" s="53"/>
    </row>
    <row r="147" spans="2:3">
      <c r="B147" s="46"/>
      <c r="C147" s="46"/>
    </row>
    <row r="148" spans="2:3">
      <c r="B148" s="45"/>
      <c r="C148" s="45"/>
    </row>
    <row r="149" spans="2:3">
      <c r="B149" s="45"/>
      <c r="C149" s="45"/>
    </row>
    <row r="150" spans="2:3">
      <c r="B150" s="45"/>
      <c r="C150" s="45"/>
    </row>
    <row r="151" spans="2:3">
      <c r="B151" s="45"/>
      <c r="C151" s="45"/>
    </row>
    <row r="152" spans="2:3">
      <c r="B152" s="45"/>
      <c r="C152" s="45"/>
    </row>
    <row r="153" spans="2:3">
      <c r="B153" s="45"/>
      <c r="C153" s="45"/>
    </row>
    <row r="154" spans="2:3">
      <c r="B154" s="46"/>
      <c r="C154" s="46"/>
    </row>
    <row r="155" spans="2:3">
      <c r="B155" s="46"/>
      <c r="C155" s="46"/>
    </row>
    <row r="156" spans="2:3">
      <c r="B156" s="46"/>
      <c r="C156" s="46"/>
    </row>
    <row r="157" spans="2:3">
      <c r="B157" s="46"/>
      <c r="C157" s="46"/>
    </row>
    <row r="158" spans="2:3">
      <c r="B158" s="53"/>
      <c r="C158" s="53"/>
    </row>
    <row r="159" spans="2:3">
      <c r="B159" s="54"/>
      <c r="C159" s="54"/>
    </row>
    <row r="160" spans="2:3">
      <c r="B160" s="45"/>
      <c r="C160" s="45"/>
    </row>
    <row r="161" spans="2:3">
      <c r="B161" s="45"/>
      <c r="C161" s="45"/>
    </row>
    <row r="162" spans="2:3">
      <c r="B162" s="45"/>
      <c r="C162" s="45"/>
    </row>
    <row r="163" spans="2:3">
      <c r="B163" s="45"/>
      <c r="C163" s="45"/>
    </row>
    <row r="164" spans="2:3">
      <c r="B164" s="46"/>
      <c r="C164" s="46"/>
    </row>
    <row r="165" spans="2:3">
      <c r="B165" s="46"/>
      <c r="C165" s="46"/>
    </row>
    <row r="166" spans="2:3">
      <c r="B166" s="46"/>
      <c r="C166" s="46"/>
    </row>
    <row r="167" spans="2:3">
      <c r="B167" s="45"/>
      <c r="C167" s="45"/>
    </row>
    <row r="168" spans="2:3">
      <c r="B168" s="52"/>
      <c r="C168" s="52"/>
    </row>
    <row r="169" spans="2:3">
      <c r="B169" s="51"/>
      <c r="C169" s="51"/>
    </row>
    <row r="170" spans="2:3">
      <c r="B170" s="51"/>
      <c r="C170" s="51"/>
    </row>
    <row r="171" spans="2:3">
      <c r="B171" s="51"/>
      <c r="C171" s="51"/>
    </row>
    <row r="172" spans="2:3">
      <c r="B172" s="51"/>
      <c r="C172" s="51"/>
    </row>
    <row r="173" spans="2:3">
      <c r="B173" s="51"/>
      <c r="C173" s="51"/>
    </row>
    <row r="174" spans="2:3">
      <c r="B174" s="51"/>
      <c r="C174" s="51"/>
    </row>
    <row r="175" spans="2:3">
      <c r="B175" s="51"/>
      <c r="C175" s="51"/>
    </row>
    <row r="176" spans="2:3">
      <c r="B176" s="51"/>
      <c r="C176" s="51"/>
    </row>
    <row r="177" spans="2:3">
      <c r="B177" s="51"/>
      <c r="C177" s="51"/>
    </row>
    <row r="178" spans="2:3">
      <c r="B178" s="51"/>
      <c r="C178" s="51"/>
    </row>
    <row r="179" spans="2:3">
      <c r="B179" s="52"/>
      <c r="C179" s="52"/>
    </row>
    <row r="180" spans="2:3">
      <c r="B180" s="52"/>
      <c r="C180" s="52"/>
    </row>
    <row r="181" spans="2:3">
      <c r="B181" s="52"/>
      <c r="C181" s="52"/>
    </row>
    <row r="182" spans="2:3">
      <c r="B182" s="51"/>
      <c r="C182" s="51"/>
    </row>
    <row r="183" spans="2:3">
      <c r="B183" s="51"/>
      <c r="C183" s="51"/>
    </row>
    <row r="184" spans="2:3">
      <c r="B184" s="51"/>
      <c r="C184" s="51"/>
    </row>
    <row r="185" spans="2:3">
      <c r="B185" s="51"/>
      <c r="C185" s="51"/>
    </row>
    <row r="186" spans="2:3">
      <c r="B186" s="51"/>
      <c r="C186" s="51"/>
    </row>
    <row r="187" spans="2:3">
      <c r="B187" s="51"/>
      <c r="C187" s="51"/>
    </row>
    <row r="188" spans="2:3">
      <c r="B188" s="51"/>
      <c r="C188" s="51"/>
    </row>
    <row r="189" spans="2:3">
      <c r="B189" s="51"/>
      <c r="C189" s="51"/>
    </row>
    <row r="190" spans="2:3">
      <c r="B190" s="51"/>
      <c r="C190" s="51"/>
    </row>
    <row r="191" spans="2:3">
      <c r="B191" s="52"/>
      <c r="C191" s="52"/>
    </row>
    <row r="192" spans="2:3">
      <c r="B192" s="52"/>
      <c r="C192" s="52"/>
    </row>
    <row r="193" spans="2:3">
      <c r="B193" s="52"/>
      <c r="C193" s="52"/>
    </row>
    <row r="194" spans="2:3">
      <c r="B194" s="52"/>
      <c r="C194" s="52"/>
    </row>
    <row r="195" spans="2:3">
      <c r="B195" s="52"/>
      <c r="C195" s="52"/>
    </row>
    <row r="196" spans="2:3">
      <c r="B196" s="51"/>
      <c r="C196" s="51"/>
    </row>
    <row r="197" spans="2:3">
      <c r="B197" s="51"/>
      <c r="C197" s="51"/>
    </row>
    <row r="198" spans="2:3">
      <c r="B198" s="52"/>
      <c r="C198" s="52"/>
    </row>
    <row r="199" spans="2:3">
      <c r="B199" s="52"/>
      <c r="C199" s="52"/>
    </row>
    <row r="200" spans="2:3">
      <c r="B200" s="51"/>
      <c r="C200" s="51"/>
    </row>
    <row r="201" spans="2:3">
      <c r="B201" s="51"/>
      <c r="C201" s="51"/>
    </row>
    <row r="202" spans="2:3">
      <c r="B202" s="51"/>
      <c r="C202" s="51"/>
    </row>
    <row r="203" spans="2:3">
      <c r="B203" s="52"/>
      <c r="C203" s="52"/>
    </row>
    <row r="204" spans="2:3">
      <c r="B204" s="51"/>
      <c r="C204" s="51"/>
    </row>
    <row r="205" spans="2:3">
      <c r="B205" s="51"/>
      <c r="C205" s="51"/>
    </row>
    <row r="206" spans="2:3">
      <c r="B206" s="51"/>
      <c r="C206" s="51"/>
    </row>
    <row r="207" spans="2:3">
      <c r="B207" s="51"/>
      <c r="C207" s="51"/>
    </row>
    <row r="208" spans="2:3">
      <c r="B208" s="51"/>
      <c r="C208" s="51"/>
    </row>
    <row r="209" spans="2:3">
      <c r="B209" s="51"/>
      <c r="C209" s="51"/>
    </row>
    <row r="210" spans="2:3">
      <c r="B210" s="51"/>
      <c r="C210" s="51"/>
    </row>
    <row r="211" spans="2:3">
      <c r="B211" s="51"/>
      <c r="C211" s="51"/>
    </row>
    <row r="212" spans="2:3">
      <c r="B212" s="51"/>
      <c r="C212" s="51"/>
    </row>
    <row r="213" spans="2:3">
      <c r="B213" s="42" t="s">
        <v>360</v>
      </c>
      <c r="C213" s="42" t="s">
        <v>248</v>
      </c>
    </row>
    <row r="214" spans="2:3">
      <c r="B214" s="42"/>
      <c r="C214" s="42"/>
    </row>
    <row r="215" spans="2:3">
      <c r="B215" s="42"/>
      <c r="C215" s="42"/>
    </row>
    <row r="216" spans="2:3">
      <c r="B216" s="42"/>
      <c r="C216" s="42"/>
    </row>
    <row r="217" spans="2:3">
      <c r="B217" s="42" t="s">
        <v>360</v>
      </c>
      <c r="C217" s="42" t="s">
        <v>248</v>
      </c>
    </row>
    <row r="218" spans="2:3">
      <c r="B218" s="42"/>
      <c r="C218" s="42"/>
    </row>
    <row r="219" spans="2:3">
      <c r="B219" s="55"/>
      <c r="C219" s="55"/>
    </row>
    <row r="220" spans="2:3">
      <c r="B220" s="51"/>
      <c r="C220" s="51"/>
    </row>
    <row r="221" spans="2:3">
      <c r="B221" s="51"/>
      <c r="C221" s="51"/>
    </row>
    <row r="222" spans="2:3">
      <c r="B222" s="51"/>
      <c r="C222" s="51"/>
    </row>
    <row r="223" spans="2:3">
      <c r="B223" s="51"/>
      <c r="C223" s="51"/>
    </row>
    <row r="224" spans="2:3">
      <c r="B224" s="51"/>
      <c r="C224" s="51"/>
    </row>
    <row r="225" spans="2:3">
      <c r="B225" s="51"/>
      <c r="C225" s="51"/>
    </row>
    <row r="226" spans="2:3">
      <c r="B226" s="51"/>
      <c r="C226" s="51"/>
    </row>
    <row r="227" spans="2:3">
      <c r="B227" s="51"/>
      <c r="C227" s="51"/>
    </row>
    <row r="228" spans="2:3">
      <c r="B228" s="51"/>
      <c r="C228" s="51"/>
    </row>
    <row r="229" spans="2:3">
      <c r="B229" s="51"/>
      <c r="C229" s="51"/>
    </row>
    <row r="230" spans="2:3">
      <c r="B230" s="51"/>
      <c r="C230" s="51"/>
    </row>
    <row r="231" spans="2:3">
      <c r="B231" s="51"/>
      <c r="C231" s="51"/>
    </row>
    <row r="232" spans="2:3">
      <c r="B232" s="51"/>
      <c r="C232" s="51"/>
    </row>
    <row r="233" spans="2:3">
      <c r="B233" s="51"/>
      <c r="C233" s="51"/>
    </row>
    <row r="234" spans="2:3">
      <c r="B234" s="51"/>
      <c r="C234" s="51"/>
    </row>
    <row r="235" spans="2:3">
      <c r="B235" s="51"/>
      <c r="C235" s="51"/>
    </row>
    <row r="236" spans="2:3">
      <c r="B236" s="51"/>
      <c r="C236" s="51"/>
    </row>
    <row r="237" spans="2:3">
      <c r="B237" s="37"/>
      <c r="C237" s="37"/>
    </row>
    <row r="238" spans="2:3">
      <c r="B238" s="56"/>
      <c r="C238" s="56"/>
    </row>
    <row r="239" spans="2:3">
      <c r="B239" s="57"/>
      <c r="C239" s="57"/>
    </row>
    <row r="240" spans="2:3">
      <c r="B240" s="37"/>
      <c r="C240" s="37"/>
    </row>
    <row r="241" spans="2:3">
      <c r="B241" s="37"/>
      <c r="C241" s="37"/>
    </row>
    <row r="242" spans="2:3">
      <c r="B242" s="37"/>
      <c r="C242" s="37"/>
    </row>
    <row r="243" spans="2:3">
      <c r="B243" s="37"/>
      <c r="C243" s="37"/>
    </row>
    <row r="244" spans="2:3">
      <c r="B244" s="58"/>
      <c r="C244" s="58"/>
    </row>
    <row r="245" spans="2:3">
      <c r="B245" s="58"/>
      <c r="C245" s="58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A4" workbookViewId="0">
      <selection activeCell="H18" sqref="H18"/>
    </sheetView>
  </sheetViews>
  <sheetFormatPr defaultColWidth="9" defaultRowHeight="13.5"/>
  <cols>
    <col min="1" max="1" width="9" style="4"/>
    <col min="2" max="2" width="14.75" style="4" customWidth="1"/>
    <col min="3" max="3" width="12.125" style="4" customWidth="1"/>
    <col min="4" max="5" width="17.375" style="4" customWidth="1"/>
    <col min="6" max="6" width="10.125" style="4"/>
    <col min="7" max="7" width="9" style="4"/>
    <col min="8" max="8" width="15.75" style="4" customWidth="1"/>
    <col min="9" max="10" width="9" style="4" hidden="1" customWidth="1"/>
    <col min="11" max="11" width="27.125" style="4" customWidth="1"/>
    <col min="12" max="16384" width="9" style="4"/>
  </cols>
  <sheetData>
    <row r="1" spans="1:8">
      <c r="A1" s="5"/>
      <c r="B1" s="5"/>
      <c r="C1" s="5"/>
      <c r="D1" s="5"/>
      <c r="E1" s="5"/>
      <c r="F1" s="5"/>
      <c r="G1" s="5"/>
      <c r="H1" s="5"/>
    </row>
    <row r="2" s="1" customFormat="1" ht="48" customHeight="1" spans="1:11">
      <c r="A2" s="1" t="s">
        <v>4</v>
      </c>
      <c r="B2" s="1" t="s">
        <v>368</v>
      </c>
      <c r="C2" s="1" t="s">
        <v>369</v>
      </c>
      <c r="D2" s="1" t="s">
        <v>335</v>
      </c>
      <c r="E2" s="1" t="s">
        <v>370</v>
      </c>
      <c r="F2" s="1" t="s">
        <v>371</v>
      </c>
      <c r="G2" s="6" t="s">
        <v>372</v>
      </c>
      <c r="H2" s="7" t="s">
        <v>373</v>
      </c>
      <c r="K2" s="1" t="s">
        <v>213</v>
      </c>
    </row>
    <row r="3" s="2" customFormat="1" ht="14.25" spans="1:10">
      <c r="A3" s="8">
        <v>6</v>
      </c>
      <c r="B3" s="9" t="s">
        <v>271</v>
      </c>
      <c r="C3" s="10" t="s">
        <v>272</v>
      </c>
      <c r="D3" s="10" t="s">
        <v>93</v>
      </c>
      <c r="E3" s="10" t="s">
        <v>94</v>
      </c>
      <c r="F3" s="11" t="s">
        <v>275</v>
      </c>
      <c r="G3" s="12" t="s">
        <v>374</v>
      </c>
      <c r="H3" s="13"/>
      <c r="I3" s="32"/>
      <c r="J3" s="33"/>
    </row>
    <row r="4" s="2" customFormat="1" ht="14.25" spans="1:10">
      <c r="A4" s="14"/>
      <c r="B4" s="9"/>
      <c r="C4" s="10"/>
      <c r="D4" s="10"/>
      <c r="E4" s="10"/>
      <c r="F4" s="11"/>
      <c r="G4" s="12"/>
      <c r="H4" s="13"/>
      <c r="I4" s="34"/>
      <c r="J4" s="35"/>
    </row>
    <row r="5" s="2" customFormat="1" ht="14.25" spans="1:10">
      <c r="A5" s="14"/>
      <c r="B5" s="9"/>
      <c r="C5" s="10"/>
      <c r="D5" s="10"/>
      <c r="E5" s="10"/>
      <c r="F5" s="11"/>
      <c r="G5" s="12"/>
      <c r="H5" s="13"/>
      <c r="I5" s="34"/>
      <c r="J5" s="35"/>
    </row>
    <row r="6" s="2" customFormat="1" ht="14.25" spans="1:10">
      <c r="A6" s="14"/>
      <c r="B6" s="9" t="s">
        <v>285</v>
      </c>
      <c r="C6" s="10" t="s">
        <v>286</v>
      </c>
      <c r="D6" s="10" t="s">
        <v>287</v>
      </c>
      <c r="E6" s="10" t="s">
        <v>126</v>
      </c>
      <c r="F6" s="11" t="s">
        <v>291</v>
      </c>
      <c r="G6" s="12" t="s">
        <v>293</v>
      </c>
      <c r="H6" s="13"/>
      <c r="I6" s="34"/>
      <c r="J6" s="35"/>
    </row>
    <row r="7" s="2" customFormat="1" ht="14.25" spans="1:10">
      <c r="A7" s="14"/>
      <c r="B7" s="9"/>
      <c r="C7" s="10"/>
      <c r="D7" s="10"/>
      <c r="E7" s="10"/>
      <c r="F7" s="11"/>
      <c r="G7" s="12"/>
      <c r="H7" s="15"/>
      <c r="I7" s="34"/>
      <c r="J7" s="35"/>
    </row>
    <row r="8" s="2" customFormat="1" ht="14.25" spans="1:11">
      <c r="A8" s="14"/>
      <c r="B8" s="9" t="s">
        <v>296</v>
      </c>
      <c r="C8" s="10" t="s">
        <v>138</v>
      </c>
      <c r="D8" s="10" t="s">
        <v>297</v>
      </c>
      <c r="E8" s="10" t="s">
        <v>139</v>
      </c>
      <c r="F8" s="10">
        <v>37000</v>
      </c>
      <c r="G8" s="16">
        <v>18500</v>
      </c>
      <c r="H8" s="17">
        <v>11100</v>
      </c>
      <c r="I8" s="10"/>
      <c r="J8" s="35"/>
      <c r="K8" s="36" t="s">
        <v>375</v>
      </c>
    </row>
    <row r="9" s="2" customFormat="1" ht="14.25" spans="1:11">
      <c r="A9" s="14"/>
      <c r="B9" s="9"/>
      <c r="C9" s="10"/>
      <c r="D9" s="10"/>
      <c r="E9" s="10"/>
      <c r="F9" s="10"/>
      <c r="G9" s="16">
        <v>11100</v>
      </c>
      <c r="H9" s="17"/>
      <c r="I9" s="37"/>
      <c r="J9" s="35"/>
      <c r="K9" s="36"/>
    </row>
    <row r="10" s="2" customFormat="1" ht="14.25" spans="1:11">
      <c r="A10" s="14"/>
      <c r="B10" s="9"/>
      <c r="C10" s="10"/>
      <c r="D10" s="10"/>
      <c r="E10" s="10"/>
      <c r="F10" s="10"/>
      <c r="G10" s="16">
        <v>7400</v>
      </c>
      <c r="H10" s="17"/>
      <c r="I10" s="38"/>
      <c r="J10" s="35"/>
      <c r="K10" s="36"/>
    </row>
    <row r="11" s="2" customFormat="1" ht="24" spans="1:10">
      <c r="A11" s="14"/>
      <c r="B11" s="9" t="s">
        <v>302</v>
      </c>
      <c r="C11" s="10" t="s">
        <v>303</v>
      </c>
      <c r="D11" s="10" t="s">
        <v>304</v>
      </c>
      <c r="E11" s="10" t="s">
        <v>306</v>
      </c>
      <c r="F11" s="10">
        <v>3362.5</v>
      </c>
      <c r="G11" s="16">
        <v>3362.5</v>
      </c>
      <c r="H11" s="17"/>
      <c r="I11" s="35"/>
      <c r="J11" s="35"/>
    </row>
    <row r="12" s="2" customFormat="1" ht="14.25" spans="1:11">
      <c r="A12" s="14"/>
      <c r="B12" s="9" t="s">
        <v>308</v>
      </c>
      <c r="C12" s="10" t="s">
        <v>309</v>
      </c>
      <c r="D12" s="10" t="s">
        <v>310</v>
      </c>
      <c r="E12" s="10" t="s">
        <v>311</v>
      </c>
      <c r="F12" s="10">
        <v>10000</v>
      </c>
      <c r="G12" s="16">
        <v>2000</v>
      </c>
      <c r="H12" s="17"/>
      <c r="I12" s="35"/>
      <c r="J12" s="35"/>
      <c r="K12" s="36"/>
    </row>
    <row r="13" s="2" customFormat="1" ht="14.25" spans="1:11">
      <c r="A13" s="14"/>
      <c r="B13" s="9"/>
      <c r="C13" s="10"/>
      <c r="D13" s="10"/>
      <c r="E13" s="10"/>
      <c r="F13" s="10"/>
      <c r="G13" s="16"/>
      <c r="H13" s="15">
        <f>F12-G12</f>
        <v>8000</v>
      </c>
      <c r="I13" s="35"/>
      <c r="J13" s="35"/>
      <c r="K13" s="36"/>
    </row>
    <row r="14" s="2" customFormat="1" ht="14.25" spans="1:11">
      <c r="A14" s="14"/>
      <c r="B14" s="9" t="s">
        <v>313</v>
      </c>
      <c r="C14" s="10" t="s">
        <v>314</v>
      </c>
      <c r="D14" s="10" t="s">
        <v>236</v>
      </c>
      <c r="E14" s="10" t="s">
        <v>315</v>
      </c>
      <c r="F14" s="10">
        <v>2677446.66</v>
      </c>
      <c r="G14" s="18">
        <v>0</v>
      </c>
      <c r="H14" s="19"/>
      <c r="I14" s="35"/>
      <c r="J14" s="35"/>
      <c r="K14" s="36" t="s">
        <v>376</v>
      </c>
    </row>
    <row r="15" s="2" customFormat="1" ht="14.25" spans="1:11">
      <c r="A15" s="14"/>
      <c r="B15" s="9"/>
      <c r="C15" s="10"/>
      <c r="D15" s="10"/>
      <c r="E15" s="10"/>
      <c r="F15" s="10"/>
      <c r="G15" s="20"/>
      <c r="H15" s="21"/>
      <c r="I15" s="35"/>
      <c r="J15" s="10"/>
      <c r="K15" s="36"/>
    </row>
    <row r="16" s="2" customFormat="1" ht="14.25" spans="1:11">
      <c r="A16" s="14"/>
      <c r="B16" s="9"/>
      <c r="C16" s="10"/>
      <c r="D16" s="10"/>
      <c r="E16" s="10"/>
      <c r="F16" s="10"/>
      <c r="G16" s="22"/>
      <c r="H16" s="23"/>
      <c r="I16" s="35"/>
      <c r="J16" s="10"/>
      <c r="K16" s="36"/>
    </row>
    <row r="17" s="3" customFormat="1" ht="24" spans="1:11">
      <c r="A17" s="14"/>
      <c r="B17" s="9" t="s">
        <v>313</v>
      </c>
      <c r="C17" s="10" t="s">
        <v>377</v>
      </c>
      <c r="D17" s="10" t="s">
        <v>236</v>
      </c>
      <c r="E17" s="10" t="s">
        <v>237</v>
      </c>
      <c r="F17" s="10">
        <v>2008300</v>
      </c>
      <c r="G17" s="22">
        <v>0</v>
      </c>
      <c r="H17" s="23">
        <v>1205990</v>
      </c>
      <c r="I17" s="39"/>
      <c r="J17" s="39"/>
      <c r="K17" s="36" t="s">
        <v>376</v>
      </c>
    </row>
    <row r="18" s="3" customFormat="1" ht="28.5" spans="1:11">
      <c r="A18" s="14"/>
      <c r="B18" s="9"/>
      <c r="C18" s="10"/>
      <c r="D18" s="10" t="s">
        <v>378</v>
      </c>
      <c r="E18" s="10" t="s">
        <v>379</v>
      </c>
      <c r="F18" s="10">
        <v>180000</v>
      </c>
      <c r="G18" s="22">
        <v>171000</v>
      </c>
      <c r="H18" s="23"/>
      <c r="I18" s="39"/>
      <c r="J18" s="39"/>
      <c r="K18" s="3" t="s">
        <v>380</v>
      </c>
    </row>
    <row r="19" s="3" customFormat="1" ht="39" customHeight="1" spans="1:11">
      <c r="A19" s="14"/>
      <c r="B19" s="9"/>
      <c r="C19" s="10"/>
      <c r="D19" s="10" t="s">
        <v>381</v>
      </c>
      <c r="E19" s="10" t="s">
        <v>382</v>
      </c>
      <c r="F19" s="10">
        <v>70000</v>
      </c>
      <c r="G19" s="16">
        <v>0</v>
      </c>
      <c r="H19" s="17">
        <v>70000</v>
      </c>
      <c r="I19" s="39"/>
      <c r="J19" s="39"/>
      <c r="K19" s="3" t="s">
        <v>383</v>
      </c>
    </row>
    <row r="20" s="3" customFormat="1" ht="39" customHeight="1" spans="1:11">
      <c r="A20" s="14"/>
      <c r="B20" s="9"/>
      <c r="C20" s="10"/>
      <c r="D20" s="10" t="s">
        <v>384</v>
      </c>
      <c r="E20" s="10" t="s">
        <v>355</v>
      </c>
      <c r="F20" s="10">
        <v>1318540</v>
      </c>
      <c r="G20" s="16">
        <v>0</v>
      </c>
      <c r="H20" s="17">
        <v>1186686</v>
      </c>
      <c r="I20" s="39"/>
      <c r="J20" s="39"/>
      <c r="K20" s="3" t="s">
        <v>385</v>
      </c>
    </row>
    <row r="21" s="3" customFormat="1" ht="36" customHeight="1" spans="1:11">
      <c r="A21" s="24"/>
      <c r="B21" s="9"/>
      <c r="C21" s="10"/>
      <c r="D21" s="10" t="s">
        <v>386</v>
      </c>
      <c r="E21" s="10" t="s">
        <v>387</v>
      </c>
      <c r="F21" s="10">
        <v>350000</v>
      </c>
      <c r="G21" s="16">
        <v>280000</v>
      </c>
      <c r="H21" s="17">
        <v>70000</v>
      </c>
      <c r="I21" s="39"/>
      <c r="J21" s="39"/>
      <c r="K21" s="3" t="s">
        <v>388</v>
      </c>
    </row>
    <row r="22" ht="45" customHeight="1" spans="1:8">
      <c r="A22" s="25" t="s">
        <v>389</v>
      </c>
      <c r="B22" s="25"/>
      <c r="C22" s="25"/>
      <c r="D22" s="25"/>
      <c r="E22" s="26" t="s">
        <v>41</v>
      </c>
      <c r="F22" s="27"/>
      <c r="G22" s="28">
        <f>SUM(G3:G12)</f>
        <v>42362.5</v>
      </c>
      <c r="H22" s="29">
        <f>SUM(H3:H21)</f>
        <v>2551776</v>
      </c>
    </row>
    <row r="23" ht="29" customHeight="1" spans="1:8">
      <c r="A23" s="9" t="s">
        <v>318</v>
      </c>
      <c r="B23" s="30"/>
      <c r="C23" s="30"/>
      <c r="D23" s="30"/>
      <c r="E23" s="30"/>
      <c r="F23" s="30"/>
      <c r="G23" s="30"/>
      <c r="H23" s="31"/>
    </row>
    <row r="24" ht="29" customHeight="1" spans="1:8">
      <c r="A24" s="9"/>
      <c r="B24" s="31"/>
      <c r="C24" s="31"/>
      <c r="D24" s="31"/>
      <c r="E24" s="31"/>
      <c r="F24" s="31"/>
      <c r="G24" s="31"/>
      <c r="H24" s="31"/>
    </row>
    <row r="25" ht="29" customHeight="1" spans="1:8">
      <c r="A25" s="9"/>
      <c r="B25" s="31"/>
      <c r="C25" s="31"/>
      <c r="D25" s="31"/>
      <c r="E25" s="31"/>
      <c r="F25" s="31"/>
      <c r="G25" s="31"/>
      <c r="H25" s="31"/>
    </row>
    <row r="26" ht="29" customHeight="1" spans="1:8">
      <c r="A26" s="9"/>
      <c r="B26" s="31"/>
      <c r="C26" s="31"/>
      <c r="D26" s="31"/>
      <c r="E26" s="31"/>
      <c r="F26" s="31"/>
      <c r="G26" s="31"/>
      <c r="H26" s="31"/>
    </row>
    <row r="27" ht="29" customHeight="1" spans="1:8">
      <c r="A27" s="9"/>
      <c r="B27" s="31"/>
      <c r="C27" s="31"/>
      <c r="D27" s="31"/>
      <c r="E27" s="31"/>
      <c r="F27" s="31"/>
      <c r="G27" s="31"/>
      <c r="H27" s="31"/>
    </row>
    <row r="28" ht="29" customHeight="1" spans="1:8">
      <c r="A28" s="9"/>
      <c r="B28" s="31"/>
      <c r="C28" s="31"/>
      <c r="D28" s="31"/>
      <c r="E28" s="31"/>
      <c r="F28" s="31"/>
      <c r="G28" s="31"/>
      <c r="H28" s="31"/>
    </row>
    <row r="29" ht="29" customHeight="1" spans="1:8">
      <c r="A29" s="9"/>
      <c r="B29" s="31"/>
      <c r="C29" s="31"/>
      <c r="D29" s="31"/>
      <c r="E29" s="31"/>
      <c r="F29" s="31"/>
      <c r="G29" s="31"/>
      <c r="H29" s="31"/>
    </row>
    <row r="30" ht="29" customHeight="1" spans="1:8">
      <c r="A30" s="9"/>
      <c r="B30" s="31"/>
      <c r="C30" s="31"/>
      <c r="D30" s="31"/>
      <c r="E30" s="31"/>
      <c r="F30" s="31"/>
      <c r="G30" s="31"/>
      <c r="H30" s="31"/>
    </row>
    <row r="31" spans="1:1">
      <c r="A31" s="24"/>
    </row>
    <row r="32" spans="1:1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</sheetData>
  <mergeCells count="38">
    <mergeCell ref="A1:H1"/>
    <mergeCell ref="A22:D22"/>
    <mergeCell ref="E22:F22"/>
    <mergeCell ref="A3:A21"/>
    <mergeCell ref="B3:B5"/>
    <mergeCell ref="B6:B7"/>
    <mergeCell ref="B8:B10"/>
    <mergeCell ref="B12:B13"/>
    <mergeCell ref="B14:B16"/>
    <mergeCell ref="C3:C5"/>
    <mergeCell ref="C6:C7"/>
    <mergeCell ref="C8:C10"/>
    <mergeCell ref="C12:C13"/>
    <mergeCell ref="C14:C16"/>
    <mergeCell ref="D3:D5"/>
    <mergeCell ref="D6:D7"/>
    <mergeCell ref="D8:D10"/>
    <mergeCell ref="D12:D13"/>
    <mergeCell ref="D14:D16"/>
    <mergeCell ref="E3:E5"/>
    <mergeCell ref="E6:E7"/>
    <mergeCell ref="E8:E10"/>
    <mergeCell ref="E12:E13"/>
    <mergeCell ref="E14:E16"/>
    <mergeCell ref="F3:F5"/>
    <mergeCell ref="F6:F7"/>
    <mergeCell ref="F8:F10"/>
    <mergeCell ref="F12:F13"/>
    <mergeCell ref="F14:F16"/>
    <mergeCell ref="G3:G4"/>
    <mergeCell ref="G14:G16"/>
    <mergeCell ref="H3:H4"/>
    <mergeCell ref="H8:H10"/>
    <mergeCell ref="H14:H16"/>
    <mergeCell ref="J15:J16"/>
    <mergeCell ref="K8:K10"/>
    <mergeCell ref="K12:K13"/>
    <mergeCell ref="K14:K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5月份开始跟进报价单统计</vt:lpstr>
      <vt:lpstr>2021年新增项目合同</vt:lpstr>
      <vt:lpstr>2021新增项目收款</vt:lpstr>
      <vt:lpstr>基础数据</vt:lpstr>
      <vt:lpstr>月份付款表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王者归来</cp:lastModifiedBy>
  <dcterms:created xsi:type="dcterms:W3CDTF">2020-06-02T08:49:00Z</dcterms:created>
  <cp:lastPrinted>2020-06-02T09:01:00Z</cp:lastPrinted>
  <dcterms:modified xsi:type="dcterms:W3CDTF">2021-07-28T00:59:14Z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3CAB8E9444B945638CBAFB8A635718A8</vt:lpwstr>
  </property>
</Properties>
</file>