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清单" sheetId="3" r:id="rId1"/>
  </sheets>
  <definedNames>
    <definedName name="_xlnm._FilterDatabase" localSheetId="0" hidden="1">清单!$A$2:$L$37</definedName>
    <definedName name="_xlnm.Print_Area" localSheetId="0">清单!$A$1:$H$37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<sst xmlns="http://schemas.openxmlformats.org/spreadsheetml/2006/main" count="94" uniqueCount="69">
  <si>
    <t>新华国际中心A302、A303、C417、C218、C220、C431、C432、C433、C209房间空调施工工程清单</t>
  </si>
  <si>
    <t>序号</t>
  </si>
  <si>
    <t>名称</t>
  </si>
  <si>
    <t>项目特征描述</t>
  </si>
  <si>
    <t>单位</t>
  </si>
  <si>
    <t>综合单价不含税（元）</t>
  </si>
  <si>
    <t>工程量</t>
  </si>
  <si>
    <t>综合合价不含税（元）</t>
  </si>
  <si>
    <t>备注</t>
  </si>
  <si>
    <t>一、拆除工程</t>
  </si>
  <si>
    <t>风机盘管FP-102</t>
  </si>
  <si>
    <t>1.名称:风盘移位（拆除及安装利旧）                                2.符合设计、二次优化及施工规范、招标文件中的技术要求</t>
  </si>
  <si>
    <t>台</t>
  </si>
  <si>
    <t>二、空调设备</t>
  </si>
  <si>
    <t>遥控器</t>
  </si>
  <si>
    <t>1.名称:液晶温控遥控器                                  2.未尽事宜详见设计图纸、招标文件、满足设计及相关规范要求</t>
  </si>
  <si>
    <t>温控面板</t>
  </si>
  <si>
    <t>1.名称:液晶温控面板                                  2.未尽事宜详见设计图纸、招标文件、满足设计及相关规范要求</t>
  </si>
  <si>
    <t>三、通风工程</t>
  </si>
  <si>
    <t>通风管道</t>
  </si>
  <si>
    <t>1.名称:碳钢风管
2.材质:镀锌薄钢板
3.形状:矩形
4.板材厚度:0.75mm                         5.包含管道支吊架制作安装                  6.支吊架除锈刷漆                                     7.未尽事宜详见设计图纸、招标文件、满足设计及相关规范要求</t>
  </si>
  <si>
    <t>㎡</t>
  </si>
  <si>
    <t>软风道</t>
  </si>
  <si>
    <t>1.名称:软接头制作安装
2.材质:铝箔                               3.未尽事宜详见设计图纸、招标文件、满足设计及相关规范要求</t>
  </si>
  <si>
    <t>通风管道绝热</t>
  </si>
  <si>
    <t>1.绝热材料品种:橡塑材料
2.绝热厚度:30mm                       3.未尽事宜详见设计图纸、招标文件、满足设计及相关规范要求</t>
  </si>
  <si>
    <t>送风口</t>
  </si>
  <si>
    <t>1.名称:送风口
2.型号:400*400mm                         3.未尽事宜详见设计图纸、招标文件、满足设计及相关规范要求</t>
  </si>
  <si>
    <t>个</t>
  </si>
  <si>
    <t>1.名称:送风口
2.型号:600*600mm                           3.未尽事宜详见设计图纸、招标文件、满足设计及相关规范要求</t>
  </si>
  <si>
    <t>回风口</t>
  </si>
  <si>
    <t>1.名称:回风口
2.型号:400*400mm                          3.未尽事宜详见设计图纸、招标文件、满足设计及相关规范要求</t>
  </si>
  <si>
    <t>1.名称:回风口
2.型号:600*600mm                                3.未尽事宜详见设计图纸、招标文件、满足设计及相关规范要求</t>
  </si>
  <si>
    <t>四、空调水系统</t>
  </si>
  <si>
    <t>镀锌钢管</t>
  </si>
  <si>
    <t>1.名称:镀锌钢管                       2.安装部位:室内
3.介质:空调水
4.规格、压力等级:DN20
5.连接形式:螺纹连接                  6.包含管道支吊架制作安装                  7.除锈刷漆
8.压力试验及吹、洗设计要求:水压试验   9.未尽事宜详见设计图纸、招标文件、满足设计及相关规范要求</t>
  </si>
  <si>
    <t>米</t>
  </si>
  <si>
    <t>1.名称:镀锌钢管                       2.安装部位:室内
3.介质:空调水
4.规格、压力等级:DN25
5.连接形式:螺纹连接
6.包含管道支吊架制作安装                  7.除锈刷漆
8.压力试验及吹、洗设计要求:水压试验   9.未尽事宜详见设计图纸、招标文件、满足设计及相关规范要求</t>
  </si>
  <si>
    <t>1.名称:镀锌钢管                       2.安装部位:室内
3.介质:空调水
4.规格、压力等级:DN32
5.连接形式:螺纹连接
6.包含管道支吊架制作安装                  7.除锈刷漆
8.压力试验及吹、洗设计要求:水压试验   9.未尽事宜详见设计图纸、招标文件、满足设计及相关规范要求</t>
  </si>
  <si>
    <t>管道保温</t>
  </si>
  <si>
    <t>1.绝热材料品种:橡塑制品
2.绝热厚度:30mm                       3.未尽事宜详见设计图纸、招标文件、满足设计及相关规范要求</t>
  </si>
  <si>
    <t>m³</t>
  </si>
  <si>
    <t>金属软接头</t>
  </si>
  <si>
    <t>1.名称:金属软接头
2.型号、规格:DN20                       3.连接形式:螺纹连接                         4.未尽事宜详见设计图纸、招标文件、满足设计及相关规范要求</t>
  </si>
  <si>
    <t>螺纹阀门</t>
  </si>
  <si>
    <t>1.名称:铜闸阀
2.规格:DN20
3.连接方式：螺纹连接
4.安装                                      5.未尽事宜详见设计图纸、招标文件、满足设计及相关规范要求</t>
  </si>
  <si>
    <t>1.名称:电动两通阀
2.规格:DN20
3.连接方式：螺纹连接
4.安装                                           5.未尽事宜详见设计图纸、招标文件、满足设计及相关规范要求</t>
  </si>
  <si>
    <t>过滤器</t>
  </si>
  <si>
    <t>1.名称:过滤器
2.规格、压力等级:DN20
3.连接形式:螺纹连接                       4.未尽事宜详见设计图纸、招标文件、满足设计及相关规范要求</t>
  </si>
  <si>
    <t>五、电气系统</t>
  </si>
  <si>
    <t>电气配管</t>
  </si>
  <si>
    <t>1.名称:电气配管
2.规格:JDG25
3.配置形式:明配
4.过路盒（箱）供应、安装
5.管堵，剔槽
6.包含支吊架制作安装，除锈刷漆
7.未尽事宜详见设计图纸、招标文件、满足设计及相关规范要求</t>
  </si>
  <si>
    <t>m</t>
  </si>
  <si>
    <t>金属软管</t>
  </si>
  <si>
    <t>1.名称:金属软管
2.规格:DN20
3.未尽事宜详见设计图纸、招标文件、满足设计及相关规范要求</t>
  </si>
  <si>
    <t>电线</t>
  </si>
  <si>
    <t>1.名称:电线 
2.配线形式:动力线路
3.规格型号：ZRBV 1.5m2
4.材质:铜芯
5.配线部位:管内
6.穿引线，焊接包头等                         7.未尽事宜详见设计图纸、招标文件、满足设计及相关规范要求</t>
  </si>
  <si>
    <t>1.名称:电线 
2.配线形式:动力线路
3.规格型号：ZRBV 2.5m2
4.材质:铜芯
5.配线部位:管内
6.穿引线，焊接包头等                         7.未尽事宜详见设计图纸、招标文件、满足设计及相关规范要求</t>
  </si>
  <si>
    <t>接线盒</t>
  </si>
  <si>
    <t>1.名称:接线盒
2.材质:钢制
3.规格:86H
4.安装形式:暗装                       5.未尽事宜详见设计图纸、招标文件、满足设计及相关规范要求</t>
  </si>
  <si>
    <t>系统调试</t>
  </si>
  <si>
    <t xml:space="preserve">1.系统调试                                 2.未尽事宜详见设计图纸、招标文件、满足设计及相关规范要求     </t>
  </si>
  <si>
    <t>项</t>
  </si>
  <si>
    <t>费率为直接费的1%</t>
  </si>
  <si>
    <t>直接费合计（税前价）</t>
  </si>
  <si>
    <t>元</t>
  </si>
  <si>
    <t>税金</t>
  </si>
  <si>
    <t>总计（含税）</t>
  </si>
  <si>
    <t xml:space="preserve">注：
1.本表综合单价(包含人工费、材料费、机械费、措施费、管理费利润及规费、风险等全部内容)，价税分离。
2.投标工程量暂定，清单项如有补充可列入补充项。
3.定标后跟据各项目情况分项目、分批次签订单项施工合同，工程量以施工合同为准，单价执行本表综合单价，本表清单缺项的双方以市场价格共同商定 。
3.配管配线损耗均考虑在综合单价中。
4.线管、桥架、管道等的穿墙穿楼板开洞、封堵恢复、防水修复均考虑在综合单价中。
5.风机吊支架及风管均已含在风机风管清单项中，不单独计入。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</si>
</sst>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  <numFmt numFmtId="177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7" fillId="10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177" fontId="1" fillId="2" borderId="0" xfId="0" applyNumberFormat="1" applyFont="1" applyFill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176" fontId="2" fillId="2" borderId="0" xfId="0" applyNumberFormat="1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3" fillId="3" borderId="1" xfId="52" applyFont="1" applyFill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3" fillId="2" borderId="1" xfId="5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176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>
      <alignment vertical="center"/>
    </xf>
    <xf numFmtId="0" fontId="3" fillId="3" borderId="1" xfId="52" applyFont="1" applyFill="1" applyBorder="1" applyAlignment="1">
      <alignment horizontal="left" vertical="center"/>
    </xf>
    <xf numFmtId="177" fontId="3" fillId="2" borderId="1" xfId="54" applyNumberFormat="1" applyFont="1" applyFill="1" applyBorder="1" applyAlignment="1">
      <alignment horizontal="left" vertical="center" wrapText="1"/>
    </xf>
    <xf numFmtId="10" fontId="1" fillId="2" borderId="1" xfId="0" applyNumberFormat="1" applyFont="1" applyFill="1" applyBorder="1" applyAlignment="1" applyProtection="1">
      <alignment horizontal="left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176" fontId="1" fillId="2" borderId="1" xfId="0" applyNumberFormat="1" applyFont="1" applyFill="1" applyBorder="1" applyAlignment="1" applyProtection="1">
      <alignment vertical="center" wrapText="1"/>
    </xf>
    <xf numFmtId="9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Normal" xfId="52"/>
    <cellStyle name="常规 2" xfId="53"/>
    <cellStyle name="常规 3" xfId="54"/>
    <cellStyle name="常规 5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37"/>
  <sheetViews>
    <sheetView tabSelected="1" view="pageBreakPreview" zoomScale="110" zoomScaleNormal="115" workbookViewId="0">
      <pane ySplit="3" topLeftCell="A4" activePane="bottomLeft" state="frozen"/>
      <selection/>
      <selection pane="bottomLeft" activeCell="J34" sqref="J34"/>
    </sheetView>
  </sheetViews>
  <sheetFormatPr defaultColWidth="9" defaultRowHeight="12"/>
  <cols>
    <col min="1" max="1" width="3.85833333333333" style="1" customWidth="1"/>
    <col min="2" max="2" width="13.4083333333333" style="2" customWidth="1"/>
    <col min="3" max="3" width="26.375" style="2" customWidth="1"/>
    <col min="4" max="4" width="5.68333333333333" style="1" customWidth="1"/>
    <col min="5" max="6" width="10.7916666666667" style="3" customWidth="1"/>
    <col min="7" max="7" width="9.2" style="3" customWidth="1"/>
    <col min="8" max="8" width="12.625" style="1"/>
    <col min="9" max="9" width="9.5" style="4" customWidth="1"/>
    <col min="10" max="10" width="27" style="1" customWidth="1"/>
    <col min="11" max="11" width="9.5" style="4" customWidth="1"/>
    <col min="12" max="16384" width="9" style="1"/>
  </cols>
  <sheetData>
    <row r="1" ht="41" customHeight="1" spans="1:8">
      <c r="A1" s="5" t="s">
        <v>0</v>
      </c>
      <c r="B1" s="6"/>
      <c r="C1" s="6"/>
      <c r="D1" s="5"/>
      <c r="E1" s="7"/>
      <c r="F1" s="7"/>
      <c r="G1" s="7"/>
      <c r="H1" s="5"/>
    </row>
    <row r="2" spans="1:8">
      <c r="A2" s="8" t="s">
        <v>1</v>
      </c>
      <c r="B2" s="9" t="s">
        <v>2</v>
      </c>
      <c r="C2" s="10" t="s">
        <v>3</v>
      </c>
      <c r="D2" s="8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pans="1:8">
      <c r="A3" s="8"/>
      <c r="B3" s="9"/>
      <c r="C3" s="10"/>
      <c r="D3" s="8"/>
      <c r="E3" s="13"/>
      <c r="F3" s="13"/>
      <c r="G3" s="13"/>
      <c r="H3" s="14"/>
    </row>
    <row r="4" ht="20" customHeight="1" spans="1:8">
      <c r="A4" s="15" t="s">
        <v>9</v>
      </c>
      <c r="B4" s="16"/>
      <c r="C4" s="16"/>
      <c r="D4" s="16"/>
      <c r="E4" s="16"/>
      <c r="F4" s="16"/>
      <c r="G4" s="17">
        <f>G5</f>
        <v>1050</v>
      </c>
      <c r="H4" s="18"/>
    </row>
    <row r="5" ht="48" outlineLevel="1" spans="1:8">
      <c r="A5" s="8">
        <v>1</v>
      </c>
      <c r="B5" s="19" t="s">
        <v>10</v>
      </c>
      <c r="C5" s="20" t="s">
        <v>11</v>
      </c>
      <c r="D5" s="21" t="s">
        <v>12</v>
      </c>
      <c r="E5" s="22">
        <v>350</v>
      </c>
      <c r="F5" s="22">
        <v>3</v>
      </c>
      <c r="G5" s="22">
        <f>F5*E5</f>
        <v>1050</v>
      </c>
      <c r="H5" s="23"/>
    </row>
    <row r="6" ht="20" customHeight="1" spans="1:8">
      <c r="A6" s="10" t="s">
        <v>13</v>
      </c>
      <c r="B6" s="9"/>
      <c r="C6" s="10"/>
      <c r="D6" s="8"/>
      <c r="E6" s="24"/>
      <c r="F6" s="24"/>
      <c r="G6" s="25">
        <f>G7+G8</f>
        <v>7600</v>
      </c>
      <c r="H6" s="23"/>
    </row>
    <row r="7" ht="36" outlineLevel="1" spans="1:8">
      <c r="A7" s="8">
        <v>2</v>
      </c>
      <c r="B7" s="19" t="s">
        <v>14</v>
      </c>
      <c r="C7" s="20" t="s">
        <v>15</v>
      </c>
      <c r="D7" s="21" t="s">
        <v>12</v>
      </c>
      <c r="E7" s="22">
        <v>150</v>
      </c>
      <c r="F7" s="22">
        <v>25</v>
      </c>
      <c r="G7" s="22">
        <f>E7*F7</f>
        <v>3750</v>
      </c>
      <c r="H7" s="23"/>
    </row>
    <row r="8" ht="36" outlineLevel="1" spans="1:8">
      <c r="A8" s="8">
        <v>3</v>
      </c>
      <c r="B8" s="19" t="s">
        <v>16</v>
      </c>
      <c r="C8" s="20" t="s">
        <v>17</v>
      </c>
      <c r="D8" s="21" t="s">
        <v>12</v>
      </c>
      <c r="E8" s="22">
        <v>154</v>
      </c>
      <c r="F8" s="22">
        <v>25</v>
      </c>
      <c r="G8" s="22">
        <f>E8*F8</f>
        <v>3850</v>
      </c>
      <c r="H8" s="23"/>
    </row>
    <row r="9" ht="21" customHeight="1" spans="1:8">
      <c r="A9" s="15" t="s">
        <v>18</v>
      </c>
      <c r="B9" s="16"/>
      <c r="C9" s="16"/>
      <c r="D9" s="16"/>
      <c r="E9" s="16"/>
      <c r="F9" s="26"/>
      <c r="G9" s="25">
        <f>G10+G11+G12+G13+G14+G15+G16</f>
        <v>44915.8</v>
      </c>
      <c r="H9" s="23"/>
    </row>
    <row r="10" ht="96" outlineLevel="1" spans="1:8">
      <c r="A10" s="8">
        <v>4</v>
      </c>
      <c r="B10" s="19" t="s">
        <v>19</v>
      </c>
      <c r="C10" s="20" t="s">
        <v>20</v>
      </c>
      <c r="D10" s="21" t="s">
        <v>21</v>
      </c>
      <c r="E10" s="22">
        <v>122</v>
      </c>
      <c r="F10" s="22">
        <v>116.9</v>
      </c>
      <c r="G10" s="22">
        <f>E10*F10</f>
        <v>14261.8</v>
      </c>
      <c r="H10" s="23"/>
    </row>
    <row r="11" ht="48" outlineLevel="1" spans="1:8">
      <c r="A11" s="8">
        <v>5</v>
      </c>
      <c r="B11" s="19" t="s">
        <v>22</v>
      </c>
      <c r="C11" s="27" t="s">
        <v>23</v>
      </c>
      <c r="D11" s="21" t="s">
        <v>21</v>
      </c>
      <c r="E11" s="22">
        <v>200</v>
      </c>
      <c r="F11" s="22">
        <v>75</v>
      </c>
      <c r="G11" s="22">
        <f t="shared" ref="G11:G16" si="0">E11*F11</f>
        <v>15000</v>
      </c>
      <c r="H11" s="23"/>
    </row>
    <row r="12" s="1" customFormat="1" ht="48" outlineLevel="1" spans="1:11">
      <c r="A12" s="8">
        <v>6</v>
      </c>
      <c r="B12" s="19" t="s">
        <v>24</v>
      </c>
      <c r="C12" s="27" t="s">
        <v>25</v>
      </c>
      <c r="D12" s="21" t="s">
        <v>21</v>
      </c>
      <c r="E12" s="22">
        <v>76</v>
      </c>
      <c r="F12" s="22">
        <v>132</v>
      </c>
      <c r="G12" s="22">
        <f t="shared" si="0"/>
        <v>10032</v>
      </c>
      <c r="H12" s="23"/>
      <c r="I12" s="4"/>
      <c r="K12" s="4"/>
    </row>
    <row r="13" ht="48" outlineLevel="1" spans="1:8">
      <c r="A13" s="8">
        <v>7</v>
      </c>
      <c r="B13" s="19" t="s">
        <v>26</v>
      </c>
      <c r="C13" s="20" t="s">
        <v>27</v>
      </c>
      <c r="D13" s="21" t="s">
        <v>28</v>
      </c>
      <c r="E13" s="22">
        <v>68</v>
      </c>
      <c r="F13" s="22">
        <v>2</v>
      </c>
      <c r="G13" s="22">
        <f t="shared" si="0"/>
        <v>136</v>
      </c>
      <c r="H13" s="23"/>
    </row>
    <row r="14" ht="48" outlineLevel="1" spans="1:8">
      <c r="A14" s="8">
        <v>8</v>
      </c>
      <c r="B14" s="19" t="s">
        <v>26</v>
      </c>
      <c r="C14" s="20" t="s">
        <v>29</v>
      </c>
      <c r="D14" s="21" t="s">
        <v>28</v>
      </c>
      <c r="E14" s="22">
        <v>107</v>
      </c>
      <c r="F14" s="22">
        <v>25</v>
      </c>
      <c r="G14" s="22">
        <f t="shared" si="0"/>
        <v>2675</v>
      </c>
      <c r="H14" s="23"/>
    </row>
    <row r="15" ht="48" outlineLevel="1" spans="1:8">
      <c r="A15" s="8">
        <v>9</v>
      </c>
      <c r="B15" s="19" t="s">
        <v>30</v>
      </c>
      <c r="C15" s="20" t="s">
        <v>31</v>
      </c>
      <c r="D15" s="21" t="s">
        <v>28</v>
      </c>
      <c r="E15" s="22">
        <v>68</v>
      </c>
      <c r="F15" s="22">
        <v>2</v>
      </c>
      <c r="G15" s="22">
        <f t="shared" si="0"/>
        <v>136</v>
      </c>
      <c r="H15" s="23"/>
    </row>
    <row r="16" ht="48" outlineLevel="1" spans="1:8">
      <c r="A16" s="8">
        <v>10</v>
      </c>
      <c r="B16" s="19" t="s">
        <v>30</v>
      </c>
      <c r="C16" s="20" t="s">
        <v>32</v>
      </c>
      <c r="D16" s="21" t="s">
        <v>28</v>
      </c>
      <c r="E16" s="22">
        <v>107</v>
      </c>
      <c r="F16" s="22">
        <v>25</v>
      </c>
      <c r="G16" s="22">
        <f t="shared" si="0"/>
        <v>2675</v>
      </c>
      <c r="H16" s="23"/>
    </row>
    <row r="17" ht="22" customHeight="1" spans="1:8">
      <c r="A17" s="10" t="s">
        <v>33</v>
      </c>
      <c r="B17" s="10"/>
      <c r="C17" s="10"/>
      <c r="D17" s="10"/>
      <c r="E17" s="10"/>
      <c r="F17" s="10"/>
      <c r="G17" s="28">
        <f>G18+G19+G20+G21+G22+G23+G24+G25</f>
        <v>28699.6</v>
      </c>
      <c r="H17" s="18"/>
    </row>
    <row r="18" ht="132" outlineLevel="1" spans="1:8">
      <c r="A18" s="8">
        <v>11</v>
      </c>
      <c r="B18" s="19" t="s">
        <v>34</v>
      </c>
      <c r="C18" s="29" t="s">
        <v>35</v>
      </c>
      <c r="D18" s="21" t="s">
        <v>36</v>
      </c>
      <c r="E18" s="22">
        <v>40</v>
      </c>
      <c r="F18" s="22">
        <v>178.8</v>
      </c>
      <c r="G18" s="22">
        <f>E18*F18</f>
        <v>7152</v>
      </c>
      <c r="H18" s="23"/>
    </row>
    <row r="19" ht="132" outlineLevel="1" spans="1:8">
      <c r="A19" s="8">
        <v>12</v>
      </c>
      <c r="B19" s="19" t="s">
        <v>34</v>
      </c>
      <c r="C19" s="29" t="s">
        <v>37</v>
      </c>
      <c r="D19" s="21" t="s">
        <v>36</v>
      </c>
      <c r="E19" s="22">
        <v>47</v>
      </c>
      <c r="F19" s="22">
        <v>26.8</v>
      </c>
      <c r="G19" s="22">
        <f t="shared" ref="G19:G25" si="1">E19*F19</f>
        <v>1259.6</v>
      </c>
      <c r="H19" s="23"/>
    </row>
    <row r="20" ht="132" outlineLevel="1" spans="1:8">
      <c r="A20" s="8">
        <v>13</v>
      </c>
      <c r="B20" s="19" t="s">
        <v>34</v>
      </c>
      <c r="C20" s="29" t="s">
        <v>38</v>
      </c>
      <c r="D20" s="21" t="s">
        <v>36</v>
      </c>
      <c r="E20" s="22">
        <v>55</v>
      </c>
      <c r="F20" s="22">
        <v>0</v>
      </c>
      <c r="G20" s="22">
        <f t="shared" si="1"/>
        <v>0</v>
      </c>
      <c r="H20" s="23"/>
    </row>
    <row r="21" ht="48" outlineLevel="1" spans="1:8">
      <c r="A21" s="8">
        <v>14</v>
      </c>
      <c r="B21" s="19" t="s">
        <v>39</v>
      </c>
      <c r="C21" s="27" t="s">
        <v>40</v>
      </c>
      <c r="D21" s="21" t="s">
        <v>41</v>
      </c>
      <c r="E21" s="22">
        <v>2052</v>
      </c>
      <c r="F21" s="22">
        <v>5</v>
      </c>
      <c r="G21" s="22">
        <f t="shared" si="1"/>
        <v>10260</v>
      </c>
      <c r="H21" s="23"/>
    </row>
    <row r="22" ht="60" outlineLevel="1" spans="1:8">
      <c r="A22" s="8">
        <v>15</v>
      </c>
      <c r="B22" s="19" t="s">
        <v>42</v>
      </c>
      <c r="C22" s="20" t="s">
        <v>43</v>
      </c>
      <c r="D22" s="21" t="s">
        <v>28</v>
      </c>
      <c r="E22" s="22">
        <v>18</v>
      </c>
      <c r="F22" s="22">
        <v>46</v>
      </c>
      <c r="G22" s="22">
        <f t="shared" si="1"/>
        <v>828</v>
      </c>
      <c r="H22" s="23"/>
    </row>
    <row r="23" ht="72" outlineLevel="1" spans="1:8">
      <c r="A23" s="8">
        <v>16</v>
      </c>
      <c r="B23" s="19" t="s">
        <v>44</v>
      </c>
      <c r="C23" s="30" t="s">
        <v>45</v>
      </c>
      <c r="D23" s="21" t="s">
        <v>28</v>
      </c>
      <c r="E23" s="22">
        <v>40</v>
      </c>
      <c r="F23" s="22">
        <v>46</v>
      </c>
      <c r="G23" s="22">
        <f t="shared" si="1"/>
        <v>1840</v>
      </c>
      <c r="H23" s="23"/>
    </row>
    <row r="24" ht="72" outlineLevel="1" spans="1:8">
      <c r="A24" s="8">
        <v>17</v>
      </c>
      <c r="B24" s="31" t="s">
        <v>44</v>
      </c>
      <c r="C24" s="32" t="s">
        <v>46</v>
      </c>
      <c r="D24" s="33" t="s">
        <v>28</v>
      </c>
      <c r="E24" s="34">
        <v>285</v>
      </c>
      <c r="F24" s="34">
        <v>23</v>
      </c>
      <c r="G24" s="34">
        <f t="shared" si="1"/>
        <v>6555</v>
      </c>
      <c r="H24" s="35"/>
    </row>
    <row r="25" ht="60" outlineLevel="1" spans="1:8">
      <c r="A25" s="8">
        <v>18</v>
      </c>
      <c r="B25" s="36" t="s">
        <v>47</v>
      </c>
      <c r="C25" s="27" t="s">
        <v>48</v>
      </c>
      <c r="D25" s="21" t="s">
        <v>28</v>
      </c>
      <c r="E25" s="22">
        <v>35</v>
      </c>
      <c r="F25" s="22">
        <v>23</v>
      </c>
      <c r="G25" s="22">
        <f t="shared" si="1"/>
        <v>805</v>
      </c>
      <c r="H25" s="23"/>
    </row>
    <row r="26" ht="23" customHeight="1" spans="1:8">
      <c r="A26" s="10" t="s">
        <v>49</v>
      </c>
      <c r="B26" s="10"/>
      <c r="C26" s="10"/>
      <c r="D26" s="10"/>
      <c r="E26" s="10"/>
      <c r="F26" s="10"/>
      <c r="G26" s="28">
        <f>G27+G28+G29+G30+G31+G32</f>
        <v>14896</v>
      </c>
      <c r="H26" s="18"/>
    </row>
    <row r="27" ht="96" outlineLevel="1" spans="1:8">
      <c r="A27" s="8">
        <v>19</v>
      </c>
      <c r="B27" s="19" t="s">
        <v>50</v>
      </c>
      <c r="C27" s="37" t="s">
        <v>51</v>
      </c>
      <c r="D27" s="21" t="s">
        <v>52</v>
      </c>
      <c r="E27" s="22">
        <v>21</v>
      </c>
      <c r="F27" s="22">
        <v>233</v>
      </c>
      <c r="G27" s="22">
        <f t="shared" ref="G27:G32" si="2">E27*F27</f>
        <v>4893</v>
      </c>
      <c r="H27" s="23"/>
    </row>
    <row r="28" s="1" customFormat="1" ht="48" outlineLevel="1" spans="1:11">
      <c r="A28" s="8">
        <v>20</v>
      </c>
      <c r="B28" s="19" t="s">
        <v>53</v>
      </c>
      <c r="C28" s="30" t="s">
        <v>54</v>
      </c>
      <c r="D28" s="21" t="s">
        <v>52</v>
      </c>
      <c r="E28" s="22">
        <v>31</v>
      </c>
      <c r="F28" s="22">
        <v>52</v>
      </c>
      <c r="G28" s="22">
        <f t="shared" si="2"/>
        <v>1612</v>
      </c>
      <c r="H28" s="23"/>
      <c r="I28" s="4"/>
      <c r="K28" s="4"/>
    </row>
    <row r="29" ht="96" outlineLevel="1" spans="1:10">
      <c r="A29" s="8">
        <v>21</v>
      </c>
      <c r="B29" s="19" t="s">
        <v>55</v>
      </c>
      <c r="C29" s="37" t="s">
        <v>56</v>
      </c>
      <c r="D29" s="21" t="s">
        <v>52</v>
      </c>
      <c r="E29" s="22">
        <v>4</v>
      </c>
      <c r="F29" s="22">
        <v>364</v>
      </c>
      <c r="G29" s="22">
        <f t="shared" si="2"/>
        <v>1456</v>
      </c>
      <c r="H29" s="23"/>
      <c r="J29" s="51"/>
    </row>
    <row r="30" ht="96" outlineLevel="1" spans="1:8">
      <c r="A30" s="8">
        <v>22</v>
      </c>
      <c r="B30" s="19" t="s">
        <v>55</v>
      </c>
      <c r="C30" s="37" t="s">
        <v>57</v>
      </c>
      <c r="D30" s="21" t="s">
        <v>52</v>
      </c>
      <c r="E30" s="22">
        <v>5</v>
      </c>
      <c r="F30" s="22">
        <v>699</v>
      </c>
      <c r="G30" s="22">
        <f t="shared" si="2"/>
        <v>3495</v>
      </c>
      <c r="H30" s="23"/>
    </row>
    <row r="31" ht="72" outlineLevel="1" spans="1:8">
      <c r="A31" s="8">
        <v>23</v>
      </c>
      <c r="B31" s="19" t="s">
        <v>58</v>
      </c>
      <c r="C31" s="27" t="s">
        <v>59</v>
      </c>
      <c r="D31" s="21" t="s">
        <v>28</v>
      </c>
      <c r="E31" s="22">
        <v>10</v>
      </c>
      <c r="F31" s="22">
        <v>104</v>
      </c>
      <c r="G31" s="22">
        <f t="shared" si="2"/>
        <v>1040</v>
      </c>
      <c r="H31" s="23"/>
    </row>
    <row r="32" ht="36" outlineLevel="1" spans="1:8">
      <c r="A32" s="8">
        <v>24</v>
      </c>
      <c r="B32" s="19" t="s">
        <v>60</v>
      </c>
      <c r="C32" s="38" t="s">
        <v>61</v>
      </c>
      <c r="D32" s="21" t="s">
        <v>62</v>
      </c>
      <c r="E32" s="22">
        <v>800</v>
      </c>
      <c r="F32" s="22">
        <v>3</v>
      </c>
      <c r="G32" s="22">
        <f t="shared" si="2"/>
        <v>2400</v>
      </c>
      <c r="H32" s="39" t="s">
        <v>63</v>
      </c>
    </row>
    <row r="33" ht="26" customHeight="1" spans="1:8">
      <c r="A33" s="8"/>
      <c r="B33" s="19" t="s">
        <v>64</v>
      </c>
      <c r="C33" s="20"/>
      <c r="D33" s="40" t="s">
        <v>65</v>
      </c>
      <c r="E33" s="41"/>
      <c r="F33" s="41"/>
      <c r="G33" s="22">
        <f>G26+G17+G9+G6+G4</f>
        <v>97161.4</v>
      </c>
      <c r="H33" s="23"/>
    </row>
    <row r="34" ht="22" customHeight="1" spans="1:8">
      <c r="A34" s="8"/>
      <c r="B34" s="19" t="s">
        <v>66</v>
      </c>
      <c r="C34" s="42">
        <v>0.09</v>
      </c>
      <c r="D34" s="40" t="s">
        <v>65</v>
      </c>
      <c r="E34" s="41"/>
      <c r="F34" s="41"/>
      <c r="G34" s="22">
        <f>G33*C34</f>
        <v>8744.526</v>
      </c>
      <c r="H34" s="23"/>
    </row>
    <row r="35" ht="19" customHeight="1" spans="1:8">
      <c r="A35" s="8"/>
      <c r="B35" s="19" t="s">
        <v>67</v>
      </c>
      <c r="C35" s="20"/>
      <c r="D35" s="40" t="s">
        <v>65</v>
      </c>
      <c r="E35" s="22"/>
      <c r="F35" s="22"/>
      <c r="G35" s="24">
        <f>G33+G34</f>
        <v>105905.926</v>
      </c>
      <c r="H35" s="23"/>
    </row>
    <row r="36" spans="1:8">
      <c r="A36" s="8"/>
      <c r="B36" s="43"/>
      <c r="C36" s="43"/>
      <c r="D36" s="44"/>
      <c r="E36" s="45"/>
      <c r="F36" s="45"/>
      <c r="G36" s="45"/>
      <c r="H36" s="23"/>
    </row>
    <row r="37" ht="116" customHeight="1" spans="1:8">
      <c r="A37" s="46" t="s">
        <v>68</v>
      </c>
      <c r="B37" s="47"/>
      <c r="C37" s="48"/>
      <c r="D37" s="48"/>
      <c r="E37" s="49"/>
      <c r="F37" s="49"/>
      <c r="G37" s="49"/>
      <c r="H37" s="50"/>
    </row>
  </sheetData>
  <mergeCells count="16">
    <mergeCell ref="A1:H1"/>
    <mergeCell ref="A4:F4"/>
    <mergeCell ref="A6:C6"/>
    <mergeCell ref="A9:F9"/>
    <mergeCell ref="A17:F17"/>
    <mergeCell ref="A26:F26"/>
    <mergeCell ref="B36:D36"/>
    <mergeCell ref="A37:H37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1" bottom="1" header="0.5" footer="0.5"/>
  <pageSetup paperSize="9" orientation="portrait"/>
  <headerFooter>
    <oddFooter>&amp;C第 &amp;P 页，共 &amp;N 页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guojianhua</dc:creator>
  <cp:lastModifiedBy>Administrator</cp:lastModifiedBy>
  <dcterms:created xsi:type="dcterms:W3CDTF">2006-09-13T11:21:00Z</dcterms:created>
  <cp:lastPrinted>2019-02-27T02:11:00Z</cp:lastPrinted>
  <dcterms:modified xsi:type="dcterms:W3CDTF">2021-07-03T07:45:56Z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9FD463DDC7CE4A5FAB27B37DE5B7E9B4</vt:lpwstr>
  </property>
</Properties>
</file>