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<sst xmlns="http://schemas.openxmlformats.org/spreadsheetml/2006/main" count="54" uniqueCount="28">
  <si>
    <t>2020年1-12月份东方梅地亚运营成本结算表</t>
  </si>
  <si>
    <t>序号</t>
  </si>
  <si>
    <t>年份</t>
  </si>
  <si>
    <t>项目</t>
  </si>
  <si>
    <t>预算用量</t>
  </si>
  <si>
    <t>预算单价/元</t>
  </si>
  <si>
    <t>预算金额/元</t>
  </si>
  <si>
    <t>实际用量</t>
  </si>
  <si>
    <t>实际审核金额/元</t>
  </si>
  <si>
    <t>审核结余/元</t>
  </si>
  <si>
    <t>备注</t>
  </si>
  <si>
    <t>2020年</t>
  </si>
  <si>
    <t>燃气</t>
  </si>
  <si>
    <t>水电</t>
  </si>
  <si>
    <t>见甲方出具凭证</t>
  </si>
  <si>
    <t>人工费</t>
  </si>
  <si>
    <t>/</t>
  </si>
  <si>
    <t>物料费</t>
  </si>
  <si>
    <t>小计</t>
  </si>
  <si>
    <t>加时维修费</t>
  </si>
  <si>
    <t>A座电梯维修费</t>
  </si>
  <si>
    <t>供暖不达标罚款</t>
  </si>
  <si>
    <t>商务餐费</t>
  </si>
  <si>
    <t>入户维修罚款</t>
  </si>
  <si>
    <t>年度结余合计</t>
  </si>
  <si>
    <t>2021年1至3月份东方梅地亚运营成本结算表</t>
  </si>
  <si>
    <t>2021年</t>
  </si>
  <si>
    <t>待2021年底甲方结算后一并核算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</si>
</sst>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sz val="12"/>
      <color theme="1"/>
      <name val="楷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9" borderId="7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B21" sqref="B21:B27"/>
    </sheetView>
  </sheetViews>
  <sheetFormatPr defaultColWidth="9" defaultRowHeight="13.5"/>
  <cols>
    <col min="1" max="1" width="5.75" customWidth="1"/>
    <col min="2" max="2" width="7.5" customWidth="1"/>
    <col min="3" max="3" width="16.125" customWidth="1"/>
    <col min="4" max="4" width="12.75" customWidth="1"/>
    <col min="5" max="5" width="12.5" customWidth="1"/>
    <col min="6" max="6" width="11.5" customWidth="1"/>
    <col min="7" max="7" width="13" customWidth="1"/>
    <col min="8" max="8" width="13.25" customWidth="1"/>
    <col min="9" max="9" width="11.625" customWidth="1"/>
    <col min="10" max="10" width="16.375" customWidth="1"/>
    <col min="11" max="11" width="20.875" customWidth="1"/>
    <col min="12" max="12" width="10.375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8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3" hidden="1" customHeight="1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ht="41" customHeight="1" spans="1:15">
      <c r="A4" s="2" t="s">
        <v>1</v>
      </c>
      <c r="B4" s="2" t="s">
        <v>2</v>
      </c>
      <c r="C4" s="2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2" t="s">
        <v>10</v>
      </c>
      <c r="K4" s="12"/>
      <c r="L4" s="12"/>
      <c r="M4" s="12"/>
      <c r="N4" s="12"/>
      <c r="O4" s="12"/>
    </row>
    <row r="5" ht="15" customHeight="1" spans="1:15">
      <c r="A5" s="4">
        <v>1</v>
      </c>
      <c r="B5" s="5" t="s">
        <v>11</v>
      </c>
      <c r="C5" s="4" t="s">
        <v>12</v>
      </c>
      <c r="D5" s="4">
        <f>F5/E5</f>
        <v>697566</v>
      </c>
      <c r="E5" s="4">
        <v>2.6</v>
      </c>
      <c r="F5" s="4">
        <v>1813671.6</v>
      </c>
      <c r="G5" s="4">
        <f>H5/E5</f>
        <v>608677</v>
      </c>
      <c r="H5" s="4">
        <v>1582560.2</v>
      </c>
      <c r="I5" s="4">
        <f>F5-H5</f>
        <v>231111.4</v>
      </c>
      <c r="J5" s="13"/>
      <c r="K5" s="12"/>
      <c r="L5" s="12"/>
      <c r="M5" s="12"/>
      <c r="N5" s="12"/>
      <c r="O5" s="12"/>
    </row>
    <row r="6" ht="14.25" spans="1:15">
      <c r="A6" s="4">
        <v>2</v>
      </c>
      <c r="B6" s="6"/>
      <c r="C6" s="4" t="s">
        <v>13</v>
      </c>
      <c r="D6" s="4">
        <v>702884</v>
      </c>
      <c r="E6" s="4">
        <v>1</v>
      </c>
      <c r="F6" s="4">
        <f>D6*E6</f>
        <v>702884</v>
      </c>
      <c r="G6" s="4">
        <v>584728.65</v>
      </c>
      <c r="H6" s="4">
        <f>G6*E6</f>
        <v>584728.65</v>
      </c>
      <c r="I6" s="4">
        <f>F6-H6</f>
        <v>118155.35</v>
      </c>
      <c r="J6" s="13" t="s">
        <v>14</v>
      </c>
      <c r="K6" s="14"/>
      <c r="L6" s="12"/>
      <c r="M6" s="12"/>
      <c r="N6" s="12"/>
      <c r="O6" s="12"/>
    </row>
    <row r="7" ht="13" customHeight="1" spans="1:15">
      <c r="A7" s="4">
        <v>3</v>
      </c>
      <c r="B7" s="6"/>
      <c r="C7" s="4" t="s">
        <v>15</v>
      </c>
      <c r="D7" s="4" t="s">
        <v>16</v>
      </c>
      <c r="E7" s="4" t="s">
        <v>16</v>
      </c>
      <c r="F7" s="4">
        <v>680320</v>
      </c>
      <c r="G7" s="4" t="s">
        <v>16</v>
      </c>
      <c r="H7" s="4">
        <v>564081.75</v>
      </c>
      <c r="I7" s="4">
        <f>F7-H7</f>
        <v>116238.25</v>
      </c>
      <c r="J7" s="13"/>
      <c r="K7" s="12"/>
      <c r="L7" s="12"/>
      <c r="M7" s="12"/>
      <c r="N7" s="12"/>
      <c r="O7" s="12"/>
    </row>
    <row r="8" ht="13" customHeight="1" spans="1:15">
      <c r="A8" s="4">
        <v>4</v>
      </c>
      <c r="B8" s="6"/>
      <c r="C8" s="4" t="s">
        <v>17</v>
      </c>
      <c r="D8" s="4"/>
      <c r="E8" s="4"/>
      <c r="F8" s="4">
        <v>12000</v>
      </c>
      <c r="G8" s="4"/>
      <c r="H8" s="4">
        <v>19281.47</v>
      </c>
      <c r="I8" s="4"/>
      <c r="J8" s="13"/>
      <c r="K8" s="12"/>
      <c r="L8" s="12"/>
      <c r="M8" s="12"/>
      <c r="N8" s="12"/>
      <c r="O8" s="12"/>
    </row>
    <row r="9" ht="14.25" spans="1:15">
      <c r="A9" s="4">
        <v>5</v>
      </c>
      <c r="B9" s="6"/>
      <c r="C9" s="7" t="s">
        <v>18</v>
      </c>
      <c r="D9" s="7"/>
      <c r="E9" s="7"/>
      <c r="F9" s="7">
        <f>SUM(F5:F8)</f>
        <v>3208875.6</v>
      </c>
      <c r="G9" s="7"/>
      <c r="H9" s="7">
        <f>SUM(H5:H8)</f>
        <v>2750652.07</v>
      </c>
      <c r="I9" s="7">
        <f>F9-H9</f>
        <v>458223.53</v>
      </c>
      <c r="J9" s="13"/>
      <c r="K9" s="12"/>
      <c r="L9" s="12"/>
      <c r="M9" s="12"/>
      <c r="N9" s="12"/>
      <c r="O9" s="12"/>
    </row>
    <row r="10" ht="14.25" spans="1:15">
      <c r="A10" s="4">
        <v>6</v>
      </c>
      <c r="B10" s="6"/>
      <c r="C10" s="4" t="s">
        <v>19</v>
      </c>
      <c r="D10" s="4"/>
      <c r="E10" s="4"/>
      <c r="F10" s="4">
        <v>0</v>
      </c>
      <c r="G10" s="4"/>
      <c r="H10" s="4">
        <v>18700</v>
      </c>
      <c r="I10" s="4">
        <v>18700</v>
      </c>
      <c r="J10" s="13" t="s">
        <v>14</v>
      </c>
      <c r="K10" s="12"/>
      <c r="L10" s="12"/>
      <c r="M10" s="12"/>
      <c r="N10" s="12"/>
      <c r="O10" s="12"/>
    </row>
    <row r="11" ht="14.25" spans="1:15">
      <c r="A11" s="4">
        <v>7</v>
      </c>
      <c r="B11" s="6"/>
      <c r="C11" s="4" t="s">
        <v>20</v>
      </c>
      <c r="D11" s="4"/>
      <c r="E11" s="4"/>
      <c r="F11" s="4">
        <v>0</v>
      </c>
      <c r="G11" s="4"/>
      <c r="H11" s="4">
        <v>11000</v>
      </c>
      <c r="I11" s="4">
        <f>F11-H11</f>
        <v>-11000</v>
      </c>
      <c r="J11" s="13"/>
      <c r="K11" s="12"/>
      <c r="L11" s="12"/>
      <c r="M11" s="12"/>
      <c r="N11" s="12"/>
      <c r="O11" s="12"/>
    </row>
    <row r="12" ht="14.25" spans="1:15">
      <c r="A12" s="4">
        <v>8</v>
      </c>
      <c r="B12" s="6"/>
      <c r="C12" s="4" t="s">
        <v>21</v>
      </c>
      <c r="D12" s="4"/>
      <c r="E12" s="4"/>
      <c r="F12" s="4">
        <v>0</v>
      </c>
      <c r="G12" s="4"/>
      <c r="H12" s="4">
        <v>2000</v>
      </c>
      <c r="I12" s="4">
        <f>F12-H12</f>
        <v>-2000</v>
      </c>
      <c r="J12" s="13"/>
      <c r="K12" s="12"/>
      <c r="L12" s="12"/>
      <c r="M12" s="12"/>
      <c r="N12" s="12"/>
      <c r="O12" s="12"/>
    </row>
    <row r="13" ht="14.25" spans="1:15">
      <c r="A13" s="4">
        <v>9</v>
      </c>
      <c r="B13" s="6"/>
      <c r="C13" s="4" t="s">
        <v>22</v>
      </c>
      <c r="D13" s="4"/>
      <c r="E13" s="4"/>
      <c r="F13" s="4">
        <v>0</v>
      </c>
      <c r="G13" s="4"/>
      <c r="H13" s="4">
        <v>1912</v>
      </c>
      <c r="I13" s="4">
        <f>F13-H13</f>
        <v>-1912</v>
      </c>
      <c r="J13" s="13"/>
      <c r="K13" s="12"/>
      <c r="L13" s="12"/>
      <c r="M13" s="12"/>
      <c r="N13" s="12"/>
      <c r="O13" s="12"/>
    </row>
    <row r="14" ht="14.25" spans="1:15">
      <c r="A14" s="4">
        <v>10</v>
      </c>
      <c r="B14" s="6"/>
      <c r="C14" s="4" t="s">
        <v>23</v>
      </c>
      <c r="D14" s="4"/>
      <c r="E14" s="4"/>
      <c r="F14" s="4">
        <v>0</v>
      </c>
      <c r="G14" s="4"/>
      <c r="H14" s="4">
        <v>1000</v>
      </c>
      <c r="I14" s="4">
        <f>F14-H14</f>
        <v>-1000</v>
      </c>
      <c r="J14" s="13"/>
      <c r="K14" s="12"/>
      <c r="L14" s="12"/>
      <c r="M14" s="12"/>
      <c r="N14" s="12"/>
      <c r="O14" s="12"/>
    </row>
    <row r="15" ht="14.25" spans="1:15">
      <c r="A15" s="4">
        <v>11</v>
      </c>
      <c r="B15" s="8"/>
      <c r="C15" s="7" t="s">
        <v>18</v>
      </c>
      <c r="D15" s="7"/>
      <c r="E15" s="7"/>
      <c r="F15" s="7"/>
      <c r="G15" s="7"/>
      <c r="H15" s="7">
        <f>SUM(H11:H14)</f>
        <v>15912</v>
      </c>
      <c r="I15" s="7"/>
      <c r="J15" s="13"/>
      <c r="K15" s="12"/>
      <c r="L15" s="12"/>
      <c r="M15" s="12"/>
      <c r="N15" s="12"/>
      <c r="O15" s="12"/>
    </row>
    <row r="16" ht="17" customHeight="1" spans="1:15">
      <c r="A16" s="4">
        <v>12</v>
      </c>
      <c r="B16" s="7"/>
      <c r="C16" s="7" t="s">
        <v>24</v>
      </c>
      <c r="D16" s="7"/>
      <c r="E16" s="7"/>
      <c r="F16" s="7">
        <f>F9</f>
        <v>3208875.6</v>
      </c>
      <c r="G16" s="7"/>
      <c r="H16" s="7">
        <f>H15+H9</f>
        <v>2766564.07</v>
      </c>
      <c r="I16" s="7">
        <f>F16+I10-H16</f>
        <v>461011.53</v>
      </c>
      <c r="J16" s="13"/>
      <c r="K16" s="12"/>
      <c r="L16" s="12"/>
      <c r="M16" s="12"/>
      <c r="N16" s="12"/>
      <c r="O16" s="12"/>
    </row>
    <row r="17" spans="1:10">
      <c r="A17" s="1" t="s">
        <v>25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ht="40.5" spans="1:10">
      <c r="A20" s="2" t="s">
        <v>1</v>
      </c>
      <c r="B20" s="2" t="s">
        <v>2</v>
      </c>
      <c r="C20" s="2" t="s">
        <v>3</v>
      </c>
      <c r="D20" s="3" t="s">
        <v>4</v>
      </c>
      <c r="E20" s="3" t="s">
        <v>5</v>
      </c>
      <c r="F20" s="3" t="s">
        <v>6</v>
      </c>
      <c r="G20" s="3" t="s">
        <v>7</v>
      </c>
      <c r="H20" s="3" t="s">
        <v>8</v>
      </c>
      <c r="I20" s="3" t="s">
        <v>9</v>
      </c>
      <c r="J20" s="2" t="s">
        <v>10</v>
      </c>
    </row>
    <row r="21" ht="14.25" spans="1:10">
      <c r="A21" s="4">
        <v>1</v>
      </c>
      <c r="B21" s="9" t="s">
        <v>26</v>
      </c>
      <c r="C21" s="4" t="s">
        <v>12</v>
      </c>
      <c r="D21" s="4">
        <f>F21/E21</f>
        <v>233885</v>
      </c>
      <c r="E21" s="4">
        <v>2.6</v>
      </c>
      <c r="F21" s="4">
        <v>608101</v>
      </c>
      <c r="G21" s="4">
        <f>H21/E21</f>
        <v>221699</v>
      </c>
      <c r="H21" s="4">
        <v>576417.4</v>
      </c>
      <c r="I21" s="4">
        <f>F21-H21</f>
        <v>31683.6</v>
      </c>
      <c r="J21" s="13"/>
    </row>
    <row r="22" ht="14.25" spans="1:10">
      <c r="A22" s="4">
        <v>2</v>
      </c>
      <c r="B22" s="10"/>
      <c r="C22" s="4" t="s">
        <v>13</v>
      </c>
      <c r="D22" s="4">
        <v>178781.25</v>
      </c>
      <c r="E22" s="4">
        <v>1</v>
      </c>
      <c r="F22" s="4">
        <f>D22*E22</f>
        <v>178781.25</v>
      </c>
      <c r="G22" s="4">
        <v>137713.94</v>
      </c>
      <c r="H22" s="4">
        <f>G22*E22</f>
        <v>137713.94</v>
      </c>
      <c r="I22" s="4">
        <f>F22-H22</f>
        <v>41067.31</v>
      </c>
      <c r="J22" s="13" t="s">
        <v>14</v>
      </c>
    </row>
    <row r="23" ht="14.25" spans="1:10">
      <c r="A23" s="4">
        <v>3</v>
      </c>
      <c r="B23" s="10"/>
      <c r="C23" s="4" t="s">
        <v>15</v>
      </c>
      <c r="D23" s="4" t="s">
        <v>16</v>
      </c>
      <c r="E23" s="4" t="s">
        <v>16</v>
      </c>
      <c r="F23" s="4">
        <v>170000</v>
      </c>
      <c r="G23" s="4" t="s">
        <v>16</v>
      </c>
      <c r="H23" s="4">
        <v>128712.37</v>
      </c>
      <c r="I23" s="4">
        <f>F23-H23</f>
        <v>41287.63</v>
      </c>
      <c r="J23" s="13"/>
    </row>
    <row r="24" ht="14.25" spans="1:10">
      <c r="A24" s="4">
        <v>4</v>
      </c>
      <c r="B24" s="10"/>
      <c r="C24" s="4" t="s">
        <v>21</v>
      </c>
      <c r="D24" s="4"/>
      <c r="E24" s="4"/>
      <c r="F24" s="4">
        <v>0</v>
      </c>
      <c r="G24" s="4"/>
      <c r="H24" s="4">
        <v>7000</v>
      </c>
      <c r="I24" s="4">
        <f>F24-H24</f>
        <v>-7000</v>
      </c>
      <c r="J24" s="13"/>
    </row>
    <row r="25" ht="14.25" spans="1:10">
      <c r="A25" s="4">
        <v>5</v>
      </c>
      <c r="B25" s="10"/>
      <c r="C25" s="4" t="s">
        <v>17</v>
      </c>
      <c r="D25" s="4"/>
      <c r="E25" s="4"/>
      <c r="F25" s="4">
        <v>3400</v>
      </c>
      <c r="G25" s="4"/>
      <c r="H25" s="4">
        <v>1915</v>
      </c>
      <c r="I25" s="4">
        <f>F25-H25</f>
        <v>1485</v>
      </c>
      <c r="J25" s="13"/>
    </row>
    <row r="26" ht="14.25" spans="1:10">
      <c r="A26" s="4">
        <v>6</v>
      </c>
      <c r="B26" s="10"/>
      <c r="C26" s="7" t="s">
        <v>18</v>
      </c>
      <c r="D26" s="7"/>
      <c r="E26" s="7"/>
      <c r="F26" s="7">
        <f>SUM(F21:F25)</f>
        <v>960282.25</v>
      </c>
      <c r="G26" s="7"/>
      <c r="H26" s="7">
        <f>SUM(H21:H25)</f>
        <v>851758.71</v>
      </c>
      <c r="I26" s="7">
        <f>SUM(I21:I25)</f>
        <v>108523.54</v>
      </c>
      <c r="J26" s="13"/>
    </row>
    <row r="27" ht="27" spans="1:10">
      <c r="A27" s="4">
        <v>7</v>
      </c>
      <c r="B27" s="10"/>
      <c r="C27" s="4" t="s">
        <v>19</v>
      </c>
      <c r="D27" s="4"/>
      <c r="E27" s="4"/>
      <c r="F27" s="4">
        <v>0</v>
      </c>
      <c r="G27" s="4"/>
      <c r="H27" s="4">
        <v>0</v>
      </c>
      <c r="I27" s="4">
        <v>0</v>
      </c>
      <c r="J27" s="15" t="s">
        <v>27</v>
      </c>
    </row>
    <row r="28" ht="14.25" spans="1:10">
      <c r="A28" s="4">
        <v>8</v>
      </c>
      <c r="B28" s="7"/>
      <c r="C28" s="7" t="s">
        <v>24</v>
      </c>
      <c r="D28" s="7"/>
      <c r="E28" s="7"/>
      <c r="F28" s="7">
        <f>F26</f>
        <v>960282.25</v>
      </c>
      <c r="G28" s="7"/>
      <c r="H28" s="7">
        <f>H26</f>
        <v>851758.71</v>
      </c>
      <c r="I28" s="7">
        <f>F28+H27-H28</f>
        <v>108523.54</v>
      </c>
      <c r="J28" s="13"/>
    </row>
    <row r="29" ht="14.25" spans="1:9">
      <c r="A29" s="11"/>
      <c r="B29" s="11"/>
      <c r="C29" s="11"/>
      <c r="D29" s="11"/>
      <c r="E29" s="11"/>
      <c r="F29" s="11"/>
      <c r="G29" s="11"/>
      <c r="H29" s="11"/>
      <c r="I29" s="11"/>
    </row>
  </sheetData>
  <mergeCells count="4">
    <mergeCell ref="B5:B15"/>
    <mergeCell ref="B21:B27"/>
    <mergeCell ref="A1:J3"/>
    <mergeCell ref="A17:J1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2020-03-30T06:33:00Z</dcterms:created>
  <dcterms:modified xsi:type="dcterms:W3CDTF">2021-05-31T04:45:26Z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A842C0F662D44EDC938ED2118DA3522E</vt:lpwstr>
  </property>
</Properties>
</file>