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680" tabRatio="871"/>
  </bookViews>
  <sheets>
    <sheet name="工资表" sheetId="30" r:id="rId1"/>
    <sheet name="1-入离职" sheetId="16" r:id="rId2"/>
    <sheet name="2-职能考勤" sheetId="52" r:id="rId3"/>
    <sheet name="3-运行考勤" sheetId="34" r:id="rId4"/>
    <sheet name="4-转正异动" sheetId="20" r:id="rId5"/>
    <sheet name="5-奖罚异动" sheetId="14" r:id="rId6"/>
    <sheet name="6-绩效" sheetId="53" r:id="rId7"/>
    <sheet name="7-工装" sheetId="11" r:id="rId8"/>
    <sheet name="8-意外险" sheetId="3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工资表!$A$1:$AO$48</definedName>
    <definedName name="_xlnm._FilterDatabase" localSheetId="6" hidden="1">'6-绩效'!$A$1:$F$53</definedName>
    <definedName name="_xlnm.Print_Titles">#REF!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R1" authorId="0">
      <text>
        <r>
          <rPr>
            <sz val="9"/>
            <rFont val="宋体"/>
            <charset val="134"/>
          </rPr>
          <t>受考勤影响</t>
        </r>
      </text>
    </comment>
    <comment ref="S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T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V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Z1" authorId="0">
      <text>
        <r>
          <rPr>
            <sz val="9"/>
            <rFont val="宋体"/>
            <charset val="134"/>
          </rPr>
          <t>不受考勤影响</t>
        </r>
      </text>
    </comment>
  </commentList>
</comments>
</file>

<file path=xl/comments2.xml><?xml version="1.0" encoding="utf-8"?>
<comments xmlns="http://schemas.openxmlformats.org/spreadsheetml/2006/main">
  <authors>
    <author>86186</author>
  </authors>
  <commentList>
    <comment ref="N12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水质管理1000元
工服押金100元</t>
        </r>
      </text>
    </comment>
  </commentList>
</comments>
</file>

<file path=xl/sharedStrings.xml><?xml version="1.0" encoding="utf-8"?>
<sst xmlns="http://schemas.openxmlformats.org/spreadsheetml/2006/main" count="11393" uniqueCount="760">
  <si>
    <t>序号</t>
  </si>
  <si>
    <t>部门</t>
  </si>
  <si>
    <t>姓名</t>
  </si>
  <si>
    <t>身份证号码</t>
  </si>
  <si>
    <t>银行</t>
  </si>
  <si>
    <t>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</si>
  <si>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</si>
  <si>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</si>
  <si>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</si>
  <si>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</si>
  <si>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</si>
  <si>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</si>
  <si>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</si>
  <si>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</si>
  <si>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</si>
  <si>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</si>
  <si>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包干费/工时费</t>
  </si>
  <si>
    <t>工资标准</t>
  </si>
  <si>
    <t>计薪天数/系数</t>
  </si>
  <si>
    <t>缺勤天数</t>
  </si>
  <si>
    <t>请假扣款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</si>
  <si>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</si>
  <si>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</si>
  <si>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</si>
  <si>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</si>
  <si>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</si>
  <si>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</si>
  <si>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</si>
  <si>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</si>
  <si>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</si>
  <si>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</si>
  <si>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</si>
  <si>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</si>
  <si>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</si>
  <si>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</si>
  <si>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</si>
  <si>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</si>
  <si>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</si>
  <si>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</si>
  <si>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</si>
  <si>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</si>
  <si>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销售中心</t>
  </si>
  <si>
    <t>徐利斌</t>
  </si>
  <si>
    <t>432503197103130052</t>
  </si>
  <si>
    <t>农商行</t>
  </si>
  <si>
    <t>6221386102474943960</t>
  </si>
  <si>
    <t>18911280030</t>
  </si>
  <si>
    <t>三汇能环</t>
  </si>
  <si>
    <t>北京三汇能环科技发展有限公司</t>
  </si>
  <si>
    <t>陈国清</t>
  </si>
  <si>
    <t>360502197404181658</t>
  </si>
  <si>
    <t>6210676856988841661</t>
  </si>
  <si>
    <t>魏爱兵</t>
  </si>
  <si>
    <t>372501197403192053</t>
  </si>
  <si>
    <t>6210676862295192962</t>
  </si>
  <si>
    <t>技术中心</t>
  </si>
  <si>
    <t>李君</t>
  </si>
  <si>
    <t>431202198109180457</t>
  </si>
  <si>
    <t>6210676802002451806</t>
  </si>
  <si>
    <t>18001317822</t>
  </si>
  <si>
    <t>张立昆</t>
  </si>
  <si>
    <t>130623198601080310</t>
  </si>
  <si>
    <t>6210676862178305699</t>
  </si>
  <si>
    <t>刘乐</t>
  </si>
  <si>
    <t>13068119991229201x</t>
  </si>
  <si>
    <t>6210676862234808934</t>
  </si>
  <si>
    <t>节能中心</t>
  </si>
  <si>
    <t>余永超</t>
  </si>
  <si>
    <t>413028196608135732</t>
  </si>
  <si>
    <t>6210676862301095407</t>
  </si>
  <si>
    <t>客服中心</t>
  </si>
  <si>
    <t>赵兴华</t>
  </si>
  <si>
    <t>130433198607190328</t>
  </si>
  <si>
    <t>6210676862072232353</t>
  </si>
  <si>
    <t>18580536020</t>
  </si>
  <si>
    <t>赵沙</t>
  </si>
  <si>
    <t>110108198603013125</t>
  </si>
  <si>
    <t>6210676856987787600</t>
  </si>
  <si>
    <t>王梦飞</t>
  </si>
  <si>
    <t>131002198901011882</t>
  </si>
  <si>
    <t>6210676802954456456</t>
  </si>
  <si>
    <t>向丹丹</t>
  </si>
  <si>
    <t>430703198612021122</t>
  </si>
  <si>
    <t>6210676862295837590</t>
  </si>
  <si>
    <t>综合中心</t>
  </si>
  <si>
    <t>孙方涛</t>
  </si>
  <si>
    <t>230421198108242419</t>
  </si>
  <si>
    <t>6210676862160983529</t>
  </si>
  <si>
    <t>18610985335</t>
  </si>
  <si>
    <t>沈铮</t>
  </si>
  <si>
    <t>130281199911172313</t>
  </si>
  <si>
    <t>6210676862161486456</t>
  </si>
  <si>
    <t>招聘转正奖金</t>
  </si>
  <si>
    <t>财务中心</t>
  </si>
  <si>
    <t>刘柯</t>
  </si>
  <si>
    <t>432522197611196401</t>
  </si>
  <si>
    <t>6210676862223879904</t>
  </si>
  <si>
    <t>李伟朋</t>
  </si>
  <si>
    <t>411627199212156455</t>
  </si>
  <si>
    <t>6210676862208726120</t>
  </si>
  <si>
    <t>王叶</t>
  </si>
  <si>
    <t>130683199008013388</t>
  </si>
  <si>
    <t>6210676862318515868</t>
  </si>
  <si>
    <t>夏振海</t>
  </si>
  <si>
    <t>130228196511102337</t>
  </si>
  <si>
    <t>工商银行</t>
  </si>
  <si>
    <t>6222020403031055318</t>
  </si>
  <si>
    <t>不发，每年12月一次性发放</t>
  </si>
  <si>
    <t>信息中心</t>
  </si>
  <si>
    <t>申瑛</t>
  </si>
  <si>
    <t>430521199307196854</t>
  </si>
  <si>
    <t>6210676802073164379</t>
  </si>
  <si>
    <t>赵辉</t>
  </si>
  <si>
    <t>110224198601021813</t>
  </si>
  <si>
    <t>6210676858013837524</t>
  </si>
  <si>
    <t>商贸中心</t>
  </si>
  <si>
    <t>刘述珍</t>
  </si>
  <si>
    <t>43252219731110582x</t>
  </si>
  <si>
    <t>6221386158023497296</t>
  </si>
  <si>
    <t>邱维保</t>
  </si>
  <si>
    <t>432302196409273716</t>
  </si>
  <si>
    <t>6210676862095969759</t>
  </si>
  <si>
    <t>13511089546</t>
  </si>
  <si>
    <t>工程中心</t>
  </si>
  <si>
    <t>李军</t>
  </si>
  <si>
    <t>132424197710164217</t>
  </si>
  <si>
    <t>6210676862011410813</t>
  </si>
  <si>
    <t>董海元</t>
  </si>
  <si>
    <t>130626199009195833</t>
  </si>
  <si>
    <t>6210676862138517151</t>
  </si>
  <si>
    <t>维修中心中关村项目部</t>
  </si>
  <si>
    <t>崔志猛</t>
  </si>
  <si>
    <t>130427199211190716</t>
  </si>
  <si>
    <t>6210676862171745388</t>
  </si>
  <si>
    <t>栗建龙</t>
  </si>
  <si>
    <t>130434199910083139</t>
  </si>
  <si>
    <t>6210676862022962208</t>
  </si>
  <si>
    <t>维修中心望京项目部</t>
  </si>
  <si>
    <t>郭佩港</t>
  </si>
  <si>
    <t>432522199709185814</t>
  </si>
  <si>
    <t>6210676802002451715</t>
  </si>
  <si>
    <t>15313380546</t>
  </si>
  <si>
    <t>维修中心国贸项目部</t>
  </si>
  <si>
    <t>万树壮</t>
  </si>
  <si>
    <t>130823199507096215</t>
  </si>
  <si>
    <t>6210676862244786088</t>
  </si>
  <si>
    <t>赵坤宇</t>
  </si>
  <si>
    <t>130929200002024653</t>
  </si>
  <si>
    <t>6210676862244721598</t>
  </si>
  <si>
    <t>维修中心电制冷项目部</t>
  </si>
  <si>
    <t>张德庆</t>
  </si>
  <si>
    <t>370811197605146036</t>
  </si>
  <si>
    <t>6210670020000188629</t>
  </si>
  <si>
    <t>运行中心中关村项目部</t>
  </si>
  <si>
    <t>张旭</t>
  </si>
  <si>
    <t>131082198911235515</t>
  </si>
  <si>
    <t>6210676862123691748</t>
  </si>
  <si>
    <t>肖丽琴</t>
  </si>
  <si>
    <t>362428198310203224</t>
  </si>
  <si>
    <t>6210676862211847020</t>
  </si>
  <si>
    <t>荣辉洁源</t>
  </si>
  <si>
    <t>北京荣辉洁源科技发展有限公司</t>
  </si>
  <si>
    <t>运行中心国贸项目部</t>
  </si>
  <si>
    <t>胡冬杰</t>
  </si>
  <si>
    <t>130623198606032414</t>
  </si>
  <si>
    <t>6210676862035281547</t>
  </si>
  <si>
    <t>石亚辉</t>
  </si>
  <si>
    <t>132401196603306313</t>
  </si>
  <si>
    <t>6210676862088755645</t>
  </si>
  <si>
    <t>宫树龙</t>
  </si>
  <si>
    <t>132532197608242157</t>
  </si>
  <si>
    <t>6210676802163163505</t>
  </si>
  <si>
    <t>郑建明</t>
  </si>
  <si>
    <t>132532197309112117</t>
  </si>
  <si>
    <t>6210676862227266488</t>
  </si>
  <si>
    <t>李树森</t>
  </si>
  <si>
    <t>130732198301262114</t>
  </si>
  <si>
    <t>6210676862225215602</t>
  </si>
  <si>
    <t>张建平</t>
  </si>
  <si>
    <t>130731196609210059</t>
  </si>
  <si>
    <t>6210676862068519656</t>
  </si>
  <si>
    <t>邓来军</t>
  </si>
  <si>
    <t>370983197709014211</t>
  </si>
  <si>
    <t>6210676862271815180</t>
  </si>
  <si>
    <t>工装押金</t>
  </si>
  <si>
    <t>王晓兵</t>
  </si>
  <si>
    <t>410521198705228075</t>
  </si>
  <si>
    <t>6210676862026087648</t>
  </si>
  <si>
    <t>袁宝林</t>
  </si>
  <si>
    <t>130732199506132115</t>
  </si>
  <si>
    <t>北京银行</t>
  </si>
  <si>
    <t>6214680065889949</t>
  </si>
  <si>
    <t>王久利</t>
  </si>
  <si>
    <t>132429197009253811</t>
  </si>
  <si>
    <t>6214680079304059</t>
  </si>
  <si>
    <t>杜凯</t>
  </si>
  <si>
    <t>132532197504221212</t>
  </si>
  <si>
    <t>6210676802136079846</t>
  </si>
  <si>
    <t>马强</t>
  </si>
  <si>
    <t>130732198206251839</t>
  </si>
  <si>
    <t>6210676862311598242</t>
  </si>
  <si>
    <t>运行中心望京项目部</t>
  </si>
  <si>
    <t>程亚东</t>
  </si>
  <si>
    <t>210922196601121216</t>
  </si>
  <si>
    <t>6221386102549947517</t>
  </si>
  <si>
    <t>库房管理补贴</t>
  </si>
  <si>
    <t>许云付</t>
  </si>
  <si>
    <t>430422196803031239</t>
  </si>
  <si>
    <t>6210676862068377931</t>
  </si>
  <si>
    <t>三汇冷暖</t>
  </si>
  <si>
    <t>北京三汇冷暖设备有限公司</t>
  </si>
  <si>
    <t>徐禹烨</t>
  </si>
  <si>
    <t>432501200210260022</t>
  </si>
  <si>
    <t>招商银行</t>
  </si>
  <si>
    <t>未提供</t>
  </si>
  <si>
    <t>芝麻物联</t>
  </si>
  <si>
    <t>北京芝麻物联科技发展有限公司</t>
  </si>
  <si>
    <t>待提供银行卡后再发放</t>
  </si>
  <si>
    <t>入职</t>
  </si>
  <si>
    <t>离职</t>
  </si>
  <si>
    <t>月份</t>
  </si>
  <si>
    <t>岗位</t>
  </si>
  <si>
    <t>用工形式</t>
  </si>
  <si>
    <t>工作截止日</t>
  </si>
  <si>
    <t>在职天数</t>
  </si>
  <si>
    <t>是否转正</t>
  </si>
  <si>
    <t>蔡杏雪</t>
  </si>
  <si>
    <t>人事专员</t>
  </si>
  <si>
    <t>全职</t>
  </si>
  <si>
    <t>秦晓明</t>
  </si>
  <si>
    <t>施工员</t>
  </si>
  <si>
    <t>交付中心</t>
  </si>
  <si>
    <t>转正</t>
  </si>
  <si>
    <t>韩耀得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</si>
  <si>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</si>
  <si>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</si>
  <si>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</si>
  <si>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</si>
  <si>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</si>
  <si>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</si>
  <si>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</si>
  <si>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</si>
  <si>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康海民</t>
  </si>
  <si>
    <t>维修技工</t>
  </si>
  <si>
    <t>潘军涛</t>
  </si>
  <si>
    <t>赵爱启</t>
  </si>
  <si>
    <t>水泵维修</t>
  </si>
  <si>
    <t>王建荣</t>
  </si>
  <si>
    <t>财务经理</t>
  </si>
  <si>
    <t>付立为</t>
  </si>
  <si>
    <t>客户经理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</si>
  <si>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</si>
  <si>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</si>
  <si>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</si>
  <si>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</si>
  <si>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</si>
  <si>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</si>
  <si>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</si>
  <si>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</si>
  <si>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</si>
  <si>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</si>
  <si>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</si>
  <si>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</si>
  <si>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</si>
  <si>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</si>
  <si>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</si>
  <si>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</si>
  <si>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</si>
  <si>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</si>
  <si>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</si>
  <si>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</si>
  <si>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</si>
  <si>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</si>
  <si>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</si>
  <si>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</si>
  <si>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</si>
  <si>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</si>
  <si>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</si>
  <si>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</si>
  <si>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</si>
  <si>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</si>
  <si>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</si>
  <si>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</si>
  <si>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</si>
  <si>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</si>
  <si>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财务部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</si>
  <si>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</si>
  <si>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</si>
  <si>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</si>
  <si>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</si>
  <si>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</si>
  <si>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</si>
  <si>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</si>
  <si>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</si>
  <si>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</si>
  <si>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</si>
  <si>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和乔运维部</t>
  </si>
  <si>
    <t>周飞燕</t>
  </si>
  <si>
    <t>王振华</t>
  </si>
  <si>
    <t>梅地亚运维部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</si>
  <si>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</si>
  <si>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</si>
  <si>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</si>
  <si>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</si>
  <si>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</si>
  <si>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</si>
  <si>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</si>
  <si>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</si>
  <si>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</si>
  <si>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</si>
  <si>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客服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</si>
  <si>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</si>
  <si>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</si>
  <si>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</si>
  <si>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</si>
  <si>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</si>
  <si>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</si>
  <si>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</si>
  <si>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</si>
  <si>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</si>
  <si>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</si>
  <si>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</si>
  <si>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</si>
  <si>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</si>
  <si>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</si>
  <si>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</si>
  <si>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</si>
  <si>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</si>
  <si>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</si>
  <si>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</si>
  <si>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</si>
  <si>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</si>
  <si>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</si>
  <si>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</si>
  <si>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</si>
  <si>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</si>
  <si>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</si>
  <si>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</si>
  <si>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</si>
  <si>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</si>
  <si>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</si>
  <si>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</si>
  <si>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</si>
  <si>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</si>
  <si>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</si>
  <si>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</si>
  <si>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</si>
  <si>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</si>
  <si>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</si>
  <si>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</si>
  <si>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</si>
  <si>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</si>
  <si>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</si>
  <si>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</si>
  <si>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</si>
  <si>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</si>
  <si>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</si>
  <si>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运保中心/梅地亚</t>
  </si>
  <si>
    <t>蔡志豪</t>
  </si>
  <si>
    <t>华澳中心</t>
  </si>
  <si>
    <t>王静</t>
  </si>
  <si>
    <t>卢善文</t>
  </si>
  <si>
    <t>推广专员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</si>
  <si>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</si>
  <si>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</si>
  <si>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</si>
  <si>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</si>
  <si>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</si>
  <si>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</si>
  <si>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</si>
  <si>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</si>
  <si>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</si>
  <si>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</si>
  <si>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</si>
  <si>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</si>
  <si>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</si>
  <si>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</si>
  <si>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</si>
  <si>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</si>
  <si>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</si>
  <si>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</si>
  <si>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</si>
  <si>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</si>
  <si>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</si>
  <si>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</si>
  <si>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</si>
  <si>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</si>
  <si>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</si>
  <si>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</si>
  <si>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</si>
  <si>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</si>
  <si>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</si>
  <si>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</si>
  <si>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</si>
  <si>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</si>
  <si>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任利强</t>
  </si>
  <si>
    <t>王洪争</t>
  </si>
  <si>
    <t>管延飞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</si>
  <si>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</si>
  <si>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</si>
  <si>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</si>
  <si>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</si>
  <si>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</si>
  <si>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</si>
  <si>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</si>
  <si>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</si>
  <si>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</si>
  <si>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</si>
  <si>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</si>
  <si>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七月正式上岗</t>
  </si>
  <si>
    <t>李文彩</t>
  </si>
  <si>
    <t>电工</t>
  </si>
  <si>
    <t>高晓辉</t>
  </si>
  <si>
    <t>工程经理</t>
  </si>
  <si>
    <t>马冬</t>
  </si>
  <si>
    <t>常建林</t>
  </si>
  <si>
    <t>总监</t>
  </si>
  <si>
    <t>节能事业部</t>
  </si>
  <si>
    <t>月度汇总 统计日期：2021-10-01 至 2021-10-31</t>
  </si>
  <si>
    <t>报表生成时间：2021-11-09 09:00</t>
  </si>
  <si>
    <t>考勤组</t>
  </si>
  <si>
    <t>工号</t>
  </si>
  <si>
    <t>职位</t>
  </si>
  <si>
    <t>UserId</t>
  </si>
  <si>
    <t>出勤天数</t>
  </si>
  <si>
    <t>休息天数</t>
  </si>
  <si>
    <t>工作时长(分钟)</t>
  </si>
  <si>
    <t>迟到次数</t>
  </si>
  <si>
    <t>迟到时长(分钟)</t>
  </si>
  <si>
    <t>严重迟到次数</t>
  </si>
  <si>
    <t>严重迟到时长</t>
  </si>
  <si>
    <t>旷工迟到天数</t>
  </si>
  <si>
    <t>早退次数</t>
  </si>
  <si>
    <t>早退时长(分钟)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</si>
  <si>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</si>
  <si>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</si>
  <si>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</si>
  <si>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</si>
  <si>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</si>
  <si>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</si>
  <si>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</si>
  <si>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</si>
  <si>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</si>
  <si>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</si>
  <si>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</si>
  <si>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</si>
  <si>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</si>
  <si>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</si>
  <si>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</si>
  <si>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</si>
  <si>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</si>
  <si>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</si>
  <si>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</si>
  <si>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</si>
  <si>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</si>
  <si>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</si>
  <si>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六</t>
  </si>
  <si>
    <t>日</t>
  </si>
  <si>
    <t>4</t>
  </si>
  <si>
    <t>5</t>
  </si>
  <si>
    <t>6</t>
  </si>
  <si>
    <t>7</t>
  </si>
  <si>
    <t>8</t>
  </si>
  <si>
    <t>11</t>
  </si>
  <si>
    <t>12</t>
  </si>
  <si>
    <t>13</t>
  </si>
  <si>
    <t>14</t>
  </si>
  <si>
    <t>15</t>
  </si>
  <si>
    <t>18</t>
  </si>
  <si>
    <t>19</t>
  </si>
  <si>
    <t>20</t>
  </si>
  <si>
    <t>21</t>
  </si>
  <si>
    <t>22</t>
  </si>
  <si>
    <t>25</t>
  </si>
  <si>
    <t>26</t>
  </si>
  <si>
    <t>27</t>
  </si>
  <si>
    <t>28</t>
  </si>
  <si>
    <t>29</t>
  </si>
  <si>
    <t>标准工时考勤组</t>
  </si>
  <si>
    <t>210705</t>
  </si>
  <si>
    <t>190042210823959573</t>
  </si>
  <si>
    <t>17</t>
  </si>
  <si>
    <t>8794</t>
  </si>
  <si>
    <t>休息</t>
  </si>
  <si>
    <t>正常</t>
  </si>
  <si>
    <t>正常,补卡申请10-25 17:30到10-25 17:30</t>
  </si>
  <si>
    <t>出纳王叶</t>
  </si>
  <si>
    <t>未加入考勤组</t>
  </si>
  <si>
    <t>084460592026088190</t>
  </si>
  <si>
    <t>9861</t>
  </si>
  <si>
    <t>不在考勤组并打卡</t>
  </si>
  <si>
    <t>200402</t>
  </si>
  <si>
    <t>122155674626068890</t>
  </si>
  <si>
    <t>8318</t>
  </si>
  <si>
    <t>211001</t>
  </si>
  <si>
    <t>230145435333458767</t>
  </si>
  <si>
    <t>26工作日，实际出勤18天</t>
  </si>
  <si>
    <t>10952</t>
  </si>
  <si>
    <t>不在考勤组并打卡,补卡申请10-20 18:00到10-20 18:00</t>
  </si>
  <si>
    <t>事假10-30 08:30到10-31 17:30 02天</t>
  </si>
  <si>
    <t>210605</t>
  </si>
  <si>
    <t>266424536038942830</t>
  </si>
  <si>
    <t>15404</t>
  </si>
  <si>
    <t>事假09-30 08:30到10-03 17:30 1天</t>
  </si>
  <si>
    <t>不在考勤组并打卡,补卡申请10-14 17:58到10-14 17:58</t>
  </si>
  <si>
    <t>不在考勤组并打卡,补卡申请10-25 17:52到10-25 17:52</t>
  </si>
  <si>
    <t>不在考勤组并打卡,补卡申请10-26 18:06到10-26 18:06</t>
  </si>
  <si>
    <t>191102</t>
  </si>
  <si>
    <t>施工管理工程师</t>
  </si>
  <si>
    <t>3063342611840717</t>
  </si>
  <si>
    <t>032964246526244752</t>
  </si>
  <si>
    <t>技术中心考勤组</t>
  </si>
  <si>
    <t>080401</t>
  </si>
  <si>
    <t>技术经理</t>
  </si>
  <si>
    <t>0303170321841357</t>
  </si>
  <si>
    <t>200804</t>
  </si>
  <si>
    <t>011604525502671544</t>
  </si>
  <si>
    <t>两天事假抵掉两天存休</t>
  </si>
  <si>
    <t>10</t>
  </si>
  <si>
    <t>5283</t>
  </si>
  <si>
    <t>下班外勤</t>
  </si>
  <si>
    <t>上班外勤,下班外勤</t>
  </si>
  <si>
    <t>上班外勤,上班迟到,下班外勤</t>
  </si>
  <si>
    <t>上班外勤,补卡申请10-15 17:30到10-15 17:30</t>
  </si>
  <si>
    <t>存休</t>
  </si>
  <si>
    <t>上班外勤</t>
  </si>
  <si>
    <t>病假10-21 08:30到10-21 17:30 1天</t>
  </si>
  <si>
    <t>200905</t>
  </si>
  <si>
    <t>145852422529295043</t>
  </si>
  <si>
    <t>4875</t>
  </si>
  <si>
    <t>9</t>
  </si>
  <si>
    <t>445</t>
  </si>
  <si>
    <t>916</t>
  </si>
  <si>
    <t>16</t>
  </si>
  <si>
    <t>1414</t>
  </si>
  <si>
    <t>上班外勤,上班严重迟到,下班外勤,下班早退</t>
  </si>
  <si>
    <t>上班外勤,上班迟到,下班外勤,下班早退</t>
  </si>
  <si>
    <t>上班外勤,上班严重迟到,下班缺卡</t>
  </si>
  <si>
    <t>210902</t>
  </si>
  <si>
    <t>185033536120415846</t>
  </si>
  <si>
    <t>9630</t>
  </si>
  <si>
    <t>出差10-06 08:30到10-06 17:30 1天</t>
  </si>
  <si>
    <t>不在考勤组并打卡,补卡申请10-16 08:30到10-16 08:30,补卡申请10-16 17:35到10-16 17:35</t>
  </si>
  <si>
    <t>不在考勤组并打卡,补卡申请10-20 21:33到10-20 21:33</t>
  </si>
  <si>
    <t>不在考勤组并打卡,补卡申请10-27 07:58到10-27 07:58</t>
  </si>
  <si>
    <t>不在考勤组并打卡,补卡申请10-28 08:30到10-28 08:30,补卡申请10-28 20:26到10-28 20:26</t>
  </si>
  <si>
    <t>不在考勤组并打卡,补卡申请10-31 07:36到10-31 07:36</t>
  </si>
  <si>
    <t>210801</t>
  </si>
  <si>
    <t>01305752661221322481</t>
  </si>
  <si>
    <t>10534</t>
  </si>
  <si>
    <t>210509</t>
  </si>
  <si>
    <t>03524232641150404</t>
  </si>
  <si>
    <t>7732</t>
  </si>
  <si>
    <t>下班缺卡</t>
  </si>
  <si>
    <t>180101</t>
  </si>
  <si>
    <t>150807030835468431</t>
  </si>
  <si>
    <t>年假1天</t>
  </si>
  <si>
    <t>7509</t>
  </si>
  <si>
    <t>上班缺卡</t>
  </si>
  <si>
    <t>年假10-27 08:30到10-27 17:30 1天</t>
  </si>
  <si>
    <t>上班外勤,下班缺卡</t>
  </si>
  <si>
    <t>100601</t>
  </si>
  <si>
    <t>采购员</t>
  </si>
  <si>
    <t>104159494921368309</t>
  </si>
  <si>
    <t>6767</t>
  </si>
  <si>
    <t>373</t>
  </si>
  <si>
    <t>2</t>
  </si>
  <si>
    <t>311</t>
  </si>
  <si>
    <t>3</t>
  </si>
  <si>
    <t>上班外勤,上班迟到,下班缺卡</t>
  </si>
  <si>
    <t>上班外勤,上班严重迟到,下班外勤</t>
  </si>
  <si>
    <t>210604</t>
  </si>
  <si>
    <t>293911495337690096</t>
  </si>
  <si>
    <t>8359</t>
  </si>
  <si>
    <t>正常,补卡申请10-12 17:30到10-12 17:30</t>
  </si>
  <si>
    <t>正常,补卡申请10-14 17:30到10-14 17:30</t>
  </si>
  <si>
    <t>正常,补卡申请10-15 08:30到10-15 08:30</t>
  </si>
  <si>
    <t>正常,补卡申请10-21 08:30到10-21 08:30,补卡申请10-21 17:30到10-21 17:30</t>
  </si>
  <si>
    <t>210704</t>
  </si>
  <si>
    <t>164941342639135475</t>
  </si>
  <si>
    <t>8-12日出差内蒙</t>
  </si>
  <si>
    <t>6142</t>
  </si>
  <si>
    <t>69</t>
  </si>
  <si>
    <t>旷工</t>
  </si>
  <si>
    <t>上班迟到</t>
  </si>
  <si>
    <t>正常,补卡申请10-29 08:30到10-29 08:30</t>
  </si>
  <si>
    <t>161945246224186063</t>
  </si>
  <si>
    <t>26工作日，实际出勤4天</t>
  </si>
  <si>
    <t>2622</t>
  </si>
  <si>
    <t>150801</t>
  </si>
  <si>
    <t>主管</t>
  </si>
  <si>
    <t>1041595001959880</t>
  </si>
  <si>
    <t>7650</t>
  </si>
  <si>
    <t>201101</t>
  </si>
  <si>
    <t>04614709501159348</t>
  </si>
  <si>
    <t>事假一天</t>
  </si>
  <si>
    <t>8132</t>
  </si>
  <si>
    <t>7.5</t>
  </si>
  <si>
    <t>正常,补卡申请10-08 08:30到10-08 08:30</t>
  </si>
  <si>
    <t>事假10-15 08:30到10-15 17:30 1天</t>
  </si>
  <si>
    <t>正常,补卡申请10-18 08:30到10-18 08:30</t>
  </si>
  <si>
    <t>正常,补卡申请10-22 17:30到10-22 17:30</t>
  </si>
  <si>
    <t>190401</t>
  </si>
  <si>
    <t>人事行政助理</t>
  </si>
  <si>
    <t>2729142315899430</t>
  </si>
  <si>
    <t>6911</t>
  </si>
  <si>
    <t>事假10-18 08:30到10-18 17:30 1天</t>
  </si>
  <si>
    <t>190101</t>
  </si>
  <si>
    <t>HRD</t>
  </si>
  <si>
    <t>4450476423308315</t>
  </si>
  <si>
    <t>8480</t>
  </si>
  <si>
    <t>人员姓名</t>
  </si>
  <si>
    <t>总工时</t>
  </si>
  <si>
    <t>年度</t>
  </si>
  <si>
    <t>月度</t>
  </si>
  <si>
    <t>项目名称</t>
  </si>
  <si>
    <t>主职工时</t>
  </si>
  <si>
    <t>主职工时单价</t>
  </si>
  <si>
    <t>主职收入</t>
  </si>
  <si>
    <t>兼职工时</t>
  </si>
  <si>
    <t>兼职工时单价</t>
  </si>
  <si>
    <t>兼职收入</t>
  </si>
  <si>
    <t>主职兼职合计</t>
  </si>
  <si>
    <t>其他收入</t>
  </si>
  <si>
    <t>当月收入总额</t>
  </si>
  <si>
    <t>2021</t>
  </si>
  <si>
    <t>望京运行项目组</t>
  </si>
  <si>
    <t>国贸-东方梅地亚运行项目</t>
  </si>
  <si>
    <t>富地广场</t>
  </si>
  <si>
    <t>兴安嘉业</t>
  </si>
  <si>
    <t>荣宝斋</t>
  </si>
  <si>
    <t>测试</t>
  </si>
  <si>
    <t>09</t>
  </si>
  <si>
    <t>异动</t>
  </si>
  <si>
    <t>性别</t>
  </si>
  <si>
    <t>调动前部门</t>
  </si>
  <si>
    <t>调动前岗位</t>
  </si>
  <si>
    <t>调动前薪资</t>
  </si>
  <si>
    <t>调动后部门</t>
  </si>
  <si>
    <t>调动后岗位</t>
  </si>
  <si>
    <t>原因</t>
  </si>
  <si>
    <t>调动后工资</t>
  </si>
  <si>
    <t>女</t>
  </si>
  <si>
    <t>专员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</si>
  <si>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</si>
  <si>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</si>
  <si>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</si>
  <si>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</si>
  <si>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</si>
  <si>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</si>
  <si>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</si>
  <si>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</si>
  <si>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</si>
  <si>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</si>
  <si>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</si>
  <si>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</si>
  <si>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</si>
  <si>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</si>
  <si>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</si>
  <si>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</si>
  <si>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</si>
  <si>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</si>
  <si>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</si>
  <si>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</si>
  <si>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</si>
  <si>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</si>
  <si>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</si>
  <si>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</si>
  <si>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</si>
  <si>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</si>
  <si>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</si>
  <si>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</si>
  <si>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运行包干</t>
  </si>
  <si>
    <t>国贸</t>
  </si>
  <si>
    <t>个人申请</t>
  </si>
  <si>
    <t>经理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</si>
  <si>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</si>
  <si>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</si>
  <si>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</si>
  <si>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</si>
  <si>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</si>
  <si>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</si>
  <si>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</si>
  <si>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</si>
  <si>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</si>
  <si>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</si>
  <si>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</si>
  <si>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依据</t>
  </si>
  <si>
    <t>奖罚/异动金额</t>
  </si>
  <si>
    <t>标准</t>
  </si>
  <si>
    <t>入职员工转正奖金</t>
  </si>
  <si>
    <t>薪资确认单</t>
  </si>
  <si>
    <t>常建林转正</t>
  </si>
  <si>
    <t>本人招聘的新员工转正后按以下标准发放奖金：基层员工奖励200元/人，中层员工（经理级）奖励400元/人，高层员工（总监及以上级别）奖励600元/人。</t>
  </si>
  <si>
    <t>绩效标准</t>
  </si>
  <si>
    <t>绩效系数</t>
  </si>
  <si>
    <t>绩效实发</t>
  </si>
  <si>
    <t>绩效应扣</t>
  </si>
  <si>
    <t>培训额外加分</t>
  </si>
  <si>
    <t>陆超超</t>
  </si>
  <si>
    <t>工装押金明细表</t>
  </si>
  <si>
    <t>类型</t>
  </si>
  <si>
    <t>型号</t>
  </si>
  <si>
    <t>数量</t>
  </si>
  <si>
    <t>单位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</si>
  <si>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</si>
  <si>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</si>
  <si>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</si>
  <si>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</si>
  <si>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</si>
  <si>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</si>
  <si>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</si>
  <si>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</si>
  <si>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</si>
  <si>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</si>
  <si>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已归还工服</t>
  </si>
  <si>
    <t>待工服到综合中心在退押金</t>
  </si>
  <si>
    <t>合计</t>
  </si>
  <si>
    <r>
      <rPr>
        <sz val="12"/>
        <color theme="1"/>
        <rFont val="黑体"/>
        <charset val="134"/>
      </rPr>
      <t>三汇能环202110平安保险参保名单
（替代顺序：离职员工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C类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B类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A类,离职员工未替代时需标红）</t>
    </r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</si>
  <si>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</si>
  <si>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</si>
  <si>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</si>
  <si>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</si>
  <si>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</si>
  <si>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</si>
  <si>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</si>
  <si>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</si>
  <si>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</si>
  <si>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90万</t>
  </si>
  <si>
    <t>缴纳中</t>
  </si>
  <si>
    <t>A</t>
  </si>
  <si>
    <t>薄益龙</t>
  </si>
  <si>
    <t>131181198009112376</t>
  </si>
  <si>
    <t>自费</t>
  </si>
  <si>
    <t>杨连红</t>
  </si>
  <si>
    <t>132903197110210019</t>
  </si>
  <si>
    <t>薄益成</t>
  </si>
  <si>
    <t>131181198506302373</t>
  </si>
  <si>
    <t>50万</t>
  </si>
  <si>
    <t>130629200005160419</t>
  </si>
  <si>
    <t>已减员</t>
  </si>
  <si>
    <t>371426198902212835</t>
  </si>
  <si>
    <t>132527196206208014</t>
  </si>
  <si>
    <t>无社保</t>
  </si>
  <si>
    <t>132532197201142154</t>
  </si>
  <si>
    <t>132401197111112437</t>
  </si>
  <si>
    <t>130528200101020115</t>
  </si>
  <si>
    <t>429006197901138215</t>
  </si>
  <si>
    <t>30万</t>
  </si>
  <si>
    <t>150429197803240913</t>
  </si>
  <si>
    <t>140581197011307410</t>
  </si>
  <si>
    <t>B</t>
  </si>
  <si>
    <t>133023197502251618</t>
  </si>
  <si>
    <t>张祥君</t>
  </si>
  <si>
    <t>370922197209044913</t>
  </si>
  <si>
    <t>临时工</t>
  </si>
  <si>
    <t>陈喜成</t>
  </si>
  <si>
    <t>371423198902135033</t>
  </si>
  <si>
    <t>C</t>
  </si>
  <si>
    <t>330682198710181257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</si>
</sst>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  <numFmt numFmtId="178" formatCode="yyyy&quot;年&quot;m&quot;月&quot;;@"/>
    <numFmt numFmtId="7" formatCode="&quot;￥&quot;#,##0.00;&quot;￥&quot;\-#,##0.00"/>
    <numFmt numFmtId="179" formatCode="yyyy&quot;年&quot;m&quot;月&quot;d&quot;日&quot;;@"/>
  </numFmts>
  <fonts count="7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b/>
      <sz val="14"/>
      <color theme="1"/>
      <name val="仿宋"/>
      <charset val="134"/>
    </font>
    <font>
      <sz val="9"/>
      <color theme="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仿宋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indexed="8"/>
      <name val="黑体"/>
      <charset val="134"/>
    </font>
    <font>
      <sz val="10"/>
      <color indexed="8"/>
      <name val="仿宋"/>
      <charset val="134"/>
    </font>
    <font>
      <sz val="10"/>
      <name val="宋体"/>
      <charset val="134"/>
      <scheme val="major"/>
    </font>
    <font>
      <sz val="11"/>
      <color indexed="8"/>
      <name val="宋体"/>
      <charset val="134"/>
      <scheme val="minor"/>
    </font>
    <font>
      <b/>
      <sz val="24"/>
      <color indexed="21"/>
      <name val="新宋体"/>
      <charset val="134"/>
    </font>
    <font>
      <sz val="14"/>
      <color indexed="21"/>
      <name val="新宋体"/>
      <charset val="134"/>
    </font>
    <font>
      <b/>
      <sz val="12"/>
      <name val="新宋体"/>
      <charset val="134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  <scheme val="major"/>
    </font>
    <font>
      <sz val="8"/>
      <name val="宋体"/>
      <charset val="134"/>
    </font>
    <font>
      <b/>
      <sz val="8"/>
      <name val="宋体"/>
      <charset val="134"/>
      <scheme val="major"/>
    </font>
    <font>
      <sz val="8"/>
      <color theme="1"/>
      <name val="宋体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Verdana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0"/>
      <name val="Geneva"/>
      <charset val="134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0"/>
      <color indexed="8"/>
      <name val="Arial"/>
      <charset val="134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color theme="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7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8" tint="0.39979247413556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</borders>
  <cellStyleXfs count="755"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7" fillId="0" borderId="0"/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40" fillId="32" borderId="16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1" fillId="33" borderId="16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0" borderId="0"/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39" borderId="18" applyNumberFormat="0" applyFont="0" applyAlignment="0" applyProtection="0">
      <alignment vertical="center"/>
    </xf>
    <xf numFmtId="0" fontId="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44" fillId="0" borderId="0"/>
    <xf numFmtId="0" fontId="31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4" fillId="0" borderId="0"/>
    <xf numFmtId="0" fontId="44" fillId="0" borderId="0">
      <alignment vertical="center"/>
    </xf>
    <xf numFmtId="0" fontId="47" fillId="0" borderId="1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9" fillId="33" borderId="20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53" fillId="33" borderId="16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5" fillId="47" borderId="21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4" fillId="0" borderId="0">
      <alignment vertical="center"/>
    </xf>
    <xf numFmtId="0" fontId="35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44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9" fillId="33" borderId="20" applyNumberForma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60" borderId="0" applyNumberFormat="0" applyBorder="0" applyAlignment="0" applyProtection="0">
      <alignment vertical="center"/>
    </xf>
    <xf numFmtId="0" fontId="36" fillId="6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4" fillId="0" borderId="0"/>
    <xf numFmtId="0" fontId="31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44" fillId="0" borderId="0"/>
    <xf numFmtId="0" fontId="0" fillId="5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44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60" fillId="47" borderId="21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2" fillId="0" borderId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1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4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4" fillId="0" borderId="0"/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4" fillId="0" borderId="0"/>
    <xf numFmtId="0" fontId="0" fillId="5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44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42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44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4" fillId="0" borderId="0"/>
    <xf numFmtId="0" fontId="31" fillId="1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45" fillId="7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5" fillId="6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62" fillId="0" borderId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4" fillId="0" borderId="0"/>
    <xf numFmtId="0" fontId="33" fillId="2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4" fillId="0" borderId="0"/>
    <xf numFmtId="0" fontId="46" fillId="0" borderId="2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/>
    <xf numFmtId="0" fontId="33" fillId="44" borderId="0" applyNumberFormat="0" applyBorder="0" applyAlignment="0" applyProtection="0">
      <alignment vertical="center"/>
    </xf>
    <xf numFmtId="0" fontId="44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6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67" fillId="32" borderId="16" applyNumberFormat="0" applyAlignment="0" applyProtection="0">
      <alignment vertical="center"/>
    </xf>
    <xf numFmtId="0" fontId="44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0" fillId="39" borderId="18" applyNumberFormat="0" applyFont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33" fillId="2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54" fillId="0" borderId="0">
      <alignment vertical="top"/>
    </xf>
    <xf numFmtId="0" fontId="44" fillId="0" borderId="0">
      <alignment vertical="center"/>
    </xf>
    <xf numFmtId="0" fontId="44" fillId="0" borderId="0">
      <alignment vertical="center"/>
    </xf>
    <xf numFmtId="0" fontId="42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69" fillId="4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8" fillId="0" borderId="22" applyNumberFormat="0" applyFill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45" fillId="60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63" fillId="0" borderId="0"/>
    <xf numFmtId="0" fontId="62" fillId="0" borderId="0" applyNumberFormat="0" applyFill="0" applyBorder="0" applyAlignment="0" applyProtection="0"/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8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178" fontId="6" fillId="4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4" fontId="6" fillId="5" borderId="4" xfId="0" applyNumberFormat="1" applyFont="1" applyFill="1" applyBorder="1" applyAlignment="1">
      <alignment horizontal="center" vertical="center"/>
    </xf>
    <xf numFmtId="178" fontId="6" fillId="5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7" fontId="6" fillId="0" borderId="4" xfId="0" applyNumberFormat="1" applyFont="1" applyFill="1" applyBorder="1" applyAlignment="1">
      <alignment horizontal="center" vertical="center"/>
    </xf>
    <xf numFmtId="7" fontId="2" fillId="0" borderId="4" xfId="0" applyNumberFormat="1" applyFont="1" applyFill="1" applyBorder="1" applyAlignment="1">
      <alignment horizontal="center" vertical="center"/>
    </xf>
    <xf numFmtId="7" fontId="2" fillId="4" borderId="4" xfId="0" applyNumberFormat="1" applyFont="1" applyFill="1" applyBorder="1" applyAlignment="1">
      <alignment horizontal="center" vertical="center"/>
    </xf>
    <xf numFmtId="7" fontId="2" fillId="5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177" fontId="13" fillId="0" borderId="4" xfId="0" applyNumberFormat="1" applyFont="1" applyFill="1" applyBorder="1" applyAlignment="1">
      <alignment horizontal="left" vertical="center"/>
    </xf>
    <xf numFmtId="177" fontId="12" fillId="0" borderId="4" xfId="0" applyNumberFormat="1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77" fontId="13" fillId="0" borderId="4" xfId="0" applyNumberFormat="1" applyFont="1" applyBorder="1" applyAlignment="1">
      <alignment horizontal="left" vertical="center"/>
    </xf>
    <xf numFmtId="177" fontId="13" fillId="0" borderId="5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177" fontId="16" fillId="0" borderId="4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177" fontId="16" fillId="0" borderId="4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8" fillId="7" borderId="4" xfId="627" applyFont="1" applyFill="1" applyBorder="1" applyAlignment="1">
      <alignment horizontal="left" vertical="center" wrapText="1"/>
    </xf>
    <xf numFmtId="0" fontId="19" fillId="0" borderId="4" xfId="627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left" vertical="center"/>
    </xf>
    <xf numFmtId="14" fontId="19" fillId="0" borderId="4" xfId="627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179" fontId="19" fillId="0" borderId="4" xfId="627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4" fontId="20" fillId="0" borderId="4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/>
    </xf>
    <xf numFmtId="0" fontId="19" fillId="5" borderId="4" xfId="627" applyFont="1" applyFill="1" applyBorder="1" applyAlignment="1">
      <alignment horizontal="left" vertical="center" wrapText="1"/>
    </xf>
    <xf numFmtId="14" fontId="2" fillId="5" borderId="4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177" fontId="16" fillId="0" borderId="4" xfId="0" applyNumberFormat="1" applyFont="1" applyFill="1" applyBorder="1" applyAlignment="1" applyProtection="1">
      <alignment horizontal="center" vertical="center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2" fillId="8" borderId="4" xfId="0" applyFont="1" applyFill="1" applyBorder="1" applyAlignment="1">
      <alignment horizontal="left" vertical="center"/>
    </xf>
    <xf numFmtId="0" fontId="21" fillId="0" borderId="6" xfId="0" applyNumberFormat="1" applyFont="1" applyFill="1" applyBorder="1" applyAlignment="1"/>
    <xf numFmtId="0" fontId="23" fillId="8" borderId="4" xfId="0" applyFont="1" applyFill="1" applyBorder="1" applyAlignment="1">
      <alignment horizontal="left" vertical="center"/>
    </xf>
    <xf numFmtId="0" fontId="24" fillId="9" borderId="4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/>
    <xf numFmtId="0" fontId="21" fillId="0" borderId="9" xfId="0" applyNumberFormat="1" applyFont="1" applyFill="1" applyBorder="1" applyAlignment="1"/>
    <xf numFmtId="0" fontId="24" fillId="4" borderId="10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4" fillId="9" borderId="5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/>
    <xf numFmtId="0" fontId="21" fillId="0" borderId="14" xfId="0" applyNumberFormat="1" applyFont="1" applyFill="1" applyBorder="1" applyAlignment="1"/>
    <xf numFmtId="0" fontId="25" fillId="10" borderId="4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2" borderId="4" xfId="0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2" fillId="0" borderId="4" xfId="627" applyFont="1" applyFill="1" applyBorder="1" applyAlignment="1">
      <alignment horizontal="left" vertical="center" wrapText="1"/>
    </xf>
    <xf numFmtId="14" fontId="12" fillId="0" borderId="4" xfId="627" applyNumberFormat="1" applyFont="1" applyFill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left" vertical="center"/>
    </xf>
    <xf numFmtId="14" fontId="16" fillId="0" borderId="4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9" fontId="18" fillId="7" borderId="4" xfId="627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4" fontId="12" fillId="0" borderId="4" xfId="0" applyNumberFormat="1" applyFont="1" applyFill="1" applyBorder="1" applyAlignment="1">
      <alignment horizontal="left" vertical="center" wrapText="1"/>
    </xf>
    <xf numFmtId="179" fontId="12" fillId="0" borderId="4" xfId="627" applyNumberFormat="1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left" vertical="center"/>
    </xf>
    <xf numFmtId="14" fontId="16" fillId="5" borderId="4" xfId="0" applyNumberFormat="1" applyFont="1" applyFill="1" applyBorder="1" applyAlignment="1">
      <alignment horizontal="left" vertical="center"/>
    </xf>
    <xf numFmtId="0" fontId="16" fillId="5" borderId="15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4" fontId="16" fillId="0" borderId="0" xfId="0" applyNumberFormat="1" applyFont="1" applyFill="1" applyAlignment="1">
      <alignment horizontal="left" vertical="center"/>
    </xf>
    <xf numFmtId="0" fontId="16" fillId="5" borderId="3" xfId="0" applyFont="1" applyFill="1" applyBorder="1" applyAlignment="1">
      <alignment horizontal="center" vertical="center"/>
    </xf>
    <xf numFmtId="14" fontId="14" fillId="0" borderId="4" xfId="0" applyNumberFormat="1" applyFont="1" applyBorder="1" applyAlignment="1">
      <alignment horizontal="left" vertical="center"/>
    </xf>
    <xf numFmtId="0" fontId="12" fillId="5" borderId="4" xfId="627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0" fillId="0" borderId="0" xfId="0" applyBorder="1" applyAlignment="1">
      <alignment horizontal="left" vertical="center"/>
    </xf>
    <xf numFmtId="0" fontId="2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7" fillId="14" borderId="4" xfId="0" applyFont="1" applyFill="1" applyBorder="1" applyAlignment="1">
      <alignment horizontal="left" vertical="center" wrapText="1"/>
    </xf>
    <xf numFmtId="0" fontId="27" fillId="14" borderId="4" xfId="0" applyFont="1" applyFill="1" applyBorder="1" applyAlignment="1">
      <alignment horizontal="left" vertical="center"/>
    </xf>
    <xf numFmtId="49" fontId="27" fillId="14" borderId="4" xfId="0" applyNumberFormat="1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49" fontId="27" fillId="0" borderId="4" xfId="0" applyNumberFormat="1" applyFont="1" applyFill="1" applyBorder="1" applyAlignment="1">
      <alignment horizontal="left" vertical="center"/>
    </xf>
    <xf numFmtId="14" fontId="27" fillId="0" borderId="4" xfId="0" applyNumberFormat="1" applyFont="1" applyFill="1" applyBorder="1" applyAlignment="1">
      <alignment horizontal="left" vertical="center" wrapText="1"/>
    </xf>
    <xf numFmtId="14" fontId="27" fillId="4" borderId="4" xfId="0" applyNumberFormat="1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/>
    </xf>
    <xf numFmtId="49" fontId="28" fillId="0" borderId="4" xfId="0" applyNumberFormat="1" applyFont="1" applyFill="1" applyBorder="1" applyAlignment="1">
      <alignment horizontal="left" vertical="center"/>
    </xf>
    <xf numFmtId="14" fontId="28" fillId="0" borderId="4" xfId="0" applyNumberFormat="1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177" fontId="27" fillId="14" borderId="4" xfId="0" applyNumberFormat="1" applyFont="1" applyFill="1" applyBorder="1" applyAlignment="1">
      <alignment horizontal="left" vertical="center" wrapText="1"/>
    </xf>
    <xf numFmtId="177" fontId="27" fillId="0" borderId="4" xfId="656" applyNumberFormat="1" applyFont="1" applyFill="1" applyBorder="1" applyAlignment="1">
      <alignment horizontal="left" vertical="center" wrapText="1"/>
    </xf>
    <xf numFmtId="177" fontId="27" fillId="0" borderId="4" xfId="0" applyNumberFormat="1" applyFont="1" applyFill="1" applyBorder="1" applyAlignment="1">
      <alignment horizontal="left" vertical="center"/>
    </xf>
    <xf numFmtId="14" fontId="27" fillId="15" borderId="4" xfId="0" applyNumberFormat="1" applyFont="1" applyFill="1" applyBorder="1" applyAlignment="1">
      <alignment horizontal="left" vertical="center" wrapText="1"/>
    </xf>
    <xf numFmtId="177" fontId="27" fillId="0" borderId="4" xfId="0" applyNumberFormat="1" applyFont="1" applyBorder="1" applyAlignment="1">
      <alignment horizontal="left" vertical="center"/>
    </xf>
    <xf numFmtId="0" fontId="30" fillId="0" borderId="4" xfId="0" applyFont="1" applyFill="1" applyBorder="1" applyAlignment="1">
      <alignment horizontal="left" vertical="center"/>
    </xf>
    <xf numFmtId="177" fontId="29" fillId="0" borderId="4" xfId="0" applyNumberFormat="1" applyFont="1" applyBorder="1" applyAlignment="1">
      <alignment horizontal="left" vertical="center"/>
    </xf>
    <xf numFmtId="0" fontId="27" fillId="0" borderId="4" xfId="314" applyFont="1" applyFill="1" applyBorder="1" applyAlignment="1">
      <alignment horizontal="left" vertical="center"/>
    </xf>
    <xf numFmtId="177" fontId="27" fillId="4" borderId="4" xfId="0" applyNumberFormat="1" applyFont="1" applyFill="1" applyBorder="1" applyAlignment="1">
      <alignment horizontal="left" vertical="center"/>
    </xf>
    <xf numFmtId="177" fontId="28" fillId="0" borderId="4" xfId="0" applyNumberFormat="1" applyFont="1" applyFill="1" applyBorder="1" applyAlignment="1">
      <alignment horizontal="left" vertical="center"/>
    </xf>
    <xf numFmtId="177" fontId="29" fillId="0" borderId="4" xfId="0" applyNumberFormat="1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177" fontId="27" fillId="14" borderId="4" xfId="0" applyNumberFormat="1" applyFont="1" applyFill="1" applyBorder="1" applyAlignment="1">
      <alignment horizontal="left" vertical="center"/>
    </xf>
    <xf numFmtId="7" fontId="27" fillId="14" borderId="4" xfId="0" applyNumberFormat="1" applyFont="1" applyFill="1" applyBorder="1" applyAlignment="1">
      <alignment horizontal="left" vertical="center"/>
    </xf>
    <xf numFmtId="7" fontId="27" fillId="0" borderId="4" xfId="0" applyNumberFormat="1" applyFont="1" applyFill="1" applyBorder="1" applyAlignment="1">
      <alignment horizontal="left" vertical="center"/>
    </xf>
    <xf numFmtId="177" fontId="27" fillId="15" borderId="4" xfId="656" applyNumberFormat="1" applyFont="1" applyFill="1" applyBorder="1" applyAlignment="1">
      <alignment horizontal="left" vertical="center" wrapText="1"/>
    </xf>
    <xf numFmtId="177" fontId="27" fillId="4" borderId="4" xfId="656" applyNumberFormat="1" applyFont="1" applyFill="1" applyBorder="1" applyAlignment="1">
      <alignment horizontal="left" vertical="center" wrapText="1"/>
    </xf>
    <xf numFmtId="7" fontId="27" fillId="2" borderId="4" xfId="0" applyNumberFormat="1" applyFont="1" applyFill="1" applyBorder="1" applyAlignment="1">
      <alignment horizontal="left" vertical="center"/>
    </xf>
    <xf numFmtId="7" fontId="27" fillId="0" borderId="7" xfId="0" applyNumberFormat="1" applyFont="1" applyFill="1" applyBorder="1" applyAlignment="1">
      <alignment horizontal="left" vertical="center"/>
    </xf>
    <xf numFmtId="0" fontId="27" fillId="0" borderId="4" xfId="0" applyFont="1" applyFill="1" applyBorder="1" applyAlignment="1" quotePrefix="1">
      <alignment horizontal="left" vertical="center"/>
    </xf>
    <xf numFmtId="49" fontId="27" fillId="0" borderId="4" xfId="0" applyNumberFormat="1" applyFont="1" applyFill="1" applyBorder="1" applyAlignment="1" quotePrefix="1">
      <alignment horizontal="left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2" borderId="4" xfId="0" applyFont="1" applyFill="1" applyBorder="1" applyAlignment="1" quotePrefix="1">
      <alignment horizontal="center" vertical="center"/>
    </xf>
  </cellXfs>
  <cellStyles count="755">
    <cellStyle name="常规" xfId="0" builtinId="0"/>
    <cellStyle name="着色 3 2 2 3" xfId="1"/>
    <cellStyle name="货币[0]" xfId="2" builtinId="7"/>
    <cellStyle name="60% - 着色 3 3 4" xfId="3"/>
    <cellStyle name="_北京市社会保险费补缴明细表（表四）" xfId="4"/>
    <cellStyle name="60% - 着色 3 3 2 2" xfId="5"/>
    <cellStyle name="着色 3 5 2" xfId="6"/>
    <cellStyle name="20% - 强调文字颜色 3" xfId="7" builtinId="38"/>
    <cellStyle name="20% - 强调文字颜色 1 2" xfId="8"/>
    <cellStyle name="输入" xfId="9" builtinId="20"/>
    <cellStyle name="着色 4 3 3" xfId="10"/>
    <cellStyle name="60% - 着色 5 5" xfId="11"/>
    <cellStyle name="货币" xfId="12" builtinId="4"/>
    <cellStyle name="40% - 着色 4 4 2 2" xfId="13"/>
    <cellStyle name="60% - 着色 1 4 2 3" xfId="14"/>
    <cellStyle name="60% - 着色 2" xfId="15"/>
    <cellStyle name="40% - 着色 4 5 3" xfId="16"/>
    <cellStyle name="千位分隔[0]" xfId="17" builtinId="6"/>
    <cellStyle name="40% - 强调文字颜色 3" xfId="18" builtinId="39"/>
    <cellStyle name="20% - 着色 1 3 4" xfId="19"/>
    <cellStyle name="计算 2" xfId="20"/>
    <cellStyle name="60% - 着色 4 4 4" xfId="21"/>
    <cellStyle name="差" xfId="22" builtinId="27"/>
    <cellStyle name="千位分隔" xfId="23" builtinId="3"/>
    <cellStyle name="常规 7 3" xfId="24"/>
    <cellStyle name="40% - 着色 3 5" xfId="25"/>
    <cellStyle name="40% - 着色 1 3 4" xfId="26"/>
    <cellStyle name="60% - 强调文字颜色 3" xfId="27" builtinId="40"/>
    <cellStyle name="20% - 着色 2 4 2 2" xfId="28"/>
    <cellStyle name="超链接" xfId="29" builtinId="8"/>
    <cellStyle name="百分比" xfId="30" builtinId="5"/>
    <cellStyle name="40% - 着色 1 6" xfId="31"/>
    <cellStyle name="已访问的超链接" xfId="32" builtinId="9"/>
    <cellStyle name="20% - 着色 3 4 2" xfId="33"/>
    <cellStyle name="注释" xfId="34" builtinId="10"/>
    <cellStyle name="常规 6" xfId="35"/>
    <cellStyle name="40% - 着色 3 4 3" xfId="36"/>
    <cellStyle name="60% - 强调文字颜色 2" xfId="37" builtinId="36"/>
    <cellStyle name="常规 12 2 2" xfId="38"/>
    <cellStyle name="40% - 着色 1 3 3" xfId="39"/>
    <cellStyle name="40% - 着色 3 4" xfId="40"/>
    <cellStyle name="标题 4" xfId="41" builtinId="19"/>
    <cellStyle name="警告文本" xfId="42" builtinId="11"/>
    <cellStyle name="常规 6 5" xfId="43"/>
    <cellStyle name="常规 4 4 3" xfId="44"/>
    <cellStyle name="标题" xfId="45" builtinId="15"/>
    <cellStyle name="40% - 着色 3 4 2 2" xfId="46"/>
    <cellStyle name="40% - 着色 4 7" xfId="47"/>
    <cellStyle name="40% - 着色 6 2 3" xfId="48"/>
    <cellStyle name="解释性文本" xfId="49" builtinId="53"/>
    <cellStyle name="60% - 着色 3 7" xfId="50"/>
    <cellStyle name="标题 1" xfId="51" builtinId="16"/>
    <cellStyle name="0,0_x000d__x000a_NA_x000d__x000a_" xfId="52"/>
    <cellStyle name="常规 5 2 2" xfId="53"/>
    <cellStyle name="标题 2" xfId="54" builtinId="17"/>
    <cellStyle name="40% - 着色 1 3 2" xfId="55"/>
    <cellStyle name="40% - 着色 3 3" xfId="56"/>
    <cellStyle name="60% - 强调文字颜色 1" xfId="57" builtinId="32"/>
    <cellStyle name="标题 3" xfId="58" builtinId="18"/>
    <cellStyle name="40% - 着色 3 6" xfId="59"/>
    <cellStyle name="60% - 强调文字颜色 4" xfId="60" builtinId="44"/>
    <cellStyle name="输出" xfId="61" builtinId="21"/>
    <cellStyle name="40% - 着色 3 2 2 2" xfId="62"/>
    <cellStyle name="20% - 着色 5 2 4" xfId="63"/>
    <cellStyle name="着色 1 2 4" xfId="64"/>
    <cellStyle name="计算" xfId="65" builtinId="22"/>
    <cellStyle name="60% - 着色 4 2 4" xfId="66"/>
    <cellStyle name="40% - 强调文字颜色 4 2" xfId="67"/>
    <cellStyle name="检查单元格" xfId="68" builtinId="23"/>
    <cellStyle name="20% - 着色 1 2" xfId="69"/>
    <cellStyle name="20% - 强调文字颜色 6" xfId="70" builtinId="50"/>
    <cellStyle name="常规 8 3" xfId="71"/>
    <cellStyle name="强调文字颜色 2" xfId="72" builtinId="33"/>
    <cellStyle name="常规 6 2 3" xfId="73"/>
    <cellStyle name="40% - 着色 5 2" xfId="74"/>
    <cellStyle name="链接单元格" xfId="75" builtinId="24"/>
    <cellStyle name="20% - 着色 2 7" xfId="76"/>
    <cellStyle name="汇总" xfId="77" builtinId="25"/>
    <cellStyle name="20% - 着色 3 5" xfId="78"/>
    <cellStyle name="60% - 着色 3 4 4" xfId="79"/>
    <cellStyle name="好" xfId="80" builtinId="26"/>
    <cellStyle name="适中" xfId="81" builtinId="28"/>
    <cellStyle name="20% - 强调文字颜色 5" xfId="82" builtinId="46"/>
    <cellStyle name="常规 8 2" xfId="83"/>
    <cellStyle name="60% - 着色 5 2 2 3" xfId="84"/>
    <cellStyle name="强调文字颜色 1" xfId="85" builtinId="29"/>
    <cellStyle name="常规 2 2 2 4" xfId="86"/>
    <cellStyle name="40% - 着色 5 2 3" xfId="87"/>
    <cellStyle name="20% - 强调文字颜色 1" xfId="88" builtinId="30"/>
    <cellStyle name="20% - 着色 1 3 2" xfId="89"/>
    <cellStyle name="60% - 着色 5 2 3" xfId="90"/>
    <cellStyle name="40% - 强调文字颜色 1" xfId="91" builtinId="31"/>
    <cellStyle name="40% - 着色 5 2 4" xfId="92"/>
    <cellStyle name="输出 2" xfId="93"/>
    <cellStyle name="20% - 强调文字颜色 2" xfId="94" builtinId="34"/>
    <cellStyle name="20% - 着色 1 3 3" xfId="95"/>
    <cellStyle name="60% - 着色 5 2 4" xfId="96"/>
    <cellStyle name="40% - 强调文字颜色 2" xfId="97" builtinId="35"/>
    <cellStyle name="强调文字颜色 3" xfId="98" builtinId="37"/>
    <cellStyle name="强调文字颜色 4" xfId="99" builtinId="41"/>
    <cellStyle name="20% - 强调文字颜色 4" xfId="100" builtinId="42"/>
    <cellStyle name="着色 3 5 3" xfId="101"/>
    <cellStyle name="60% - 着色 5 2 2 2" xfId="102"/>
    <cellStyle name="40% - 强调文字颜色 4" xfId="103" builtinId="43"/>
    <cellStyle name="强调文字颜色 5" xfId="104" builtinId="45"/>
    <cellStyle name="40% - 强调文字颜色 5" xfId="105" builtinId="47"/>
    <cellStyle name="60% - 强调文字颜色 5" xfId="106" builtinId="48"/>
    <cellStyle name="60% - 着色 6 2" xfId="107"/>
    <cellStyle name="40% - 着色 3 7" xfId="108"/>
    <cellStyle name="强调文字颜色 6" xfId="109" builtinId="49"/>
    <cellStyle name="40% - 强调文字颜色 6" xfId="110" builtinId="51"/>
    <cellStyle name="着色 5 2" xfId="111"/>
    <cellStyle name="60% - 强调文字颜色 6" xfId="112" builtinId="52"/>
    <cellStyle name="60% - 着色 6 3" xfId="113"/>
    <cellStyle name="?鹎%U龡&amp;H?_x0008_e_x0005_9_x0006__x0007__x0001__x0001_" xfId="114"/>
    <cellStyle name="20% - 着色 1 2 2 2" xfId="115"/>
    <cellStyle name="60% - 着色 2 4 3" xfId="116"/>
    <cellStyle name="?鹎%U龡&amp;H?_x0008_e_x0005_9_x0006__x0007__x0001__x0001_ 2 2" xfId="117"/>
    <cellStyle name="?鹎%U龡&amp;H?_x0008_e_x0005_9_x0006__x0007__x0001__x0001_ 2" xfId="118"/>
    <cellStyle name="常规 9 4" xfId="119"/>
    <cellStyle name="?鹎%U龡&amp;H?_x0008_e_x0005_9_x0006__x0007__x0001__x0001_ 3" xfId="120"/>
    <cellStyle name="常规 9 5" xfId="121"/>
    <cellStyle name="标题 2 2" xfId="122"/>
    <cellStyle name="0,0_x000d__x000a_NA_x000d__x000a_ 2" xfId="123"/>
    <cellStyle name="20% - 强调文字颜色 2 2" xfId="124"/>
    <cellStyle name="20% - 强调文字颜色 3 2" xfId="125"/>
    <cellStyle name="20% - 强调文字颜色 4 2" xfId="126"/>
    <cellStyle name="60% - 着色 1 2 3" xfId="127"/>
    <cellStyle name="20% - 强调文字颜色 5 2" xfId="128"/>
    <cellStyle name="常规 8 2 2" xfId="129"/>
    <cellStyle name="60% - 着色 1 3 3" xfId="130"/>
    <cellStyle name="20% - 强调文字颜色 6 2" xfId="131"/>
    <cellStyle name="20% - 着色 1 2 2" xfId="132"/>
    <cellStyle name="检查单元格 2" xfId="133"/>
    <cellStyle name="20% - 着色 1 2 2 3" xfId="134"/>
    <cellStyle name="20% - 着色 1 2 3" xfId="135"/>
    <cellStyle name="20% - 着色 1 2 4" xfId="136"/>
    <cellStyle name="20% - 着色 1 3" xfId="137"/>
    <cellStyle name="40% - 强调文字颜色 1 2" xfId="138"/>
    <cellStyle name="20% - 着色 1 3 2 2" xfId="139"/>
    <cellStyle name="20% - 着色 1 3 2 3" xfId="140"/>
    <cellStyle name="20% - 着色 1 4" xfId="141"/>
    <cellStyle name="20% - 着色 1 4 2" xfId="142"/>
    <cellStyle name="60% - 着色 5 3 3" xfId="143"/>
    <cellStyle name="20% - 着色 1 4 2 2" xfId="144"/>
    <cellStyle name="20% - 着色 1 4 2 3" xfId="145"/>
    <cellStyle name="20% - 着色 1 4 3" xfId="146"/>
    <cellStyle name="60% - 着色 5 3 4" xfId="147"/>
    <cellStyle name="20% - 着色 1 4 4" xfId="148"/>
    <cellStyle name="20% - 着色 1 5" xfId="149"/>
    <cellStyle name="20% - 着色 1 5 2" xfId="150"/>
    <cellStyle name="着色 4 3 2 3" xfId="151"/>
    <cellStyle name="60% - 着色 5 4 3" xfId="152"/>
    <cellStyle name="20% - 着色 1 5 3" xfId="153"/>
    <cellStyle name="60% - 着色 5 4 4" xfId="154"/>
    <cellStyle name="20% - 着色 1 6" xfId="155"/>
    <cellStyle name="40% - 着色 4 2" xfId="156"/>
    <cellStyle name="20% - 着色 1 7" xfId="157"/>
    <cellStyle name="40% - 强调文字颜色 5 2" xfId="158"/>
    <cellStyle name="20% - 着色 2 2" xfId="159"/>
    <cellStyle name="20% - 着色 2 2 2" xfId="160"/>
    <cellStyle name="20% - 着色 4 4" xfId="161"/>
    <cellStyle name="20% - 着色 2 2 2 2" xfId="162"/>
    <cellStyle name="常规 15" xfId="163"/>
    <cellStyle name="着色 5 3 4" xfId="164"/>
    <cellStyle name="20% - 着色 4 5" xfId="165"/>
    <cellStyle name="20% - 着色 2 2 2 3" xfId="166"/>
    <cellStyle name="常规 21" xfId="167"/>
    <cellStyle name="20% - 着色 2 2 3" xfId="168"/>
    <cellStyle name="20% - 着色 2 2 4" xfId="169"/>
    <cellStyle name="20% - 着色 2 3" xfId="170"/>
    <cellStyle name="20% - 着色 2 3 2" xfId="171"/>
    <cellStyle name="60% - 着色 6 2 3" xfId="172"/>
    <cellStyle name="20% - 着色 2 3 2 2" xfId="173"/>
    <cellStyle name="着色 6 3 4" xfId="174"/>
    <cellStyle name="20% - 着色 2 3 2 3" xfId="175"/>
    <cellStyle name="20% - 着色 2 3 3" xfId="176"/>
    <cellStyle name="60% - 着色 6 2 4" xfId="177"/>
    <cellStyle name="20% - 着色 2 3 4" xfId="178"/>
    <cellStyle name="20% - 着色 2 4" xfId="179"/>
    <cellStyle name="20% - 着色 2 4 2" xfId="180"/>
    <cellStyle name="60% - 着色 6 3 3" xfId="181"/>
    <cellStyle name="60% - 着色 1 4 2" xfId="182"/>
    <cellStyle name="20% - 着色 2 4 2 3" xfId="183"/>
    <cellStyle name="20% - 着色 2 4 3" xfId="184"/>
    <cellStyle name="60% - 着色 6 3 4" xfId="185"/>
    <cellStyle name="20% - 着色 2 4 4" xfId="186"/>
    <cellStyle name="20% - 着色 2 5" xfId="187"/>
    <cellStyle name="20% - 着色 2 5 2" xfId="188"/>
    <cellStyle name="着色 4 4 2 3" xfId="189"/>
    <cellStyle name="60% - 着色 6 4 3" xfId="190"/>
    <cellStyle name="20% - 着色 2 5 3" xfId="191"/>
    <cellStyle name="40% - 着色 2 2 2 2" xfId="192"/>
    <cellStyle name="60% - 着色 6 4 4" xfId="193"/>
    <cellStyle name="20% - 着色 2 6" xfId="194"/>
    <cellStyle name="40% - 强调文字颜色 6 2" xfId="195"/>
    <cellStyle name="着色 5 2 2" xfId="196"/>
    <cellStyle name="20% - 着色 3 2" xfId="197"/>
    <cellStyle name="40% - 着色 6 2 2 3" xfId="198"/>
    <cellStyle name="着色 5 2 2 2" xfId="199"/>
    <cellStyle name="20% - 着色 3 2 2" xfId="200"/>
    <cellStyle name="20% - 着色 3 2 2 2" xfId="201"/>
    <cellStyle name="20% - 着色 3 2 2 3" xfId="202"/>
    <cellStyle name="20% - 着色 3 2 3" xfId="203"/>
    <cellStyle name="60% - 着色 2 2" xfId="204"/>
    <cellStyle name="20% - 着色 3 2 4" xfId="205"/>
    <cellStyle name="60% - 着色 2 3" xfId="206"/>
    <cellStyle name="20% - 着色 3 2 5" xfId="207"/>
    <cellStyle name="60% - 着色 2 4" xfId="208"/>
    <cellStyle name="20% - 着色 3 3" xfId="209"/>
    <cellStyle name="20% - 着色 3 3 2" xfId="210"/>
    <cellStyle name="20% - 着色 3 3 2 2" xfId="211"/>
    <cellStyle name="20% - 着色 3 3 2 3" xfId="212"/>
    <cellStyle name="20% - 着色 3 3 3" xfId="213"/>
    <cellStyle name="60% - 着色 3 2" xfId="214"/>
    <cellStyle name="60% - 着色 3 3" xfId="215"/>
    <cellStyle name="20% - 着色 3 3 4" xfId="216"/>
    <cellStyle name="差 2" xfId="217"/>
    <cellStyle name="20% - 着色 3 4" xfId="218"/>
    <cellStyle name="40% - 着色 6 3" xfId="219"/>
    <cellStyle name="20% - 着色 3 4 2 2" xfId="220"/>
    <cellStyle name="40% - 着色 6 4" xfId="221"/>
    <cellStyle name="20% - 着色 3 4 2 3" xfId="222"/>
    <cellStyle name="40% - 着色 1 7" xfId="223"/>
    <cellStyle name="20% - 着色 3 4 3" xfId="224"/>
    <cellStyle name="60% - 着色 4 2" xfId="225"/>
    <cellStyle name="20% - 着色 3 4 4" xfId="226"/>
    <cellStyle name="60% - 着色 4 3" xfId="227"/>
    <cellStyle name="40% - 着色 2 6" xfId="228"/>
    <cellStyle name="20% - 着色 3 5 2" xfId="229"/>
    <cellStyle name="汇总 2" xfId="230"/>
    <cellStyle name="40% - 着色 2 7" xfId="231"/>
    <cellStyle name="20% - 着色 3 5 3" xfId="232"/>
    <cellStyle name="40% - 着色 2 3 2 2" xfId="233"/>
    <cellStyle name="60% - 着色 5 2" xfId="234"/>
    <cellStyle name="20% - 着色 3 6" xfId="235"/>
    <cellStyle name="40% - 着色 6 2" xfId="236"/>
    <cellStyle name="20% - 着色 3 7" xfId="237"/>
    <cellStyle name="着色 5 3 2" xfId="238"/>
    <cellStyle name="20% - 着色 5 4 2 3" xfId="239"/>
    <cellStyle name="常规 13" xfId="240"/>
    <cellStyle name="着色 1 4 2 3" xfId="241"/>
    <cellStyle name="20% - 着色 4 2" xfId="242"/>
    <cellStyle name="40% - 着色 6 3 2 3" xfId="243"/>
    <cellStyle name="常规 13 2" xfId="244"/>
    <cellStyle name="着色 5 3 2 2" xfId="245"/>
    <cellStyle name="20% - 着色 4 2 2" xfId="246"/>
    <cellStyle name="40% - 着色 1 2 2 3" xfId="247"/>
    <cellStyle name="20% - 着色 4 2 2 2" xfId="248"/>
    <cellStyle name="40% - 着色 2 3 3" xfId="249"/>
    <cellStyle name="20% - 着色 4 2 2 3" xfId="250"/>
    <cellStyle name="40% - 着色 2 3 4" xfId="251"/>
    <cellStyle name="20% - 着色 4 2 3" xfId="252"/>
    <cellStyle name="20% - 着色 4 2 4" xfId="253"/>
    <cellStyle name="20% - 着色 4 3" xfId="254"/>
    <cellStyle name="20% - 着色 4 3 2" xfId="255"/>
    <cellStyle name="40% - 着色 1 3 2 3" xfId="256"/>
    <cellStyle name="20% - 着色 4 3 2 2" xfId="257"/>
    <cellStyle name="40% - 着色 3 3 3" xfId="258"/>
    <cellStyle name="20% - 着色 4 3 2 3" xfId="259"/>
    <cellStyle name="40% - 着色 3 3 4" xfId="260"/>
    <cellStyle name="20% - 着色 4 3 3" xfId="261"/>
    <cellStyle name="20% - 着色 4 3 4" xfId="262"/>
    <cellStyle name="20% - 着色 4 4 2" xfId="263"/>
    <cellStyle name="40% - 着色 1 4 2 3" xfId="264"/>
    <cellStyle name="20% - 着色 4 4 2 2" xfId="265"/>
    <cellStyle name="40% - 着色 4 3 3" xfId="266"/>
    <cellStyle name="20% - 着色 4 4 2 3" xfId="267"/>
    <cellStyle name="40% - 着色 4 3 4" xfId="268"/>
    <cellStyle name="20% - 着色 4 4 3" xfId="269"/>
    <cellStyle name="20% - 着色 4 4 4" xfId="270"/>
    <cellStyle name="20% - 着色 4 5 2" xfId="271"/>
    <cellStyle name="常规 10" xfId="272"/>
    <cellStyle name="20% - 着色 4 5 3" xfId="273"/>
    <cellStyle name="40% - 着色 2 4 2 2" xfId="274"/>
    <cellStyle name="常规 11" xfId="275"/>
    <cellStyle name="20% - 着色 4 6" xfId="276"/>
    <cellStyle name="20% - 着色 4 7" xfId="277"/>
    <cellStyle name="20% - 着色 5 2" xfId="278"/>
    <cellStyle name="着色 1 2" xfId="279"/>
    <cellStyle name="40% - 着色 6 4 2 3" xfId="280"/>
    <cellStyle name="着色 5 4 2 2" xfId="281"/>
    <cellStyle name="20% - 着色 5 2 2" xfId="282"/>
    <cellStyle name="着色 1 2 2" xfId="283"/>
    <cellStyle name="20% - 着色 5 2 2 2" xfId="284"/>
    <cellStyle name="40% - 着色 2 2 2 3" xfId="285"/>
    <cellStyle name="着色 1 2 2 2" xfId="286"/>
    <cellStyle name="着色 3 3 2" xfId="287"/>
    <cellStyle name="20% - 着色 5 2 2 3" xfId="288"/>
    <cellStyle name="着色 1 2 2 3" xfId="289"/>
    <cellStyle name="20% - 着色 5 2 3" xfId="290"/>
    <cellStyle name="着色 1 2 3" xfId="291"/>
    <cellStyle name="20% - 着色 5 3" xfId="292"/>
    <cellStyle name="着色 1 3" xfId="293"/>
    <cellStyle name="20% - 着色 5 3 2" xfId="294"/>
    <cellStyle name="着色 1 3 2" xfId="295"/>
    <cellStyle name="40% - 着色 2 3 2 3" xfId="296"/>
    <cellStyle name="20% - 着色 5 3 2 2" xfId="297"/>
    <cellStyle name="60% - 着色 5 3" xfId="298"/>
    <cellStyle name="着色 1 3 2 2" xfId="299"/>
    <cellStyle name="着色 4 3 2" xfId="300"/>
    <cellStyle name="20% - 着色 5 3 2 3" xfId="301"/>
    <cellStyle name="60% - 着色 5 4" xfId="302"/>
    <cellStyle name="着色 1 3 2 3" xfId="303"/>
    <cellStyle name="20% - 着色 5 3 3" xfId="304"/>
    <cellStyle name="着色 1 3 3" xfId="305"/>
    <cellStyle name="20% - 着色 5 3 4" xfId="306"/>
    <cellStyle name="着色 1 3 4" xfId="307"/>
    <cellStyle name="20% - 着色 5 4" xfId="308"/>
    <cellStyle name="着色 1 4" xfId="309"/>
    <cellStyle name="20% - 着色 5 4 2" xfId="310"/>
    <cellStyle name="着色 1 4 2" xfId="311"/>
    <cellStyle name="20% - 着色 5 4 2 2" xfId="312"/>
    <cellStyle name="40% - 着色 2 4 2 3" xfId="313"/>
    <cellStyle name="常规 12" xfId="314"/>
    <cellStyle name="着色 1 4 2 2" xfId="315"/>
    <cellStyle name="20% - 着色 5 4 3" xfId="316"/>
    <cellStyle name="着色 1 4 3" xfId="317"/>
    <cellStyle name="20% - 着色 5 4 4" xfId="318"/>
    <cellStyle name="着色 1 4 4" xfId="319"/>
    <cellStyle name="20% - 着色 5 5" xfId="320"/>
    <cellStyle name="着色 1 5" xfId="321"/>
    <cellStyle name="20% - 着色 5 5 2" xfId="322"/>
    <cellStyle name="着色 1 5 2" xfId="323"/>
    <cellStyle name="20% - 着色 5 5 3" xfId="324"/>
    <cellStyle name="着色 1 5 3" xfId="325"/>
    <cellStyle name="20% - 着色 5 6" xfId="326"/>
    <cellStyle name="着色 1 6" xfId="327"/>
    <cellStyle name="20% - 着色 5 7" xfId="328"/>
    <cellStyle name="着色 1 7" xfId="329"/>
    <cellStyle name="20% - 着色 6 2" xfId="330"/>
    <cellStyle name="着色 2 2" xfId="331"/>
    <cellStyle name="20% - 着色 6 2 2" xfId="332"/>
    <cellStyle name="着色 2 2 2" xfId="333"/>
    <cellStyle name="20% - 着色 6 2 2 2" xfId="334"/>
    <cellStyle name="40% - 着色 3 2 2 3" xfId="335"/>
    <cellStyle name="着色 2 2 2 2" xfId="336"/>
    <cellStyle name="20% - 着色 6 2 2 3" xfId="337"/>
    <cellStyle name="着色 2 2 2 3" xfId="338"/>
    <cellStyle name="20% - 着色 6 2 3" xfId="339"/>
    <cellStyle name="着色 2 2 3" xfId="340"/>
    <cellStyle name="40% - 着色 3 3 2 2" xfId="341"/>
    <cellStyle name="着色 6 2" xfId="342"/>
    <cellStyle name="20% - 着色 6 2 4" xfId="343"/>
    <cellStyle name="着色 2 2 4" xfId="344"/>
    <cellStyle name="20% - 着色 6 3" xfId="345"/>
    <cellStyle name="60% - 着色 5 4 2 2" xfId="346"/>
    <cellStyle name="着色 2 3" xfId="347"/>
    <cellStyle name="20% - 着色 6 3 2" xfId="348"/>
    <cellStyle name="着色 2 3 2" xfId="349"/>
    <cellStyle name="着色 6 3" xfId="350"/>
    <cellStyle name="20% - 着色 6 3 2 2" xfId="351"/>
    <cellStyle name="40% - 着色 3 3 2 3" xfId="352"/>
    <cellStyle name="着色 2 3 2 2" xfId="353"/>
    <cellStyle name="着色 6 4" xfId="354"/>
    <cellStyle name="20% - 着色 6 3 2 3" xfId="355"/>
    <cellStyle name="着色 2 3 2 3" xfId="356"/>
    <cellStyle name="20% - 着色 6 3 3" xfId="357"/>
    <cellStyle name="着色 2 3 3" xfId="358"/>
    <cellStyle name="20% - 着色 6 3 4" xfId="359"/>
    <cellStyle name="着色 2 3 4" xfId="360"/>
    <cellStyle name="20% - 着色 6 4" xfId="361"/>
    <cellStyle name="60% - 着色 5 4 2 3" xfId="362"/>
    <cellStyle name="着色 2 4" xfId="363"/>
    <cellStyle name="20% - 着色 6 4 2" xfId="364"/>
    <cellStyle name="着色 2 4 2" xfId="365"/>
    <cellStyle name="20% - 着色 6 4 2 2" xfId="366"/>
    <cellStyle name="40% - 着色 3 4 2 3" xfId="367"/>
    <cellStyle name="着色 2 4 2 2" xfId="368"/>
    <cellStyle name="20% - 着色 6 4 2 3" xfId="369"/>
    <cellStyle name="着色 2 4 2 3" xfId="370"/>
    <cellStyle name="20% - 着色 6 4 3" xfId="371"/>
    <cellStyle name="着色 2 4 3" xfId="372"/>
    <cellStyle name="20% - 着色 6 4 4" xfId="373"/>
    <cellStyle name="着色 2 4 4" xfId="374"/>
    <cellStyle name="20% - 着色 6 5" xfId="375"/>
    <cellStyle name="着色 2 5" xfId="376"/>
    <cellStyle name="20% - 着色 6 5 2" xfId="377"/>
    <cellStyle name="着色 2 5 2" xfId="378"/>
    <cellStyle name="20% - 着色 6 5 3" xfId="379"/>
    <cellStyle name="着色 2 5 3" xfId="380"/>
    <cellStyle name="20% - 着色 6 6" xfId="381"/>
    <cellStyle name="着色 2 6" xfId="382"/>
    <cellStyle name="60% - 着色 2 2 2 2" xfId="383"/>
    <cellStyle name="20% - 着色 6 7" xfId="384"/>
    <cellStyle name="40% - 着色 5 2 2 2" xfId="385"/>
    <cellStyle name="着色 2 7" xfId="386"/>
    <cellStyle name="60% - 着色 2 2 2 3" xfId="387"/>
    <cellStyle name="常规 11 5" xfId="388"/>
    <cellStyle name="40% - 强调文字颜色 2 2" xfId="389"/>
    <cellStyle name="40% - 强调文字颜色 3 2" xfId="390"/>
    <cellStyle name="60% - 着色 2 5 2" xfId="391"/>
    <cellStyle name="40% - 着色 1 2" xfId="392"/>
    <cellStyle name="40% - 着色 1 2 2" xfId="393"/>
    <cellStyle name="40% - 着色 2 3" xfId="394"/>
    <cellStyle name="40% - 着色 1 2 2 2" xfId="395"/>
    <cellStyle name="40% - 着色 2 3 2" xfId="396"/>
    <cellStyle name="40% - 着色 1 2 3" xfId="397"/>
    <cellStyle name="40% - 着色 2 4" xfId="398"/>
    <cellStyle name="40% - 着色 1 2 4" xfId="399"/>
    <cellStyle name="40% - 着色 2 5" xfId="400"/>
    <cellStyle name="60% - 着色 2 5 3" xfId="401"/>
    <cellStyle name="40% - 着色 1 3" xfId="402"/>
    <cellStyle name="60% - 强调文字颜色 1 2" xfId="403"/>
    <cellStyle name="40% - 着色 1 3 2 2" xfId="404"/>
    <cellStyle name="40% - 着色 3 3 2" xfId="405"/>
    <cellStyle name="40% - 着色 1 4" xfId="406"/>
    <cellStyle name="40% - 着色 1 4 2" xfId="407"/>
    <cellStyle name="40% - 着色 4 3" xfId="408"/>
    <cellStyle name="40% - 着色 1 4 2 2" xfId="409"/>
    <cellStyle name="40% - 着色 4 3 2" xfId="410"/>
    <cellStyle name="40% - 着色 1 4 3" xfId="411"/>
    <cellStyle name="40% - 着色 4 4" xfId="412"/>
    <cellStyle name="40% - 着色 1 4 4" xfId="413"/>
    <cellStyle name="40% - 着色 4 5" xfId="414"/>
    <cellStyle name="40% - 着色 1 5" xfId="415"/>
    <cellStyle name="40% - 着色 1 5 2" xfId="416"/>
    <cellStyle name="40% - 着色 5 3" xfId="417"/>
    <cellStyle name="40% - 着色 1 5 3" xfId="418"/>
    <cellStyle name="40% - 着色 5 4" xfId="419"/>
    <cellStyle name="40% - 着色 2 2" xfId="420"/>
    <cellStyle name="40% - 着色 2 2 2" xfId="421"/>
    <cellStyle name="40% - 着色 2 2 3" xfId="422"/>
    <cellStyle name="40% - 着色 2 2 4" xfId="423"/>
    <cellStyle name="40% - 着色 2 4 2" xfId="424"/>
    <cellStyle name="40% - 着色 2 4 3" xfId="425"/>
    <cellStyle name="40% - 着色 2 4 4" xfId="426"/>
    <cellStyle name="40% - 着色 2 5 2" xfId="427"/>
    <cellStyle name="40% - 着色 2 5 3" xfId="428"/>
    <cellStyle name="着色 3 3 2 3" xfId="429"/>
    <cellStyle name="40% - 着色 3 2" xfId="430"/>
    <cellStyle name="40% - 着色 3 2 2" xfId="431"/>
    <cellStyle name="40% - 着色 3 2 3" xfId="432"/>
    <cellStyle name="40% - 着色 3 2 4" xfId="433"/>
    <cellStyle name="60% - 强调文字颜色 2 2" xfId="434"/>
    <cellStyle name="常规 5" xfId="435"/>
    <cellStyle name="40% - 着色 3 4 2" xfId="436"/>
    <cellStyle name="40% - 着色 3 4 4" xfId="437"/>
    <cellStyle name="60% - 强调文字颜色 3 2" xfId="438"/>
    <cellStyle name="40% - 着色 3 5 2" xfId="439"/>
    <cellStyle name="40% - 着色 3 5 3" xfId="440"/>
    <cellStyle name="40% - 着色 4 2 2" xfId="441"/>
    <cellStyle name="40% - 着色 4 2 2 2" xfId="442"/>
    <cellStyle name="60% - 着色 1 2 2 3" xfId="443"/>
    <cellStyle name="60% - 着色 1 7" xfId="444"/>
    <cellStyle name="40% - 着色 4 2 2 3" xfId="445"/>
    <cellStyle name="着色 3 2 2 2" xfId="446"/>
    <cellStyle name="40% - 着色 4 2 3" xfId="447"/>
    <cellStyle name="40% - 着色 4 2 4" xfId="448"/>
    <cellStyle name="40% - 着色 4 3 2 2" xfId="449"/>
    <cellStyle name="60% - 着色 1 3 2 3" xfId="450"/>
    <cellStyle name="40% - 着色 4 3 2 3" xfId="451"/>
    <cellStyle name="着色 3 3 2 2" xfId="452"/>
    <cellStyle name="40% - 着色 4 4 2" xfId="453"/>
    <cellStyle name="40% - 着色 4 4 2 3" xfId="454"/>
    <cellStyle name="着色 3 4 2 2" xfId="455"/>
    <cellStyle name="40% - 着色 4 4 3" xfId="456"/>
    <cellStyle name="40% - 着色 4 4 4" xfId="457"/>
    <cellStyle name="40% - 着色 4 5 2" xfId="458"/>
    <cellStyle name="40% - 着色 4 6" xfId="459"/>
    <cellStyle name="40% - 着色 6 2 2" xfId="460"/>
    <cellStyle name="40% - 着色 5 2 2" xfId="461"/>
    <cellStyle name="40% - 着色 5 2 2 3" xfId="462"/>
    <cellStyle name="着色 4 2 2 2" xfId="463"/>
    <cellStyle name="60% - 着色 4 4 2" xfId="464"/>
    <cellStyle name="40% - 着色 5 3 2" xfId="465"/>
    <cellStyle name="40% - 着色 5 3 2 2" xfId="466"/>
    <cellStyle name="60% - 着色 2 3 2 3" xfId="467"/>
    <cellStyle name="40% - 着色 5 3 2 3" xfId="468"/>
    <cellStyle name="着色 4 3 2 2" xfId="469"/>
    <cellStyle name="60% - 着色 5 4 2" xfId="470"/>
    <cellStyle name="40% - 着色 5 3 3" xfId="471"/>
    <cellStyle name="常规 10 2" xfId="472"/>
    <cellStyle name="40% - 着色 5 3 4" xfId="473"/>
    <cellStyle name="常规 10 3" xfId="474"/>
    <cellStyle name="40% - 着色 5 4 2" xfId="475"/>
    <cellStyle name="40% - 着色 5 4 2 2" xfId="476"/>
    <cellStyle name="60% - 着色 2 4 2 3" xfId="477"/>
    <cellStyle name="40% - 着色 5 4 2 3" xfId="478"/>
    <cellStyle name="着色 4 4 2 2" xfId="479"/>
    <cellStyle name="60% - 着色 6 4 2" xfId="480"/>
    <cellStyle name="40% - 着色 5 4 3" xfId="481"/>
    <cellStyle name="常规 11 2" xfId="482"/>
    <cellStyle name="40% - 着色 5 4 4" xfId="483"/>
    <cellStyle name="常规 11 3" xfId="484"/>
    <cellStyle name="40% - 着色 5 5" xfId="485"/>
    <cellStyle name="40% - 着色 5 5 2" xfId="486"/>
    <cellStyle name="40% - 着色 5 5 3" xfId="487"/>
    <cellStyle name="常规 12 2" xfId="488"/>
    <cellStyle name="40% - 着色 5 6" xfId="489"/>
    <cellStyle name="40% - 着色 6 3 2" xfId="490"/>
    <cellStyle name="40% - 着色 5 7" xfId="491"/>
    <cellStyle name="40% - 着色 6 3 3" xfId="492"/>
    <cellStyle name="40% - 着色 6 2 2 2" xfId="493"/>
    <cellStyle name="60% - 着色 3 2 2 3" xfId="494"/>
    <cellStyle name="40% - 着色 6 2 4" xfId="495"/>
    <cellStyle name="40% - 着色 6 3 2 2" xfId="496"/>
    <cellStyle name="60% - 着色 3 3 2 3" xfId="497"/>
    <cellStyle name="40% - 着色 6 3 4" xfId="498"/>
    <cellStyle name="40% - 着色 6 4 2" xfId="499"/>
    <cellStyle name="40% - 着色 6 6" xfId="500"/>
    <cellStyle name="40% - 着色 6 4 2 2" xfId="501"/>
    <cellStyle name="60% - 着色 3 4 2 3" xfId="502"/>
    <cellStyle name="40% - 着色 6 4 3" xfId="503"/>
    <cellStyle name="40% - 着色 6 7" xfId="504"/>
    <cellStyle name="40% - 着色 6 4 4" xfId="505"/>
    <cellStyle name="40% - 着色 6 5" xfId="506"/>
    <cellStyle name="40% - 着色 6 5 2" xfId="507"/>
    <cellStyle name="40% - 着色 6 5 3" xfId="508"/>
    <cellStyle name="60% - 强调文字颜色 4 2" xfId="509"/>
    <cellStyle name="60% - 强调文字颜色 5 2" xfId="510"/>
    <cellStyle name="60% - 着色 6 2 2" xfId="511"/>
    <cellStyle name="60% - 着色 6 3 2" xfId="512"/>
    <cellStyle name="60% - 强调文字颜色 6 2" xfId="513"/>
    <cellStyle name="60% - 着色 1 2" xfId="514"/>
    <cellStyle name="60% - 着色 1 2 2" xfId="515"/>
    <cellStyle name="着色 6 4 2 3" xfId="516"/>
    <cellStyle name="60% - 着色 1 6" xfId="517"/>
    <cellStyle name="60% - 着色 1 2 2 2" xfId="518"/>
    <cellStyle name="60% - 着色 1 2 4" xfId="519"/>
    <cellStyle name="60% - 着色 4 4 2 2" xfId="520"/>
    <cellStyle name="60% - 着色 1 3" xfId="521"/>
    <cellStyle name="60% - 着色 1 3 2" xfId="522"/>
    <cellStyle name="60% - 着色 6 3 2 3" xfId="523"/>
    <cellStyle name="60% - 着色 1 3 2 2" xfId="524"/>
    <cellStyle name="60% - 着色 1 3 4" xfId="525"/>
    <cellStyle name="60% - 着色 4 4 2 3" xfId="526"/>
    <cellStyle name="60% - 着色 1 4" xfId="527"/>
    <cellStyle name="常规 2 2 3" xfId="528"/>
    <cellStyle name="60% - 着色 1 4 2 2" xfId="529"/>
    <cellStyle name="60% - 着色 1 4 3" xfId="530"/>
    <cellStyle name="60% - 着色 1 4 4" xfId="531"/>
    <cellStyle name="着色 6 4 2 2" xfId="532"/>
    <cellStyle name="60% - 着色 1 5" xfId="533"/>
    <cellStyle name="60% - 着色 1 5 2" xfId="534"/>
    <cellStyle name="60% - 着色 1 5 3" xfId="535"/>
    <cellStyle name="60% - 着色 2 2 2" xfId="536"/>
    <cellStyle name="60% - 着色 2 2 3" xfId="537"/>
    <cellStyle name="60% - 着色 2 2 4" xfId="538"/>
    <cellStyle name="60% - 着色 2 3 2" xfId="539"/>
    <cellStyle name="60% - 着色 6 4 2 3" xfId="540"/>
    <cellStyle name="60% - 着色 2 3 2 2" xfId="541"/>
    <cellStyle name="60% - 着色 2 3 3" xfId="542"/>
    <cellStyle name="60% - 着色 2 3 4" xfId="543"/>
    <cellStyle name="60% - 着色 3 2 2 2" xfId="544"/>
    <cellStyle name="60% - 着色 2 4 2" xfId="545"/>
    <cellStyle name="60% - 着色 2 4 2 2" xfId="546"/>
    <cellStyle name="60% - 着色 2 4 4" xfId="547"/>
    <cellStyle name="60% - 着色 2 5" xfId="548"/>
    <cellStyle name="60% - 着色 2 6" xfId="549"/>
    <cellStyle name="60% - 着色 2 7" xfId="550"/>
    <cellStyle name="60% - 着色 3 2 2" xfId="551"/>
    <cellStyle name="常规 11 2 2 3" xfId="552"/>
    <cellStyle name="60% - 着色 3 2 3" xfId="553"/>
    <cellStyle name="60% - 着色 3 2 4" xfId="554"/>
    <cellStyle name="60% - 着色 3 3 2" xfId="555"/>
    <cellStyle name="60% - 着色 3 3 3" xfId="556"/>
    <cellStyle name="60% - 着色 3 4" xfId="557"/>
    <cellStyle name="60% - 着色 3 4 2" xfId="558"/>
    <cellStyle name="60% - 着色 3 4 2 2" xfId="559"/>
    <cellStyle name="60% - 着色 4 3 4" xfId="560"/>
    <cellStyle name="60% - 着色 3 4 3" xfId="561"/>
    <cellStyle name="60% - 着色 3 5" xfId="562"/>
    <cellStyle name="60% - 着色 3 5 2" xfId="563"/>
    <cellStyle name="60% - 着色 3 5 3" xfId="564"/>
    <cellStyle name="60% - 着色 3 6" xfId="565"/>
    <cellStyle name="60% - 着色 4 2 2" xfId="566"/>
    <cellStyle name="60% - 着色 4 2 2 2" xfId="567"/>
    <cellStyle name="60% - 着色 4 2 2 3" xfId="568"/>
    <cellStyle name="60% - 着色 4 2 3" xfId="569"/>
    <cellStyle name="60% - 着色 4 3 2" xfId="570"/>
    <cellStyle name="60% - 着色 4 3 2 2" xfId="571"/>
    <cellStyle name="60% - 着色 4 3 2 3" xfId="572"/>
    <cellStyle name="60% - 着色 4 3 3" xfId="573"/>
    <cellStyle name="60% - 着色 4 4" xfId="574"/>
    <cellStyle name="着色 4 2 2" xfId="575"/>
    <cellStyle name="60% - 着色 4 4 3" xfId="576"/>
    <cellStyle name="着色 4 2 2 3" xfId="577"/>
    <cellStyle name="60% - 着色 4 5" xfId="578"/>
    <cellStyle name="着色 4 2 3" xfId="579"/>
    <cellStyle name="60% - 着色 4 5 2" xfId="580"/>
    <cellStyle name="60% - 着色 4 5 3" xfId="581"/>
    <cellStyle name="60% - 着色 4 6" xfId="582"/>
    <cellStyle name="着色 4 2 4" xfId="583"/>
    <cellStyle name="60% - 着色 4 7" xfId="584"/>
    <cellStyle name="60% - 着色 5 2 2" xfId="585"/>
    <cellStyle name="60% - 着色 5 3 2" xfId="586"/>
    <cellStyle name="60% - 着色 5 3 2 2" xfId="587"/>
    <cellStyle name="60% - 着色 5 3 2 3" xfId="588"/>
    <cellStyle name="60% - 着色 5 5 2" xfId="589"/>
    <cellStyle name="60% - 着色 5 5 3" xfId="590"/>
    <cellStyle name="着色 4 3 4" xfId="591"/>
    <cellStyle name="60% - 着色 5 6" xfId="592"/>
    <cellStyle name="60% - 着色 5 7" xfId="593"/>
    <cellStyle name="着色 6 2 4" xfId="594"/>
    <cellStyle name="60% - 着色 6 2 2 2" xfId="595"/>
    <cellStyle name="60% - 着色 6 2 2 3" xfId="596"/>
    <cellStyle name="60% - 着色 6 3 2 2" xfId="597"/>
    <cellStyle name="着色 4 4 2" xfId="598"/>
    <cellStyle name="60% - 着色 6 4" xfId="599"/>
    <cellStyle name="常规 7 5" xfId="600"/>
    <cellStyle name="60% - 着色 6 4 2 2" xfId="601"/>
    <cellStyle name="着色 4 4 3" xfId="602"/>
    <cellStyle name="60% - 着色 6 5" xfId="603"/>
    <cellStyle name="60% - 着色 6 5 2" xfId="604"/>
    <cellStyle name="常规 11 2 3" xfId="605"/>
    <cellStyle name="60% - 着色 6 5 3" xfId="606"/>
    <cellStyle name="常规 11 2 4" xfId="607"/>
    <cellStyle name="着色 4 4 4" xfId="608"/>
    <cellStyle name="60% - 着色 6 6" xfId="609"/>
    <cellStyle name="60% - 着色 6 7" xfId="610"/>
    <cellStyle name="着色 3 4 2 3" xfId="611"/>
    <cellStyle name="标题 1 2" xfId="612"/>
    <cellStyle name="常规 7 2 3" xfId="613"/>
    <cellStyle name="标题 3 2" xfId="614"/>
    <cellStyle name="标题 4 2" xfId="615"/>
    <cellStyle name="标题 5" xfId="616"/>
    <cellStyle name="常规 10 4" xfId="617"/>
    <cellStyle name="常规 11 2 2" xfId="618"/>
    <cellStyle name="常规 11 2 2 2" xfId="619"/>
    <cellStyle name="常规 11 3 2" xfId="620"/>
    <cellStyle name="常规 11 4" xfId="621"/>
    <cellStyle name="常规 12 3" xfId="622"/>
    <cellStyle name="着色 5 3 3" xfId="623"/>
    <cellStyle name="常规 14" xfId="624"/>
    <cellStyle name="常规 17" xfId="625"/>
    <cellStyle name="着色 6 6" xfId="626"/>
    <cellStyle name="常规 2" xfId="627"/>
    <cellStyle name="着色 6 3 2 3" xfId="628"/>
    <cellStyle name="常规 2 2" xfId="629"/>
    <cellStyle name="常规 2 2 2" xfId="630"/>
    <cellStyle name="常规 2 2 2 2" xfId="631"/>
    <cellStyle name="常规 2 2 2 2 2" xfId="632"/>
    <cellStyle name="常规 2 2 2 2 3" xfId="633"/>
    <cellStyle name="常规 2 2 2 3" xfId="634"/>
    <cellStyle name="常规 2 3" xfId="635"/>
    <cellStyle name="常规 2 3 2" xfId="636"/>
    <cellStyle name="常规 2 3 3" xfId="637"/>
    <cellStyle name="常规 2 3 4" xfId="638"/>
    <cellStyle name="常规 2 4" xfId="639"/>
    <cellStyle name="常规 2 4 2" xfId="640"/>
    <cellStyle name="常规 2 5" xfId="641"/>
    <cellStyle name="常规 2 6" xfId="642"/>
    <cellStyle name="常规 2 7" xfId="643"/>
    <cellStyle name="输入 2" xfId="644"/>
    <cellStyle name="常规 2 8" xfId="645"/>
    <cellStyle name="着色 6 7" xfId="646"/>
    <cellStyle name="常规 3" xfId="647"/>
    <cellStyle name="常规 3 2" xfId="648"/>
    <cellStyle name="常规 3 2 2" xfId="649"/>
    <cellStyle name="常规 3 2 3" xfId="650"/>
    <cellStyle name="常规 3 2 4" xfId="651"/>
    <cellStyle name="常规 3 3" xfId="652"/>
    <cellStyle name="常规 3 3 2" xfId="653"/>
    <cellStyle name="常规 3 4" xfId="654"/>
    <cellStyle name="常规 3 5" xfId="655"/>
    <cellStyle name="常规 4" xfId="656"/>
    <cellStyle name="常规 4 2" xfId="657"/>
    <cellStyle name="常规 4 4" xfId="658"/>
    <cellStyle name="常规 4 2 2" xfId="659"/>
    <cellStyle name="常规 4 5" xfId="660"/>
    <cellStyle name="常规 4 2 3" xfId="661"/>
    <cellStyle name="常规 4 6" xfId="662"/>
    <cellStyle name="常规 4 2 4" xfId="663"/>
    <cellStyle name="常规 4 3" xfId="664"/>
    <cellStyle name="常规 5 4" xfId="665"/>
    <cellStyle name="常规 4 3 2" xfId="666"/>
    <cellStyle name="常规 5 5" xfId="667"/>
    <cellStyle name="常规 4 3 3" xfId="668"/>
    <cellStyle name="常规 6 4" xfId="669"/>
    <cellStyle name="常规 4 4 2" xfId="670"/>
    <cellStyle name="着色 3 2 4" xfId="671"/>
    <cellStyle name="常规 5 2" xfId="672"/>
    <cellStyle name="常规 5 2 3" xfId="673"/>
    <cellStyle name="常规 5 2 4" xfId="674"/>
    <cellStyle name="常规 5 3" xfId="675"/>
    <cellStyle name="注释 2" xfId="676"/>
    <cellStyle name="着色 3 3 4" xfId="677"/>
    <cellStyle name="常规 6 2" xfId="678"/>
    <cellStyle name="常规 6 2 2" xfId="679"/>
    <cellStyle name="常规 6 3" xfId="680"/>
    <cellStyle name="常规 7" xfId="681"/>
    <cellStyle name="着色 3 4 4" xfId="682"/>
    <cellStyle name="常规 7 2" xfId="683"/>
    <cellStyle name="常规 7 2 2" xfId="684"/>
    <cellStyle name="常规 7 4" xfId="685"/>
    <cellStyle name="常规 8" xfId="686"/>
    <cellStyle name="常规 8 2 3" xfId="687"/>
    <cellStyle name="常规 8 4" xfId="688"/>
    <cellStyle name="常规 8 5" xfId="689"/>
    <cellStyle name="常规 9" xfId="690"/>
    <cellStyle name="常规 9 2" xfId="691"/>
    <cellStyle name="常规 9 2 2" xfId="692"/>
    <cellStyle name="常规 9 2 3" xfId="693"/>
    <cellStyle name="常规 9 3" xfId="694"/>
    <cellStyle name="好 2" xfId="695"/>
    <cellStyle name="解释性文本 2" xfId="696"/>
    <cellStyle name="警告文本 2" xfId="697"/>
    <cellStyle name="链接单元格 2" xfId="698"/>
    <cellStyle name="强调文字颜色 1 2" xfId="699"/>
    <cellStyle name="强调文字颜色 2 2" xfId="700"/>
    <cellStyle name="强调文字颜色 3 2" xfId="701"/>
    <cellStyle name="强调文字颜色 4 2" xfId="702"/>
    <cellStyle name="强调文字颜色 5 2" xfId="703"/>
    <cellStyle name="强调文字颜色 6 2" xfId="704"/>
    <cellStyle name="适中 2" xfId="705"/>
    <cellStyle name="样式 1" xfId="706"/>
    <cellStyle name="样式 1 2" xfId="707"/>
    <cellStyle name="着色 3 2" xfId="708"/>
    <cellStyle name="着色 3 2 2" xfId="709"/>
    <cellStyle name="着色 3 2 3" xfId="710"/>
    <cellStyle name="着色 3 3" xfId="711"/>
    <cellStyle name="着色 3 3 3" xfId="712"/>
    <cellStyle name="着色 3 4" xfId="713"/>
    <cellStyle name="着色 3 4 2" xfId="714"/>
    <cellStyle name="着色 3 4 3" xfId="715"/>
    <cellStyle name="着色 3 5" xfId="716"/>
    <cellStyle name="着色 3 6" xfId="717"/>
    <cellStyle name="着色 3 7" xfId="718"/>
    <cellStyle name="着色 4 2" xfId="719"/>
    <cellStyle name="着色 4 3" xfId="720"/>
    <cellStyle name="着色 4 4" xfId="721"/>
    <cellStyle name="着色 4 5" xfId="722"/>
    <cellStyle name="着色 4 5 2" xfId="723"/>
    <cellStyle name="着色 4 5 3" xfId="724"/>
    <cellStyle name="着色 4 6" xfId="725"/>
    <cellStyle name="着色 4 7" xfId="726"/>
    <cellStyle name="着色 5 2 2 3" xfId="727"/>
    <cellStyle name="着色 5 2 3" xfId="728"/>
    <cellStyle name="着色 5 2 4" xfId="729"/>
    <cellStyle name="着色 5 3" xfId="730"/>
    <cellStyle name="着色 5 3 2 3" xfId="731"/>
    <cellStyle name="着色 5 4" xfId="732"/>
    <cellStyle name="着色 5 4 2" xfId="733"/>
    <cellStyle name="着色 5 4 2 3" xfId="734"/>
    <cellStyle name="着色 5 4 3" xfId="735"/>
    <cellStyle name="着色 5 4 4" xfId="736"/>
    <cellStyle name="着色 5 5" xfId="737"/>
    <cellStyle name="着色 5 5 2" xfId="738"/>
    <cellStyle name="着色 5 5 3" xfId="739"/>
    <cellStyle name="着色 5 6" xfId="740"/>
    <cellStyle name="着色 5 7" xfId="741"/>
    <cellStyle name="着色 6 2 2" xfId="742"/>
    <cellStyle name="着色 6 2 2 2" xfId="743"/>
    <cellStyle name="着色 6 2 2 3" xfId="744"/>
    <cellStyle name="着色 6 2 3" xfId="745"/>
    <cellStyle name="着色 6 3 2" xfId="746"/>
    <cellStyle name="着色 6 3 2 2" xfId="747"/>
    <cellStyle name="着色 6 3 3" xfId="748"/>
    <cellStyle name="着色 6 4 2" xfId="749"/>
    <cellStyle name="着色 6 4 3" xfId="750"/>
    <cellStyle name="着色 6 4 4" xfId="751"/>
    <cellStyle name="着色 6 5" xfId="752"/>
    <cellStyle name="着色 6 5 2" xfId="753"/>
    <cellStyle name="着色 6 5 3" xfId="754"/>
  </cellStyles>
  <tableStyles count="0" defaultTableStyle="TableStyleMedium9" defaultPivotStyle="PivotStyleLight16"/>
  <colors>
    <mruColors>
      <color rgb="0030D5A7"/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0&#26376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述职报告 (2)"/>
      <sheetName val="述职报告"/>
      <sheetName val="Sheet1"/>
    </sheetNames>
    <sheetDataSet>
      <sheetData sheetId="0">
        <row r="2">
          <cell r="B2" t="str">
            <v>陈国清</v>
          </cell>
          <cell r="C2">
            <v>0</v>
          </cell>
        </row>
        <row r="3">
          <cell r="B3" t="str">
            <v>胡冬杰</v>
          </cell>
          <cell r="C3" t="str">
            <v>1</v>
          </cell>
        </row>
        <row r="4">
          <cell r="B4" t="str">
            <v>高晓辉</v>
          </cell>
          <cell r="C4">
            <v>1</v>
          </cell>
        </row>
        <row r="5">
          <cell r="B5" t="str">
            <v>赵沙</v>
          </cell>
          <cell r="C5" t="str">
            <v>1</v>
          </cell>
        </row>
        <row r="6">
          <cell r="B6" t="str">
            <v>王梦飞</v>
          </cell>
          <cell r="C6" t="str">
            <v>0.85</v>
          </cell>
        </row>
        <row r="7">
          <cell r="B7" t="str">
            <v>石亚辉</v>
          </cell>
          <cell r="C7" t="str">
            <v>1</v>
          </cell>
        </row>
        <row r="8">
          <cell r="B8" t="str">
            <v>沈铮</v>
          </cell>
          <cell r="C8" t="str">
            <v>1</v>
          </cell>
        </row>
        <row r="9">
          <cell r="B9" t="str">
            <v>万树壮</v>
          </cell>
          <cell r="C9">
            <v>1</v>
          </cell>
        </row>
        <row r="10">
          <cell r="B10" t="str">
            <v>魏爱兵</v>
          </cell>
          <cell r="C10">
            <v>0</v>
          </cell>
        </row>
        <row r="11">
          <cell r="B11" t="str">
            <v>向丹丹</v>
          </cell>
          <cell r="C11" t="str">
            <v>1</v>
          </cell>
        </row>
        <row r="12">
          <cell r="B12" t="str">
            <v>孙方涛</v>
          </cell>
          <cell r="C12">
            <v>1</v>
          </cell>
        </row>
        <row r="13">
          <cell r="B13" t="str">
            <v>申瑛</v>
          </cell>
          <cell r="C13">
            <v>1</v>
          </cell>
        </row>
        <row r="14">
          <cell r="B14" t="str">
            <v>赵兴华</v>
          </cell>
          <cell r="C14">
            <v>1</v>
          </cell>
        </row>
        <row r="15">
          <cell r="B15" t="str">
            <v>常建林</v>
          </cell>
          <cell r="C15">
            <v>1</v>
          </cell>
        </row>
        <row r="16">
          <cell r="B16" t="str">
            <v>李君</v>
          </cell>
          <cell r="C16">
            <v>1</v>
          </cell>
        </row>
        <row r="17">
          <cell r="B17" t="str">
            <v>郭佩港</v>
          </cell>
          <cell r="C17" t="str">
            <v>1</v>
          </cell>
        </row>
        <row r="18">
          <cell r="B18" t="str">
            <v>赵辉</v>
          </cell>
          <cell r="C18" t="str">
            <v>1</v>
          </cell>
        </row>
        <row r="19">
          <cell r="B19" t="str">
            <v>董海元</v>
          </cell>
          <cell r="C19" t="str">
            <v>1</v>
          </cell>
        </row>
        <row r="20">
          <cell r="B20" t="str">
            <v>余永超</v>
          </cell>
          <cell r="C20">
            <v>1</v>
          </cell>
        </row>
        <row r="21">
          <cell r="B21" t="str">
            <v>张旭</v>
          </cell>
          <cell r="C21" t="str">
            <v>0.81</v>
          </cell>
        </row>
        <row r="22">
          <cell r="B22" t="str">
            <v>王叶</v>
          </cell>
          <cell r="C22" t="str">
            <v>1</v>
          </cell>
        </row>
        <row r="23">
          <cell r="B23" t="str">
            <v>李军</v>
          </cell>
          <cell r="C23" t="str">
            <v>0.86</v>
          </cell>
        </row>
        <row r="24">
          <cell r="B24" t="str">
            <v>李伟朋</v>
          </cell>
          <cell r="C24" t="str">
            <v>1</v>
          </cell>
        </row>
        <row r="25">
          <cell r="B25" t="str">
            <v>赵坤宇</v>
          </cell>
          <cell r="C25" t="str">
            <v>1</v>
          </cell>
        </row>
        <row r="26">
          <cell r="B26" t="str">
            <v>马冬</v>
          </cell>
          <cell r="C26" t="str">
            <v>1</v>
          </cell>
        </row>
        <row r="27">
          <cell r="B27" t="str">
            <v>崔志猛</v>
          </cell>
          <cell r="C27" t="str">
            <v>1</v>
          </cell>
        </row>
        <row r="28">
          <cell r="B28" t="str">
            <v>栗建龙</v>
          </cell>
          <cell r="C28" t="str">
            <v>0.86</v>
          </cell>
        </row>
        <row r="29">
          <cell r="B29" t="str">
            <v>张立昆</v>
          </cell>
          <cell r="C29">
            <v>0</v>
          </cell>
        </row>
        <row r="30">
          <cell r="B30" t="str">
            <v>刘述珍</v>
          </cell>
          <cell r="C30">
            <v>0</v>
          </cell>
        </row>
        <row r="31">
          <cell r="B31" t="str">
            <v>邱维保</v>
          </cell>
          <cell r="C3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O48"/>
  <sheetViews>
    <sheetView tabSelected="1" zoomScale="115" zoomScaleNormal="115" workbookViewId="0">
      <pane xSplit="3" ySplit="2" topLeftCell="D12" activePane="bottomRight" state="frozen"/>
      <selection/>
      <selection pane="topRight"/>
      <selection pane="bottomLeft"/>
      <selection pane="bottomRight" activeCell="J24" sqref="J24"/>
    </sheetView>
  </sheetViews>
  <sheetFormatPr defaultColWidth="8.72727272727273" defaultRowHeight="14"/>
  <cols>
    <col min="1" max="1" width="3.36363636363636" style="157" customWidth="1"/>
    <col min="2" max="2" width="16.7272727272727" style="157" customWidth="1"/>
    <col min="3" max="3" width="5.72727272727273" style="157" customWidth="1"/>
    <col min="4" max="4" width="15.0909090909091" style="157" customWidth="1"/>
    <col min="5" max="5" width="7.18181818181818" style="157" customWidth="1"/>
    <col min="6" max="6" width="15.9090909090909" style="157" customWidth="1"/>
    <col min="7" max="7" width="9.36363636363636" style="157" customWidth="1"/>
    <col min="8" max="10" width="8.63636363636364" style="157" customWidth="1"/>
    <col min="11" max="12" width="7.18181818181818" style="157" customWidth="1"/>
    <col min="13" max="13" width="6.45454545454545" style="157" customWidth="1"/>
    <col min="14" max="17" width="7.18181818181818" style="157" customWidth="1"/>
    <col min="18" max="18" width="7.90909090909091" style="157" customWidth="1"/>
    <col min="19" max="19" width="5" style="157" customWidth="1"/>
    <col min="20" max="20" width="5.72727272727273" style="157" customWidth="1"/>
    <col min="21" max="22" width="7.18181818181818" style="157" customWidth="1"/>
    <col min="23" max="23" width="6.45454545454545" style="157" customWidth="1"/>
    <col min="24" max="24" width="9.18181818181818" style="157" customWidth="1"/>
    <col min="25" max="25" width="7.90909090909091" style="157" customWidth="1"/>
    <col min="26" max="26" width="6.45454545454545" style="157" customWidth="1"/>
    <col min="27" max="27" width="10.1818181818182" style="157" customWidth="1"/>
    <col min="28" max="28" width="6.27272727272727" style="157" customWidth="1"/>
    <col min="29" max="29" width="6.45454545454545" style="157" customWidth="1"/>
    <col min="30" max="30" width="10.1818181818182" style="157" customWidth="1"/>
    <col min="31" max="31" width="9.72727272727273" style="157" customWidth="1"/>
    <col min="32" max="32" width="5" style="158" customWidth="1"/>
    <col min="33" max="33" width="8.63636363636364" style="157" customWidth="1"/>
    <col min="34" max="35" width="6.45454545454545" style="157" customWidth="1"/>
    <col min="36" max="36" width="5.72727272727273" style="157" customWidth="1"/>
    <col min="37" max="37" width="7.18181818181818" style="157" customWidth="1"/>
    <col min="38" max="38" width="9.72727272727273" style="157" customWidth="1"/>
    <col min="39" max="39" width="7.18181818181818" style="157" customWidth="1"/>
    <col min="40" max="40" width="23.2727272727273" style="157" customWidth="1"/>
    <col min="41" max="41" width="20" style="157" customWidth="1"/>
  </cols>
  <sheetData>
    <row r="1" s="1" customFormat="1" ht="28.5" spans="1:41">
      <c r="A1" s="159" t="s">
        <v>0</v>
      </c>
      <c r="B1" s="160" t="s">
        <v>1</v>
      </c>
      <c r="C1" s="160" t="s">
        <v>2</v>
      </c>
      <c r="D1" s="161" t="s">
        <v>3</v>
      </c>
      <c r="E1" s="160" t="s">
        <v>4</v>
      </c>
      <c r="F1" s="160" t="s">
        <v>5</v>
      </c>
      <c r="G1" s="160" t="s">
        <v>6</v>
      </c>
      <c r="H1" s="159" t="s">
        <v>7</v>
      </c>
      <c r="I1" s="159" t="s">
        <v>8</v>
      </c>
      <c r="J1" s="159" t="s">
        <v>9</v>
      </c>
      <c r="K1" s="171" t="s">
        <v>10</v>
      </c>
      <c r="L1" s="171" t="s">
        <v>11</v>
      </c>
      <c r="M1" s="171" t="s">
        <v>12</v>
      </c>
      <c r="N1" s="171" t="s">
        <v>13</v>
      </c>
      <c r="O1" s="171" t="s">
        <v>14</v>
      </c>
      <c r="P1" s="171" t="s">
        <v>15</v>
      </c>
      <c r="Q1" s="171" t="s">
        <v>16</v>
      </c>
      <c r="R1" s="171" t="s">
        <v>17</v>
      </c>
      <c r="S1" s="171" t="s">
        <v>18</v>
      </c>
      <c r="T1" s="171" t="s">
        <v>19</v>
      </c>
      <c r="U1" s="171" t="s">
        <v>20</v>
      </c>
      <c r="V1" s="171" t="s">
        <v>21</v>
      </c>
      <c r="W1" s="171" t="s">
        <v>22</v>
      </c>
      <c r="X1" s="171" t="s">
        <v>23</v>
      </c>
      <c r="Y1" s="171" t="s">
        <v>24</v>
      </c>
      <c r="Z1" s="171" t="s">
        <v>25</v>
      </c>
      <c r="AA1" s="171" t="s">
        <v>26</v>
      </c>
      <c r="AB1" s="171" t="s">
        <v>27</v>
      </c>
      <c r="AC1" s="171" t="s">
        <v>28</v>
      </c>
      <c r="AD1" s="171" t="s">
        <v>29</v>
      </c>
      <c r="AE1" s="171" t="s">
        <v>30</v>
      </c>
      <c r="AF1" s="171" t="s">
        <v>31</v>
      </c>
      <c r="AG1" s="183" t="s">
        <v>32</v>
      </c>
      <c r="AH1" s="183" t="s">
        <v>33</v>
      </c>
      <c r="AI1" s="183" t="s">
        <v>34</v>
      </c>
      <c r="AJ1" s="183" t="s">
        <v>35</v>
      </c>
      <c r="AK1" s="183" t="s">
        <v>36</v>
      </c>
      <c r="AL1" s="171" t="s">
        <v>37</v>
      </c>
      <c r="AM1" s="184" t="s">
        <v>38</v>
      </c>
      <c r="AN1" s="184" t="s">
        <v>39</v>
      </c>
      <c r="AO1" s="184" t="s">
        <v>40</v>
      </c>
    </row>
    <row r="2" spans="1:41">
      <c r="A2" s="162">
        <v>1</v>
      </c>
      <c r="B2" s="162" t="s">
        <v>41</v>
      </c>
      <c r="C2" s="162" t="s">
        <v>42</v>
      </c>
      <c r="D2" s="163" t="s">
        <v>43</v>
      </c>
      <c r="E2" s="162" t="s">
        <v>44</v>
      </c>
      <c r="F2" s="162" t="s">
        <v>45</v>
      </c>
      <c r="G2" s="162" t="s">
        <v>46</v>
      </c>
      <c r="H2" s="164">
        <v>39264</v>
      </c>
      <c r="I2" s="164">
        <v>39264</v>
      </c>
      <c r="J2" s="164"/>
      <c r="K2" s="172">
        <v>2200</v>
      </c>
      <c r="L2" s="173">
        <v>0</v>
      </c>
      <c r="M2" s="173">
        <v>0</v>
      </c>
      <c r="N2" s="173">
        <v>5800</v>
      </c>
      <c r="O2" s="173">
        <v>1000</v>
      </c>
      <c r="P2" s="173">
        <v>1000</v>
      </c>
      <c r="Q2" s="173"/>
      <c r="R2" s="173">
        <f t="shared" ref="R2:R8" si="0">SUM(K2:Q2)</f>
        <v>10000</v>
      </c>
      <c r="S2" s="178">
        <v>21.75</v>
      </c>
      <c r="T2" s="173"/>
      <c r="U2" s="173">
        <f>(R2-L2)/S2*T2</f>
        <v>0</v>
      </c>
      <c r="V2" s="173">
        <f>VLOOKUP(C2,'6-绩效'!$B$2:$F$53,5,0)</f>
        <v>0</v>
      </c>
      <c r="W2" s="173"/>
      <c r="X2" s="173"/>
      <c r="Y2" s="173">
        <f>R2-U2-V2-W2</f>
        <v>10000</v>
      </c>
      <c r="Z2" s="173"/>
      <c r="AA2" s="173"/>
      <c r="AB2" s="173"/>
      <c r="AC2" s="173"/>
      <c r="AD2" s="173"/>
      <c r="AE2" s="173">
        <f>Z2+Y2+AB2+AC2</f>
        <v>10000</v>
      </c>
      <c r="AF2" s="179">
        <v>0</v>
      </c>
      <c r="AG2" s="172">
        <f>9000*0.05</f>
        <v>450</v>
      </c>
      <c r="AH2" s="172">
        <v>720</v>
      </c>
      <c r="AI2" s="172">
        <v>183</v>
      </c>
      <c r="AJ2" s="172">
        <v>45</v>
      </c>
      <c r="AK2" s="172">
        <v>948</v>
      </c>
      <c r="AL2" s="173">
        <f>AE2-AF2-AG2-AK2</f>
        <v>8602</v>
      </c>
      <c r="AM2" s="185" t="s">
        <v>47</v>
      </c>
      <c r="AN2" s="185" t="s">
        <v>48</v>
      </c>
      <c r="AO2" s="185"/>
    </row>
    <row r="3" spans="1:41">
      <c r="A3" s="162">
        <v>2</v>
      </c>
      <c r="B3" s="162" t="s">
        <v>41</v>
      </c>
      <c r="C3" s="162" t="s">
        <v>49</v>
      </c>
      <c r="D3" s="163" t="s">
        <v>50</v>
      </c>
      <c r="E3" s="162" t="s">
        <v>44</v>
      </c>
      <c r="F3" s="190" t="s">
        <v>51</v>
      </c>
      <c r="G3" s="162">
        <v>15801089020</v>
      </c>
      <c r="H3" s="164">
        <v>44378</v>
      </c>
      <c r="I3" s="174"/>
      <c r="J3" s="164"/>
      <c r="K3" s="172">
        <v>2200</v>
      </c>
      <c r="L3" s="173">
        <v>1000</v>
      </c>
      <c r="M3" s="173">
        <v>0</v>
      </c>
      <c r="N3" s="173">
        <v>2300</v>
      </c>
      <c r="O3" s="173"/>
      <c r="P3" s="173"/>
      <c r="Q3" s="173"/>
      <c r="R3" s="173">
        <f t="shared" si="0"/>
        <v>5500</v>
      </c>
      <c r="S3" s="178">
        <v>21.75</v>
      </c>
      <c r="T3" s="173"/>
      <c r="U3" s="173">
        <f t="shared" ref="U3:U34" si="1">(R3-L3)/S3*T3</f>
        <v>0</v>
      </c>
      <c r="V3" s="179">
        <f>VLOOKUP(C3,'6-绩效'!$B$2:$F$53,5,0)</f>
        <v>1000</v>
      </c>
      <c r="W3" s="173"/>
      <c r="X3" s="173"/>
      <c r="Y3" s="173">
        <f t="shared" ref="Y3:Y47" si="2">R3-U3-V3-W3</f>
        <v>4500</v>
      </c>
      <c r="Z3" s="173"/>
      <c r="AA3" s="173"/>
      <c r="AB3" s="173"/>
      <c r="AC3" s="173"/>
      <c r="AD3" s="173"/>
      <c r="AE3" s="173">
        <f t="shared" ref="AE3:AE34" si="3">Z3+Y3+AB3+AC3</f>
        <v>4500</v>
      </c>
      <c r="AF3" s="179">
        <v>0</v>
      </c>
      <c r="AG3" s="186"/>
      <c r="AH3" s="172">
        <v>428.8</v>
      </c>
      <c r="AI3" s="172">
        <v>110.2</v>
      </c>
      <c r="AJ3" s="172">
        <v>26.8</v>
      </c>
      <c r="AK3" s="172">
        <v>565.8</v>
      </c>
      <c r="AL3" s="173">
        <f t="shared" ref="AL3:AL34" si="4">AE3-AF3-AG3-AK3</f>
        <v>3934.2</v>
      </c>
      <c r="AM3" s="185" t="s">
        <v>47</v>
      </c>
      <c r="AN3" s="185" t="s">
        <v>48</v>
      </c>
      <c r="AO3" s="185"/>
    </row>
    <row r="4" spans="1:41">
      <c r="A4" s="162">
        <v>3</v>
      </c>
      <c r="B4" s="162" t="s">
        <v>41</v>
      </c>
      <c r="C4" s="162" t="s">
        <v>52</v>
      </c>
      <c r="D4" s="163" t="s">
        <v>53</v>
      </c>
      <c r="E4" s="162" t="s">
        <v>44</v>
      </c>
      <c r="F4" s="190" t="s">
        <v>54</v>
      </c>
      <c r="G4" s="162">
        <v>13521603721</v>
      </c>
      <c r="H4" s="164">
        <v>44385</v>
      </c>
      <c r="I4" s="174"/>
      <c r="J4" s="164"/>
      <c r="K4" s="172">
        <v>2200</v>
      </c>
      <c r="L4" s="173">
        <v>1000</v>
      </c>
      <c r="M4" s="173">
        <v>0</v>
      </c>
      <c r="N4" s="173">
        <v>2300</v>
      </c>
      <c r="O4" s="173"/>
      <c r="P4" s="173"/>
      <c r="Q4" s="173"/>
      <c r="R4" s="173">
        <f t="shared" si="0"/>
        <v>5500</v>
      </c>
      <c r="S4" s="178">
        <v>21.75</v>
      </c>
      <c r="T4" s="173"/>
      <c r="U4" s="173">
        <f t="shared" si="1"/>
        <v>0</v>
      </c>
      <c r="V4" s="179">
        <f>VLOOKUP(C4,'6-绩效'!$B$2:$F$53,5,0)</f>
        <v>1000</v>
      </c>
      <c r="W4" s="173"/>
      <c r="X4" s="173"/>
      <c r="Y4" s="173">
        <f t="shared" si="2"/>
        <v>4500</v>
      </c>
      <c r="Z4" s="173"/>
      <c r="AA4" s="173"/>
      <c r="AB4" s="173"/>
      <c r="AC4" s="173"/>
      <c r="AD4" s="173"/>
      <c r="AE4" s="173">
        <f t="shared" si="3"/>
        <v>4500</v>
      </c>
      <c r="AF4" s="179">
        <v>0</v>
      </c>
      <c r="AG4" s="186"/>
      <c r="AH4" s="172">
        <v>428.8</v>
      </c>
      <c r="AI4" s="172">
        <v>110.2</v>
      </c>
      <c r="AJ4" s="172">
        <v>26.8</v>
      </c>
      <c r="AK4" s="172">
        <v>565.8</v>
      </c>
      <c r="AL4" s="173">
        <f t="shared" si="4"/>
        <v>3934.2</v>
      </c>
      <c r="AM4" s="185" t="s">
        <v>47</v>
      </c>
      <c r="AN4" s="185" t="s">
        <v>48</v>
      </c>
      <c r="AO4" s="185"/>
    </row>
    <row r="5" spans="1:41">
      <c r="A5" s="162">
        <v>4</v>
      </c>
      <c r="B5" s="162" t="s">
        <v>55</v>
      </c>
      <c r="C5" s="162" t="s">
        <v>56</v>
      </c>
      <c r="D5" s="163" t="s">
        <v>57</v>
      </c>
      <c r="E5" s="162" t="s">
        <v>44</v>
      </c>
      <c r="F5" s="162" t="s">
        <v>58</v>
      </c>
      <c r="G5" s="162" t="s">
        <v>59</v>
      </c>
      <c r="H5" s="164">
        <v>39541</v>
      </c>
      <c r="I5" s="164">
        <f>H5</f>
        <v>39541</v>
      </c>
      <c r="J5" s="162"/>
      <c r="K5" s="172">
        <v>2200</v>
      </c>
      <c r="L5" s="173">
        <v>1000</v>
      </c>
      <c r="M5" s="173">
        <v>800</v>
      </c>
      <c r="N5" s="173">
        <v>4000</v>
      </c>
      <c r="O5" s="173">
        <v>1000</v>
      </c>
      <c r="P5" s="173">
        <v>1000</v>
      </c>
      <c r="Q5" s="173"/>
      <c r="R5" s="173">
        <f t="shared" si="0"/>
        <v>10000</v>
      </c>
      <c r="S5" s="178">
        <v>21.75</v>
      </c>
      <c r="T5" s="173"/>
      <c r="U5" s="173">
        <f t="shared" si="1"/>
        <v>0</v>
      </c>
      <c r="V5" s="179">
        <f>VLOOKUP(C5,'6-绩效'!$B$2:$F$53,5,0)</f>
        <v>180</v>
      </c>
      <c r="W5" s="173"/>
      <c r="X5" s="173"/>
      <c r="Y5" s="173">
        <f t="shared" si="2"/>
        <v>9820</v>
      </c>
      <c r="Z5" s="173"/>
      <c r="AA5" s="173"/>
      <c r="AB5" s="173"/>
      <c r="AC5" s="173"/>
      <c r="AD5" s="173"/>
      <c r="AE5" s="173">
        <f t="shared" si="3"/>
        <v>9820</v>
      </c>
      <c r="AF5" s="179">
        <v>0</v>
      </c>
      <c r="AG5" s="186"/>
      <c r="AH5" s="172">
        <v>440</v>
      </c>
      <c r="AI5" s="172">
        <v>113</v>
      </c>
      <c r="AJ5" s="172">
        <v>27.5</v>
      </c>
      <c r="AK5" s="172">
        <v>580.5</v>
      </c>
      <c r="AL5" s="173">
        <f t="shared" si="4"/>
        <v>9239.5</v>
      </c>
      <c r="AM5" s="185" t="s">
        <v>47</v>
      </c>
      <c r="AN5" s="185" t="s">
        <v>48</v>
      </c>
      <c r="AO5" s="185"/>
    </row>
    <row r="6" spans="1:41">
      <c r="A6" s="162">
        <v>5</v>
      </c>
      <c r="B6" s="162" t="s">
        <v>55</v>
      </c>
      <c r="C6" s="162" t="s">
        <v>60</v>
      </c>
      <c r="D6" s="191" t="s">
        <v>61</v>
      </c>
      <c r="E6" s="162" t="s">
        <v>44</v>
      </c>
      <c r="F6" s="162" t="s">
        <v>62</v>
      </c>
      <c r="G6" s="162">
        <v>17777859609</v>
      </c>
      <c r="H6" s="164">
        <v>42726</v>
      </c>
      <c r="I6" s="164">
        <f>H6</f>
        <v>42726</v>
      </c>
      <c r="J6" s="164"/>
      <c r="K6" s="172">
        <v>2200</v>
      </c>
      <c r="L6" s="173">
        <v>1000</v>
      </c>
      <c r="M6" s="173">
        <v>800</v>
      </c>
      <c r="N6" s="173">
        <v>5000</v>
      </c>
      <c r="O6" s="173">
        <v>1000</v>
      </c>
      <c r="P6" s="173">
        <v>900</v>
      </c>
      <c r="Q6" s="173"/>
      <c r="R6" s="173">
        <f t="shared" si="0"/>
        <v>10900</v>
      </c>
      <c r="S6" s="178">
        <v>21.75</v>
      </c>
      <c r="T6" s="173"/>
      <c r="U6" s="173">
        <f t="shared" si="1"/>
        <v>0</v>
      </c>
      <c r="V6" s="179">
        <f>VLOOKUP(C6,'6-绩效'!$B$2:$F$53,5,0)</f>
        <v>1000</v>
      </c>
      <c r="W6" s="173"/>
      <c r="X6" s="173"/>
      <c r="Y6" s="173">
        <f t="shared" si="2"/>
        <v>9900</v>
      </c>
      <c r="Z6" s="173"/>
      <c r="AA6" s="173"/>
      <c r="AB6" s="173"/>
      <c r="AC6" s="173"/>
      <c r="AD6" s="173"/>
      <c r="AE6" s="173">
        <f t="shared" si="3"/>
        <v>9900</v>
      </c>
      <c r="AF6" s="179">
        <v>0</v>
      </c>
      <c r="AG6" s="186"/>
      <c r="AH6" s="172">
        <v>428.8</v>
      </c>
      <c r="AI6" s="172">
        <v>110.2</v>
      </c>
      <c r="AJ6" s="172">
        <v>26.8</v>
      </c>
      <c r="AK6" s="172">
        <v>565.8</v>
      </c>
      <c r="AL6" s="173">
        <f t="shared" si="4"/>
        <v>9334.2</v>
      </c>
      <c r="AM6" s="185" t="s">
        <v>47</v>
      </c>
      <c r="AN6" s="185" t="s">
        <v>48</v>
      </c>
      <c r="AO6" s="185"/>
    </row>
    <row r="7" spans="1:41">
      <c r="A7" s="162">
        <v>6</v>
      </c>
      <c r="B7" s="162" t="s">
        <v>55</v>
      </c>
      <c r="C7" s="162" t="s">
        <v>63</v>
      </c>
      <c r="D7" s="163" t="s">
        <v>64</v>
      </c>
      <c r="E7" s="162" t="s">
        <v>44</v>
      </c>
      <c r="F7" s="190" t="s">
        <v>65</v>
      </c>
      <c r="G7" s="162">
        <v>18601045735</v>
      </c>
      <c r="H7" s="164">
        <v>44438</v>
      </c>
      <c r="I7" s="174"/>
      <c r="J7" s="164"/>
      <c r="K7" s="172">
        <v>2200</v>
      </c>
      <c r="L7" s="173">
        <v>0</v>
      </c>
      <c r="M7" s="173">
        <v>0</v>
      </c>
      <c r="N7" s="173">
        <v>800</v>
      </c>
      <c r="O7" s="173">
        <v>500</v>
      </c>
      <c r="P7" s="173">
        <v>500</v>
      </c>
      <c r="Q7" s="173"/>
      <c r="R7" s="173">
        <f t="shared" si="0"/>
        <v>4000</v>
      </c>
      <c r="S7" s="178">
        <v>21.75</v>
      </c>
      <c r="T7" s="173"/>
      <c r="U7" s="173">
        <f t="shared" si="1"/>
        <v>0</v>
      </c>
      <c r="V7" s="173">
        <f>VLOOKUP(C7,'6-绩效'!$B$2:$F$53,5,0)</f>
        <v>0</v>
      </c>
      <c r="W7" s="173"/>
      <c r="X7" s="173"/>
      <c r="Y7" s="173">
        <f t="shared" si="2"/>
        <v>4000</v>
      </c>
      <c r="Z7" s="173"/>
      <c r="AA7" s="173"/>
      <c r="AB7" s="173"/>
      <c r="AC7" s="173"/>
      <c r="AD7" s="173"/>
      <c r="AE7" s="173">
        <f t="shared" si="3"/>
        <v>4000</v>
      </c>
      <c r="AF7" s="179">
        <v>0</v>
      </c>
      <c r="AG7" s="186"/>
      <c r="AH7" s="172">
        <v>428.8</v>
      </c>
      <c r="AI7" s="172">
        <v>110.2</v>
      </c>
      <c r="AJ7" s="172">
        <v>26.8</v>
      </c>
      <c r="AK7" s="172">
        <v>565.8</v>
      </c>
      <c r="AL7" s="173">
        <f t="shared" si="4"/>
        <v>3434.2</v>
      </c>
      <c r="AM7" s="185" t="s">
        <v>47</v>
      </c>
      <c r="AN7" s="185" t="s">
        <v>48</v>
      </c>
      <c r="AO7" s="185"/>
    </row>
    <row r="8" spans="1:41">
      <c r="A8" s="162">
        <v>7</v>
      </c>
      <c r="B8" s="162" t="s">
        <v>66</v>
      </c>
      <c r="C8" s="162" t="s">
        <v>67</v>
      </c>
      <c r="D8" s="163" t="s">
        <v>68</v>
      </c>
      <c r="E8" s="162" t="s">
        <v>44</v>
      </c>
      <c r="F8" s="190" t="s">
        <v>69</v>
      </c>
      <c r="G8" s="162">
        <v>13641368986</v>
      </c>
      <c r="H8" s="164">
        <v>44461</v>
      </c>
      <c r="I8" s="174"/>
      <c r="J8" s="164"/>
      <c r="K8" s="172">
        <v>2200</v>
      </c>
      <c r="L8" s="173">
        <v>0</v>
      </c>
      <c r="M8" s="173">
        <v>0</v>
      </c>
      <c r="N8" s="173">
        <v>4800</v>
      </c>
      <c r="O8" s="173">
        <v>5000</v>
      </c>
      <c r="P8" s="173"/>
      <c r="Q8" s="173"/>
      <c r="R8" s="173">
        <f t="shared" si="0"/>
        <v>12000</v>
      </c>
      <c r="S8" s="178">
        <v>21.75</v>
      </c>
      <c r="T8" s="173"/>
      <c r="U8" s="173">
        <f t="shared" si="1"/>
        <v>0</v>
      </c>
      <c r="V8" s="173">
        <f>VLOOKUP(C8,'6-绩效'!$B$2:$F$53,5,0)</f>
        <v>0</v>
      </c>
      <c r="W8" s="173"/>
      <c r="X8" s="173"/>
      <c r="Y8" s="173">
        <f t="shared" si="2"/>
        <v>12000</v>
      </c>
      <c r="Z8" s="173"/>
      <c r="AA8" s="173"/>
      <c r="AB8" s="173"/>
      <c r="AC8" s="173"/>
      <c r="AE8" s="173">
        <f t="shared" si="3"/>
        <v>12000</v>
      </c>
      <c r="AF8" s="179">
        <v>0</v>
      </c>
      <c r="AG8" s="186"/>
      <c r="AH8" s="172">
        <v>480</v>
      </c>
      <c r="AI8" s="172">
        <v>123</v>
      </c>
      <c r="AJ8" s="172">
        <v>30</v>
      </c>
      <c r="AK8" s="172">
        <v>633</v>
      </c>
      <c r="AL8" s="173">
        <f t="shared" si="4"/>
        <v>11367</v>
      </c>
      <c r="AM8" s="185" t="s">
        <v>47</v>
      </c>
      <c r="AN8" s="185" t="s">
        <v>48</v>
      </c>
      <c r="AO8" s="185"/>
    </row>
    <row r="9" spans="1:41">
      <c r="A9" s="162">
        <v>8</v>
      </c>
      <c r="B9" s="162" t="s">
        <v>70</v>
      </c>
      <c r="C9" s="162" t="s">
        <v>71</v>
      </c>
      <c r="D9" s="163" t="s">
        <v>72</v>
      </c>
      <c r="E9" s="162" t="s">
        <v>44</v>
      </c>
      <c r="F9" s="162" t="s">
        <v>73</v>
      </c>
      <c r="G9" s="162" t="s">
        <v>74</v>
      </c>
      <c r="H9" s="164">
        <v>43122</v>
      </c>
      <c r="I9" s="164">
        <v>43211</v>
      </c>
      <c r="J9" s="164"/>
      <c r="K9" s="172">
        <v>2200</v>
      </c>
      <c r="L9" s="173">
        <v>800</v>
      </c>
      <c r="M9" s="173">
        <v>0</v>
      </c>
      <c r="N9" s="173">
        <v>3000</v>
      </c>
      <c r="O9" s="173">
        <v>1000</v>
      </c>
      <c r="P9" s="173">
        <v>1000</v>
      </c>
      <c r="Q9" s="173"/>
      <c r="R9" s="173">
        <f t="shared" ref="R9:R33" si="5">SUM(K9:Q9)</f>
        <v>8000</v>
      </c>
      <c r="S9" s="178">
        <v>21.75</v>
      </c>
      <c r="T9" s="173"/>
      <c r="U9" s="173">
        <f t="shared" si="1"/>
        <v>0</v>
      </c>
      <c r="V9" s="173">
        <f>VLOOKUP(C9,'6-绩效'!$B$2:$F$53,5,0)</f>
        <v>0</v>
      </c>
      <c r="W9" s="173"/>
      <c r="X9" s="173"/>
      <c r="Y9" s="173">
        <f t="shared" si="2"/>
        <v>8000</v>
      </c>
      <c r="Z9" s="173"/>
      <c r="AA9" s="173"/>
      <c r="AB9" s="173"/>
      <c r="AC9" s="173"/>
      <c r="AD9" s="173"/>
      <c r="AE9" s="173">
        <f t="shared" si="3"/>
        <v>8000</v>
      </c>
      <c r="AF9" s="179">
        <v>0</v>
      </c>
      <c r="AG9" s="186"/>
      <c r="AH9" s="172">
        <v>428.8</v>
      </c>
      <c r="AI9" s="172">
        <v>110.2</v>
      </c>
      <c r="AJ9" s="172">
        <v>26.8</v>
      </c>
      <c r="AK9" s="172">
        <v>565.8</v>
      </c>
      <c r="AL9" s="173">
        <f t="shared" si="4"/>
        <v>7434.2</v>
      </c>
      <c r="AM9" s="185" t="s">
        <v>47</v>
      </c>
      <c r="AN9" s="185" t="s">
        <v>48</v>
      </c>
      <c r="AO9" s="185"/>
    </row>
    <row r="10" spans="1:41">
      <c r="A10" s="162">
        <v>9</v>
      </c>
      <c r="B10" s="162" t="s">
        <v>70</v>
      </c>
      <c r="C10" s="162" t="s">
        <v>75</v>
      </c>
      <c r="D10" s="163" t="s">
        <v>76</v>
      </c>
      <c r="E10" s="162" t="s">
        <v>44</v>
      </c>
      <c r="F10" s="190" t="s">
        <v>77</v>
      </c>
      <c r="G10" s="162">
        <v>13811828730</v>
      </c>
      <c r="H10" s="164">
        <v>44335</v>
      </c>
      <c r="I10" s="164">
        <v>44378</v>
      </c>
      <c r="J10" s="164"/>
      <c r="K10" s="172">
        <v>2200</v>
      </c>
      <c r="L10" s="173">
        <v>500</v>
      </c>
      <c r="M10" s="173">
        <v>0</v>
      </c>
      <c r="N10" s="173">
        <v>800</v>
      </c>
      <c r="O10" s="173">
        <v>500</v>
      </c>
      <c r="P10" s="173">
        <v>500</v>
      </c>
      <c r="Q10" s="173"/>
      <c r="R10" s="173">
        <f t="shared" si="5"/>
        <v>4500</v>
      </c>
      <c r="S10" s="178">
        <v>21.75</v>
      </c>
      <c r="T10" s="173"/>
      <c r="U10" s="173">
        <f t="shared" si="1"/>
        <v>0</v>
      </c>
      <c r="V10" s="173">
        <f>VLOOKUP(C10,'6-绩效'!$B$2:$F$53,5,0)</f>
        <v>0</v>
      </c>
      <c r="W10" s="173"/>
      <c r="X10" s="173"/>
      <c r="Y10" s="173">
        <f t="shared" si="2"/>
        <v>4500</v>
      </c>
      <c r="Z10" s="173"/>
      <c r="AA10" s="173"/>
      <c r="AB10" s="173"/>
      <c r="AC10" s="173"/>
      <c r="AD10" s="173"/>
      <c r="AE10" s="173">
        <f t="shared" si="3"/>
        <v>4500</v>
      </c>
      <c r="AF10" s="179">
        <v>0</v>
      </c>
      <c r="AG10" s="186"/>
      <c r="AH10" s="172">
        <v>428.8</v>
      </c>
      <c r="AI10" s="172">
        <v>110.2</v>
      </c>
      <c r="AJ10" s="172">
        <v>26.8</v>
      </c>
      <c r="AK10" s="172">
        <v>565.8</v>
      </c>
      <c r="AL10" s="173">
        <f t="shared" si="4"/>
        <v>3934.2</v>
      </c>
      <c r="AM10" s="185" t="s">
        <v>47</v>
      </c>
      <c r="AN10" s="185" t="s">
        <v>48</v>
      </c>
      <c r="AO10" s="185"/>
    </row>
    <row r="11" spans="1:41">
      <c r="A11" s="162">
        <v>10</v>
      </c>
      <c r="B11" s="162" t="s">
        <v>70</v>
      </c>
      <c r="C11" s="162" t="s">
        <v>78</v>
      </c>
      <c r="D11" s="163" t="s">
        <v>79</v>
      </c>
      <c r="E11" s="162" t="s">
        <v>44</v>
      </c>
      <c r="F11" s="190" t="s">
        <v>80</v>
      </c>
      <c r="G11" s="162">
        <v>17600660710</v>
      </c>
      <c r="H11" s="164">
        <v>44116</v>
      </c>
      <c r="I11" s="164">
        <v>44207</v>
      </c>
      <c r="J11" s="164"/>
      <c r="K11" s="172">
        <v>2200</v>
      </c>
      <c r="L11" s="173">
        <v>500</v>
      </c>
      <c r="M11" s="173">
        <v>0</v>
      </c>
      <c r="N11" s="173">
        <v>800</v>
      </c>
      <c r="O11" s="173">
        <v>500</v>
      </c>
      <c r="P11" s="173">
        <v>500</v>
      </c>
      <c r="Q11" s="173"/>
      <c r="R11" s="173">
        <f t="shared" si="5"/>
        <v>4500</v>
      </c>
      <c r="S11" s="178">
        <v>21.75</v>
      </c>
      <c r="T11" s="173"/>
      <c r="U11" s="173">
        <f t="shared" si="1"/>
        <v>0</v>
      </c>
      <c r="V11" s="179">
        <f>VLOOKUP(C11,'6-绩效'!$B$2:$F$53,5,0)</f>
        <v>75</v>
      </c>
      <c r="W11" s="173"/>
      <c r="X11" s="173"/>
      <c r="Y11" s="173">
        <f t="shared" si="2"/>
        <v>4425</v>
      </c>
      <c r="Z11" s="173"/>
      <c r="AA11" s="173"/>
      <c r="AB11" s="173"/>
      <c r="AC11" s="173"/>
      <c r="AD11" s="173"/>
      <c r="AE11" s="173">
        <f t="shared" si="3"/>
        <v>4425</v>
      </c>
      <c r="AF11" s="179">
        <v>0</v>
      </c>
      <c r="AG11" s="186"/>
      <c r="AH11" s="172">
        <v>428.8</v>
      </c>
      <c r="AI11" s="172">
        <v>110.2</v>
      </c>
      <c r="AJ11" s="172">
        <v>26.8</v>
      </c>
      <c r="AK11" s="172">
        <v>565.8</v>
      </c>
      <c r="AL11" s="173">
        <f t="shared" si="4"/>
        <v>3859.2</v>
      </c>
      <c r="AM11" s="185" t="s">
        <v>47</v>
      </c>
      <c r="AN11" s="185" t="s">
        <v>48</v>
      </c>
      <c r="AO11" s="185"/>
    </row>
    <row r="12" spans="1:41">
      <c r="A12" s="162">
        <v>11</v>
      </c>
      <c r="B12" s="162" t="s">
        <v>70</v>
      </c>
      <c r="C12" s="162" t="s">
        <v>81</v>
      </c>
      <c r="D12" s="163" t="s">
        <v>82</v>
      </c>
      <c r="E12" s="162" t="s">
        <v>44</v>
      </c>
      <c r="F12" s="190" t="s">
        <v>83</v>
      </c>
      <c r="G12" s="162">
        <v>18600262939</v>
      </c>
      <c r="H12" s="164">
        <v>44417</v>
      </c>
      <c r="I12" s="164">
        <v>44470</v>
      </c>
      <c r="J12" s="164"/>
      <c r="K12" s="172">
        <v>2200</v>
      </c>
      <c r="L12" s="173">
        <v>500</v>
      </c>
      <c r="M12" s="173">
        <v>0</v>
      </c>
      <c r="N12" s="173">
        <v>800</v>
      </c>
      <c r="O12" s="173">
        <v>500</v>
      </c>
      <c r="P12" s="173">
        <v>500</v>
      </c>
      <c r="Q12" s="173"/>
      <c r="R12" s="173">
        <f t="shared" si="5"/>
        <v>4500</v>
      </c>
      <c r="S12" s="178">
        <v>21.75</v>
      </c>
      <c r="T12" s="173"/>
      <c r="U12" s="173">
        <f t="shared" si="1"/>
        <v>0</v>
      </c>
      <c r="V12" s="173">
        <f>VLOOKUP(C12,'6-绩效'!$B$2:$F$53,5,0)</f>
        <v>0</v>
      </c>
      <c r="W12" s="173"/>
      <c r="X12" s="173"/>
      <c r="Y12" s="173">
        <f t="shared" si="2"/>
        <v>4500</v>
      </c>
      <c r="Z12" s="173"/>
      <c r="AA12" s="173"/>
      <c r="AB12" s="173"/>
      <c r="AC12" s="173"/>
      <c r="AD12" s="173"/>
      <c r="AE12" s="173">
        <f t="shared" si="3"/>
        <v>4500</v>
      </c>
      <c r="AF12" s="179">
        <v>0</v>
      </c>
      <c r="AG12" s="186"/>
      <c r="AH12" s="172">
        <v>428.8</v>
      </c>
      <c r="AI12" s="172">
        <v>110.2</v>
      </c>
      <c r="AJ12" s="172">
        <v>26.8</v>
      </c>
      <c r="AK12" s="172">
        <v>565.8</v>
      </c>
      <c r="AL12" s="173">
        <f t="shared" si="4"/>
        <v>3934.2</v>
      </c>
      <c r="AM12" s="185" t="s">
        <v>47</v>
      </c>
      <c r="AN12" s="185" t="s">
        <v>48</v>
      </c>
      <c r="AO12" s="185"/>
    </row>
    <row r="13" spans="1:41">
      <c r="A13" s="162">
        <v>12</v>
      </c>
      <c r="B13" s="162" t="s">
        <v>84</v>
      </c>
      <c r="C13" s="162" t="s">
        <v>85</v>
      </c>
      <c r="D13" s="163" t="s">
        <v>86</v>
      </c>
      <c r="E13" s="162" t="s">
        <v>44</v>
      </c>
      <c r="F13" s="162" t="s">
        <v>87</v>
      </c>
      <c r="G13" s="162" t="s">
        <v>88</v>
      </c>
      <c r="H13" s="164">
        <v>43466</v>
      </c>
      <c r="I13" s="164">
        <f>H13</f>
        <v>43466</v>
      </c>
      <c r="J13" s="164"/>
      <c r="K13" s="172">
        <v>2200</v>
      </c>
      <c r="L13" s="173">
        <v>1000</v>
      </c>
      <c r="M13" s="173">
        <v>0</v>
      </c>
      <c r="N13" s="173">
        <v>4800</v>
      </c>
      <c r="O13" s="173">
        <v>1000</v>
      </c>
      <c r="P13" s="173">
        <v>1000</v>
      </c>
      <c r="Q13" s="173"/>
      <c r="R13" s="173">
        <f t="shared" si="5"/>
        <v>10000</v>
      </c>
      <c r="S13" s="178">
        <v>21.75</v>
      </c>
      <c r="T13" s="173"/>
      <c r="U13" s="173">
        <f t="shared" si="1"/>
        <v>0</v>
      </c>
      <c r="V13" s="173">
        <f>VLOOKUP(C13,'6-绩效'!$B$2:$F$53,5,0)</f>
        <v>0</v>
      </c>
      <c r="W13" s="173"/>
      <c r="X13" s="173"/>
      <c r="Y13" s="173">
        <f t="shared" si="2"/>
        <v>10000</v>
      </c>
      <c r="Z13" s="173"/>
      <c r="AA13" s="173"/>
      <c r="AB13" s="173"/>
      <c r="AC13" s="173"/>
      <c r="AD13" s="173"/>
      <c r="AE13" s="173">
        <f t="shared" si="3"/>
        <v>10000</v>
      </c>
      <c r="AF13" s="179">
        <v>0</v>
      </c>
      <c r="AG13" s="186"/>
      <c r="AH13" s="172">
        <v>800</v>
      </c>
      <c r="AI13" s="172">
        <v>203</v>
      </c>
      <c r="AJ13" s="172">
        <v>50</v>
      </c>
      <c r="AK13" s="172">
        <v>1053</v>
      </c>
      <c r="AL13" s="173">
        <f t="shared" si="4"/>
        <v>8947</v>
      </c>
      <c r="AM13" s="185" t="s">
        <v>47</v>
      </c>
      <c r="AN13" s="185" t="s">
        <v>48</v>
      </c>
      <c r="AO13" s="185"/>
    </row>
    <row r="14" spans="1:41">
      <c r="A14" s="162">
        <v>13</v>
      </c>
      <c r="B14" s="162" t="s">
        <v>84</v>
      </c>
      <c r="C14" s="162" t="s">
        <v>89</v>
      </c>
      <c r="D14" s="163" t="s">
        <v>90</v>
      </c>
      <c r="E14" s="162" t="s">
        <v>44</v>
      </c>
      <c r="F14" s="162" t="s">
        <v>91</v>
      </c>
      <c r="G14" s="162">
        <v>13290553433</v>
      </c>
      <c r="H14" s="164">
        <v>43579</v>
      </c>
      <c r="I14" s="164">
        <v>43670</v>
      </c>
      <c r="J14" s="164"/>
      <c r="K14" s="172">
        <v>2200</v>
      </c>
      <c r="L14" s="173">
        <v>500</v>
      </c>
      <c r="M14" s="173">
        <v>0</v>
      </c>
      <c r="N14" s="173">
        <v>800</v>
      </c>
      <c r="O14" s="173">
        <v>500</v>
      </c>
      <c r="P14" s="173">
        <v>1000</v>
      </c>
      <c r="Q14" s="173"/>
      <c r="R14" s="173">
        <f t="shared" si="5"/>
        <v>5000</v>
      </c>
      <c r="S14" s="178">
        <v>21.75</v>
      </c>
      <c r="T14" s="179">
        <v>1</v>
      </c>
      <c r="U14" s="179">
        <f t="shared" si="1"/>
        <v>206.9</v>
      </c>
      <c r="V14" s="173">
        <f>VLOOKUP(C14,'6-绩效'!$B$2:$F$53,5,0)</f>
        <v>0</v>
      </c>
      <c r="W14" s="173"/>
      <c r="X14" s="173"/>
      <c r="Y14" s="173">
        <f t="shared" si="2"/>
        <v>4793.1</v>
      </c>
      <c r="Z14" s="179">
        <v>400</v>
      </c>
      <c r="AA14" s="179" t="s">
        <v>92</v>
      </c>
      <c r="AB14" s="173"/>
      <c r="AC14" s="173"/>
      <c r="AD14" s="173"/>
      <c r="AE14" s="173">
        <f t="shared" si="3"/>
        <v>5193.1</v>
      </c>
      <c r="AF14" s="179">
        <v>0</v>
      </c>
      <c r="AG14" s="186"/>
      <c r="AH14" s="172">
        <v>428.8</v>
      </c>
      <c r="AI14" s="172">
        <v>110.2</v>
      </c>
      <c r="AJ14" s="172">
        <v>26.8</v>
      </c>
      <c r="AK14" s="172">
        <v>565.8</v>
      </c>
      <c r="AL14" s="173">
        <f t="shared" si="4"/>
        <v>4627.3</v>
      </c>
      <c r="AM14" s="185" t="s">
        <v>47</v>
      </c>
      <c r="AN14" s="185" t="s">
        <v>48</v>
      </c>
      <c r="AO14" s="185"/>
    </row>
    <row r="15" spans="1:41">
      <c r="A15" s="162">
        <v>14</v>
      </c>
      <c r="B15" s="162" t="s">
        <v>93</v>
      </c>
      <c r="C15" s="162" t="s">
        <v>94</v>
      </c>
      <c r="D15" s="163" t="s">
        <v>95</v>
      </c>
      <c r="E15" s="162" t="s">
        <v>44</v>
      </c>
      <c r="F15" s="162" t="s">
        <v>96</v>
      </c>
      <c r="G15" s="162">
        <v>18001317820</v>
      </c>
      <c r="H15" s="164">
        <v>39264</v>
      </c>
      <c r="I15" s="164">
        <f>H15</f>
        <v>39264</v>
      </c>
      <c r="J15" s="164"/>
      <c r="K15" s="172">
        <v>2200</v>
      </c>
      <c r="L15" s="173">
        <v>0</v>
      </c>
      <c r="M15" s="173">
        <v>0</v>
      </c>
      <c r="N15" s="173">
        <v>5800</v>
      </c>
      <c r="O15" s="173">
        <v>1000</v>
      </c>
      <c r="P15" s="173">
        <v>1000</v>
      </c>
      <c r="Q15" s="173"/>
      <c r="R15" s="173">
        <f t="shared" si="5"/>
        <v>10000</v>
      </c>
      <c r="S15" s="178">
        <v>21.75</v>
      </c>
      <c r="T15" s="173"/>
      <c r="U15" s="173">
        <f t="shared" si="1"/>
        <v>0</v>
      </c>
      <c r="V15" s="173">
        <f>VLOOKUP(C15,'6-绩效'!$B$2:$F$53,5,0)</f>
        <v>0</v>
      </c>
      <c r="W15" s="173"/>
      <c r="X15" s="173"/>
      <c r="Y15" s="173">
        <f t="shared" si="2"/>
        <v>10000</v>
      </c>
      <c r="Z15" s="173"/>
      <c r="AA15" s="173"/>
      <c r="AB15" s="173"/>
      <c r="AC15" s="173"/>
      <c r="AD15" s="173"/>
      <c r="AE15" s="173">
        <f t="shared" si="3"/>
        <v>10000</v>
      </c>
      <c r="AF15" s="179">
        <v>0</v>
      </c>
      <c r="AG15" s="172">
        <v>300</v>
      </c>
      <c r="AH15" s="172">
        <v>480</v>
      </c>
      <c r="AI15" s="172">
        <v>123</v>
      </c>
      <c r="AJ15" s="172">
        <v>30</v>
      </c>
      <c r="AK15" s="172">
        <v>633</v>
      </c>
      <c r="AL15" s="173">
        <f t="shared" si="4"/>
        <v>9067</v>
      </c>
      <c r="AM15" s="185" t="s">
        <v>47</v>
      </c>
      <c r="AN15" s="185" t="s">
        <v>48</v>
      </c>
      <c r="AO15" s="185"/>
    </row>
    <row r="16" spans="1:41">
      <c r="A16" s="162">
        <v>15</v>
      </c>
      <c r="B16" s="162" t="s">
        <v>93</v>
      </c>
      <c r="C16" s="162" t="s">
        <v>97</v>
      </c>
      <c r="D16" s="191" t="s">
        <v>98</v>
      </c>
      <c r="E16" s="162" t="s">
        <v>44</v>
      </c>
      <c r="F16" s="162" t="s">
        <v>99</v>
      </c>
      <c r="G16" s="162">
        <v>18810422109</v>
      </c>
      <c r="H16" s="164">
        <v>43928</v>
      </c>
      <c r="I16" s="164">
        <v>43958</v>
      </c>
      <c r="J16" s="164"/>
      <c r="K16" s="172">
        <v>2200</v>
      </c>
      <c r="L16" s="173">
        <v>750</v>
      </c>
      <c r="M16" s="173">
        <v>0</v>
      </c>
      <c r="N16" s="173">
        <v>2550</v>
      </c>
      <c r="O16" s="173">
        <v>1000</v>
      </c>
      <c r="P16" s="173">
        <v>1000</v>
      </c>
      <c r="Q16" s="173"/>
      <c r="R16" s="173">
        <f t="shared" si="5"/>
        <v>7500</v>
      </c>
      <c r="S16" s="178">
        <v>21.75</v>
      </c>
      <c r="T16" s="173"/>
      <c r="U16" s="173">
        <f t="shared" si="1"/>
        <v>0</v>
      </c>
      <c r="V16" s="173">
        <f>VLOOKUP(C16,'6-绩效'!$B$2:$F$53,5,0)</f>
        <v>0</v>
      </c>
      <c r="W16" s="173"/>
      <c r="X16" s="173"/>
      <c r="Y16" s="173">
        <f t="shared" si="2"/>
        <v>7500</v>
      </c>
      <c r="Z16" s="173"/>
      <c r="AA16" s="173"/>
      <c r="AB16" s="173"/>
      <c r="AC16" s="173"/>
      <c r="AD16" s="173"/>
      <c r="AE16" s="173">
        <f t="shared" si="3"/>
        <v>7500</v>
      </c>
      <c r="AF16" s="179">
        <v>0</v>
      </c>
      <c r="AG16" s="186"/>
      <c r="AH16" s="172">
        <v>428.8</v>
      </c>
      <c r="AI16" s="172">
        <v>110.2</v>
      </c>
      <c r="AJ16" s="172">
        <v>26.8</v>
      </c>
      <c r="AK16" s="172">
        <v>565.8</v>
      </c>
      <c r="AL16" s="173">
        <f t="shared" si="4"/>
        <v>6934.2</v>
      </c>
      <c r="AM16" s="185" t="s">
        <v>47</v>
      </c>
      <c r="AN16" s="185" t="s">
        <v>48</v>
      </c>
      <c r="AO16" s="185"/>
    </row>
    <row r="17" s="1" customFormat="1" spans="1:41">
      <c r="A17" s="162">
        <v>16</v>
      </c>
      <c r="B17" s="162" t="s">
        <v>93</v>
      </c>
      <c r="C17" s="162" t="s">
        <v>100</v>
      </c>
      <c r="D17" s="163" t="s">
        <v>101</v>
      </c>
      <c r="E17" s="162" t="s">
        <v>44</v>
      </c>
      <c r="F17" s="190" t="s">
        <v>102</v>
      </c>
      <c r="G17" s="162">
        <v>15010047297</v>
      </c>
      <c r="H17" s="164">
        <v>44311</v>
      </c>
      <c r="I17" s="164">
        <v>44402</v>
      </c>
      <c r="J17" s="164"/>
      <c r="K17" s="172">
        <v>2200</v>
      </c>
      <c r="L17" s="173">
        <v>550</v>
      </c>
      <c r="M17" s="173">
        <v>0</v>
      </c>
      <c r="N17" s="173">
        <v>1350</v>
      </c>
      <c r="O17" s="173">
        <v>1000</v>
      </c>
      <c r="P17" s="173">
        <v>400</v>
      </c>
      <c r="Q17" s="173"/>
      <c r="R17" s="173">
        <f t="shared" si="5"/>
        <v>5500</v>
      </c>
      <c r="S17" s="178">
        <v>21.75</v>
      </c>
      <c r="T17" s="173"/>
      <c r="U17" s="173">
        <f t="shared" si="1"/>
        <v>0</v>
      </c>
      <c r="V17" s="173">
        <f>VLOOKUP(C17,'6-绩效'!$B$2:$F$53,5,0)</f>
        <v>0</v>
      </c>
      <c r="W17" s="173"/>
      <c r="X17" s="173"/>
      <c r="Y17" s="173">
        <f t="shared" si="2"/>
        <v>5500</v>
      </c>
      <c r="Z17" s="173"/>
      <c r="AA17" s="173"/>
      <c r="AB17" s="173"/>
      <c r="AC17" s="173"/>
      <c r="AD17" s="173"/>
      <c r="AE17" s="173">
        <f t="shared" si="3"/>
        <v>5500</v>
      </c>
      <c r="AF17" s="179">
        <v>0</v>
      </c>
      <c r="AG17" s="186"/>
      <c r="AH17" s="172">
        <v>428.8</v>
      </c>
      <c r="AI17" s="172">
        <v>110.2</v>
      </c>
      <c r="AJ17" s="172">
        <v>26.8</v>
      </c>
      <c r="AK17" s="172">
        <v>565.8</v>
      </c>
      <c r="AL17" s="173">
        <f t="shared" si="4"/>
        <v>4934.2</v>
      </c>
      <c r="AM17" s="185" t="s">
        <v>47</v>
      </c>
      <c r="AN17" s="185" t="s">
        <v>48</v>
      </c>
      <c r="AO17" s="185"/>
    </row>
    <row r="18" spans="1:41">
      <c r="A18" s="162">
        <v>17</v>
      </c>
      <c r="B18" s="162" t="s">
        <v>93</v>
      </c>
      <c r="C18" s="162" t="s">
        <v>103</v>
      </c>
      <c r="D18" s="163" t="s">
        <v>104</v>
      </c>
      <c r="E18" s="162" t="s">
        <v>105</v>
      </c>
      <c r="F18" s="190" t="s">
        <v>106</v>
      </c>
      <c r="G18" s="162">
        <v>15032505198</v>
      </c>
      <c r="H18" s="164">
        <v>44136</v>
      </c>
      <c r="I18" s="164">
        <v>44136</v>
      </c>
      <c r="J18" s="164"/>
      <c r="K18" s="172">
        <v>2200</v>
      </c>
      <c r="L18" s="173">
        <v>0</v>
      </c>
      <c r="M18" s="173">
        <v>0</v>
      </c>
      <c r="N18" s="173">
        <v>0</v>
      </c>
      <c r="O18" s="173">
        <v>0</v>
      </c>
      <c r="P18" s="173">
        <v>120</v>
      </c>
      <c r="Q18" s="173"/>
      <c r="R18" s="173">
        <f t="shared" si="5"/>
        <v>2320</v>
      </c>
      <c r="S18" s="178">
        <v>21.75</v>
      </c>
      <c r="T18" s="173"/>
      <c r="U18" s="173">
        <f t="shared" si="1"/>
        <v>0</v>
      </c>
      <c r="V18" s="173">
        <f>VLOOKUP(C18,'6-绩效'!$B$2:$F$53,5,0)</f>
        <v>0</v>
      </c>
      <c r="W18" s="173"/>
      <c r="X18" s="173"/>
      <c r="Y18" s="173">
        <f t="shared" si="2"/>
        <v>2320</v>
      </c>
      <c r="Z18" s="173"/>
      <c r="AA18" s="173"/>
      <c r="AB18" s="173"/>
      <c r="AC18" s="173"/>
      <c r="AD18" s="173"/>
      <c r="AE18" s="173">
        <f t="shared" si="3"/>
        <v>2320</v>
      </c>
      <c r="AF18" s="179">
        <v>0</v>
      </c>
      <c r="AG18" s="186"/>
      <c r="AH18" s="172">
        <v>428.8</v>
      </c>
      <c r="AI18" s="172">
        <v>110.2</v>
      </c>
      <c r="AJ18" s="172">
        <v>26.8</v>
      </c>
      <c r="AK18" s="172">
        <v>565.8</v>
      </c>
      <c r="AL18" s="173">
        <f t="shared" si="4"/>
        <v>1754.2</v>
      </c>
      <c r="AM18" s="185" t="s">
        <v>47</v>
      </c>
      <c r="AN18" s="185" t="s">
        <v>48</v>
      </c>
      <c r="AO18" s="188" t="s">
        <v>107</v>
      </c>
    </row>
    <row r="19" spans="1:41">
      <c r="A19" s="162">
        <v>18</v>
      </c>
      <c r="B19" s="162" t="s">
        <v>108</v>
      </c>
      <c r="C19" s="162" t="s">
        <v>109</v>
      </c>
      <c r="D19" s="191" t="s">
        <v>110</v>
      </c>
      <c r="E19" s="162" t="s">
        <v>44</v>
      </c>
      <c r="F19" s="190" t="s">
        <v>111</v>
      </c>
      <c r="G19" s="162">
        <v>15321577428</v>
      </c>
      <c r="H19" s="164">
        <v>42217</v>
      </c>
      <c r="I19" s="164">
        <f>H19</f>
        <v>42217</v>
      </c>
      <c r="J19" s="164"/>
      <c r="K19" s="175">
        <v>2200</v>
      </c>
      <c r="L19" s="175">
        <v>1000</v>
      </c>
      <c r="M19" s="175">
        <v>0</v>
      </c>
      <c r="N19" s="175">
        <v>3300</v>
      </c>
      <c r="O19" s="175">
        <v>1000</v>
      </c>
      <c r="P19" s="175">
        <v>1000</v>
      </c>
      <c r="Q19" s="175"/>
      <c r="R19" s="173">
        <f t="shared" si="5"/>
        <v>8500</v>
      </c>
      <c r="S19" s="178">
        <v>21.75</v>
      </c>
      <c r="T19" s="173"/>
      <c r="U19" s="173">
        <f t="shared" si="1"/>
        <v>0</v>
      </c>
      <c r="V19" s="173">
        <f>VLOOKUP(C19,'6-绩效'!$B$2:$F$53,5,0)</f>
        <v>0</v>
      </c>
      <c r="W19" s="173"/>
      <c r="X19" s="173"/>
      <c r="Y19" s="173">
        <f t="shared" si="2"/>
        <v>8500</v>
      </c>
      <c r="Z19" s="173"/>
      <c r="AA19" s="173"/>
      <c r="AB19" s="173"/>
      <c r="AC19" s="173"/>
      <c r="AD19" s="173"/>
      <c r="AE19" s="173">
        <f t="shared" si="3"/>
        <v>8500</v>
      </c>
      <c r="AF19" s="179">
        <v>0</v>
      </c>
      <c r="AG19" s="186"/>
      <c r="AH19" s="172">
        <v>428.8</v>
      </c>
      <c r="AI19" s="172">
        <v>110.2</v>
      </c>
      <c r="AJ19" s="172">
        <v>26.8</v>
      </c>
      <c r="AK19" s="172">
        <v>565.8</v>
      </c>
      <c r="AL19" s="173">
        <f t="shared" si="4"/>
        <v>7934.2</v>
      </c>
      <c r="AM19" s="185" t="s">
        <v>47</v>
      </c>
      <c r="AN19" s="185" t="s">
        <v>48</v>
      </c>
      <c r="AO19" s="185"/>
    </row>
    <row r="20" spans="1:41">
      <c r="A20" s="162">
        <v>19</v>
      </c>
      <c r="B20" s="162" t="s">
        <v>108</v>
      </c>
      <c r="C20" s="162" t="s">
        <v>112</v>
      </c>
      <c r="D20" s="163" t="s">
        <v>113</v>
      </c>
      <c r="E20" s="162" t="s">
        <v>44</v>
      </c>
      <c r="F20" s="190" t="s">
        <v>114</v>
      </c>
      <c r="G20" s="162">
        <v>15901289737</v>
      </c>
      <c r="H20" s="164">
        <v>44137</v>
      </c>
      <c r="I20" s="164">
        <v>44228</v>
      </c>
      <c r="J20" s="164"/>
      <c r="K20" s="175">
        <v>2200</v>
      </c>
      <c r="L20" s="175">
        <v>600</v>
      </c>
      <c r="M20" s="175">
        <v>0</v>
      </c>
      <c r="N20" s="175">
        <v>1700</v>
      </c>
      <c r="O20" s="175">
        <v>500</v>
      </c>
      <c r="P20" s="175">
        <v>1000</v>
      </c>
      <c r="Q20" s="175"/>
      <c r="R20" s="173">
        <f t="shared" si="5"/>
        <v>6000</v>
      </c>
      <c r="S20" s="178">
        <v>21.75</v>
      </c>
      <c r="T20" s="179">
        <v>1</v>
      </c>
      <c r="U20" s="179">
        <f t="shared" si="1"/>
        <v>248.28</v>
      </c>
      <c r="V20" s="173">
        <f>VLOOKUP(C20,'6-绩效'!$B$2:$F$53,5,0)</f>
        <v>0</v>
      </c>
      <c r="W20" s="173"/>
      <c r="X20" s="173"/>
      <c r="Y20" s="173">
        <f t="shared" si="2"/>
        <v>5751.72</v>
      </c>
      <c r="Z20" s="173"/>
      <c r="AA20" s="173"/>
      <c r="AB20" s="173"/>
      <c r="AC20" s="173"/>
      <c r="AD20" s="173"/>
      <c r="AE20" s="173">
        <f t="shared" si="3"/>
        <v>5751.72</v>
      </c>
      <c r="AF20" s="179">
        <v>0</v>
      </c>
      <c r="AG20" s="186"/>
      <c r="AH20" s="172">
        <v>428.8</v>
      </c>
      <c r="AI20" s="172">
        <v>110.2</v>
      </c>
      <c r="AJ20" s="172">
        <v>26.8</v>
      </c>
      <c r="AK20" s="172">
        <v>565.8</v>
      </c>
      <c r="AL20" s="173">
        <f t="shared" si="4"/>
        <v>5185.92</v>
      </c>
      <c r="AM20" s="185" t="s">
        <v>47</v>
      </c>
      <c r="AN20" s="185" t="s">
        <v>48</v>
      </c>
      <c r="AO20" s="189"/>
    </row>
    <row r="21" spans="1:41">
      <c r="A21" s="162">
        <v>20</v>
      </c>
      <c r="B21" s="162" t="s">
        <v>115</v>
      </c>
      <c r="C21" s="162" t="s">
        <v>116</v>
      </c>
      <c r="D21" s="163" t="s">
        <v>117</v>
      </c>
      <c r="E21" s="162" t="s">
        <v>44</v>
      </c>
      <c r="F21" s="190" t="s">
        <v>118</v>
      </c>
      <c r="G21" s="162">
        <v>18001317819</v>
      </c>
      <c r="H21" s="164">
        <v>40330</v>
      </c>
      <c r="I21" s="164">
        <v>40330</v>
      </c>
      <c r="J21" s="164"/>
      <c r="K21" s="172">
        <v>2200</v>
      </c>
      <c r="L21" s="173">
        <v>500</v>
      </c>
      <c r="M21" s="175">
        <v>0</v>
      </c>
      <c r="N21" s="173">
        <v>1300</v>
      </c>
      <c r="O21" s="173"/>
      <c r="P21" s="173">
        <v>1000</v>
      </c>
      <c r="Q21" s="173"/>
      <c r="R21" s="173">
        <f t="shared" si="5"/>
        <v>5000</v>
      </c>
      <c r="S21" s="178">
        <v>21.75</v>
      </c>
      <c r="T21" s="173"/>
      <c r="U21" s="173">
        <f t="shared" si="1"/>
        <v>0</v>
      </c>
      <c r="V21" s="179">
        <f>VLOOKUP(C21,'6-绩效'!$B$2:$F$53,5,0)</f>
        <v>500</v>
      </c>
      <c r="W21" s="173"/>
      <c r="X21" s="173"/>
      <c r="Y21" s="173">
        <f t="shared" si="2"/>
        <v>4500</v>
      </c>
      <c r="Z21" s="173"/>
      <c r="AA21" s="173"/>
      <c r="AB21" s="173"/>
      <c r="AC21" s="173"/>
      <c r="AD21" s="173"/>
      <c r="AE21" s="173">
        <f t="shared" si="3"/>
        <v>4500</v>
      </c>
      <c r="AF21" s="179">
        <v>0</v>
      </c>
      <c r="AG21" s="186"/>
      <c r="AH21" s="172">
        <v>428.8</v>
      </c>
      <c r="AI21" s="172">
        <v>110.2</v>
      </c>
      <c r="AJ21" s="172">
        <v>26.8</v>
      </c>
      <c r="AK21" s="172">
        <v>565.8</v>
      </c>
      <c r="AL21" s="173">
        <f t="shared" si="4"/>
        <v>3934.2</v>
      </c>
      <c r="AM21" s="185" t="s">
        <v>47</v>
      </c>
      <c r="AN21" s="185" t="s">
        <v>48</v>
      </c>
      <c r="AO21" s="185"/>
    </row>
    <row r="22" spans="1:41">
      <c r="A22" s="162">
        <v>21</v>
      </c>
      <c r="B22" s="162" t="s">
        <v>115</v>
      </c>
      <c r="C22" s="162" t="s">
        <v>119</v>
      </c>
      <c r="D22" s="163" t="s">
        <v>120</v>
      </c>
      <c r="E22" s="162" t="s">
        <v>44</v>
      </c>
      <c r="F22" s="162" t="s">
        <v>121</v>
      </c>
      <c r="G22" s="162" t="s">
        <v>122</v>
      </c>
      <c r="H22" s="164">
        <v>43160</v>
      </c>
      <c r="I22" s="164">
        <f>H22</f>
        <v>43160</v>
      </c>
      <c r="J22" s="164"/>
      <c r="K22" s="172">
        <v>2200</v>
      </c>
      <c r="L22" s="173">
        <v>500</v>
      </c>
      <c r="M22" s="173">
        <v>0</v>
      </c>
      <c r="N22" s="173">
        <v>2800</v>
      </c>
      <c r="O22" s="173"/>
      <c r="P22" s="173">
        <v>500</v>
      </c>
      <c r="Q22" s="173"/>
      <c r="R22" s="173">
        <f t="shared" si="5"/>
        <v>6000</v>
      </c>
      <c r="S22" s="178">
        <v>26</v>
      </c>
      <c r="T22" s="173"/>
      <c r="U22" s="173">
        <f t="shared" si="1"/>
        <v>0</v>
      </c>
      <c r="V22" s="179">
        <f>VLOOKUP(C22,'6-绩效'!$B$2:$F$53,5,0)</f>
        <v>55</v>
      </c>
      <c r="W22" s="173"/>
      <c r="X22" s="173"/>
      <c r="Y22" s="173">
        <f t="shared" si="2"/>
        <v>5945</v>
      </c>
      <c r="Z22" s="173"/>
      <c r="AA22" s="173"/>
      <c r="AB22" s="173"/>
      <c r="AC22" s="173"/>
      <c r="AD22" s="173"/>
      <c r="AE22" s="173">
        <f t="shared" si="3"/>
        <v>5945</v>
      </c>
      <c r="AF22" s="179">
        <v>0</v>
      </c>
      <c r="AG22" s="186"/>
      <c r="AH22" s="172">
        <v>428.8</v>
      </c>
      <c r="AI22" s="172">
        <v>110.2</v>
      </c>
      <c r="AJ22" s="172">
        <v>26.8</v>
      </c>
      <c r="AK22" s="172">
        <v>565.8</v>
      </c>
      <c r="AL22" s="173">
        <f t="shared" si="4"/>
        <v>5379.2</v>
      </c>
      <c r="AM22" s="185" t="s">
        <v>47</v>
      </c>
      <c r="AN22" s="185" t="s">
        <v>48</v>
      </c>
      <c r="AO22" s="185"/>
    </row>
    <row r="23" spans="1:41">
      <c r="A23" s="162">
        <v>22</v>
      </c>
      <c r="B23" s="162" t="s">
        <v>123</v>
      </c>
      <c r="C23" s="162" t="s">
        <v>124</v>
      </c>
      <c r="D23" s="191" t="s">
        <v>125</v>
      </c>
      <c r="E23" s="162" t="s">
        <v>44</v>
      </c>
      <c r="F23" s="162" t="s">
        <v>126</v>
      </c>
      <c r="G23" s="162">
        <v>13718812934</v>
      </c>
      <c r="H23" s="164">
        <v>43770</v>
      </c>
      <c r="I23" s="164">
        <v>43862</v>
      </c>
      <c r="J23" s="164"/>
      <c r="K23" s="172">
        <v>2200</v>
      </c>
      <c r="L23" s="173">
        <v>900</v>
      </c>
      <c r="M23" s="173">
        <v>800</v>
      </c>
      <c r="N23" s="173">
        <v>4100</v>
      </c>
      <c r="O23" s="173"/>
      <c r="P23" s="173">
        <v>1000</v>
      </c>
      <c r="Q23" s="173"/>
      <c r="R23" s="173">
        <f t="shared" si="5"/>
        <v>9000</v>
      </c>
      <c r="S23" s="178">
        <v>26</v>
      </c>
      <c r="T23" s="173"/>
      <c r="U23" s="173">
        <f t="shared" si="1"/>
        <v>0</v>
      </c>
      <c r="V23" s="179">
        <f>VLOOKUP(C23,'6-绩效'!$B$2:$F$53,5,0)</f>
        <v>126</v>
      </c>
      <c r="W23" s="173"/>
      <c r="X23" s="173"/>
      <c r="Y23" s="173">
        <f t="shared" si="2"/>
        <v>8874</v>
      </c>
      <c r="Z23" s="173"/>
      <c r="AA23" s="173"/>
      <c r="AB23" s="173"/>
      <c r="AC23" s="173"/>
      <c r="AD23" s="173"/>
      <c r="AE23" s="173">
        <f t="shared" si="3"/>
        <v>8874</v>
      </c>
      <c r="AF23" s="179">
        <v>0</v>
      </c>
      <c r="AG23" s="186"/>
      <c r="AH23" s="172">
        <v>432</v>
      </c>
      <c r="AI23" s="172">
        <v>111</v>
      </c>
      <c r="AJ23" s="172">
        <v>27</v>
      </c>
      <c r="AK23" s="172">
        <v>570</v>
      </c>
      <c r="AL23" s="173">
        <f t="shared" si="4"/>
        <v>8304</v>
      </c>
      <c r="AM23" s="185" t="s">
        <v>47</v>
      </c>
      <c r="AN23" s="185" t="s">
        <v>48</v>
      </c>
      <c r="AO23" s="185"/>
    </row>
    <row r="24" s="154" customFormat="1" spans="1:41">
      <c r="A24" s="162">
        <v>23</v>
      </c>
      <c r="B24" s="162" t="s">
        <v>123</v>
      </c>
      <c r="C24" s="162" t="s">
        <v>127</v>
      </c>
      <c r="D24" s="163" t="s">
        <v>128</v>
      </c>
      <c r="E24" s="162" t="s">
        <v>44</v>
      </c>
      <c r="F24" s="190" t="s">
        <v>129</v>
      </c>
      <c r="G24" s="162">
        <v>18617756926</v>
      </c>
      <c r="H24" s="165">
        <v>44478</v>
      </c>
      <c r="I24" s="174"/>
      <c r="J24" s="164"/>
      <c r="K24" s="172">
        <v>2200</v>
      </c>
      <c r="L24" s="173">
        <v>0</v>
      </c>
      <c r="M24" s="173">
        <v>800</v>
      </c>
      <c r="N24" s="173">
        <v>4000</v>
      </c>
      <c r="O24" s="173"/>
      <c r="P24" s="173">
        <v>1000</v>
      </c>
      <c r="Q24" s="173"/>
      <c r="R24" s="173">
        <f t="shared" si="5"/>
        <v>8000</v>
      </c>
      <c r="S24" s="178">
        <v>26</v>
      </c>
      <c r="T24" s="179">
        <v>8</v>
      </c>
      <c r="U24" s="179">
        <f t="shared" si="1"/>
        <v>2461.54</v>
      </c>
      <c r="V24" s="173">
        <f>VLOOKUP(C24,'6-绩效'!$B$2:$F$53,5,0)</f>
        <v>0</v>
      </c>
      <c r="W24" s="173"/>
      <c r="X24" s="173"/>
      <c r="Y24" s="173">
        <f t="shared" si="2"/>
        <v>5538.46</v>
      </c>
      <c r="Z24" s="173"/>
      <c r="AA24" s="173"/>
      <c r="AB24" s="173"/>
      <c r="AC24" s="173"/>
      <c r="AD24" s="173"/>
      <c r="AE24" s="173">
        <f t="shared" si="3"/>
        <v>5538.46</v>
      </c>
      <c r="AF24" s="179">
        <v>0</v>
      </c>
      <c r="AG24" s="186"/>
      <c r="AH24" s="172">
        <v>432</v>
      </c>
      <c r="AI24" s="172">
        <v>110.2</v>
      </c>
      <c r="AJ24" s="172">
        <v>26.8</v>
      </c>
      <c r="AK24" s="172">
        <v>565.8</v>
      </c>
      <c r="AL24" s="173">
        <f t="shared" si="4"/>
        <v>4972.66</v>
      </c>
      <c r="AM24" s="185" t="s">
        <v>47</v>
      </c>
      <c r="AN24" s="185" t="s">
        <v>48</v>
      </c>
      <c r="AO24" s="185"/>
    </row>
    <row r="25" spans="1:41">
      <c r="A25" s="162">
        <v>24</v>
      </c>
      <c r="B25" s="162" t="s">
        <v>130</v>
      </c>
      <c r="C25" s="162" t="s">
        <v>131</v>
      </c>
      <c r="D25" s="163" t="s">
        <v>132</v>
      </c>
      <c r="E25" s="162" t="s">
        <v>44</v>
      </c>
      <c r="F25" s="190" t="s">
        <v>133</v>
      </c>
      <c r="G25" s="162">
        <v>13513307825</v>
      </c>
      <c r="H25" s="164">
        <v>43909</v>
      </c>
      <c r="I25" s="164">
        <v>44013</v>
      </c>
      <c r="J25" s="164"/>
      <c r="K25" s="172">
        <v>2200</v>
      </c>
      <c r="L25" s="173">
        <v>500</v>
      </c>
      <c r="M25" s="173">
        <v>0</v>
      </c>
      <c r="N25" s="173">
        <v>2300</v>
      </c>
      <c r="O25" s="173"/>
      <c r="P25" s="173">
        <v>500</v>
      </c>
      <c r="Q25" s="173"/>
      <c r="R25" s="173">
        <f t="shared" ref="R25:R32" si="6">SUM(K25:Q25)</f>
        <v>5500</v>
      </c>
      <c r="S25" s="178">
        <v>26</v>
      </c>
      <c r="T25" s="173"/>
      <c r="U25" s="173">
        <f t="shared" si="1"/>
        <v>0</v>
      </c>
      <c r="V25" s="173">
        <f>VLOOKUP(C25,'6-绩效'!$B$2:$F$53,5,0)</f>
        <v>0</v>
      </c>
      <c r="W25" s="173"/>
      <c r="X25" s="173"/>
      <c r="Y25" s="173">
        <f t="shared" si="2"/>
        <v>5500</v>
      </c>
      <c r="Z25" s="173"/>
      <c r="AA25" s="173"/>
      <c r="AB25" s="173"/>
      <c r="AC25" s="173"/>
      <c r="AD25" s="173"/>
      <c r="AE25" s="173">
        <f t="shared" si="3"/>
        <v>5500</v>
      </c>
      <c r="AF25" s="179">
        <v>0</v>
      </c>
      <c r="AG25" s="186"/>
      <c r="AH25" s="172">
        <v>428.8</v>
      </c>
      <c r="AI25" s="172">
        <v>110.2</v>
      </c>
      <c r="AJ25" s="172">
        <v>26.8</v>
      </c>
      <c r="AK25" s="172">
        <v>565.8</v>
      </c>
      <c r="AL25" s="173">
        <f t="shared" si="4"/>
        <v>4934.2</v>
      </c>
      <c r="AM25" s="185" t="s">
        <v>47</v>
      </c>
      <c r="AN25" s="185" t="s">
        <v>48</v>
      </c>
      <c r="AO25" s="185"/>
    </row>
    <row r="26" spans="1:41">
      <c r="A26" s="162">
        <v>25</v>
      </c>
      <c r="B26" s="162" t="s">
        <v>130</v>
      </c>
      <c r="C26" s="162" t="s">
        <v>134</v>
      </c>
      <c r="D26" s="163" t="s">
        <v>135</v>
      </c>
      <c r="E26" s="162" t="s">
        <v>44</v>
      </c>
      <c r="F26" s="190" t="s">
        <v>136</v>
      </c>
      <c r="G26" s="162">
        <v>13691236866</v>
      </c>
      <c r="H26" s="164">
        <v>43946</v>
      </c>
      <c r="I26" s="164">
        <v>44013</v>
      </c>
      <c r="J26" s="164"/>
      <c r="K26" s="172">
        <v>2200</v>
      </c>
      <c r="L26" s="173">
        <v>500</v>
      </c>
      <c r="M26" s="173">
        <v>0</v>
      </c>
      <c r="N26" s="173">
        <v>2800</v>
      </c>
      <c r="O26" s="173"/>
      <c r="P26" s="173">
        <v>500</v>
      </c>
      <c r="Q26" s="173"/>
      <c r="R26" s="173">
        <f t="shared" si="6"/>
        <v>6000</v>
      </c>
      <c r="S26" s="178">
        <v>26</v>
      </c>
      <c r="T26" s="173"/>
      <c r="U26" s="173">
        <f t="shared" si="1"/>
        <v>0</v>
      </c>
      <c r="V26" s="179">
        <f>VLOOKUP(C26,'6-绩效'!$B$2:$F$53,5,0)</f>
        <v>70</v>
      </c>
      <c r="W26" s="173"/>
      <c r="X26" s="173"/>
      <c r="Y26" s="173">
        <f t="shared" si="2"/>
        <v>5930</v>
      </c>
      <c r="Z26" s="173"/>
      <c r="AA26" s="173"/>
      <c r="AB26" s="173"/>
      <c r="AC26" s="173"/>
      <c r="AD26" s="173"/>
      <c r="AE26" s="173">
        <f t="shared" si="3"/>
        <v>5930</v>
      </c>
      <c r="AF26" s="179">
        <v>0</v>
      </c>
      <c r="AG26" s="186"/>
      <c r="AH26" s="172">
        <v>428.8</v>
      </c>
      <c r="AI26" s="172">
        <v>110.2</v>
      </c>
      <c r="AJ26" s="172">
        <v>26.8</v>
      </c>
      <c r="AK26" s="172">
        <v>565.8</v>
      </c>
      <c r="AL26" s="173">
        <f t="shared" si="4"/>
        <v>5364.2</v>
      </c>
      <c r="AM26" s="185" t="s">
        <v>47</v>
      </c>
      <c r="AN26" s="185" t="s">
        <v>48</v>
      </c>
      <c r="AO26" s="185"/>
    </row>
    <row r="27" spans="1:41">
      <c r="A27" s="162">
        <v>26</v>
      </c>
      <c r="B27" s="162" t="s">
        <v>137</v>
      </c>
      <c r="C27" s="162" t="s">
        <v>138</v>
      </c>
      <c r="D27" s="163" t="s">
        <v>139</v>
      </c>
      <c r="E27" s="162" t="s">
        <v>44</v>
      </c>
      <c r="F27" s="162" t="s">
        <v>140</v>
      </c>
      <c r="G27" s="162" t="s">
        <v>141</v>
      </c>
      <c r="H27" s="164">
        <v>43280</v>
      </c>
      <c r="I27" s="164">
        <f>H27</f>
        <v>43280</v>
      </c>
      <c r="J27" s="164"/>
      <c r="K27" s="172">
        <v>2200</v>
      </c>
      <c r="L27" s="173">
        <v>1000</v>
      </c>
      <c r="M27" s="173">
        <v>0</v>
      </c>
      <c r="N27" s="173">
        <v>2800</v>
      </c>
      <c r="O27" s="173"/>
      <c r="P27" s="173">
        <v>1000</v>
      </c>
      <c r="Q27" s="173"/>
      <c r="R27" s="173">
        <f t="shared" si="6"/>
        <v>7000</v>
      </c>
      <c r="S27" s="178">
        <v>26</v>
      </c>
      <c r="T27" s="173"/>
      <c r="U27" s="173">
        <f t="shared" si="1"/>
        <v>0</v>
      </c>
      <c r="V27" s="173">
        <f>VLOOKUP(C27,'6-绩效'!$B$2:$F$53,5,0)</f>
        <v>0</v>
      </c>
      <c r="W27" s="173"/>
      <c r="X27" s="173"/>
      <c r="Y27" s="173">
        <f t="shared" si="2"/>
        <v>7000</v>
      </c>
      <c r="Z27" s="173"/>
      <c r="AA27" s="173"/>
      <c r="AB27" s="173"/>
      <c r="AC27" s="173"/>
      <c r="AD27" s="173"/>
      <c r="AE27" s="173">
        <f t="shared" si="3"/>
        <v>7000</v>
      </c>
      <c r="AF27" s="179">
        <v>0</v>
      </c>
      <c r="AG27" s="186"/>
      <c r="AH27" s="172">
        <v>428.8</v>
      </c>
      <c r="AI27" s="172">
        <v>110.2</v>
      </c>
      <c r="AJ27" s="172">
        <v>26.8</v>
      </c>
      <c r="AK27" s="172">
        <v>565.8</v>
      </c>
      <c r="AL27" s="173">
        <f t="shared" si="4"/>
        <v>6434.2</v>
      </c>
      <c r="AM27" s="185" t="s">
        <v>47</v>
      </c>
      <c r="AN27" s="185" t="s">
        <v>48</v>
      </c>
      <c r="AO27" s="185"/>
    </row>
    <row r="28" spans="1:41">
      <c r="A28" s="162">
        <v>27</v>
      </c>
      <c r="B28" s="162" t="s">
        <v>142</v>
      </c>
      <c r="C28" s="162" t="s">
        <v>143</v>
      </c>
      <c r="D28" s="163" t="s">
        <v>144</v>
      </c>
      <c r="E28" s="162" t="s">
        <v>44</v>
      </c>
      <c r="F28" s="162" t="s">
        <v>145</v>
      </c>
      <c r="G28" s="162">
        <v>15901442165</v>
      </c>
      <c r="H28" s="164">
        <v>43831</v>
      </c>
      <c r="I28" s="164">
        <v>43921</v>
      </c>
      <c r="J28" s="164"/>
      <c r="K28" s="172">
        <v>2200</v>
      </c>
      <c r="L28" s="173">
        <v>1000</v>
      </c>
      <c r="M28" s="173">
        <v>0</v>
      </c>
      <c r="N28" s="173">
        <v>2800</v>
      </c>
      <c r="O28" s="173"/>
      <c r="P28" s="173">
        <v>1000</v>
      </c>
      <c r="Q28" s="173"/>
      <c r="R28" s="173">
        <f t="shared" si="6"/>
        <v>7000</v>
      </c>
      <c r="S28" s="178">
        <v>26</v>
      </c>
      <c r="T28" s="173"/>
      <c r="U28" s="173">
        <f t="shared" si="1"/>
        <v>0</v>
      </c>
      <c r="V28" s="173">
        <f>VLOOKUP(C28,'6-绩效'!$B$2:$F$53,5,0)</f>
        <v>0</v>
      </c>
      <c r="W28" s="173"/>
      <c r="X28" s="173"/>
      <c r="Y28" s="173">
        <f t="shared" si="2"/>
        <v>7000</v>
      </c>
      <c r="Z28" s="173"/>
      <c r="AA28" s="173"/>
      <c r="AB28" s="173"/>
      <c r="AC28" s="173"/>
      <c r="AD28" s="173"/>
      <c r="AE28" s="173">
        <f t="shared" si="3"/>
        <v>7000</v>
      </c>
      <c r="AF28" s="179">
        <v>0</v>
      </c>
      <c r="AG28" s="186"/>
      <c r="AH28" s="172">
        <v>428.8</v>
      </c>
      <c r="AI28" s="172">
        <v>110.2</v>
      </c>
      <c r="AJ28" s="172">
        <v>26.8</v>
      </c>
      <c r="AK28" s="172">
        <v>565.8</v>
      </c>
      <c r="AL28" s="173">
        <f t="shared" si="4"/>
        <v>6434.2</v>
      </c>
      <c r="AM28" s="185" t="s">
        <v>47</v>
      </c>
      <c r="AN28" s="185" t="s">
        <v>48</v>
      </c>
      <c r="AO28" s="185"/>
    </row>
    <row r="29" spans="1:41">
      <c r="A29" s="162">
        <v>28</v>
      </c>
      <c r="B29" s="162" t="s">
        <v>142</v>
      </c>
      <c r="C29" s="162" t="s">
        <v>146</v>
      </c>
      <c r="D29" s="163" t="s">
        <v>147</v>
      </c>
      <c r="E29" s="162" t="s">
        <v>44</v>
      </c>
      <c r="F29" s="190" t="s">
        <v>148</v>
      </c>
      <c r="G29" s="162">
        <v>15231725523</v>
      </c>
      <c r="H29" s="164">
        <v>44000</v>
      </c>
      <c r="I29" s="164">
        <v>44092</v>
      </c>
      <c r="J29" s="164"/>
      <c r="K29" s="172">
        <v>2200</v>
      </c>
      <c r="L29" s="173">
        <v>500</v>
      </c>
      <c r="M29" s="173">
        <v>0</v>
      </c>
      <c r="N29" s="173">
        <v>1800</v>
      </c>
      <c r="O29" s="173"/>
      <c r="P29" s="173">
        <v>500</v>
      </c>
      <c r="Q29" s="173"/>
      <c r="R29" s="173">
        <f t="shared" si="6"/>
        <v>5000</v>
      </c>
      <c r="S29" s="178">
        <v>26</v>
      </c>
      <c r="T29" s="173"/>
      <c r="U29" s="173">
        <f t="shared" si="1"/>
        <v>0</v>
      </c>
      <c r="V29" s="173">
        <f>VLOOKUP(C29,'6-绩效'!$B$2:$F$53,5,0)</f>
        <v>0</v>
      </c>
      <c r="W29" s="173"/>
      <c r="X29" s="173"/>
      <c r="Y29" s="173">
        <f t="shared" si="2"/>
        <v>5000</v>
      </c>
      <c r="Z29" s="173"/>
      <c r="AA29" s="173"/>
      <c r="AB29" s="173"/>
      <c r="AC29" s="173"/>
      <c r="AD29" s="173"/>
      <c r="AE29" s="173">
        <f t="shared" si="3"/>
        <v>5000</v>
      </c>
      <c r="AF29" s="179">
        <v>0</v>
      </c>
      <c r="AG29" s="186"/>
      <c r="AH29" s="172">
        <v>428.8</v>
      </c>
      <c r="AI29" s="172">
        <v>110.2</v>
      </c>
      <c r="AJ29" s="172">
        <v>26.8</v>
      </c>
      <c r="AK29" s="172">
        <v>565.8</v>
      </c>
      <c r="AL29" s="173">
        <f t="shared" si="4"/>
        <v>4434.2</v>
      </c>
      <c r="AM29" s="185" t="s">
        <v>47</v>
      </c>
      <c r="AN29" s="185" t="s">
        <v>48</v>
      </c>
      <c r="AO29" s="185"/>
    </row>
    <row r="30" s="154" customFormat="1" spans="1:41">
      <c r="A30" s="162">
        <v>29</v>
      </c>
      <c r="B30" s="162" t="s">
        <v>149</v>
      </c>
      <c r="C30" s="162" t="s">
        <v>150</v>
      </c>
      <c r="D30" s="163" t="s">
        <v>151</v>
      </c>
      <c r="E30" s="162" t="s">
        <v>44</v>
      </c>
      <c r="F30" s="190" t="s">
        <v>152</v>
      </c>
      <c r="G30" s="162">
        <v>13661149586</v>
      </c>
      <c r="H30" s="165">
        <v>44495</v>
      </c>
      <c r="I30" s="174"/>
      <c r="J30" s="164"/>
      <c r="K30" s="172">
        <v>2200</v>
      </c>
      <c r="L30" s="173">
        <v>500</v>
      </c>
      <c r="M30" s="173">
        <v>0</v>
      </c>
      <c r="N30" s="173">
        <v>2800</v>
      </c>
      <c r="O30" s="173"/>
      <c r="P30" s="173">
        <v>500</v>
      </c>
      <c r="Q30" s="173"/>
      <c r="R30" s="173">
        <f t="shared" si="6"/>
        <v>6000</v>
      </c>
      <c r="S30" s="178">
        <v>26</v>
      </c>
      <c r="T30" s="179">
        <v>22</v>
      </c>
      <c r="U30" s="179">
        <f t="shared" si="1"/>
        <v>4653.85</v>
      </c>
      <c r="V30" s="173">
        <f>VLOOKUP(C30,'6-绩效'!$B$2:$F$53,5,0)</f>
        <v>0</v>
      </c>
      <c r="W30" s="173"/>
      <c r="X30" s="173"/>
      <c r="Y30" s="173">
        <f t="shared" si="2"/>
        <v>1346.15</v>
      </c>
      <c r="Z30" s="173"/>
      <c r="AA30" s="173"/>
      <c r="AB30" s="173"/>
      <c r="AC30" s="173"/>
      <c r="AD30" s="173"/>
      <c r="AE30" s="173">
        <f t="shared" si="3"/>
        <v>1346.15</v>
      </c>
      <c r="AF30" s="179">
        <v>0</v>
      </c>
      <c r="AG30" s="186"/>
      <c r="AH30" s="187"/>
      <c r="AI30" s="187"/>
      <c r="AJ30" s="187"/>
      <c r="AK30" s="187"/>
      <c r="AL30" s="173">
        <f t="shared" si="4"/>
        <v>1346.15</v>
      </c>
      <c r="AM30" s="185" t="s">
        <v>47</v>
      </c>
      <c r="AN30" s="185" t="s">
        <v>48</v>
      </c>
      <c r="AO30" s="185"/>
    </row>
    <row r="31" spans="1:41">
      <c r="A31" s="162">
        <v>30</v>
      </c>
      <c r="B31" s="162" t="s">
        <v>153</v>
      </c>
      <c r="C31" s="162" t="s">
        <v>154</v>
      </c>
      <c r="D31" s="163" t="s">
        <v>155</v>
      </c>
      <c r="E31" s="162" t="s">
        <v>44</v>
      </c>
      <c r="F31" s="162" t="s">
        <v>156</v>
      </c>
      <c r="G31" s="162">
        <v>18033612557</v>
      </c>
      <c r="H31" s="164">
        <v>43666</v>
      </c>
      <c r="I31" s="164">
        <v>43758</v>
      </c>
      <c r="J31" s="164"/>
      <c r="K31" s="172">
        <v>2200</v>
      </c>
      <c r="L31" s="173">
        <v>500</v>
      </c>
      <c r="M31" s="173">
        <v>0</v>
      </c>
      <c r="N31" s="173">
        <v>2300</v>
      </c>
      <c r="O31" s="173"/>
      <c r="P31" s="173">
        <v>500</v>
      </c>
      <c r="Q31" s="173"/>
      <c r="R31" s="173">
        <f t="shared" si="6"/>
        <v>5500</v>
      </c>
      <c r="S31" s="178">
        <v>26</v>
      </c>
      <c r="T31" s="173"/>
      <c r="U31" s="173">
        <f t="shared" si="1"/>
        <v>0</v>
      </c>
      <c r="V31" s="179">
        <f>VLOOKUP(C31,'6-绩效'!$B$2:$F$53,5,0)</f>
        <v>95</v>
      </c>
      <c r="W31" s="173"/>
      <c r="X31" s="173"/>
      <c r="Y31" s="173">
        <f t="shared" si="2"/>
        <v>5405</v>
      </c>
      <c r="Z31" s="173"/>
      <c r="AA31" s="173"/>
      <c r="AB31" s="173"/>
      <c r="AC31" s="173"/>
      <c r="AD31" s="173"/>
      <c r="AE31" s="173">
        <f t="shared" si="3"/>
        <v>5405</v>
      </c>
      <c r="AF31" s="179">
        <v>0</v>
      </c>
      <c r="AG31" s="186"/>
      <c r="AH31" s="172">
        <v>428.8</v>
      </c>
      <c r="AI31" s="172">
        <v>110.2</v>
      </c>
      <c r="AJ31" s="172">
        <v>26.8</v>
      </c>
      <c r="AK31" s="172">
        <v>565.8</v>
      </c>
      <c r="AL31" s="173">
        <f t="shared" si="4"/>
        <v>4839.2</v>
      </c>
      <c r="AM31" s="185" t="s">
        <v>47</v>
      </c>
      <c r="AN31" s="185" t="s">
        <v>48</v>
      </c>
      <c r="AO31" s="185"/>
    </row>
    <row r="32" spans="1:41">
      <c r="A32" s="162">
        <v>31</v>
      </c>
      <c r="B32" s="162" t="s">
        <v>84</v>
      </c>
      <c r="C32" s="162" t="s">
        <v>157</v>
      </c>
      <c r="D32" s="191" t="s">
        <v>158</v>
      </c>
      <c r="E32" s="162" t="s">
        <v>44</v>
      </c>
      <c r="F32" s="162" t="s">
        <v>159</v>
      </c>
      <c r="G32" s="162">
        <v>18610985335</v>
      </c>
      <c r="H32" s="164">
        <v>43617</v>
      </c>
      <c r="I32" s="164">
        <f>H32</f>
        <v>43617</v>
      </c>
      <c r="J32" s="164"/>
      <c r="K32" s="172">
        <v>2200</v>
      </c>
      <c r="L32" s="173">
        <v>0</v>
      </c>
      <c r="M32" s="173">
        <v>0</v>
      </c>
      <c r="N32" s="173">
        <v>5800</v>
      </c>
      <c r="O32" s="173">
        <v>1000</v>
      </c>
      <c r="P32" s="173">
        <v>1000</v>
      </c>
      <c r="Q32" s="173"/>
      <c r="R32" s="173">
        <f t="shared" si="6"/>
        <v>10000</v>
      </c>
      <c r="S32" s="178">
        <v>21.75</v>
      </c>
      <c r="T32" s="173"/>
      <c r="U32" s="173">
        <f t="shared" si="1"/>
        <v>0</v>
      </c>
      <c r="V32" s="173">
        <f>VLOOKUP(C32,'6-绩效'!$B$2:$F$53,5,0)</f>
        <v>0</v>
      </c>
      <c r="W32" s="173"/>
      <c r="X32" s="173"/>
      <c r="Y32" s="173">
        <f t="shared" si="2"/>
        <v>10000</v>
      </c>
      <c r="Z32" s="173"/>
      <c r="AA32" s="173"/>
      <c r="AB32" s="173"/>
      <c r="AC32" s="173"/>
      <c r="AD32" s="173"/>
      <c r="AE32" s="173">
        <f t="shared" si="3"/>
        <v>10000</v>
      </c>
      <c r="AF32" s="179">
        <v>0</v>
      </c>
      <c r="AG32" s="186"/>
      <c r="AH32" s="172">
        <v>428.8</v>
      </c>
      <c r="AI32" s="172">
        <v>110.2</v>
      </c>
      <c r="AJ32" s="172">
        <v>26.8</v>
      </c>
      <c r="AK32" s="172">
        <v>565.8</v>
      </c>
      <c r="AL32" s="173">
        <f t="shared" si="4"/>
        <v>9434.2</v>
      </c>
      <c r="AM32" s="185" t="s">
        <v>160</v>
      </c>
      <c r="AN32" s="185" t="s">
        <v>161</v>
      </c>
      <c r="AO32" s="185"/>
    </row>
    <row r="33" spans="1:41">
      <c r="A33" s="162">
        <v>32</v>
      </c>
      <c r="B33" s="162" t="s">
        <v>162</v>
      </c>
      <c r="C33" s="162" t="s">
        <v>163</v>
      </c>
      <c r="D33" s="163" t="s">
        <v>164</v>
      </c>
      <c r="E33" s="162" t="s">
        <v>44</v>
      </c>
      <c r="F33" s="162" t="s">
        <v>165</v>
      </c>
      <c r="G33" s="162">
        <v>13522603310</v>
      </c>
      <c r="H33" s="164">
        <v>42774</v>
      </c>
      <c r="I33" s="164">
        <f t="shared" ref="I33:I35" si="7">H33</f>
        <v>42774</v>
      </c>
      <c r="J33" s="164"/>
      <c r="K33" s="172">
        <v>2200</v>
      </c>
      <c r="L33" s="173">
        <v>600</v>
      </c>
      <c r="M33" s="173">
        <v>0</v>
      </c>
      <c r="N33" s="173">
        <v>2600</v>
      </c>
      <c r="O33" s="173"/>
      <c r="P33" s="173">
        <v>600</v>
      </c>
      <c r="Q33" s="173"/>
      <c r="R33" s="173">
        <f t="shared" ref="R33:R39" si="8">SUM(K33:Q33)</f>
        <v>6000</v>
      </c>
      <c r="S33" s="178">
        <v>21.75</v>
      </c>
      <c r="T33" s="173"/>
      <c r="U33" s="173">
        <f t="shared" si="1"/>
        <v>0</v>
      </c>
      <c r="V33" s="173">
        <f>VLOOKUP(C33,'6-绩效'!$B$2:$F$53,5,0)</f>
        <v>0</v>
      </c>
      <c r="W33" s="173"/>
      <c r="X33" s="173"/>
      <c r="Y33" s="173">
        <f t="shared" si="2"/>
        <v>6000</v>
      </c>
      <c r="Z33" s="173"/>
      <c r="AA33" s="173"/>
      <c r="AB33" s="173"/>
      <c r="AC33" s="173"/>
      <c r="AD33" s="173"/>
      <c r="AE33" s="173">
        <f t="shared" si="3"/>
        <v>6000</v>
      </c>
      <c r="AF33" s="179">
        <v>0</v>
      </c>
      <c r="AG33" s="186"/>
      <c r="AH33" s="172">
        <v>428.8</v>
      </c>
      <c r="AI33" s="172">
        <v>110.2</v>
      </c>
      <c r="AJ33" s="172">
        <v>26.8</v>
      </c>
      <c r="AK33" s="172">
        <v>565.8</v>
      </c>
      <c r="AL33" s="173">
        <f t="shared" si="4"/>
        <v>5434.2</v>
      </c>
      <c r="AM33" s="185" t="s">
        <v>160</v>
      </c>
      <c r="AN33" s="185" t="s">
        <v>161</v>
      </c>
      <c r="AO33" s="185"/>
    </row>
    <row r="34" spans="1:41">
      <c r="A34" s="162">
        <v>33</v>
      </c>
      <c r="B34" s="162" t="s">
        <v>162</v>
      </c>
      <c r="C34" s="162" t="s">
        <v>166</v>
      </c>
      <c r="D34" s="163" t="s">
        <v>167</v>
      </c>
      <c r="E34" s="162" t="s">
        <v>44</v>
      </c>
      <c r="F34" s="162" t="s">
        <v>168</v>
      </c>
      <c r="G34" s="162">
        <v>18701238320</v>
      </c>
      <c r="H34" s="164">
        <v>43125</v>
      </c>
      <c r="I34" s="164">
        <f t="shared" si="7"/>
        <v>43125</v>
      </c>
      <c r="J34" s="164"/>
      <c r="K34" s="172">
        <v>2200</v>
      </c>
      <c r="L34" s="173">
        <v>600</v>
      </c>
      <c r="M34" s="173">
        <v>0</v>
      </c>
      <c r="N34" s="173">
        <v>2600</v>
      </c>
      <c r="O34" s="173"/>
      <c r="P34" s="173">
        <v>600</v>
      </c>
      <c r="Q34" s="173"/>
      <c r="R34" s="173">
        <f t="shared" si="8"/>
        <v>6000</v>
      </c>
      <c r="S34" s="178">
        <v>26</v>
      </c>
      <c r="T34" s="173"/>
      <c r="U34" s="173">
        <f t="shared" si="1"/>
        <v>0</v>
      </c>
      <c r="V34" s="173">
        <f>VLOOKUP(C34,'6-绩效'!$B$2:$F$53,5,0)</f>
        <v>0</v>
      </c>
      <c r="W34" s="173"/>
      <c r="X34" s="173"/>
      <c r="Y34" s="173">
        <f t="shared" si="2"/>
        <v>6000</v>
      </c>
      <c r="Z34" s="173"/>
      <c r="AA34" s="173"/>
      <c r="AB34" s="173"/>
      <c r="AC34" s="173"/>
      <c r="AD34" s="173"/>
      <c r="AE34" s="173">
        <f t="shared" si="3"/>
        <v>6000</v>
      </c>
      <c r="AF34" s="179">
        <v>0</v>
      </c>
      <c r="AG34" s="186"/>
      <c r="AH34" s="172">
        <v>428.8</v>
      </c>
      <c r="AI34" s="172">
        <v>110.2</v>
      </c>
      <c r="AJ34" s="172">
        <v>26.8</v>
      </c>
      <c r="AK34" s="172">
        <v>565.8</v>
      </c>
      <c r="AL34" s="173">
        <f t="shared" si="4"/>
        <v>5434.2</v>
      </c>
      <c r="AM34" s="185" t="s">
        <v>160</v>
      </c>
      <c r="AN34" s="185" t="s">
        <v>161</v>
      </c>
      <c r="AO34" s="185"/>
    </row>
    <row r="35" spans="1:41">
      <c r="A35" s="162">
        <v>34</v>
      </c>
      <c r="B35" s="162" t="s">
        <v>162</v>
      </c>
      <c r="C35" s="162" t="s">
        <v>169</v>
      </c>
      <c r="D35" s="163" t="s">
        <v>170</v>
      </c>
      <c r="E35" s="162" t="s">
        <v>44</v>
      </c>
      <c r="F35" s="162" t="s">
        <v>171</v>
      </c>
      <c r="G35" s="162">
        <v>15010601039</v>
      </c>
      <c r="H35" s="164">
        <v>42936</v>
      </c>
      <c r="I35" s="164">
        <f t="shared" si="7"/>
        <v>42936</v>
      </c>
      <c r="J35" s="164"/>
      <c r="K35" s="173"/>
      <c r="L35" s="173">
        <v>0</v>
      </c>
      <c r="M35" s="173"/>
      <c r="N35" s="173"/>
      <c r="O35" s="173"/>
      <c r="P35" s="173"/>
      <c r="Q35" s="173">
        <f>'3-运行考勤'!O3</f>
        <v>3651.25</v>
      </c>
      <c r="R35" s="173">
        <f t="shared" si="8"/>
        <v>3651.25</v>
      </c>
      <c r="S35" s="178">
        <v>26</v>
      </c>
      <c r="T35" s="173"/>
      <c r="U35" s="173">
        <f t="shared" ref="U35:U52" si="9">(R35-L35)/S35*T35</f>
        <v>0</v>
      </c>
      <c r="V35" s="173">
        <f>VLOOKUP(C35,'6-绩效'!$B$2:$F$53,5,0)</f>
        <v>0</v>
      </c>
      <c r="W35" s="173"/>
      <c r="X35" s="173"/>
      <c r="Y35" s="173">
        <f t="shared" si="2"/>
        <v>3651.25</v>
      </c>
      <c r="Z35" s="173"/>
      <c r="AA35" s="173"/>
      <c r="AB35" s="173"/>
      <c r="AC35" s="173"/>
      <c r="AD35" s="173"/>
      <c r="AE35" s="173">
        <f t="shared" ref="AE35:AE52" si="10">Z35+Y35+AB35+AC35</f>
        <v>3651.25</v>
      </c>
      <c r="AF35" s="179">
        <v>0</v>
      </c>
      <c r="AG35" s="186"/>
      <c r="AH35" s="172">
        <v>428.8</v>
      </c>
      <c r="AI35" s="172">
        <v>110.2</v>
      </c>
      <c r="AJ35" s="172">
        <v>26.8</v>
      </c>
      <c r="AK35" s="172">
        <v>565.8</v>
      </c>
      <c r="AL35" s="173">
        <f t="shared" ref="AL35:AL52" si="11">AE35-AF35-AG35-AK35</f>
        <v>3085.45</v>
      </c>
      <c r="AM35" s="185" t="s">
        <v>160</v>
      </c>
      <c r="AN35" s="185" t="s">
        <v>161</v>
      </c>
      <c r="AO35" s="185"/>
    </row>
    <row r="36" spans="1:41">
      <c r="A36" s="162">
        <v>35</v>
      </c>
      <c r="B36" s="162" t="s">
        <v>162</v>
      </c>
      <c r="C36" s="162" t="s">
        <v>172</v>
      </c>
      <c r="D36" s="163" t="s">
        <v>173</v>
      </c>
      <c r="E36" s="162" t="s">
        <v>44</v>
      </c>
      <c r="F36" s="162" t="s">
        <v>174</v>
      </c>
      <c r="G36" s="162">
        <v>13611204605</v>
      </c>
      <c r="H36" s="164">
        <v>44054</v>
      </c>
      <c r="I36" s="164">
        <v>44145</v>
      </c>
      <c r="J36" s="164"/>
      <c r="K36" s="173"/>
      <c r="L36" s="173">
        <v>0</v>
      </c>
      <c r="M36" s="173"/>
      <c r="N36" s="173"/>
      <c r="O36" s="173"/>
      <c r="P36" s="173"/>
      <c r="Q36" s="173">
        <f>'3-运行考勤'!O4</f>
        <v>6418.3</v>
      </c>
      <c r="R36" s="173">
        <f t="shared" si="8"/>
        <v>6418.3</v>
      </c>
      <c r="S36" s="178">
        <v>26</v>
      </c>
      <c r="T36" s="173"/>
      <c r="U36" s="173">
        <f t="shared" si="9"/>
        <v>0</v>
      </c>
      <c r="V36" s="173">
        <f>VLOOKUP(C36,'6-绩效'!$B$2:$F$53,5,0)</f>
        <v>0</v>
      </c>
      <c r="W36" s="173"/>
      <c r="X36" s="173"/>
      <c r="Y36" s="173">
        <f t="shared" si="2"/>
        <v>6418.3</v>
      </c>
      <c r="Z36" s="173"/>
      <c r="AA36" s="173"/>
      <c r="AB36" s="173"/>
      <c r="AC36" s="173"/>
      <c r="AD36" s="173"/>
      <c r="AE36" s="173">
        <f t="shared" si="10"/>
        <v>6418.3</v>
      </c>
      <c r="AF36" s="179">
        <v>0</v>
      </c>
      <c r="AG36" s="186"/>
      <c r="AH36" s="172">
        <v>428.8</v>
      </c>
      <c r="AI36" s="172">
        <v>110.2</v>
      </c>
      <c r="AJ36" s="172">
        <v>26.8</v>
      </c>
      <c r="AK36" s="172">
        <v>565.8</v>
      </c>
      <c r="AL36" s="173">
        <f t="shared" si="11"/>
        <v>5852.5</v>
      </c>
      <c r="AM36" s="185" t="s">
        <v>160</v>
      </c>
      <c r="AN36" s="185" t="s">
        <v>161</v>
      </c>
      <c r="AO36" s="185"/>
    </row>
    <row r="37" spans="1:41">
      <c r="A37" s="162">
        <v>36</v>
      </c>
      <c r="B37" s="162" t="s">
        <v>162</v>
      </c>
      <c r="C37" s="162" t="s">
        <v>175</v>
      </c>
      <c r="D37" s="163" t="s">
        <v>176</v>
      </c>
      <c r="E37" s="162" t="s">
        <v>44</v>
      </c>
      <c r="F37" s="190" t="s">
        <v>177</v>
      </c>
      <c r="G37" s="162">
        <v>13552303297</v>
      </c>
      <c r="H37" s="164">
        <v>42935</v>
      </c>
      <c r="I37" s="164">
        <f t="shared" ref="I37:I40" si="12">H37</f>
        <v>42935</v>
      </c>
      <c r="J37" s="164"/>
      <c r="K37" s="173"/>
      <c r="L37" s="173">
        <v>0</v>
      </c>
      <c r="M37" s="173"/>
      <c r="N37" s="173"/>
      <c r="O37" s="173"/>
      <c r="P37" s="173"/>
      <c r="Q37" s="173">
        <f>'3-运行考勤'!O5</f>
        <v>6418.3</v>
      </c>
      <c r="R37" s="173">
        <f t="shared" si="8"/>
        <v>6418.3</v>
      </c>
      <c r="S37" s="178">
        <v>26</v>
      </c>
      <c r="T37" s="173"/>
      <c r="U37" s="173">
        <f t="shared" si="9"/>
        <v>0</v>
      </c>
      <c r="V37" s="173">
        <f>VLOOKUP(C37,'6-绩效'!$B$2:$F$53,5,0)</f>
        <v>0</v>
      </c>
      <c r="W37" s="173"/>
      <c r="X37" s="173"/>
      <c r="Y37" s="173">
        <f t="shared" si="2"/>
        <v>6418.3</v>
      </c>
      <c r="Z37" s="173"/>
      <c r="AA37" s="173"/>
      <c r="AB37" s="173"/>
      <c r="AC37" s="173"/>
      <c r="AD37" s="173"/>
      <c r="AE37" s="173">
        <f t="shared" si="10"/>
        <v>6418.3</v>
      </c>
      <c r="AF37" s="179">
        <v>0</v>
      </c>
      <c r="AG37" s="186"/>
      <c r="AH37" s="172">
        <v>428.8</v>
      </c>
      <c r="AI37" s="172">
        <v>110.2</v>
      </c>
      <c r="AJ37" s="172">
        <v>26.8</v>
      </c>
      <c r="AK37" s="172">
        <v>565.8</v>
      </c>
      <c r="AL37" s="173">
        <f t="shared" si="11"/>
        <v>5852.5</v>
      </c>
      <c r="AM37" s="185" t="s">
        <v>160</v>
      </c>
      <c r="AN37" s="185" t="s">
        <v>161</v>
      </c>
      <c r="AO37" s="185"/>
    </row>
    <row r="38" spans="1:41">
      <c r="A38" s="162">
        <v>37</v>
      </c>
      <c r="B38" s="162" t="s">
        <v>162</v>
      </c>
      <c r="C38" s="162" t="s">
        <v>178</v>
      </c>
      <c r="D38" s="163" t="s">
        <v>179</v>
      </c>
      <c r="E38" s="162" t="s">
        <v>44</v>
      </c>
      <c r="F38" s="162" t="s">
        <v>180</v>
      </c>
      <c r="G38" s="162">
        <v>13512869907</v>
      </c>
      <c r="H38" s="164">
        <v>43466</v>
      </c>
      <c r="I38" s="164">
        <f t="shared" si="12"/>
        <v>43466</v>
      </c>
      <c r="J38" s="164"/>
      <c r="K38" s="173"/>
      <c r="L38" s="173">
        <v>0</v>
      </c>
      <c r="M38" s="173"/>
      <c r="N38" s="173"/>
      <c r="O38" s="173"/>
      <c r="P38" s="173"/>
      <c r="Q38" s="173">
        <f>'3-运行考勤'!O7</f>
        <v>6418.3</v>
      </c>
      <c r="R38" s="173">
        <f t="shared" si="8"/>
        <v>6418.3</v>
      </c>
      <c r="S38" s="178">
        <v>26</v>
      </c>
      <c r="T38" s="173"/>
      <c r="U38" s="173">
        <f t="shared" si="9"/>
        <v>0</v>
      </c>
      <c r="V38" s="173">
        <f>VLOOKUP(C38,'6-绩效'!$B$2:$F$53,5,0)</f>
        <v>0</v>
      </c>
      <c r="W38" s="173"/>
      <c r="X38" s="173"/>
      <c r="Y38" s="173">
        <f t="shared" si="2"/>
        <v>6418.3</v>
      </c>
      <c r="Z38" s="173"/>
      <c r="AA38" s="173"/>
      <c r="AB38" s="173"/>
      <c r="AC38" s="173"/>
      <c r="AD38" s="173"/>
      <c r="AE38" s="173">
        <f t="shared" si="10"/>
        <v>6418.3</v>
      </c>
      <c r="AF38" s="179">
        <v>0</v>
      </c>
      <c r="AG38" s="186"/>
      <c r="AH38" s="172">
        <v>428.8</v>
      </c>
      <c r="AI38" s="172">
        <v>110.2</v>
      </c>
      <c r="AJ38" s="172">
        <v>26.8</v>
      </c>
      <c r="AK38" s="172">
        <v>565.8</v>
      </c>
      <c r="AL38" s="173">
        <f t="shared" si="11"/>
        <v>5852.5</v>
      </c>
      <c r="AM38" s="185" t="s">
        <v>160</v>
      </c>
      <c r="AN38" s="185" t="s">
        <v>161</v>
      </c>
      <c r="AO38" s="185"/>
    </row>
    <row r="39" s="154" customFormat="1" spans="1:41">
      <c r="A39" s="162">
        <v>38</v>
      </c>
      <c r="B39" s="162" t="s">
        <v>162</v>
      </c>
      <c r="C39" s="162" t="s">
        <v>181</v>
      </c>
      <c r="D39" s="163" t="s">
        <v>182</v>
      </c>
      <c r="E39" s="162" t="s">
        <v>44</v>
      </c>
      <c r="F39" s="190" t="s">
        <v>183</v>
      </c>
      <c r="G39" s="162">
        <v>13693569723</v>
      </c>
      <c r="H39" s="165">
        <v>44488</v>
      </c>
      <c r="I39" s="174"/>
      <c r="J39" s="164"/>
      <c r="K39" s="173"/>
      <c r="L39" s="173">
        <v>0</v>
      </c>
      <c r="M39" s="173"/>
      <c r="N39" s="173"/>
      <c r="O39" s="173"/>
      <c r="P39" s="173"/>
      <c r="Q39" s="173">
        <f>'3-运行考勤'!O6</f>
        <v>2997.28</v>
      </c>
      <c r="R39" s="173">
        <f t="shared" si="8"/>
        <v>2997.28</v>
      </c>
      <c r="S39" s="178">
        <v>26</v>
      </c>
      <c r="T39" s="173"/>
      <c r="U39" s="173">
        <f t="shared" si="9"/>
        <v>0</v>
      </c>
      <c r="V39" s="173">
        <f>VLOOKUP(C39,'6-绩效'!$B$2:$F$53,5,0)</f>
        <v>0</v>
      </c>
      <c r="W39" s="179">
        <v>100</v>
      </c>
      <c r="X39" s="179" t="s">
        <v>184</v>
      </c>
      <c r="Y39" s="173">
        <f t="shared" si="2"/>
        <v>2897.28</v>
      </c>
      <c r="Z39" s="173"/>
      <c r="AA39" s="173"/>
      <c r="AB39" s="173"/>
      <c r="AC39" s="173"/>
      <c r="AD39" s="173"/>
      <c r="AE39" s="173">
        <f t="shared" si="10"/>
        <v>2897.28</v>
      </c>
      <c r="AF39" s="179">
        <v>0</v>
      </c>
      <c r="AG39" s="186"/>
      <c r="AH39" s="187"/>
      <c r="AI39" s="187"/>
      <c r="AJ39" s="187"/>
      <c r="AK39" s="187"/>
      <c r="AL39" s="173">
        <f t="shared" si="11"/>
        <v>2897.28</v>
      </c>
      <c r="AM39" s="185" t="s">
        <v>160</v>
      </c>
      <c r="AN39" s="185" t="s">
        <v>161</v>
      </c>
      <c r="AO39" s="185"/>
    </row>
    <row r="40" spans="1:41">
      <c r="A40" s="162">
        <v>39</v>
      </c>
      <c r="B40" s="162" t="s">
        <v>153</v>
      </c>
      <c r="C40" s="162" t="s">
        <v>185</v>
      </c>
      <c r="D40" s="163" t="s">
        <v>186</v>
      </c>
      <c r="E40" s="162" t="s">
        <v>44</v>
      </c>
      <c r="F40" s="162" t="s">
        <v>187</v>
      </c>
      <c r="G40" s="162">
        <v>17610157262</v>
      </c>
      <c r="H40" s="164">
        <v>42449</v>
      </c>
      <c r="I40" s="164">
        <f t="shared" si="12"/>
        <v>42449</v>
      </c>
      <c r="J40" s="164"/>
      <c r="K40" s="173"/>
      <c r="L40" s="173">
        <v>0</v>
      </c>
      <c r="M40" s="173"/>
      <c r="N40" s="173"/>
      <c r="O40" s="173"/>
      <c r="P40" s="173"/>
      <c r="Q40" s="173">
        <f>'3-运行考勤'!O8</f>
        <v>6602.77</v>
      </c>
      <c r="R40" s="173">
        <f t="shared" ref="R40:R52" si="13">SUM(K40:Q40)</f>
        <v>6602.77</v>
      </c>
      <c r="S40" s="178">
        <v>26</v>
      </c>
      <c r="T40" s="173"/>
      <c r="U40" s="173">
        <f t="shared" si="9"/>
        <v>0</v>
      </c>
      <c r="V40" s="173">
        <f>VLOOKUP(C40,'6-绩效'!$B$2:$F$53,5,0)</f>
        <v>0</v>
      </c>
      <c r="W40" s="173"/>
      <c r="X40" s="173"/>
      <c r="Y40" s="173">
        <f t="shared" si="2"/>
        <v>6602.77</v>
      </c>
      <c r="Z40" s="173"/>
      <c r="AA40" s="173"/>
      <c r="AB40" s="173"/>
      <c r="AC40" s="173"/>
      <c r="AD40" s="173"/>
      <c r="AE40" s="173">
        <f t="shared" si="10"/>
        <v>6602.77</v>
      </c>
      <c r="AF40" s="179">
        <v>0</v>
      </c>
      <c r="AG40" s="186"/>
      <c r="AH40" s="172">
        <v>428.8</v>
      </c>
      <c r="AI40" s="172">
        <v>110.2</v>
      </c>
      <c r="AJ40" s="172">
        <v>26.8</v>
      </c>
      <c r="AK40" s="172">
        <v>565.8</v>
      </c>
      <c r="AL40" s="173">
        <f t="shared" si="11"/>
        <v>6036.97</v>
      </c>
      <c r="AM40" s="185" t="s">
        <v>160</v>
      </c>
      <c r="AN40" s="185" t="s">
        <v>161</v>
      </c>
      <c r="AO40" s="185"/>
    </row>
    <row r="41" spans="1:41">
      <c r="A41" s="162">
        <v>40</v>
      </c>
      <c r="B41" s="162" t="s">
        <v>153</v>
      </c>
      <c r="C41" s="162" t="s">
        <v>188</v>
      </c>
      <c r="D41" s="163" t="s">
        <v>189</v>
      </c>
      <c r="E41" s="162" t="s">
        <v>190</v>
      </c>
      <c r="F41" s="162" t="s">
        <v>191</v>
      </c>
      <c r="G41" s="162">
        <v>18800183902</v>
      </c>
      <c r="H41" s="164">
        <v>44279</v>
      </c>
      <c r="I41" s="164">
        <v>44348</v>
      </c>
      <c r="J41" s="164"/>
      <c r="K41" s="173"/>
      <c r="L41" s="173">
        <v>0</v>
      </c>
      <c r="M41" s="173"/>
      <c r="N41" s="173"/>
      <c r="O41" s="173"/>
      <c r="P41" s="173"/>
      <c r="Q41" s="173">
        <f>'3-运行考勤'!O9</f>
        <v>6367.99</v>
      </c>
      <c r="R41" s="173">
        <f t="shared" si="13"/>
        <v>6367.99</v>
      </c>
      <c r="S41" s="178">
        <v>26</v>
      </c>
      <c r="T41" s="173"/>
      <c r="U41" s="173">
        <f t="shared" si="9"/>
        <v>0</v>
      </c>
      <c r="V41" s="173">
        <f>VLOOKUP(C41,'6-绩效'!$B$2:$F$53,5,0)</f>
        <v>0</v>
      </c>
      <c r="W41" s="173"/>
      <c r="X41" s="173"/>
      <c r="Y41" s="173">
        <f t="shared" si="2"/>
        <v>6367.99</v>
      </c>
      <c r="Z41" s="173"/>
      <c r="AA41" s="173"/>
      <c r="AB41" s="173"/>
      <c r="AC41" s="173"/>
      <c r="AD41" s="173"/>
      <c r="AE41" s="173">
        <f t="shared" si="10"/>
        <v>6367.99</v>
      </c>
      <c r="AF41" s="179">
        <v>0</v>
      </c>
      <c r="AG41" s="186"/>
      <c r="AH41" s="172">
        <v>428.8</v>
      </c>
      <c r="AI41" s="172">
        <v>110.2</v>
      </c>
      <c r="AJ41" s="172">
        <v>26.8</v>
      </c>
      <c r="AK41" s="172">
        <v>565.8</v>
      </c>
      <c r="AL41" s="173">
        <f t="shared" si="11"/>
        <v>5802.19</v>
      </c>
      <c r="AM41" s="185" t="s">
        <v>160</v>
      </c>
      <c r="AN41" s="185" t="s">
        <v>161</v>
      </c>
      <c r="AO41" s="185"/>
    </row>
    <row r="42" spans="1:41">
      <c r="A42" s="162">
        <v>41</v>
      </c>
      <c r="B42" s="162" t="s">
        <v>153</v>
      </c>
      <c r="C42" s="162" t="s">
        <v>192</v>
      </c>
      <c r="D42" s="163" t="s">
        <v>193</v>
      </c>
      <c r="E42" s="162" t="s">
        <v>190</v>
      </c>
      <c r="F42" s="162" t="s">
        <v>194</v>
      </c>
      <c r="G42" s="162">
        <v>13436354897</v>
      </c>
      <c r="H42" s="164">
        <v>43979</v>
      </c>
      <c r="I42" s="164">
        <v>44071</v>
      </c>
      <c r="J42" s="164"/>
      <c r="K42" s="173"/>
      <c r="L42" s="173">
        <v>0</v>
      </c>
      <c r="M42" s="173"/>
      <c r="N42" s="173"/>
      <c r="O42" s="173"/>
      <c r="P42" s="173"/>
      <c r="Q42" s="173">
        <f>'3-运行考勤'!O11</f>
        <v>4070.5</v>
      </c>
      <c r="R42" s="173">
        <f t="shared" si="13"/>
        <v>4070.5</v>
      </c>
      <c r="S42" s="178">
        <v>26</v>
      </c>
      <c r="T42" s="173"/>
      <c r="U42" s="173">
        <f t="shared" si="9"/>
        <v>0</v>
      </c>
      <c r="V42" s="173">
        <f>VLOOKUP(C42,'6-绩效'!$B$2:$F$53,5,0)</f>
        <v>0</v>
      </c>
      <c r="W42" s="173"/>
      <c r="X42" s="173"/>
      <c r="Y42" s="173">
        <f t="shared" si="2"/>
        <v>4070.5</v>
      </c>
      <c r="Z42" s="173"/>
      <c r="AA42" s="173"/>
      <c r="AB42" s="173"/>
      <c r="AC42" s="173"/>
      <c r="AD42" s="173"/>
      <c r="AE42" s="173">
        <f t="shared" si="10"/>
        <v>4070.5</v>
      </c>
      <c r="AF42" s="179">
        <v>0</v>
      </c>
      <c r="AG42" s="186"/>
      <c r="AH42" s="172">
        <v>428.8</v>
      </c>
      <c r="AI42" s="172">
        <v>110.2</v>
      </c>
      <c r="AJ42" s="172">
        <v>26.8</v>
      </c>
      <c r="AK42" s="172">
        <v>565.8</v>
      </c>
      <c r="AL42" s="173">
        <f t="shared" si="11"/>
        <v>3504.7</v>
      </c>
      <c r="AM42" s="185" t="s">
        <v>160</v>
      </c>
      <c r="AN42" s="185" t="s">
        <v>161</v>
      </c>
      <c r="AO42" s="185"/>
    </row>
    <row r="43" s="154" customFormat="1" spans="1:41">
      <c r="A43" s="162">
        <v>42</v>
      </c>
      <c r="B43" s="162" t="s">
        <v>153</v>
      </c>
      <c r="C43" s="162" t="s">
        <v>195</v>
      </c>
      <c r="D43" s="163" t="s">
        <v>196</v>
      </c>
      <c r="E43" s="162" t="s">
        <v>44</v>
      </c>
      <c r="F43" s="190" t="s">
        <v>197</v>
      </c>
      <c r="G43" s="162">
        <v>18516977052</v>
      </c>
      <c r="H43" s="165">
        <v>44491</v>
      </c>
      <c r="I43" s="174"/>
      <c r="J43" s="164"/>
      <c r="K43" s="173"/>
      <c r="L43" s="173">
        <v>0</v>
      </c>
      <c r="M43" s="173"/>
      <c r="N43" s="173"/>
      <c r="O43" s="173"/>
      <c r="P43" s="173"/>
      <c r="Q43" s="173">
        <f>'3-运行考勤'!O10</f>
        <v>1509.12</v>
      </c>
      <c r="R43" s="173">
        <f t="shared" si="13"/>
        <v>1509.12</v>
      </c>
      <c r="S43" s="178">
        <v>26</v>
      </c>
      <c r="T43" s="173"/>
      <c r="U43" s="173">
        <f t="shared" si="9"/>
        <v>0</v>
      </c>
      <c r="V43" s="173">
        <f>VLOOKUP(C43,'6-绩效'!$B$2:$F$53,5,0)</f>
        <v>0</v>
      </c>
      <c r="W43" s="179">
        <v>100</v>
      </c>
      <c r="X43" s="179" t="s">
        <v>184</v>
      </c>
      <c r="Y43" s="173">
        <f t="shared" si="2"/>
        <v>1409.12</v>
      </c>
      <c r="Z43" s="173"/>
      <c r="AA43" s="173"/>
      <c r="AB43" s="173"/>
      <c r="AC43" s="173"/>
      <c r="AD43" s="173"/>
      <c r="AE43" s="173">
        <f t="shared" si="10"/>
        <v>1409.12</v>
      </c>
      <c r="AF43" s="179">
        <v>0</v>
      </c>
      <c r="AG43" s="186"/>
      <c r="AH43" s="187"/>
      <c r="AI43" s="187"/>
      <c r="AJ43" s="187"/>
      <c r="AK43" s="187"/>
      <c r="AL43" s="173">
        <f t="shared" si="11"/>
        <v>1409.12</v>
      </c>
      <c r="AM43" s="185" t="s">
        <v>160</v>
      </c>
      <c r="AN43" s="185" t="s">
        <v>161</v>
      </c>
      <c r="AO43" s="185"/>
    </row>
    <row r="44" spans="1:41">
      <c r="A44" s="162">
        <v>43</v>
      </c>
      <c r="B44" s="162" t="s">
        <v>153</v>
      </c>
      <c r="C44" s="162" t="s">
        <v>198</v>
      </c>
      <c r="D44" s="163" t="s">
        <v>199</v>
      </c>
      <c r="E44" s="162" t="s">
        <v>44</v>
      </c>
      <c r="F44" s="162" t="s">
        <v>200</v>
      </c>
      <c r="G44" s="162">
        <v>13513267129</v>
      </c>
      <c r="H44" s="164">
        <v>44282</v>
      </c>
      <c r="I44" s="164">
        <v>44348</v>
      </c>
      <c r="J44" s="165">
        <v>44487</v>
      </c>
      <c r="K44" s="173"/>
      <c r="L44" s="173">
        <v>0</v>
      </c>
      <c r="M44" s="173"/>
      <c r="N44" s="173"/>
      <c r="O44" s="173"/>
      <c r="P44" s="173"/>
      <c r="Q44" s="173">
        <f>'3-运行考勤'!O12</f>
        <v>4244</v>
      </c>
      <c r="R44" s="173">
        <f t="shared" si="13"/>
        <v>4244</v>
      </c>
      <c r="S44" s="178">
        <v>26</v>
      </c>
      <c r="T44" s="173"/>
      <c r="U44" s="173">
        <f t="shared" si="9"/>
        <v>0</v>
      </c>
      <c r="V44" s="173">
        <f>VLOOKUP(C44,'6-绩效'!$B$2:$F$53,5,0)</f>
        <v>0</v>
      </c>
      <c r="W44" s="173"/>
      <c r="X44" s="173"/>
      <c r="Y44" s="173">
        <f t="shared" si="2"/>
        <v>4244</v>
      </c>
      <c r="Z44" s="173"/>
      <c r="AA44" s="173"/>
      <c r="AB44" s="173"/>
      <c r="AC44" s="173"/>
      <c r="AD44" s="173"/>
      <c r="AE44" s="173">
        <f t="shared" si="10"/>
        <v>4244</v>
      </c>
      <c r="AF44" s="179">
        <v>0</v>
      </c>
      <c r="AG44" s="186"/>
      <c r="AH44" s="172">
        <v>428.8</v>
      </c>
      <c r="AI44" s="172">
        <v>110.2</v>
      </c>
      <c r="AJ44" s="172">
        <v>26.8</v>
      </c>
      <c r="AK44" s="172">
        <v>565.8</v>
      </c>
      <c r="AL44" s="173">
        <f t="shared" si="11"/>
        <v>3678.2</v>
      </c>
      <c r="AM44" s="185" t="s">
        <v>160</v>
      </c>
      <c r="AN44" s="185" t="s">
        <v>161</v>
      </c>
      <c r="AO44" s="185"/>
    </row>
    <row r="45" spans="1:41">
      <c r="A45" s="162">
        <v>44</v>
      </c>
      <c r="B45" s="162" t="s">
        <v>201</v>
      </c>
      <c r="C45" s="162" t="s">
        <v>202</v>
      </c>
      <c r="D45" s="163" t="s">
        <v>203</v>
      </c>
      <c r="E45" s="162" t="s">
        <v>44</v>
      </c>
      <c r="F45" s="162" t="s">
        <v>204</v>
      </c>
      <c r="G45" s="162">
        <v>13699130550</v>
      </c>
      <c r="H45" s="164">
        <v>43987</v>
      </c>
      <c r="I45" s="164">
        <v>44079</v>
      </c>
      <c r="J45" s="164"/>
      <c r="K45" s="173"/>
      <c r="L45" s="173">
        <v>0</v>
      </c>
      <c r="M45" s="173"/>
      <c r="N45" s="173"/>
      <c r="O45" s="173"/>
      <c r="P45" s="173"/>
      <c r="Q45" s="173">
        <f>'3-运行考勤'!O2</f>
        <v>6066.13</v>
      </c>
      <c r="R45" s="173">
        <f t="shared" si="13"/>
        <v>6066.13</v>
      </c>
      <c r="S45" s="178">
        <v>26</v>
      </c>
      <c r="T45" s="173"/>
      <c r="U45" s="173">
        <f t="shared" si="9"/>
        <v>0</v>
      </c>
      <c r="V45" s="173">
        <f>VLOOKUP(C45,'6-绩效'!$B$2:$F$53,5,0)</f>
        <v>0</v>
      </c>
      <c r="W45" s="173"/>
      <c r="X45" s="173"/>
      <c r="Y45" s="173">
        <f t="shared" si="2"/>
        <v>6066.13</v>
      </c>
      <c r="Z45" s="182"/>
      <c r="AA45" s="182"/>
      <c r="AB45" s="173"/>
      <c r="AC45" s="179">
        <v>500</v>
      </c>
      <c r="AD45" s="179" t="s">
        <v>205</v>
      </c>
      <c r="AE45" s="173">
        <f t="shared" si="10"/>
        <v>6566.13</v>
      </c>
      <c r="AF45" s="179">
        <v>0</v>
      </c>
      <c r="AG45" s="186"/>
      <c r="AH45" s="172">
        <v>428.8</v>
      </c>
      <c r="AI45" s="172">
        <v>110.2</v>
      </c>
      <c r="AJ45" s="172">
        <v>26.8</v>
      </c>
      <c r="AK45" s="172">
        <v>565.8</v>
      </c>
      <c r="AL45" s="173">
        <f t="shared" si="11"/>
        <v>6000.33</v>
      </c>
      <c r="AM45" s="185" t="s">
        <v>160</v>
      </c>
      <c r="AN45" s="185" t="s">
        <v>161</v>
      </c>
      <c r="AO45" s="185"/>
    </row>
    <row r="46" spans="1:41">
      <c r="A46" s="162">
        <v>45</v>
      </c>
      <c r="B46" s="162" t="s">
        <v>153</v>
      </c>
      <c r="C46" s="162" t="s">
        <v>206</v>
      </c>
      <c r="D46" s="163" t="s">
        <v>207</v>
      </c>
      <c r="E46" s="162" t="s">
        <v>44</v>
      </c>
      <c r="F46" s="162" t="s">
        <v>208</v>
      </c>
      <c r="G46" s="162">
        <v>13671597229</v>
      </c>
      <c r="H46" s="164">
        <v>43017</v>
      </c>
      <c r="I46" s="164">
        <f>H46</f>
        <v>43017</v>
      </c>
      <c r="J46" s="164"/>
      <c r="K46" s="172">
        <v>2200</v>
      </c>
      <c r="L46" s="173">
        <v>0</v>
      </c>
      <c r="M46" s="175">
        <v>0</v>
      </c>
      <c r="N46" s="173"/>
      <c r="O46" s="173"/>
      <c r="P46" s="173"/>
      <c r="Q46" s="173">
        <v>3365.8</v>
      </c>
      <c r="R46" s="173">
        <f t="shared" si="13"/>
        <v>5565.8</v>
      </c>
      <c r="S46" s="178">
        <v>21.75</v>
      </c>
      <c r="T46" s="173"/>
      <c r="U46" s="173">
        <f t="shared" si="9"/>
        <v>0</v>
      </c>
      <c r="V46" s="173">
        <f>VLOOKUP(C46,'6-绩效'!$B$2:$F$53,5,0)</f>
        <v>0</v>
      </c>
      <c r="W46" s="173"/>
      <c r="X46" s="173"/>
      <c r="Y46" s="173">
        <f t="shared" si="2"/>
        <v>5565.8</v>
      </c>
      <c r="Z46" s="173"/>
      <c r="AA46" s="173"/>
      <c r="AB46" s="173"/>
      <c r="AC46" s="173"/>
      <c r="AD46" s="173"/>
      <c r="AE46" s="173">
        <f t="shared" si="10"/>
        <v>5565.8</v>
      </c>
      <c r="AF46" s="179">
        <v>0</v>
      </c>
      <c r="AG46" s="186"/>
      <c r="AH46" s="172">
        <v>428.8</v>
      </c>
      <c r="AI46" s="172">
        <v>110.2</v>
      </c>
      <c r="AJ46" s="172">
        <v>26.8</v>
      </c>
      <c r="AK46" s="172">
        <v>565.8</v>
      </c>
      <c r="AL46" s="173">
        <f t="shared" si="11"/>
        <v>5000</v>
      </c>
      <c r="AM46" s="185" t="s">
        <v>209</v>
      </c>
      <c r="AN46" s="185" t="s">
        <v>210</v>
      </c>
      <c r="AO46" s="185"/>
    </row>
    <row r="47" s="155" customFormat="1" spans="1:41">
      <c r="A47" s="162">
        <v>46</v>
      </c>
      <c r="B47" s="166" t="s">
        <v>93</v>
      </c>
      <c r="C47" s="166" t="s">
        <v>211</v>
      </c>
      <c r="D47" s="167" t="s">
        <v>212</v>
      </c>
      <c r="E47" s="162" t="s">
        <v>213</v>
      </c>
      <c r="F47" s="166" t="s">
        <v>214</v>
      </c>
      <c r="G47" s="166">
        <v>17718469957</v>
      </c>
      <c r="H47" s="168">
        <v>43831</v>
      </c>
      <c r="I47" s="168">
        <v>43921</v>
      </c>
      <c r="J47" s="176"/>
      <c r="K47" s="172">
        <v>2200</v>
      </c>
      <c r="L47" s="173">
        <v>0</v>
      </c>
      <c r="M47" s="173">
        <v>0</v>
      </c>
      <c r="N47" s="173">
        <v>1300</v>
      </c>
      <c r="O47" s="176"/>
      <c r="P47" s="176"/>
      <c r="Q47" s="180"/>
      <c r="R47" s="173">
        <f t="shared" si="13"/>
        <v>3500</v>
      </c>
      <c r="S47" s="176">
        <v>21.75</v>
      </c>
      <c r="T47" s="173"/>
      <c r="U47" s="173">
        <f t="shared" si="9"/>
        <v>0</v>
      </c>
      <c r="V47" s="173">
        <f>VLOOKUP(C47,'6-绩效'!$B$2:$F$53,5,0)</f>
        <v>0</v>
      </c>
      <c r="W47" s="173"/>
      <c r="X47" s="173"/>
      <c r="Y47" s="173">
        <f t="shared" si="2"/>
        <v>3500</v>
      </c>
      <c r="Z47" s="173"/>
      <c r="AA47" s="173"/>
      <c r="AB47" s="176"/>
      <c r="AC47" s="173"/>
      <c r="AD47" s="173"/>
      <c r="AE47" s="173">
        <f t="shared" si="10"/>
        <v>3500</v>
      </c>
      <c r="AF47" s="179">
        <v>0</v>
      </c>
      <c r="AG47" s="186"/>
      <c r="AH47" s="172">
        <v>428.8</v>
      </c>
      <c r="AI47" s="172">
        <v>110.2</v>
      </c>
      <c r="AJ47" s="172">
        <v>26.8</v>
      </c>
      <c r="AK47" s="172">
        <v>565.8</v>
      </c>
      <c r="AL47" s="173">
        <f t="shared" si="11"/>
        <v>2934.2</v>
      </c>
      <c r="AM47" s="185" t="s">
        <v>215</v>
      </c>
      <c r="AN47" s="185" t="s">
        <v>216</v>
      </c>
      <c r="AO47" s="188" t="s">
        <v>217</v>
      </c>
    </row>
    <row r="48" s="156" customFormat="1" spans="1:41">
      <c r="A48" s="169"/>
      <c r="B48" s="170"/>
      <c r="C48" s="169"/>
      <c r="D48" s="170"/>
      <c r="E48" s="170"/>
      <c r="F48" s="170"/>
      <c r="G48" s="170"/>
      <c r="H48" s="170"/>
      <c r="I48" s="170"/>
      <c r="J48" s="170"/>
      <c r="K48" s="177"/>
      <c r="L48" s="177"/>
      <c r="M48" s="177"/>
      <c r="N48" s="177"/>
      <c r="O48" s="177"/>
      <c r="P48" s="177"/>
      <c r="Q48" s="177"/>
      <c r="R48" s="177"/>
      <c r="S48" s="177"/>
      <c r="T48" s="181"/>
      <c r="U48" s="177"/>
      <c r="V48" s="177"/>
      <c r="W48" s="177"/>
      <c r="X48" s="177"/>
      <c r="Y48" s="177"/>
      <c r="Z48" s="177"/>
      <c r="AA48" s="177"/>
      <c r="AB48" s="177"/>
      <c r="AC48" s="177"/>
      <c r="AD48" s="181"/>
      <c r="AE48" s="177">
        <f>SUM(AE2:AE47)</f>
        <v>279078.17</v>
      </c>
      <c r="AF48" s="177"/>
      <c r="AG48" s="177"/>
      <c r="AH48" s="177"/>
      <c r="AI48" s="177"/>
      <c r="AJ48" s="177"/>
      <c r="AK48" s="177"/>
      <c r="AL48" s="181">
        <f>SUM(AL2:AL47)</f>
        <v>252976.07</v>
      </c>
      <c r="AM48" s="177"/>
      <c r="AN48" s="177"/>
      <c r="AO48" s="177"/>
    </row>
  </sheetData>
  <autoFilter ref="A1:AO48">
    <extLst/>
  </autoFilter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R136"/>
  <sheetViews>
    <sheetView topLeftCell="B1" workbookViewId="0">
      <pane ySplit="2" topLeftCell="A117" activePane="bottomLeft" state="frozen"/>
      <selection/>
      <selection pane="bottomLeft" activeCell="M127" sqref="M127"/>
    </sheetView>
  </sheetViews>
  <sheetFormatPr defaultColWidth="9" defaultRowHeight="13"/>
  <cols>
    <col min="1" max="1" width="7" style="123" customWidth="1"/>
    <col min="2" max="2" width="3.36363636363636" style="123" customWidth="1"/>
    <col min="3" max="3" width="7" style="123" customWidth="1"/>
    <col min="4" max="4" width="10.7272727272727" style="123" customWidth="1"/>
    <col min="5" max="5" width="15.9090909090909" style="123" customWidth="1"/>
    <col min="6" max="6" width="10.7272727272727" style="123" customWidth="1"/>
    <col min="7" max="7" width="8.81818181818182" style="123" customWidth="1"/>
    <col min="8" max="8" width="16.9090909090909" style="123" customWidth="1"/>
    <col min="9" max="9" width="2.29090909090909" style="123" customWidth="1"/>
    <col min="10" max="10" width="7" style="123" customWidth="1"/>
    <col min="11" max="11" width="3.36363636363636" style="123" customWidth="1"/>
    <col min="12" max="12" width="7" style="123" customWidth="1"/>
    <col min="13" max="13" width="8.81818181818182" style="123" customWidth="1"/>
    <col min="14" max="14" width="11.5454545454545" style="123" customWidth="1"/>
    <col min="15" max="16" width="10.7272727272727" style="123" customWidth="1"/>
    <col min="17" max="17" width="6.09090909090909" style="123" customWidth="1"/>
    <col min="18" max="18" width="7" style="123" customWidth="1"/>
    <col min="19" max="16384" width="9" style="123"/>
  </cols>
  <sheetData>
    <row r="1" s="123" customFormat="1" spans="1:18">
      <c r="A1" s="125" t="s">
        <v>218</v>
      </c>
      <c r="B1" s="125"/>
      <c r="C1" s="125"/>
      <c r="D1" s="125"/>
      <c r="E1" s="125"/>
      <c r="F1" s="125"/>
      <c r="G1" s="125"/>
      <c r="H1" s="125"/>
      <c r="I1" s="131"/>
      <c r="J1" s="132" t="s">
        <v>219</v>
      </c>
      <c r="K1" s="132"/>
      <c r="L1" s="132"/>
      <c r="M1" s="132"/>
      <c r="N1" s="132"/>
      <c r="O1" s="132"/>
      <c r="P1" s="132"/>
      <c r="Q1" s="132"/>
      <c r="R1" s="132"/>
    </row>
    <row r="2" s="124" customFormat="1" ht="26" spans="1:18">
      <c r="A2" s="86" t="s">
        <v>220</v>
      </c>
      <c r="B2" s="69" t="s">
        <v>0</v>
      </c>
      <c r="C2" s="69" t="s">
        <v>2</v>
      </c>
      <c r="D2" s="69" t="s">
        <v>221</v>
      </c>
      <c r="E2" s="69" t="s">
        <v>1</v>
      </c>
      <c r="F2" s="69" t="s">
        <v>7</v>
      </c>
      <c r="G2" s="69" t="s">
        <v>222</v>
      </c>
      <c r="H2" s="69" t="s">
        <v>40</v>
      </c>
      <c r="I2" s="83"/>
      <c r="J2" s="86" t="s">
        <v>220</v>
      </c>
      <c r="K2" s="69" t="s">
        <v>0</v>
      </c>
      <c r="L2" s="69" t="s">
        <v>2</v>
      </c>
      <c r="M2" s="69" t="s">
        <v>221</v>
      </c>
      <c r="N2" s="69" t="s">
        <v>1</v>
      </c>
      <c r="O2" s="133" t="s">
        <v>7</v>
      </c>
      <c r="P2" s="69" t="s">
        <v>223</v>
      </c>
      <c r="Q2" s="69" t="s">
        <v>224</v>
      </c>
      <c r="R2" s="69" t="s">
        <v>225</v>
      </c>
    </row>
    <row r="3" s="124" customFormat="1" spans="1:18">
      <c r="A3" s="126">
        <v>201902</v>
      </c>
      <c r="B3" s="127">
        <v>1</v>
      </c>
      <c r="C3" s="127" t="s">
        <v>226</v>
      </c>
      <c r="D3" s="127" t="s">
        <v>227</v>
      </c>
      <c r="E3" s="127" t="s">
        <v>84</v>
      </c>
      <c r="F3" s="128">
        <v>43514</v>
      </c>
      <c r="G3" s="127" t="s">
        <v>228</v>
      </c>
      <c r="H3" s="62"/>
      <c r="J3" s="126">
        <v>201903</v>
      </c>
      <c r="K3" s="134">
        <v>1</v>
      </c>
      <c r="L3" s="134" t="s">
        <v>229</v>
      </c>
      <c r="M3" s="134" t="s">
        <v>230</v>
      </c>
      <c r="N3" s="134" t="s">
        <v>231</v>
      </c>
      <c r="O3" s="130">
        <v>43180</v>
      </c>
      <c r="P3" s="135">
        <v>43539</v>
      </c>
      <c r="Q3" s="126">
        <f t="shared" ref="Q3:Q66" si="0">P3-O3+1</f>
        <v>360</v>
      </c>
      <c r="R3" s="126" t="s">
        <v>232</v>
      </c>
    </row>
    <row r="4" s="124" customFormat="1" spans="1:18">
      <c r="A4" s="126"/>
      <c r="B4" s="127">
        <v>2</v>
      </c>
      <c r="C4" s="127" t="s">
        <v>233</v>
      </c>
      <c r="D4" s="127" t="s">
        <v>234</v>
      </c>
      <c r="E4" s="127" t="s">
        <v>231</v>
      </c>
      <c r="F4" s="128">
        <v>43521</v>
      </c>
      <c r="G4" s="127" t="s">
        <v>228</v>
      </c>
      <c r="H4" s="62"/>
      <c r="J4" s="126">
        <v>201904</v>
      </c>
      <c r="K4" s="134">
        <v>2</v>
      </c>
      <c r="L4" s="134" t="s">
        <v>235</v>
      </c>
      <c r="M4" s="134" t="s">
        <v>236</v>
      </c>
      <c r="N4" s="134" t="s">
        <v>237</v>
      </c>
      <c r="O4" s="130">
        <v>43535</v>
      </c>
      <c r="P4" s="135">
        <v>43563</v>
      </c>
      <c r="Q4" s="126">
        <f t="shared" si="0"/>
        <v>29</v>
      </c>
      <c r="R4" s="126" t="s">
        <v>238</v>
      </c>
    </row>
    <row r="5" s="124" customFormat="1" spans="1:18">
      <c r="A5" s="126">
        <v>201903</v>
      </c>
      <c r="B5" s="127">
        <v>3</v>
      </c>
      <c r="C5" s="127" t="s">
        <v>235</v>
      </c>
      <c r="D5" s="127" t="s">
        <v>236</v>
      </c>
      <c r="E5" s="127" t="s">
        <v>231</v>
      </c>
      <c r="F5" s="128">
        <v>43535</v>
      </c>
      <c r="G5" s="127" t="s">
        <v>239</v>
      </c>
      <c r="H5" s="62"/>
      <c r="J5" s="126"/>
      <c r="K5" s="134">
        <v>3</v>
      </c>
      <c r="L5" s="127" t="s">
        <v>240</v>
      </c>
      <c r="M5" s="127" t="s">
        <v>241</v>
      </c>
      <c r="N5" s="127" t="s">
        <v>93</v>
      </c>
      <c r="O5" s="130">
        <v>43545</v>
      </c>
      <c r="P5" s="128">
        <v>43564</v>
      </c>
      <c r="Q5" s="126">
        <f t="shared" si="0"/>
        <v>20</v>
      </c>
      <c r="R5" s="126" t="s">
        <v>238</v>
      </c>
    </row>
    <row r="6" s="124" customFormat="1" spans="1:18">
      <c r="A6" s="126"/>
      <c r="B6" s="127">
        <v>4</v>
      </c>
      <c r="C6" s="127" t="s">
        <v>240</v>
      </c>
      <c r="D6" s="127" t="s">
        <v>241</v>
      </c>
      <c r="E6" s="127" t="s">
        <v>93</v>
      </c>
      <c r="F6" s="128">
        <v>43545</v>
      </c>
      <c r="G6" s="127" t="s">
        <v>228</v>
      </c>
      <c r="H6" s="62"/>
      <c r="J6" s="126">
        <v>201905</v>
      </c>
      <c r="K6" s="134">
        <v>4</v>
      </c>
      <c r="L6" s="127" t="s">
        <v>242</v>
      </c>
      <c r="M6" s="127" t="s">
        <v>243</v>
      </c>
      <c r="N6" s="127" t="s">
        <v>231</v>
      </c>
      <c r="O6" s="130">
        <v>43591</v>
      </c>
      <c r="P6" s="135">
        <v>43613</v>
      </c>
      <c r="Q6" s="126">
        <f t="shared" si="0"/>
        <v>23</v>
      </c>
      <c r="R6" s="126" t="s">
        <v>238</v>
      </c>
    </row>
    <row r="7" s="124" customFormat="1" spans="1:18">
      <c r="A7" s="126"/>
      <c r="B7" s="127">
        <v>5</v>
      </c>
      <c r="C7" s="127" t="s">
        <v>244</v>
      </c>
      <c r="D7" s="127" t="s">
        <v>230</v>
      </c>
      <c r="E7" s="127" t="s">
        <v>231</v>
      </c>
      <c r="F7" s="128">
        <v>43549</v>
      </c>
      <c r="G7" s="127" t="s">
        <v>228</v>
      </c>
      <c r="H7" s="62"/>
      <c r="J7" s="126"/>
      <c r="K7" s="134">
        <v>5</v>
      </c>
      <c r="L7" s="127" t="s">
        <v>245</v>
      </c>
      <c r="M7" s="127" t="s">
        <v>246</v>
      </c>
      <c r="N7" s="127" t="s">
        <v>231</v>
      </c>
      <c r="O7" s="130">
        <v>43598</v>
      </c>
      <c r="P7" s="128">
        <v>43607</v>
      </c>
      <c r="Q7" s="126">
        <f t="shared" si="0"/>
        <v>10</v>
      </c>
      <c r="R7" s="126" t="s">
        <v>238</v>
      </c>
    </row>
    <row r="8" s="124" customFormat="1" spans="1:18">
      <c r="A8" s="126">
        <v>201904</v>
      </c>
      <c r="B8" s="127">
        <v>6</v>
      </c>
      <c r="C8" s="127" t="s">
        <v>89</v>
      </c>
      <c r="D8" s="127" t="s">
        <v>227</v>
      </c>
      <c r="E8" s="127" t="s">
        <v>84</v>
      </c>
      <c r="F8" s="128">
        <v>43579</v>
      </c>
      <c r="G8" s="127" t="s">
        <v>228</v>
      </c>
      <c r="H8" s="62"/>
      <c r="J8" s="126">
        <v>201906</v>
      </c>
      <c r="K8" s="134">
        <v>6</v>
      </c>
      <c r="L8" s="127" t="s">
        <v>247</v>
      </c>
      <c r="M8" s="127" t="s">
        <v>248</v>
      </c>
      <c r="N8" s="127" t="s">
        <v>93</v>
      </c>
      <c r="O8" s="130">
        <v>43634</v>
      </c>
      <c r="P8" s="135">
        <v>43640</v>
      </c>
      <c r="Q8" s="126">
        <f t="shared" si="0"/>
        <v>7</v>
      </c>
      <c r="R8" s="126" t="s">
        <v>238</v>
      </c>
    </row>
    <row r="9" s="124" customFormat="1" spans="1:18">
      <c r="A9" s="126">
        <v>201905</v>
      </c>
      <c r="B9" s="127">
        <v>7</v>
      </c>
      <c r="C9" s="127" t="s">
        <v>242</v>
      </c>
      <c r="D9" s="127" t="s">
        <v>234</v>
      </c>
      <c r="E9" s="127" t="s">
        <v>231</v>
      </c>
      <c r="F9" s="128">
        <v>43591</v>
      </c>
      <c r="G9" s="127" t="s">
        <v>228</v>
      </c>
      <c r="H9" s="62"/>
      <c r="J9" s="126"/>
      <c r="K9" s="134">
        <v>7</v>
      </c>
      <c r="L9" s="127" t="s">
        <v>249</v>
      </c>
      <c r="M9" s="127" t="s">
        <v>250</v>
      </c>
      <c r="N9" s="127" t="s">
        <v>41</v>
      </c>
      <c r="O9" s="130">
        <v>43629</v>
      </c>
      <c r="P9" s="135">
        <v>43634</v>
      </c>
      <c r="Q9" s="126">
        <f t="shared" si="0"/>
        <v>6</v>
      </c>
      <c r="R9" s="126" t="s">
        <v>238</v>
      </c>
    </row>
    <row r="10" s="124" customFormat="1" spans="1:18">
      <c r="A10" s="126"/>
      <c r="B10" s="127">
        <v>8</v>
      </c>
      <c r="C10" s="127" t="s">
        <v>245</v>
      </c>
      <c r="D10" s="127" t="s">
        <v>234</v>
      </c>
      <c r="E10" s="127" t="s">
        <v>231</v>
      </c>
      <c r="F10" s="128">
        <v>43598</v>
      </c>
      <c r="G10" s="127" t="s">
        <v>228</v>
      </c>
      <c r="H10" s="62"/>
      <c r="J10" s="126"/>
      <c r="K10" s="134">
        <v>8</v>
      </c>
      <c r="L10" s="127" t="s">
        <v>251</v>
      </c>
      <c r="M10" s="127" t="s">
        <v>252</v>
      </c>
      <c r="N10" s="127" t="s">
        <v>41</v>
      </c>
      <c r="O10" s="130">
        <v>43633</v>
      </c>
      <c r="P10" s="135">
        <v>43633</v>
      </c>
      <c r="Q10" s="126">
        <f t="shared" si="0"/>
        <v>1</v>
      </c>
      <c r="R10" s="126" t="s">
        <v>238</v>
      </c>
    </row>
    <row r="11" s="124" customFormat="1" spans="1:18">
      <c r="A11" s="126"/>
      <c r="B11" s="127">
        <v>9</v>
      </c>
      <c r="C11" s="127" t="s">
        <v>253</v>
      </c>
      <c r="D11" s="127" t="s">
        <v>234</v>
      </c>
      <c r="E11" s="127" t="s">
        <v>231</v>
      </c>
      <c r="F11" s="128">
        <v>43604</v>
      </c>
      <c r="G11" s="127" t="s">
        <v>228</v>
      </c>
      <c r="H11" s="62"/>
      <c r="J11" s="126"/>
      <c r="K11" s="134">
        <v>9</v>
      </c>
      <c r="L11" s="127" t="s">
        <v>254</v>
      </c>
      <c r="M11" s="127" t="s">
        <v>255</v>
      </c>
      <c r="N11" s="127" t="s">
        <v>41</v>
      </c>
      <c r="O11" s="130">
        <v>43634</v>
      </c>
      <c r="P11" s="135">
        <v>43640</v>
      </c>
      <c r="Q11" s="126">
        <f t="shared" si="0"/>
        <v>7</v>
      </c>
      <c r="R11" s="126" t="s">
        <v>238</v>
      </c>
    </row>
    <row r="12" s="124" customFormat="1" spans="1:18">
      <c r="A12" s="126">
        <v>201906</v>
      </c>
      <c r="B12" s="127">
        <v>10</v>
      </c>
      <c r="C12" s="127" t="s">
        <v>256</v>
      </c>
      <c r="D12" s="127" t="s">
        <v>236</v>
      </c>
      <c r="E12" s="127" t="s">
        <v>231</v>
      </c>
      <c r="F12" s="128">
        <v>43619</v>
      </c>
      <c r="G12" s="127" t="s">
        <v>228</v>
      </c>
      <c r="H12" s="62"/>
      <c r="J12" s="126"/>
      <c r="K12" s="134">
        <v>10</v>
      </c>
      <c r="L12" s="127" t="s">
        <v>253</v>
      </c>
      <c r="M12" s="127" t="s">
        <v>234</v>
      </c>
      <c r="N12" s="127" t="s">
        <v>231</v>
      </c>
      <c r="O12" s="130">
        <v>43604</v>
      </c>
      <c r="P12" s="135">
        <v>43640</v>
      </c>
      <c r="Q12" s="126">
        <f t="shared" si="0"/>
        <v>37</v>
      </c>
      <c r="R12" s="126" t="s">
        <v>238</v>
      </c>
    </row>
    <row r="13" s="124" customFormat="1" spans="1:18">
      <c r="A13" s="126"/>
      <c r="B13" s="127">
        <v>11</v>
      </c>
      <c r="C13" s="127" t="s">
        <v>257</v>
      </c>
      <c r="D13" s="127" t="s">
        <v>258</v>
      </c>
      <c r="E13" s="127" t="s">
        <v>70</v>
      </c>
      <c r="F13" s="128">
        <v>43626</v>
      </c>
      <c r="G13" s="127" t="s">
        <v>228</v>
      </c>
      <c r="H13" s="62"/>
      <c r="J13" s="126"/>
      <c r="K13" s="134">
        <v>11</v>
      </c>
      <c r="L13" s="127" t="s">
        <v>259</v>
      </c>
      <c r="M13" s="127" t="s">
        <v>258</v>
      </c>
      <c r="N13" s="127" t="s">
        <v>70</v>
      </c>
      <c r="O13" s="130">
        <v>41752</v>
      </c>
      <c r="P13" s="128">
        <v>43644</v>
      </c>
      <c r="Q13" s="126">
        <f t="shared" si="0"/>
        <v>1893</v>
      </c>
      <c r="R13" s="126" t="s">
        <v>232</v>
      </c>
    </row>
    <row r="14" s="124" customFormat="1" spans="1:18">
      <c r="A14" s="126"/>
      <c r="B14" s="127">
        <v>12</v>
      </c>
      <c r="C14" s="127" t="s">
        <v>249</v>
      </c>
      <c r="D14" s="127" t="s">
        <v>260</v>
      </c>
      <c r="E14" s="127" t="s">
        <v>41</v>
      </c>
      <c r="F14" s="128">
        <v>43629</v>
      </c>
      <c r="G14" s="127" t="s">
        <v>228</v>
      </c>
      <c r="H14" s="62"/>
      <c r="J14" s="126"/>
      <c r="K14" s="134">
        <v>12</v>
      </c>
      <c r="L14" s="126" t="s">
        <v>261</v>
      </c>
      <c r="M14" s="126" t="s">
        <v>234</v>
      </c>
      <c r="N14" s="126" t="s">
        <v>231</v>
      </c>
      <c r="O14" s="130">
        <v>43636</v>
      </c>
      <c r="P14" s="130">
        <v>43645</v>
      </c>
      <c r="Q14" s="126">
        <f t="shared" si="0"/>
        <v>10</v>
      </c>
      <c r="R14" s="126" t="s">
        <v>238</v>
      </c>
    </row>
    <row r="15" s="124" customFormat="1" spans="1:18">
      <c r="A15" s="126"/>
      <c r="B15" s="127">
        <v>13</v>
      </c>
      <c r="C15" s="127" t="s">
        <v>247</v>
      </c>
      <c r="D15" s="127" t="s">
        <v>248</v>
      </c>
      <c r="E15" s="127" t="s">
        <v>93</v>
      </c>
      <c r="F15" s="128">
        <v>43630</v>
      </c>
      <c r="G15" s="127" t="s">
        <v>228</v>
      </c>
      <c r="H15" s="62"/>
      <c r="J15" s="126"/>
      <c r="K15" s="134">
        <v>13</v>
      </c>
      <c r="L15" s="126" t="s">
        <v>262</v>
      </c>
      <c r="M15" s="126" t="s">
        <v>234</v>
      </c>
      <c r="N15" s="126" t="s">
        <v>231</v>
      </c>
      <c r="O15" s="130">
        <v>43640</v>
      </c>
      <c r="P15" s="130">
        <v>43641</v>
      </c>
      <c r="Q15" s="126">
        <f t="shared" si="0"/>
        <v>2</v>
      </c>
      <c r="R15" s="126" t="s">
        <v>238</v>
      </c>
    </row>
    <row r="16" s="124" customFormat="1" spans="1:18">
      <c r="A16" s="126"/>
      <c r="B16" s="127">
        <v>14</v>
      </c>
      <c r="C16" s="127" t="s">
        <v>251</v>
      </c>
      <c r="D16" s="127" t="s">
        <v>263</v>
      </c>
      <c r="E16" s="127" t="s">
        <v>41</v>
      </c>
      <c r="F16" s="128">
        <v>43632</v>
      </c>
      <c r="G16" s="127" t="s">
        <v>228</v>
      </c>
      <c r="H16" s="62"/>
      <c r="J16" s="126">
        <v>201907</v>
      </c>
      <c r="K16" s="134">
        <v>14</v>
      </c>
      <c r="L16" s="127" t="s">
        <v>264</v>
      </c>
      <c r="M16" s="136" t="s">
        <v>227</v>
      </c>
      <c r="N16" s="127" t="s">
        <v>84</v>
      </c>
      <c r="O16" s="128">
        <v>43003</v>
      </c>
      <c r="P16" s="128">
        <v>43654</v>
      </c>
      <c r="Q16" s="126">
        <f t="shared" si="0"/>
        <v>652</v>
      </c>
      <c r="R16" s="126" t="s">
        <v>232</v>
      </c>
    </row>
    <row r="17" s="124" customFormat="1" spans="1:18">
      <c r="A17" s="126"/>
      <c r="B17" s="127">
        <v>15</v>
      </c>
      <c r="C17" s="127" t="s">
        <v>254</v>
      </c>
      <c r="D17" s="127" t="s">
        <v>255</v>
      </c>
      <c r="E17" s="127" t="s">
        <v>41</v>
      </c>
      <c r="F17" s="128">
        <v>43634</v>
      </c>
      <c r="G17" s="127" t="s">
        <v>228</v>
      </c>
      <c r="H17" s="62"/>
      <c r="J17" s="126"/>
      <c r="K17" s="134">
        <v>15</v>
      </c>
      <c r="L17" s="127" t="s">
        <v>265</v>
      </c>
      <c r="M17" s="136" t="s">
        <v>236</v>
      </c>
      <c r="N17" s="127" t="s">
        <v>231</v>
      </c>
      <c r="O17" s="128">
        <v>43271</v>
      </c>
      <c r="P17" s="128">
        <v>43654</v>
      </c>
      <c r="Q17" s="126">
        <f t="shared" si="0"/>
        <v>384</v>
      </c>
      <c r="R17" s="126" t="s">
        <v>232</v>
      </c>
    </row>
    <row r="18" s="124" customFormat="1" spans="1:18">
      <c r="A18" s="126"/>
      <c r="B18" s="127">
        <v>16</v>
      </c>
      <c r="C18" s="127" t="s">
        <v>261</v>
      </c>
      <c r="D18" s="127" t="s">
        <v>234</v>
      </c>
      <c r="E18" s="127" t="s">
        <v>231</v>
      </c>
      <c r="F18" s="128">
        <v>43635</v>
      </c>
      <c r="G18" s="127" t="s">
        <v>228</v>
      </c>
      <c r="H18" s="62"/>
      <c r="J18" s="126"/>
      <c r="K18" s="134">
        <v>16</v>
      </c>
      <c r="L18" s="127" t="s">
        <v>256</v>
      </c>
      <c r="M18" s="136" t="s">
        <v>236</v>
      </c>
      <c r="N18" s="127" t="s">
        <v>231</v>
      </c>
      <c r="O18" s="128">
        <v>43619</v>
      </c>
      <c r="P18" s="128">
        <v>43674</v>
      </c>
      <c r="Q18" s="126">
        <f t="shared" si="0"/>
        <v>56</v>
      </c>
      <c r="R18" s="126" t="s">
        <v>238</v>
      </c>
    </row>
    <row r="19" s="124" customFormat="1" spans="1:18">
      <c r="A19" s="126"/>
      <c r="B19" s="127">
        <v>17</v>
      </c>
      <c r="C19" s="127" t="s">
        <v>266</v>
      </c>
      <c r="D19" s="127" t="s">
        <v>267</v>
      </c>
      <c r="E19" s="127" t="s">
        <v>231</v>
      </c>
      <c r="F19" s="128">
        <v>43635</v>
      </c>
      <c r="G19" s="127" t="s">
        <v>228</v>
      </c>
      <c r="H19" s="62"/>
      <c r="J19" s="126"/>
      <c r="K19" s="134">
        <v>17</v>
      </c>
      <c r="L19" s="127" t="s">
        <v>233</v>
      </c>
      <c r="M19" s="136" t="s">
        <v>234</v>
      </c>
      <c r="N19" s="127" t="s">
        <v>231</v>
      </c>
      <c r="O19" s="128">
        <v>43521</v>
      </c>
      <c r="P19" s="128">
        <v>43651</v>
      </c>
      <c r="Q19" s="126">
        <f t="shared" si="0"/>
        <v>131</v>
      </c>
      <c r="R19" s="126" t="s">
        <v>232</v>
      </c>
    </row>
    <row r="20" s="124" customFormat="1" spans="1:18">
      <c r="A20" s="126"/>
      <c r="B20" s="127">
        <v>18</v>
      </c>
      <c r="C20" s="127" t="s">
        <v>262</v>
      </c>
      <c r="D20" s="127" t="s">
        <v>234</v>
      </c>
      <c r="E20" s="127" t="s">
        <v>231</v>
      </c>
      <c r="F20" s="128">
        <v>43640</v>
      </c>
      <c r="G20" s="127" t="s">
        <v>228</v>
      </c>
      <c r="H20" s="62"/>
      <c r="J20" s="126"/>
      <c r="K20" s="134">
        <v>18</v>
      </c>
      <c r="L20" s="127" t="s">
        <v>266</v>
      </c>
      <c r="M20" s="136" t="s">
        <v>268</v>
      </c>
      <c r="N20" s="127" t="s">
        <v>231</v>
      </c>
      <c r="O20" s="128">
        <v>43640</v>
      </c>
      <c r="P20" s="128">
        <v>43677</v>
      </c>
      <c r="Q20" s="126">
        <f t="shared" si="0"/>
        <v>38</v>
      </c>
      <c r="R20" s="126" t="s">
        <v>238</v>
      </c>
    </row>
    <row r="21" s="124" customFormat="1" spans="1:18">
      <c r="A21" s="126">
        <v>201907</v>
      </c>
      <c r="B21" s="127">
        <v>19</v>
      </c>
      <c r="C21" s="127" t="s">
        <v>269</v>
      </c>
      <c r="D21" s="127" t="s">
        <v>270</v>
      </c>
      <c r="E21" s="127" t="s">
        <v>70</v>
      </c>
      <c r="F21" s="128">
        <v>43649</v>
      </c>
      <c r="G21" s="127" t="s">
        <v>228</v>
      </c>
      <c r="H21" s="62"/>
      <c r="J21" s="126">
        <v>201908</v>
      </c>
      <c r="K21" s="134">
        <v>19</v>
      </c>
      <c r="L21" s="127" t="s">
        <v>271</v>
      </c>
      <c r="M21" s="136" t="s">
        <v>234</v>
      </c>
      <c r="N21" s="127" t="s">
        <v>231</v>
      </c>
      <c r="O21" s="128">
        <v>43676</v>
      </c>
      <c r="P21" s="128">
        <v>43688</v>
      </c>
      <c r="Q21" s="127">
        <f t="shared" si="0"/>
        <v>13</v>
      </c>
      <c r="R21" s="126" t="s">
        <v>238</v>
      </c>
    </row>
    <row r="22" s="124" customFormat="1" spans="1:18">
      <c r="A22" s="126"/>
      <c r="B22" s="127">
        <v>20</v>
      </c>
      <c r="C22" s="127" t="s">
        <v>272</v>
      </c>
      <c r="D22" s="127" t="s">
        <v>234</v>
      </c>
      <c r="E22" s="127" t="s">
        <v>231</v>
      </c>
      <c r="F22" s="128">
        <v>43658</v>
      </c>
      <c r="G22" s="127" t="s">
        <v>228</v>
      </c>
      <c r="H22" s="62"/>
      <c r="J22" s="126"/>
      <c r="K22" s="134">
        <v>20</v>
      </c>
      <c r="L22" s="127" t="s">
        <v>273</v>
      </c>
      <c r="M22" s="136" t="s">
        <v>234</v>
      </c>
      <c r="N22" s="127" t="s">
        <v>231</v>
      </c>
      <c r="O22" s="128">
        <v>43668</v>
      </c>
      <c r="P22" s="128">
        <v>43698</v>
      </c>
      <c r="Q22" s="127">
        <f t="shared" si="0"/>
        <v>31</v>
      </c>
      <c r="R22" s="126" t="s">
        <v>238</v>
      </c>
    </row>
    <row r="23" s="124" customFormat="1" spans="1:18">
      <c r="A23" s="126"/>
      <c r="B23" s="127">
        <v>21</v>
      </c>
      <c r="C23" s="127" t="s">
        <v>154</v>
      </c>
      <c r="D23" s="127" t="s">
        <v>274</v>
      </c>
      <c r="E23" s="127" t="s">
        <v>231</v>
      </c>
      <c r="F23" s="128">
        <v>43666</v>
      </c>
      <c r="G23" s="127" t="s">
        <v>228</v>
      </c>
      <c r="H23" s="62"/>
      <c r="J23" s="126"/>
      <c r="K23" s="134">
        <v>21</v>
      </c>
      <c r="L23" s="127" t="s">
        <v>244</v>
      </c>
      <c r="M23" s="136" t="s">
        <v>230</v>
      </c>
      <c r="N23" s="127" t="s">
        <v>231</v>
      </c>
      <c r="O23" s="128">
        <v>43549</v>
      </c>
      <c r="P23" s="128">
        <v>43703</v>
      </c>
      <c r="Q23" s="127">
        <f t="shared" si="0"/>
        <v>155</v>
      </c>
      <c r="R23" s="126" t="s">
        <v>232</v>
      </c>
    </row>
    <row r="24" s="124" customFormat="1" spans="1:18">
      <c r="A24" s="126"/>
      <c r="B24" s="127">
        <v>22</v>
      </c>
      <c r="C24" s="127" t="s">
        <v>273</v>
      </c>
      <c r="D24" s="127" t="s">
        <v>234</v>
      </c>
      <c r="E24" s="127" t="s">
        <v>231</v>
      </c>
      <c r="F24" s="128">
        <v>43668</v>
      </c>
      <c r="G24" s="127" t="s">
        <v>228</v>
      </c>
      <c r="H24" s="62"/>
      <c r="J24" s="126">
        <v>201909</v>
      </c>
      <c r="K24" s="134">
        <v>22</v>
      </c>
      <c r="L24" s="127" t="s">
        <v>275</v>
      </c>
      <c r="M24" s="136" t="s">
        <v>236</v>
      </c>
      <c r="N24" s="127" t="s">
        <v>231</v>
      </c>
      <c r="O24" s="128">
        <v>43271</v>
      </c>
      <c r="P24" s="128">
        <v>43725</v>
      </c>
      <c r="Q24" s="127">
        <f t="shared" si="0"/>
        <v>455</v>
      </c>
      <c r="R24" s="126" t="s">
        <v>232</v>
      </c>
    </row>
    <row r="25" s="124" customFormat="1" spans="1:18">
      <c r="A25" s="126"/>
      <c r="B25" s="127">
        <v>23</v>
      </c>
      <c r="C25" s="127" t="s">
        <v>271</v>
      </c>
      <c r="D25" s="127" t="s">
        <v>234</v>
      </c>
      <c r="E25" s="127" t="s">
        <v>231</v>
      </c>
      <c r="F25" s="128">
        <v>43676</v>
      </c>
      <c r="G25" s="127" t="s">
        <v>276</v>
      </c>
      <c r="H25" s="62"/>
      <c r="J25" s="126"/>
      <c r="K25" s="134">
        <v>23</v>
      </c>
      <c r="L25" s="127" t="s">
        <v>277</v>
      </c>
      <c r="M25" s="136" t="s">
        <v>236</v>
      </c>
      <c r="N25" s="127" t="s">
        <v>231</v>
      </c>
      <c r="O25" s="128">
        <v>43690</v>
      </c>
      <c r="P25" s="128">
        <v>43735</v>
      </c>
      <c r="Q25" s="127">
        <f t="shared" si="0"/>
        <v>46</v>
      </c>
      <c r="R25" s="126" t="s">
        <v>238</v>
      </c>
    </row>
    <row r="26" s="124" customFormat="1" spans="1:18">
      <c r="A26" s="126">
        <v>201908</v>
      </c>
      <c r="B26" s="127">
        <v>24</v>
      </c>
      <c r="C26" s="127" t="s">
        <v>278</v>
      </c>
      <c r="D26" s="127" t="s">
        <v>268</v>
      </c>
      <c r="E26" s="127" t="s">
        <v>231</v>
      </c>
      <c r="F26" s="128">
        <v>43678</v>
      </c>
      <c r="G26" s="127" t="s">
        <v>228</v>
      </c>
      <c r="H26" s="62"/>
      <c r="J26" s="126"/>
      <c r="K26" s="134">
        <v>24</v>
      </c>
      <c r="L26" s="126" t="s">
        <v>279</v>
      </c>
      <c r="M26" s="126" t="s">
        <v>280</v>
      </c>
      <c r="N26" s="126" t="s">
        <v>41</v>
      </c>
      <c r="O26" s="130">
        <v>43704</v>
      </c>
      <c r="P26" s="130">
        <v>43715</v>
      </c>
      <c r="Q26" s="127">
        <f t="shared" si="0"/>
        <v>12</v>
      </c>
      <c r="R26" s="126" t="s">
        <v>238</v>
      </c>
    </row>
    <row r="27" s="124" customFormat="1" spans="1:18">
      <c r="A27" s="126"/>
      <c r="B27" s="127">
        <v>25</v>
      </c>
      <c r="C27" s="127" t="s">
        <v>277</v>
      </c>
      <c r="D27" s="127" t="s">
        <v>236</v>
      </c>
      <c r="E27" s="127" t="s">
        <v>231</v>
      </c>
      <c r="F27" s="128">
        <v>43690</v>
      </c>
      <c r="G27" s="127" t="s">
        <v>228</v>
      </c>
      <c r="H27" s="62"/>
      <c r="J27" s="126">
        <v>201910</v>
      </c>
      <c r="K27" s="134">
        <v>25</v>
      </c>
      <c r="L27" s="127" t="s">
        <v>281</v>
      </c>
      <c r="M27" s="136" t="s">
        <v>282</v>
      </c>
      <c r="N27" s="127" t="s">
        <v>70</v>
      </c>
      <c r="O27" s="128">
        <v>43709</v>
      </c>
      <c r="P27" s="128">
        <v>43752</v>
      </c>
      <c r="Q27" s="127">
        <f t="shared" si="0"/>
        <v>44</v>
      </c>
      <c r="R27" s="126" t="s">
        <v>238</v>
      </c>
    </row>
    <row r="28" s="124" customFormat="1" spans="1:18">
      <c r="A28" s="126"/>
      <c r="B28" s="127">
        <v>26</v>
      </c>
      <c r="C28" s="127" t="s">
        <v>279</v>
      </c>
      <c r="D28" s="127" t="s">
        <v>280</v>
      </c>
      <c r="E28" s="127" t="s">
        <v>41</v>
      </c>
      <c r="F28" s="128">
        <v>43704</v>
      </c>
      <c r="G28" s="127" t="s">
        <v>228</v>
      </c>
      <c r="H28" s="62"/>
      <c r="J28" s="126"/>
      <c r="K28" s="134">
        <v>26</v>
      </c>
      <c r="L28" s="127" t="s">
        <v>278</v>
      </c>
      <c r="M28" s="136" t="s">
        <v>268</v>
      </c>
      <c r="N28" s="127" t="s">
        <v>231</v>
      </c>
      <c r="O28" s="128">
        <v>43678</v>
      </c>
      <c r="P28" s="128">
        <v>43769</v>
      </c>
      <c r="Q28" s="127">
        <f t="shared" si="0"/>
        <v>92</v>
      </c>
      <c r="R28" s="126" t="s">
        <v>238</v>
      </c>
    </row>
    <row r="29" s="124" customFormat="1" spans="1:18">
      <c r="A29" s="126">
        <v>201909</v>
      </c>
      <c r="B29" s="127">
        <v>27</v>
      </c>
      <c r="C29" s="127" t="s">
        <v>281</v>
      </c>
      <c r="D29" s="127" t="s">
        <v>282</v>
      </c>
      <c r="E29" s="127" t="s">
        <v>70</v>
      </c>
      <c r="F29" s="128">
        <v>43709</v>
      </c>
      <c r="G29" s="127" t="s">
        <v>276</v>
      </c>
      <c r="H29" s="62"/>
      <c r="J29" s="126">
        <v>201911</v>
      </c>
      <c r="K29" s="134">
        <v>27</v>
      </c>
      <c r="L29" s="126" t="s">
        <v>272</v>
      </c>
      <c r="M29" s="126" t="s">
        <v>234</v>
      </c>
      <c r="N29" s="127" t="s">
        <v>231</v>
      </c>
      <c r="O29" s="130">
        <v>43658</v>
      </c>
      <c r="P29" s="128">
        <v>43799</v>
      </c>
      <c r="Q29" s="127">
        <f t="shared" si="0"/>
        <v>142</v>
      </c>
      <c r="R29" s="126" t="s">
        <v>232</v>
      </c>
    </row>
    <row r="30" s="124" customFormat="1" spans="1:18">
      <c r="A30" s="126"/>
      <c r="B30" s="127">
        <v>28</v>
      </c>
      <c r="C30" s="127" t="s">
        <v>283</v>
      </c>
      <c r="D30" s="127" t="s">
        <v>248</v>
      </c>
      <c r="E30" s="127" t="s">
        <v>284</v>
      </c>
      <c r="F30" s="128">
        <v>43712</v>
      </c>
      <c r="G30" s="127" t="s">
        <v>228</v>
      </c>
      <c r="H30" s="62"/>
      <c r="J30" s="126"/>
      <c r="K30" s="134">
        <v>28</v>
      </c>
      <c r="L30" s="127" t="s">
        <v>283</v>
      </c>
      <c r="M30" s="136" t="s">
        <v>248</v>
      </c>
      <c r="N30" s="127" t="s">
        <v>285</v>
      </c>
      <c r="O30" s="130">
        <v>43712</v>
      </c>
      <c r="P30" s="128">
        <v>43799</v>
      </c>
      <c r="Q30" s="127">
        <f t="shared" si="0"/>
        <v>88</v>
      </c>
      <c r="R30" s="126" t="s">
        <v>238</v>
      </c>
    </row>
    <row r="31" s="124" customFormat="1" spans="1:18">
      <c r="A31" s="126">
        <v>201910</v>
      </c>
      <c r="B31" s="127">
        <v>29</v>
      </c>
      <c r="C31" s="127" t="s">
        <v>286</v>
      </c>
      <c r="D31" s="127" t="s">
        <v>268</v>
      </c>
      <c r="E31" s="127" t="s">
        <v>231</v>
      </c>
      <c r="F31" s="128">
        <v>43754</v>
      </c>
      <c r="G31" s="127" t="s">
        <v>228</v>
      </c>
      <c r="H31" s="62"/>
      <c r="J31" s="126"/>
      <c r="K31" s="134">
        <v>29</v>
      </c>
      <c r="L31" s="127" t="s">
        <v>287</v>
      </c>
      <c r="M31" s="136" t="s">
        <v>236</v>
      </c>
      <c r="N31" s="127" t="s">
        <v>231</v>
      </c>
      <c r="O31" s="128">
        <v>43777</v>
      </c>
      <c r="P31" s="128">
        <v>43799</v>
      </c>
      <c r="Q31" s="127">
        <f t="shared" si="0"/>
        <v>23</v>
      </c>
      <c r="R31" s="126" t="s">
        <v>238</v>
      </c>
    </row>
    <row r="32" s="124" customFormat="1" spans="1:18">
      <c r="A32" s="126"/>
      <c r="B32" s="127">
        <v>30</v>
      </c>
      <c r="C32" s="127" t="s">
        <v>288</v>
      </c>
      <c r="D32" s="127" t="s">
        <v>282</v>
      </c>
      <c r="E32" s="127" t="s">
        <v>70</v>
      </c>
      <c r="F32" s="128">
        <v>43759</v>
      </c>
      <c r="G32" s="127" t="s">
        <v>276</v>
      </c>
      <c r="H32" s="62"/>
      <c r="J32" s="126"/>
      <c r="K32" s="134">
        <v>30</v>
      </c>
      <c r="L32" s="127" t="s">
        <v>289</v>
      </c>
      <c r="M32" s="136" t="s">
        <v>290</v>
      </c>
      <c r="N32" s="127" t="s">
        <v>285</v>
      </c>
      <c r="O32" s="128">
        <v>43045</v>
      </c>
      <c r="P32" s="128">
        <v>43799</v>
      </c>
      <c r="Q32" s="127">
        <f t="shared" si="0"/>
        <v>755</v>
      </c>
      <c r="R32" s="126" t="s">
        <v>232</v>
      </c>
    </row>
    <row r="33" s="124" customFormat="1" spans="1:18">
      <c r="A33" s="126"/>
      <c r="B33" s="127">
        <v>31</v>
      </c>
      <c r="C33" s="127" t="s">
        <v>291</v>
      </c>
      <c r="D33" s="127" t="s">
        <v>236</v>
      </c>
      <c r="E33" s="127" t="s">
        <v>231</v>
      </c>
      <c r="F33" s="128">
        <v>43768</v>
      </c>
      <c r="G33" s="127" t="s">
        <v>292</v>
      </c>
      <c r="H33" s="62"/>
      <c r="J33" s="62">
        <v>202001</v>
      </c>
      <c r="K33" s="62">
        <v>1</v>
      </c>
      <c r="L33" s="127" t="s">
        <v>293</v>
      </c>
      <c r="M33" s="136" t="s">
        <v>234</v>
      </c>
      <c r="N33" s="127" t="s">
        <v>294</v>
      </c>
      <c r="O33" s="128">
        <v>43271</v>
      </c>
      <c r="P33" s="128">
        <v>43837</v>
      </c>
      <c r="Q33" s="127">
        <f t="shared" si="0"/>
        <v>567</v>
      </c>
      <c r="R33" s="126" t="s">
        <v>232</v>
      </c>
    </row>
    <row r="34" s="124" customFormat="1" spans="1:18">
      <c r="A34" s="126">
        <v>201911</v>
      </c>
      <c r="B34" s="127">
        <v>32</v>
      </c>
      <c r="C34" s="127" t="s">
        <v>124</v>
      </c>
      <c r="D34" s="127" t="s">
        <v>230</v>
      </c>
      <c r="E34" s="127" t="s">
        <v>231</v>
      </c>
      <c r="F34" s="128">
        <v>43770</v>
      </c>
      <c r="G34" s="127" t="s">
        <v>228</v>
      </c>
      <c r="H34" s="62"/>
      <c r="J34" s="62"/>
      <c r="K34" s="62">
        <v>2</v>
      </c>
      <c r="L34" s="127" t="s">
        <v>295</v>
      </c>
      <c r="M34" s="136" t="s">
        <v>234</v>
      </c>
      <c r="N34" s="127" t="s">
        <v>296</v>
      </c>
      <c r="O34" s="128">
        <v>43819</v>
      </c>
      <c r="P34" s="128">
        <v>43842</v>
      </c>
      <c r="Q34" s="127">
        <f t="shared" si="0"/>
        <v>24</v>
      </c>
      <c r="R34" s="126" t="s">
        <v>238</v>
      </c>
    </row>
    <row r="35" s="124" customFormat="1" spans="1:18">
      <c r="A35" s="126"/>
      <c r="B35" s="127">
        <v>33</v>
      </c>
      <c r="C35" s="127" t="s">
        <v>297</v>
      </c>
      <c r="D35" s="127" t="s">
        <v>280</v>
      </c>
      <c r="E35" s="127" t="s">
        <v>41</v>
      </c>
      <c r="F35" s="128">
        <v>43770</v>
      </c>
      <c r="G35" s="127" t="s">
        <v>228</v>
      </c>
      <c r="H35" s="62"/>
      <c r="J35" s="62"/>
      <c r="K35" s="62">
        <v>3</v>
      </c>
      <c r="L35" s="127" t="s">
        <v>298</v>
      </c>
      <c r="M35" s="136" t="s">
        <v>236</v>
      </c>
      <c r="N35" s="127" t="s">
        <v>299</v>
      </c>
      <c r="O35" s="128">
        <v>43186</v>
      </c>
      <c r="P35" s="128">
        <v>43844</v>
      </c>
      <c r="Q35" s="127">
        <f t="shared" si="0"/>
        <v>659</v>
      </c>
      <c r="R35" s="126" t="s">
        <v>232</v>
      </c>
    </row>
    <row r="36" s="124" customFormat="1" spans="1:18">
      <c r="A36" s="126"/>
      <c r="B36" s="127">
        <v>34</v>
      </c>
      <c r="C36" s="127" t="s">
        <v>300</v>
      </c>
      <c r="D36" s="127" t="s">
        <v>236</v>
      </c>
      <c r="E36" s="127" t="s">
        <v>231</v>
      </c>
      <c r="F36" s="128">
        <v>43771</v>
      </c>
      <c r="G36" s="127" t="s">
        <v>292</v>
      </c>
      <c r="H36" s="62"/>
      <c r="J36" s="62"/>
      <c r="K36" s="62">
        <v>4</v>
      </c>
      <c r="L36" s="127" t="s">
        <v>301</v>
      </c>
      <c r="M36" s="136" t="s">
        <v>234</v>
      </c>
      <c r="N36" s="127" t="s">
        <v>296</v>
      </c>
      <c r="O36" s="128">
        <v>43271</v>
      </c>
      <c r="P36" s="128">
        <v>43844</v>
      </c>
      <c r="Q36" s="127">
        <f t="shared" si="0"/>
        <v>574</v>
      </c>
      <c r="R36" s="126" t="s">
        <v>232</v>
      </c>
    </row>
    <row r="37" s="124" customFormat="1" spans="1:18">
      <c r="A37" s="126"/>
      <c r="B37" s="127">
        <v>35</v>
      </c>
      <c r="C37" s="127" t="s">
        <v>287</v>
      </c>
      <c r="D37" s="127" t="s">
        <v>236</v>
      </c>
      <c r="E37" s="127" t="s">
        <v>231</v>
      </c>
      <c r="F37" s="128">
        <v>43777</v>
      </c>
      <c r="G37" s="127" t="s">
        <v>228</v>
      </c>
      <c r="H37" s="62"/>
      <c r="J37" s="62"/>
      <c r="K37" s="62">
        <v>5</v>
      </c>
      <c r="L37" s="127" t="s">
        <v>302</v>
      </c>
      <c r="M37" s="136" t="s">
        <v>241</v>
      </c>
      <c r="N37" s="127" t="s">
        <v>93</v>
      </c>
      <c r="O37" s="128">
        <v>42971</v>
      </c>
      <c r="P37" s="128">
        <v>43840</v>
      </c>
      <c r="Q37" s="127">
        <f t="shared" si="0"/>
        <v>870</v>
      </c>
      <c r="R37" s="126" t="s">
        <v>232</v>
      </c>
    </row>
    <row r="38" s="124" customFormat="1" spans="1:18">
      <c r="A38" s="126"/>
      <c r="B38" s="127">
        <v>36</v>
      </c>
      <c r="C38" s="127" t="s">
        <v>303</v>
      </c>
      <c r="D38" s="127" t="s">
        <v>248</v>
      </c>
      <c r="E38" s="127" t="s">
        <v>231</v>
      </c>
      <c r="F38" s="128">
        <v>43796</v>
      </c>
      <c r="G38" s="127" t="s">
        <v>228</v>
      </c>
      <c r="H38" s="62"/>
      <c r="J38" s="62"/>
      <c r="K38" s="62">
        <v>6</v>
      </c>
      <c r="L38" s="127" t="s">
        <v>304</v>
      </c>
      <c r="M38" s="136" t="s">
        <v>282</v>
      </c>
      <c r="N38" s="127" t="s">
        <v>70</v>
      </c>
      <c r="O38" s="128">
        <v>43846</v>
      </c>
      <c r="P38" s="128">
        <v>43861</v>
      </c>
      <c r="Q38" s="127">
        <f t="shared" si="0"/>
        <v>16</v>
      </c>
      <c r="R38" s="126" t="s">
        <v>276</v>
      </c>
    </row>
    <row r="39" s="124" customFormat="1" spans="1:18">
      <c r="A39" s="62">
        <v>201912</v>
      </c>
      <c r="B39" s="127">
        <v>37</v>
      </c>
      <c r="C39" s="127" t="s">
        <v>305</v>
      </c>
      <c r="D39" s="127" t="s">
        <v>236</v>
      </c>
      <c r="E39" s="127" t="s">
        <v>231</v>
      </c>
      <c r="F39" s="128">
        <v>43805</v>
      </c>
      <c r="G39" s="127" t="s">
        <v>292</v>
      </c>
      <c r="H39" s="62"/>
      <c r="J39" s="62">
        <v>202002</v>
      </c>
      <c r="K39" s="62">
        <v>7</v>
      </c>
      <c r="L39" s="62" t="s">
        <v>303</v>
      </c>
      <c r="M39" s="62" t="s">
        <v>248</v>
      </c>
      <c r="N39" s="62" t="s">
        <v>93</v>
      </c>
      <c r="O39" s="129">
        <v>43796</v>
      </c>
      <c r="P39" s="129">
        <v>43880</v>
      </c>
      <c r="Q39" s="127">
        <f t="shared" si="0"/>
        <v>85</v>
      </c>
      <c r="R39" s="126" t="s">
        <v>238</v>
      </c>
    </row>
    <row r="40" s="124" customFormat="1" spans="1:18">
      <c r="A40" s="62"/>
      <c r="B40" s="127">
        <v>38</v>
      </c>
      <c r="C40" s="127" t="s">
        <v>295</v>
      </c>
      <c r="D40" s="127" t="s">
        <v>234</v>
      </c>
      <c r="E40" s="127" t="s">
        <v>231</v>
      </c>
      <c r="F40" s="128">
        <v>43819</v>
      </c>
      <c r="G40" s="127" t="s">
        <v>228</v>
      </c>
      <c r="H40" s="62"/>
      <c r="J40" s="62"/>
      <c r="K40" s="62">
        <v>8</v>
      </c>
      <c r="L40" s="62" t="s">
        <v>288</v>
      </c>
      <c r="M40" s="62" t="s">
        <v>282</v>
      </c>
      <c r="N40" s="62" t="s">
        <v>70</v>
      </c>
      <c r="O40" s="129">
        <v>43759</v>
      </c>
      <c r="P40" s="129">
        <v>43890</v>
      </c>
      <c r="Q40" s="127">
        <f t="shared" si="0"/>
        <v>132</v>
      </c>
      <c r="R40" s="62" t="s">
        <v>276</v>
      </c>
    </row>
    <row r="41" s="124" customFormat="1" spans="1:18">
      <c r="A41" s="62"/>
      <c r="B41" s="127">
        <v>39</v>
      </c>
      <c r="C41" s="127" t="s">
        <v>306</v>
      </c>
      <c r="D41" s="127" t="s">
        <v>307</v>
      </c>
      <c r="E41" s="127" t="s">
        <v>93</v>
      </c>
      <c r="F41" s="128">
        <v>43823</v>
      </c>
      <c r="G41" s="127" t="s">
        <v>228</v>
      </c>
      <c r="H41" s="62"/>
      <c r="J41" s="126">
        <v>202003</v>
      </c>
      <c r="K41" s="62">
        <v>9</v>
      </c>
      <c r="L41" s="126" t="s">
        <v>308</v>
      </c>
      <c r="M41" s="126" t="s">
        <v>309</v>
      </c>
      <c r="N41" s="126" t="s">
        <v>55</v>
      </c>
      <c r="O41" s="130">
        <v>43466</v>
      </c>
      <c r="P41" s="130">
        <v>43893</v>
      </c>
      <c r="Q41" s="127">
        <f t="shared" si="0"/>
        <v>428</v>
      </c>
      <c r="R41" s="126" t="s">
        <v>276</v>
      </c>
    </row>
    <row r="42" s="123" customFormat="1" spans="1:18">
      <c r="A42" s="62">
        <v>202001</v>
      </c>
      <c r="B42" s="127">
        <v>1</v>
      </c>
      <c r="C42" s="62" t="s">
        <v>304</v>
      </c>
      <c r="D42" s="62" t="s">
        <v>282</v>
      </c>
      <c r="E42" s="62" t="s">
        <v>70</v>
      </c>
      <c r="F42" s="129">
        <v>43846</v>
      </c>
      <c r="G42" s="62" t="s">
        <v>276</v>
      </c>
      <c r="H42" s="126"/>
      <c r="J42" s="126"/>
      <c r="K42" s="62">
        <v>10</v>
      </c>
      <c r="L42" s="126" t="s">
        <v>269</v>
      </c>
      <c r="M42" s="126" t="s">
        <v>310</v>
      </c>
      <c r="N42" s="126" t="s">
        <v>70</v>
      </c>
      <c r="O42" s="130">
        <v>43649</v>
      </c>
      <c r="P42" s="130">
        <v>43903</v>
      </c>
      <c r="Q42" s="127">
        <f t="shared" si="0"/>
        <v>255</v>
      </c>
      <c r="R42" s="126" t="s">
        <v>232</v>
      </c>
    </row>
    <row r="43" s="123" customFormat="1" spans="1:18">
      <c r="A43" s="126">
        <v>202003</v>
      </c>
      <c r="B43" s="127">
        <v>2</v>
      </c>
      <c r="C43" s="126" t="s">
        <v>131</v>
      </c>
      <c r="D43" s="126" t="s">
        <v>311</v>
      </c>
      <c r="E43" s="126" t="s">
        <v>55</v>
      </c>
      <c r="F43" s="129">
        <v>43909</v>
      </c>
      <c r="G43" s="126" t="s">
        <v>312</v>
      </c>
      <c r="H43" s="126"/>
      <c r="J43" s="126"/>
      <c r="K43" s="62">
        <v>11</v>
      </c>
      <c r="L43" s="126" t="s">
        <v>300</v>
      </c>
      <c r="M43" s="126" t="s">
        <v>292</v>
      </c>
      <c r="N43" s="126" t="s">
        <v>237</v>
      </c>
      <c r="O43" s="130">
        <v>43771</v>
      </c>
      <c r="P43" s="130">
        <v>43905</v>
      </c>
      <c r="Q43" s="127">
        <f t="shared" si="0"/>
        <v>135</v>
      </c>
      <c r="R43" s="126" t="s">
        <v>292</v>
      </c>
    </row>
    <row r="44" s="123" customFormat="1" spans="1:18">
      <c r="A44" s="126"/>
      <c r="B44" s="127">
        <v>3</v>
      </c>
      <c r="C44" s="126" t="s">
        <v>313</v>
      </c>
      <c r="D44" s="126" t="s">
        <v>311</v>
      </c>
      <c r="E44" s="126" t="s">
        <v>55</v>
      </c>
      <c r="F44" s="129">
        <v>43917</v>
      </c>
      <c r="G44" s="126" t="s">
        <v>312</v>
      </c>
      <c r="H44" s="126"/>
      <c r="J44" s="126"/>
      <c r="K44" s="62">
        <v>12</v>
      </c>
      <c r="L44" s="126" t="s">
        <v>291</v>
      </c>
      <c r="M44" s="126" t="s">
        <v>292</v>
      </c>
      <c r="N44" s="126" t="s">
        <v>237</v>
      </c>
      <c r="O44" s="130">
        <v>43768</v>
      </c>
      <c r="P44" s="130">
        <v>43905</v>
      </c>
      <c r="Q44" s="127">
        <f t="shared" si="0"/>
        <v>138</v>
      </c>
      <c r="R44" s="126" t="s">
        <v>292</v>
      </c>
    </row>
    <row r="45" s="123" customFormat="1" spans="1:18">
      <c r="A45" s="126"/>
      <c r="B45" s="127">
        <v>4</v>
      </c>
      <c r="C45" s="126" t="s">
        <v>314</v>
      </c>
      <c r="D45" s="126" t="s">
        <v>236</v>
      </c>
      <c r="E45" s="126" t="s">
        <v>315</v>
      </c>
      <c r="F45" s="129">
        <v>43920</v>
      </c>
      <c r="G45" s="126" t="s">
        <v>228</v>
      </c>
      <c r="H45" s="126"/>
      <c r="J45" s="126"/>
      <c r="K45" s="62">
        <v>13</v>
      </c>
      <c r="L45" s="126" t="s">
        <v>316</v>
      </c>
      <c r="M45" s="126" t="s">
        <v>241</v>
      </c>
      <c r="N45" s="126" t="s">
        <v>93</v>
      </c>
      <c r="O45" s="130">
        <v>43823</v>
      </c>
      <c r="P45" s="130">
        <v>43913</v>
      </c>
      <c r="Q45" s="127">
        <f t="shared" si="0"/>
        <v>91</v>
      </c>
      <c r="R45" s="126" t="s">
        <v>238</v>
      </c>
    </row>
    <row r="46" s="123" customFormat="1" spans="1:18">
      <c r="A46" s="126">
        <v>202004</v>
      </c>
      <c r="B46" s="127">
        <v>5</v>
      </c>
      <c r="C46" s="126" t="s">
        <v>295</v>
      </c>
      <c r="D46" s="126" t="s">
        <v>234</v>
      </c>
      <c r="E46" s="126" t="s">
        <v>55</v>
      </c>
      <c r="F46" s="129">
        <v>43923</v>
      </c>
      <c r="G46" s="126" t="s">
        <v>228</v>
      </c>
      <c r="H46" s="126" t="s">
        <v>317</v>
      </c>
      <c r="J46" s="126"/>
      <c r="K46" s="62">
        <v>14</v>
      </c>
      <c r="L46" s="126" t="s">
        <v>318</v>
      </c>
      <c r="M46" s="126" t="s">
        <v>319</v>
      </c>
      <c r="N46" s="126" t="s">
        <v>55</v>
      </c>
      <c r="O46" s="130">
        <v>42069</v>
      </c>
      <c r="P46" s="130">
        <v>43913</v>
      </c>
      <c r="Q46" s="127">
        <f t="shared" si="0"/>
        <v>1845</v>
      </c>
      <c r="R46" s="126" t="s">
        <v>232</v>
      </c>
    </row>
    <row r="47" spans="1:18">
      <c r="A47" s="126"/>
      <c r="B47" s="127">
        <v>6</v>
      </c>
      <c r="C47" s="126" t="s">
        <v>97</v>
      </c>
      <c r="D47" s="126" t="s">
        <v>241</v>
      </c>
      <c r="E47" s="126" t="s">
        <v>93</v>
      </c>
      <c r="F47" s="129">
        <v>43928</v>
      </c>
      <c r="G47" s="126" t="s">
        <v>228</v>
      </c>
      <c r="H47" s="126"/>
      <c r="J47" s="126"/>
      <c r="K47" s="62">
        <v>15</v>
      </c>
      <c r="L47" s="126" t="s">
        <v>226</v>
      </c>
      <c r="M47" s="126" t="s">
        <v>227</v>
      </c>
      <c r="N47" s="126" t="s">
        <v>84</v>
      </c>
      <c r="O47" s="130">
        <v>43514</v>
      </c>
      <c r="P47" s="130">
        <v>43921</v>
      </c>
      <c r="Q47" s="127">
        <f t="shared" si="0"/>
        <v>408</v>
      </c>
      <c r="R47" s="126" t="s">
        <v>232</v>
      </c>
    </row>
    <row r="48" spans="1:18">
      <c r="A48" s="126"/>
      <c r="B48" s="127">
        <v>7</v>
      </c>
      <c r="C48" s="126" t="s">
        <v>320</v>
      </c>
      <c r="D48" s="126" t="s">
        <v>280</v>
      </c>
      <c r="E48" s="126" t="s">
        <v>41</v>
      </c>
      <c r="F48" s="129">
        <v>43935</v>
      </c>
      <c r="G48" s="126" t="s">
        <v>228</v>
      </c>
      <c r="H48" s="126" t="s">
        <v>321</v>
      </c>
      <c r="J48" s="126"/>
      <c r="K48" s="62">
        <v>16</v>
      </c>
      <c r="L48" s="126" t="s">
        <v>322</v>
      </c>
      <c r="M48" s="126" t="s">
        <v>234</v>
      </c>
      <c r="N48" s="126" t="s">
        <v>55</v>
      </c>
      <c r="O48" s="130">
        <v>43270</v>
      </c>
      <c r="P48" s="130">
        <v>43921</v>
      </c>
      <c r="Q48" s="127">
        <f t="shared" si="0"/>
        <v>652</v>
      </c>
      <c r="R48" s="126" t="s">
        <v>232</v>
      </c>
    </row>
    <row r="49" spans="1:18">
      <c r="A49" s="126"/>
      <c r="B49" s="127">
        <v>8</v>
      </c>
      <c r="C49" s="126" t="s">
        <v>323</v>
      </c>
      <c r="D49" s="126" t="s">
        <v>236</v>
      </c>
      <c r="E49" s="126" t="s">
        <v>315</v>
      </c>
      <c r="F49" s="129">
        <v>43936</v>
      </c>
      <c r="G49" s="126" t="s">
        <v>276</v>
      </c>
      <c r="H49" s="126"/>
      <c r="J49" s="126">
        <v>202004</v>
      </c>
      <c r="K49" s="62">
        <v>17</v>
      </c>
      <c r="L49" s="126" t="s">
        <v>324</v>
      </c>
      <c r="M49" s="126" t="s">
        <v>236</v>
      </c>
      <c r="N49" s="126" t="s">
        <v>315</v>
      </c>
      <c r="O49" s="130">
        <v>43466</v>
      </c>
      <c r="P49" s="130">
        <v>43927</v>
      </c>
      <c r="Q49" s="127">
        <f t="shared" si="0"/>
        <v>462</v>
      </c>
      <c r="R49" s="126" t="s">
        <v>276</v>
      </c>
    </row>
    <row r="50" spans="1:18">
      <c r="A50" s="126"/>
      <c r="B50" s="127">
        <v>9</v>
      </c>
      <c r="C50" s="126" t="s">
        <v>325</v>
      </c>
      <c r="D50" s="126" t="s">
        <v>236</v>
      </c>
      <c r="E50" s="126" t="s">
        <v>315</v>
      </c>
      <c r="F50" s="129">
        <v>43942</v>
      </c>
      <c r="G50" s="126" t="s">
        <v>228</v>
      </c>
      <c r="H50" s="126"/>
      <c r="J50" s="126"/>
      <c r="K50" s="62">
        <v>18</v>
      </c>
      <c r="L50" s="126" t="s">
        <v>326</v>
      </c>
      <c r="M50" s="126" t="s">
        <v>311</v>
      </c>
      <c r="N50" s="126" t="s">
        <v>55</v>
      </c>
      <c r="O50" s="130">
        <v>43931</v>
      </c>
      <c r="P50" s="130">
        <v>43941</v>
      </c>
      <c r="Q50" s="127">
        <f t="shared" si="0"/>
        <v>11</v>
      </c>
      <c r="R50" s="126" t="s">
        <v>311</v>
      </c>
    </row>
    <row r="51" spans="1:18">
      <c r="A51" s="126"/>
      <c r="B51" s="127">
        <v>10</v>
      </c>
      <c r="C51" s="126" t="s">
        <v>327</v>
      </c>
      <c r="D51" s="126" t="s">
        <v>236</v>
      </c>
      <c r="E51" s="126" t="s">
        <v>315</v>
      </c>
      <c r="F51" s="129">
        <v>43946</v>
      </c>
      <c r="G51" s="126" t="s">
        <v>228</v>
      </c>
      <c r="H51" s="126"/>
      <c r="J51" s="126"/>
      <c r="K51" s="62">
        <v>19</v>
      </c>
      <c r="L51" s="126" t="s">
        <v>328</v>
      </c>
      <c r="M51" s="126" t="s">
        <v>290</v>
      </c>
      <c r="N51" s="126" t="s">
        <v>93</v>
      </c>
      <c r="O51" s="130">
        <v>43943</v>
      </c>
      <c r="P51" s="130">
        <v>43951</v>
      </c>
      <c r="Q51" s="127">
        <f t="shared" si="0"/>
        <v>9</v>
      </c>
      <c r="R51" s="126" t="s">
        <v>238</v>
      </c>
    </row>
    <row r="52" spans="1:18">
      <c r="A52" s="126"/>
      <c r="B52" s="127">
        <v>11</v>
      </c>
      <c r="C52" s="126" t="s">
        <v>134</v>
      </c>
      <c r="D52" s="126" t="s">
        <v>234</v>
      </c>
      <c r="E52" s="126" t="s">
        <v>55</v>
      </c>
      <c r="F52" s="129">
        <v>43946</v>
      </c>
      <c r="G52" s="126" t="s">
        <v>228</v>
      </c>
      <c r="H52" s="126" t="s">
        <v>329</v>
      </c>
      <c r="J52" s="126"/>
      <c r="K52" s="62">
        <v>20</v>
      </c>
      <c r="L52" s="126" t="s">
        <v>313</v>
      </c>
      <c r="M52" s="126" t="s">
        <v>311</v>
      </c>
      <c r="N52" s="126" t="s">
        <v>55</v>
      </c>
      <c r="O52" s="130">
        <v>43917</v>
      </c>
      <c r="P52" s="130">
        <v>43951</v>
      </c>
      <c r="Q52" s="127">
        <f t="shared" si="0"/>
        <v>35</v>
      </c>
      <c r="R52" s="126" t="s">
        <v>311</v>
      </c>
    </row>
    <row r="53" spans="1:18">
      <c r="A53" s="126"/>
      <c r="B53" s="127">
        <v>12</v>
      </c>
      <c r="C53" s="126" t="s">
        <v>326</v>
      </c>
      <c r="D53" s="126" t="s">
        <v>311</v>
      </c>
      <c r="E53" s="126" t="s">
        <v>55</v>
      </c>
      <c r="F53" s="129">
        <v>43931</v>
      </c>
      <c r="G53" s="126" t="s">
        <v>312</v>
      </c>
      <c r="H53" s="126"/>
      <c r="J53" s="126"/>
      <c r="K53" s="62">
        <v>21</v>
      </c>
      <c r="L53" s="126" t="s">
        <v>330</v>
      </c>
      <c r="M53" s="126" t="s">
        <v>234</v>
      </c>
      <c r="N53" s="126" t="s">
        <v>315</v>
      </c>
      <c r="O53" s="130">
        <v>43276</v>
      </c>
      <c r="P53" s="130">
        <v>43953</v>
      </c>
      <c r="Q53" s="127">
        <f t="shared" si="0"/>
        <v>678</v>
      </c>
      <c r="R53" s="126" t="s">
        <v>232</v>
      </c>
    </row>
    <row r="54" spans="1:18">
      <c r="A54" s="126"/>
      <c r="B54" s="127">
        <v>13</v>
      </c>
      <c r="C54" s="126" t="s">
        <v>328</v>
      </c>
      <c r="D54" s="126" t="s">
        <v>290</v>
      </c>
      <c r="E54" s="126" t="s">
        <v>93</v>
      </c>
      <c r="F54" s="129">
        <v>43943</v>
      </c>
      <c r="G54" s="126" t="s">
        <v>228</v>
      </c>
      <c r="H54" s="62"/>
      <c r="J54" s="126">
        <v>202005</v>
      </c>
      <c r="K54" s="62">
        <v>22</v>
      </c>
      <c r="L54" s="126" t="s">
        <v>295</v>
      </c>
      <c r="M54" s="126" t="s">
        <v>234</v>
      </c>
      <c r="N54" s="126" t="s">
        <v>55</v>
      </c>
      <c r="O54" s="130">
        <v>43923</v>
      </c>
      <c r="P54" s="130">
        <v>43960</v>
      </c>
      <c r="Q54" s="127">
        <f t="shared" si="0"/>
        <v>38</v>
      </c>
      <c r="R54" s="126" t="s">
        <v>238</v>
      </c>
    </row>
    <row r="55" spans="1:18">
      <c r="A55" s="126">
        <v>202005</v>
      </c>
      <c r="B55" s="127">
        <v>14</v>
      </c>
      <c r="C55" s="126" t="s">
        <v>331</v>
      </c>
      <c r="D55" s="126" t="s">
        <v>234</v>
      </c>
      <c r="E55" s="126" t="s">
        <v>332</v>
      </c>
      <c r="F55" s="129">
        <v>43963</v>
      </c>
      <c r="G55" s="126" t="s">
        <v>228</v>
      </c>
      <c r="H55" s="62"/>
      <c r="J55" s="126"/>
      <c r="K55" s="62">
        <v>23</v>
      </c>
      <c r="L55" s="126" t="s">
        <v>333</v>
      </c>
      <c r="M55" s="126" t="s">
        <v>236</v>
      </c>
      <c r="N55" s="126" t="s">
        <v>315</v>
      </c>
      <c r="O55" s="130">
        <v>41989</v>
      </c>
      <c r="P55" s="130">
        <v>43982</v>
      </c>
      <c r="Q55" s="127">
        <f t="shared" si="0"/>
        <v>1994</v>
      </c>
      <c r="R55" s="126" t="s">
        <v>276</v>
      </c>
    </row>
    <row r="56" spans="1:18">
      <c r="A56" s="126"/>
      <c r="B56" s="127">
        <v>15</v>
      </c>
      <c r="C56" s="126" t="s">
        <v>334</v>
      </c>
      <c r="D56" s="126" t="s">
        <v>290</v>
      </c>
      <c r="E56" s="126" t="s">
        <v>93</v>
      </c>
      <c r="F56" s="129">
        <v>43970</v>
      </c>
      <c r="G56" s="126" t="s">
        <v>228</v>
      </c>
      <c r="H56" s="62"/>
      <c r="J56" s="126"/>
      <c r="K56" s="62">
        <v>24</v>
      </c>
      <c r="L56" s="126" t="s">
        <v>335</v>
      </c>
      <c r="M56" s="126" t="s">
        <v>236</v>
      </c>
      <c r="N56" s="126" t="s">
        <v>315</v>
      </c>
      <c r="O56" s="130">
        <v>42936</v>
      </c>
      <c r="P56" s="130">
        <v>43951</v>
      </c>
      <c r="Q56" s="127">
        <f t="shared" si="0"/>
        <v>1016</v>
      </c>
      <c r="R56" s="126" t="s">
        <v>232</v>
      </c>
    </row>
    <row r="57" spans="1:18">
      <c r="A57" s="126"/>
      <c r="B57" s="127">
        <v>16</v>
      </c>
      <c r="C57" s="126" t="s">
        <v>336</v>
      </c>
      <c r="D57" s="126" t="s">
        <v>234</v>
      </c>
      <c r="E57" s="126" t="s">
        <v>332</v>
      </c>
      <c r="F57" s="129">
        <v>43977</v>
      </c>
      <c r="G57" s="62" t="s">
        <v>228</v>
      </c>
      <c r="H57" s="62"/>
      <c r="J57" s="126"/>
      <c r="K57" s="62">
        <v>25</v>
      </c>
      <c r="L57" s="126" t="s">
        <v>334</v>
      </c>
      <c r="M57" s="126" t="s">
        <v>290</v>
      </c>
      <c r="N57" s="126" t="s">
        <v>93</v>
      </c>
      <c r="O57" s="130">
        <v>43970</v>
      </c>
      <c r="P57" s="130">
        <v>43976</v>
      </c>
      <c r="Q57" s="127">
        <f t="shared" si="0"/>
        <v>7</v>
      </c>
      <c r="R57" s="126" t="s">
        <v>238</v>
      </c>
    </row>
    <row r="58" spans="1:18">
      <c r="A58" s="126"/>
      <c r="B58" s="127">
        <v>17</v>
      </c>
      <c r="C58" s="126" t="s">
        <v>192</v>
      </c>
      <c r="D58" s="126" t="s">
        <v>236</v>
      </c>
      <c r="E58" s="126" t="s">
        <v>337</v>
      </c>
      <c r="F58" s="129">
        <v>43979</v>
      </c>
      <c r="G58" s="62" t="s">
        <v>228</v>
      </c>
      <c r="H58" s="62"/>
      <c r="J58" s="126"/>
      <c r="K58" s="62">
        <v>26</v>
      </c>
      <c r="L58" s="126" t="s">
        <v>331</v>
      </c>
      <c r="M58" s="126" t="s">
        <v>234</v>
      </c>
      <c r="N58" s="126" t="s">
        <v>315</v>
      </c>
      <c r="O58" s="130">
        <v>43963</v>
      </c>
      <c r="P58" s="130">
        <v>43982</v>
      </c>
      <c r="Q58" s="127">
        <f t="shared" si="0"/>
        <v>20</v>
      </c>
      <c r="R58" s="126" t="s">
        <v>238</v>
      </c>
    </row>
    <row r="59" spans="1:18">
      <c r="A59" s="126">
        <v>202006</v>
      </c>
      <c r="B59" s="127">
        <v>18</v>
      </c>
      <c r="C59" s="126" t="s">
        <v>338</v>
      </c>
      <c r="D59" s="126" t="s">
        <v>290</v>
      </c>
      <c r="E59" s="126" t="s">
        <v>93</v>
      </c>
      <c r="F59" s="130">
        <v>43983</v>
      </c>
      <c r="G59" s="126" t="s">
        <v>228</v>
      </c>
      <c r="H59" s="126"/>
      <c r="J59" s="126"/>
      <c r="K59" s="62">
        <v>27</v>
      </c>
      <c r="L59" s="126" t="s">
        <v>339</v>
      </c>
      <c r="M59" s="126" t="s">
        <v>236</v>
      </c>
      <c r="N59" s="126" t="s">
        <v>315</v>
      </c>
      <c r="O59" s="130">
        <v>42660</v>
      </c>
      <c r="P59" s="130">
        <v>43982</v>
      </c>
      <c r="Q59" s="127">
        <f t="shared" si="0"/>
        <v>1323</v>
      </c>
      <c r="R59" s="126" t="s">
        <v>232</v>
      </c>
    </row>
    <row r="60" spans="1:18">
      <c r="A60" s="126"/>
      <c r="B60" s="127">
        <v>19</v>
      </c>
      <c r="C60" s="126" t="s">
        <v>340</v>
      </c>
      <c r="D60" s="126" t="s">
        <v>236</v>
      </c>
      <c r="E60" s="126" t="s">
        <v>315</v>
      </c>
      <c r="F60" s="130">
        <v>43983</v>
      </c>
      <c r="G60" s="126" t="s">
        <v>276</v>
      </c>
      <c r="H60" s="126" t="s">
        <v>341</v>
      </c>
      <c r="J60" s="126">
        <v>202006</v>
      </c>
      <c r="K60" s="62">
        <v>28</v>
      </c>
      <c r="L60" s="126" t="s">
        <v>314</v>
      </c>
      <c r="M60" s="126" t="s">
        <v>236</v>
      </c>
      <c r="N60" s="126" t="s">
        <v>315</v>
      </c>
      <c r="O60" s="130">
        <v>43920</v>
      </c>
      <c r="P60" s="130">
        <v>43991</v>
      </c>
      <c r="Q60" s="127">
        <f t="shared" si="0"/>
        <v>72</v>
      </c>
      <c r="R60" s="126" t="s">
        <v>238</v>
      </c>
    </row>
    <row r="61" spans="1:18">
      <c r="A61" s="126"/>
      <c r="B61" s="127">
        <v>20</v>
      </c>
      <c r="C61" s="126" t="s">
        <v>342</v>
      </c>
      <c r="D61" s="126" t="s">
        <v>268</v>
      </c>
      <c r="E61" s="126" t="s">
        <v>315</v>
      </c>
      <c r="F61" s="130">
        <v>43985</v>
      </c>
      <c r="G61" s="126" t="s">
        <v>228</v>
      </c>
      <c r="H61" s="126"/>
      <c r="J61" s="126"/>
      <c r="K61" s="62">
        <v>29</v>
      </c>
      <c r="L61" s="126" t="s">
        <v>343</v>
      </c>
      <c r="M61" s="126" t="s">
        <v>236</v>
      </c>
      <c r="N61" s="126" t="s">
        <v>315</v>
      </c>
      <c r="O61" s="130">
        <v>42936</v>
      </c>
      <c r="P61" s="130">
        <v>43990</v>
      </c>
      <c r="Q61" s="127">
        <f t="shared" si="0"/>
        <v>1055</v>
      </c>
      <c r="R61" s="126" t="s">
        <v>232</v>
      </c>
    </row>
    <row r="62" spans="1:18">
      <c r="A62" s="126"/>
      <c r="B62" s="127">
        <v>21</v>
      </c>
      <c r="C62" s="126" t="s">
        <v>344</v>
      </c>
      <c r="D62" s="126" t="s">
        <v>274</v>
      </c>
      <c r="E62" s="126" t="s">
        <v>55</v>
      </c>
      <c r="F62" s="130"/>
      <c r="G62" s="126" t="s">
        <v>312</v>
      </c>
      <c r="H62" s="126" t="s">
        <v>341</v>
      </c>
      <c r="J62" s="126"/>
      <c r="K62" s="62">
        <v>30</v>
      </c>
      <c r="L62" s="126" t="s">
        <v>320</v>
      </c>
      <c r="M62" s="126" t="s">
        <v>280</v>
      </c>
      <c r="N62" s="126" t="s">
        <v>41</v>
      </c>
      <c r="O62" s="130">
        <v>43935</v>
      </c>
      <c r="P62" s="130">
        <v>44000</v>
      </c>
      <c r="Q62" s="127">
        <f t="shared" si="0"/>
        <v>66</v>
      </c>
      <c r="R62" s="126" t="s">
        <v>238</v>
      </c>
    </row>
    <row r="63" spans="1:18">
      <c r="A63" s="126"/>
      <c r="B63" s="127">
        <v>22</v>
      </c>
      <c r="C63" s="126" t="s">
        <v>202</v>
      </c>
      <c r="D63" s="126" t="s">
        <v>236</v>
      </c>
      <c r="E63" s="126" t="s">
        <v>315</v>
      </c>
      <c r="F63" s="130">
        <v>43987</v>
      </c>
      <c r="G63" s="126" t="s">
        <v>228</v>
      </c>
      <c r="H63" s="126"/>
      <c r="J63" s="126"/>
      <c r="K63" s="62">
        <v>31</v>
      </c>
      <c r="L63" s="126" t="s">
        <v>305</v>
      </c>
      <c r="M63" s="126" t="s">
        <v>236</v>
      </c>
      <c r="N63" s="126" t="s">
        <v>315</v>
      </c>
      <c r="O63" s="130">
        <v>43805</v>
      </c>
      <c r="P63" s="130">
        <v>44002</v>
      </c>
      <c r="Q63" s="127">
        <f t="shared" si="0"/>
        <v>198</v>
      </c>
      <c r="R63" s="126" t="s">
        <v>232</v>
      </c>
    </row>
    <row r="64" spans="1:18">
      <c r="A64" s="126"/>
      <c r="B64" s="127">
        <v>23</v>
      </c>
      <c r="C64" s="126" t="s">
        <v>345</v>
      </c>
      <c r="D64" s="126" t="s">
        <v>236</v>
      </c>
      <c r="E64" s="126" t="s">
        <v>315</v>
      </c>
      <c r="F64" s="130">
        <v>43993</v>
      </c>
      <c r="G64" s="126" t="s">
        <v>228</v>
      </c>
      <c r="H64" s="126"/>
      <c r="J64" s="126">
        <v>202007</v>
      </c>
      <c r="K64" s="62">
        <v>32</v>
      </c>
      <c r="L64" s="126" t="s">
        <v>327</v>
      </c>
      <c r="M64" s="126" t="s">
        <v>236</v>
      </c>
      <c r="N64" s="126" t="s">
        <v>315</v>
      </c>
      <c r="O64" s="130">
        <v>43946</v>
      </c>
      <c r="P64" s="130">
        <v>44013</v>
      </c>
      <c r="Q64" s="127">
        <f t="shared" si="0"/>
        <v>68</v>
      </c>
      <c r="R64" s="126" t="s">
        <v>238</v>
      </c>
    </row>
    <row r="65" spans="1:18">
      <c r="A65" s="126"/>
      <c r="B65" s="127">
        <v>24</v>
      </c>
      <c r="C65" s="126" t="s">
        <v>346</v>
      </c>
      <c r="D65" s="126" t="s">
        <v>274</v>
      </c>
      <c r="E65" s="126" t="s">
        <v>55</v>
      </c>
      <c r="F65" s="130">
        <v>43998</v>
      </c>
      <c r="G65" s="126" t="s">
        <v>312</v>
      </c>
      <c r="H65" s="126"/>
      <c r="J65" s="126"/>
      <c r="K65" s="62">
        <v>33</v>
      </c>
      <c r="L65" s="126" t="s">
        <v>347</v>
      </c>
      <c r="M65" s="126" t="s">
        <v>236</v>
      </c>
      <c r="N65" s="126" t="s">
        <v>315</v>
      </c>
      <c r="O65" s="130">
        <v>44001</v>
      </c>
      <c r="P65" s="130">
        <v>44019</v>
      </c>
      <c r="Q65" s="127">
        <f t="shared" si="0"/>
        <v>19</v>
      </c>
      <c r="R65" s="126" t="s">
        <v>238</v>
      </c>
    </row>
    <row r="66" spans="1:18">
      <c r="A66" s="126"/>
      <c r="B66" s="127">
        <v>25</v>
      </c>
      <c r="C66" s="126" t="s">
        <v>348</v>
      </c>
      <c r="D66" s="126" t="s">
        <v>236</v>
      </c>
      <c r="E66" s="126" t="s">
        <v>315</v>
      </c>
      <c r="F66" s="130">
        <v>43999</v>
      </c>
      <c r="G66" s="126" t="s">
        <v>276</v>
      </c>
      <c r="H66" s="126" t="s">
        <v>341</v>
      </c>
      <c r="J66" s="126"/>
      <c r="K66" s="62">
        <v>34</v>
      </c>
      <c r="L66" s="126" t="s">
        <v>349</v>
      </c>
      <c r="M66" s="126" t="s">
        <v>268</v>
      </c>
      <c r="N66" s="126" t="s">
        <v>315</v>
      </c>
      <c r="O66" s="130">
        <v>44015</v>
      </c>
      <c r="P66" s="130">
        <v>44042</v>
      </c>
      <c r="Q66" s="127">
        <f t="shared" si="0"/>
        <v>28</v>
      </c>
      <c r="R66" s="126" t="s">
        <v>238</v>
      </c>
    </row>
    <row r="67" spans="1:18">
      <c r="A67" s="126"/>
      <c r="B67" s="127">
        <v>26</v>
      </c>
      <c r="C67" s="126" t="s">
        <v>146</v>
      </c>
      <c r="D67" s="126" t="s">
        <v>274</v>
      </c>
      <c r="E67" s="126" t="s">
        <v>55</v>
      </c>
      <c r="F67" s="130">
        <v>44000</v>
      </c>
      <c r="G67" s="126" t="s">
        <v>312</v>
      </c>
      <c r="H67" s="126"/>
      <c r="J67" s="126"/>
      <c r="K67" s="62">
        <v>35</v>
      </c>
      <c r="L67" s="126" t="s">
        <v>286</v>
      </c>
      <c r="M67" s="126" t="s">
        <v>268</v>
      </c>
      <c r="N67" s="126" t="s">
        <v>315</v>
      </c>
      <c r="O67" s="130">
        <v>43754</v>
      </c>
      <c r="P67" s="130">
        <v>44043</v>
      </c>
      <c r="Q67" s="127">
        <f t="shared" ref="Q67:Q95" si="1">P67-O67+1</f>
        <v>290</v>
      </c>
      <c r="R67" s="126" t="s">
        <v>232</v>
      </c>
    </row>
    <row r="68" spans="1:18">
      <c r="A68" s="126"/>
      <c r="B68" s="127">
        <v>27</v>
      </c>
      <c r="C68" s="126" t="s">
        <v>350</v>
      </c>
      <c r="D68" s="126" t="s">
        <v>236</v>
      </c>
      <c r="E68" s="126" t="s">
        <v>315</v>
      </c>
      <c r="F68" s="130">
        <v>44001</v>
      </c>
      <c r="G68" s="126" t="s">
        <v>228</v>
      </c>
      <c r="H68" s="126"/>
      <c r="J68" s="126"/>
      <c r="K68" s="62">
        <v>36</v>
      </c>
      <c r="L68" s="126" t="s">
        <v>338</v>
      </c>
      <c r="M68" s="126" t="s">
        <v>290</v>
      </c>
      <c r="N68" s="126" t="s">
        <v>93</v>
      </c>
      <c r="O68" s="130">
        <v>43983</v>
      </c>
      <c r="P68" s="130">
        <v>44043</v>
      </c>
      <c r="Q68" s="127">
        <f t="shared" si="1"/>
        <v>61</v>
      </c>
      <c r="R68" s="126" t="s">
        <v>238</v>
      </c>
    </row>
    <row r="69" spans="1:18">
      <c r="A69" s="126"/>
      <c r="B69" s="127">
        <v>28</v>
      </c>
      <c r="C69" s="126" t="s">
        <v>351</v>
      </c>
      <c r="D69" s="126" t="s">
        <v>236</v>
      </c>
      <c r="E69" s="126" t="s">
        <v>315</v>
      </c>
      <c r="F69" s="130">
        <v>44011</v>
      </c>
      <c r="G69" s="126" t="s">
        <v>276</v>
      </c>
      <c r="H69" s="126"/>
      <c r="J69" s="126">
        <v>202008</v>
      </c>
      <c r="K69" s="62">
        <v>37</v>
      </c>
      <c r="L69" s="126" t="s">
        <v>345</v>
      </c>
      <c r="M69" s="126" t="s">
        <v>236</v>
      </c>
      <c r="N69" s="126" t="s">
        <v>315</v>
      </c>
      <c r="O69" s="130">
        <v>43993</v>
      </c>
      <c r="P69" s="130">
        <v>44048</v>
      </c>
      <c r="Q69" s="127">
        <f t="shared" si="1"/>
        <v>56</v>
      </c>
      <c r="R69" s="126" t="s">
        <v>238</v>
      </c>
    </row>
    <row r="70" spans="1:18">
      <c r="A70" s="126">
        <v>202007</v>
      </c>
      <c r="B70" s="127">
        <v>29</v>
      </c>
      <c r="C70" s="126" t="s">
        <v>352</v>
      </c>
      <c r="D70" s="126" t="s">
        <v>236</v>
      </c>
      <c r="E70" s="126" t="s">
        <v>315</v>
      </c>
      <c r="F70" s="130">
        <v>44013</v>
      </c>
      <c r="G70" s="126" t="s">
        <v>228</v>
      </c>
      <c r="H70" s="126"/>
      <c r="J70" s="126"/>
      <c r="K70" s="62">
        <v>38</v>
      </c>
      <c r="L70" s="126" t="s">
        <v>353</v>
      </c>
      <c r="M70" s="126" t="s">
        <v>290</v>
      </c>
      <c r="N70" s="126" t="s">
        <v>93</v>
      </c>
      <c r="O70" s="130">
        <v>44053</v>
      </c>
      <c r="P70" s="130">
        <v>44057</v>
      </c>
      <c r="Q70" s="127">
        <f t="shared" si="1"/>
        <v>5</v>
      </c>
      <c r="R70" s="126" t="s">
        <v>238</v>
      </c>
    </row>
    <row r="71" spans="1:18">
      <c r="A71" s="126"/>
      <c r="B71" s="127">
        <v>30</v>
      </c>
      <c r="C71" s="126" t="s">
        <v>349</v>
      </c>
      <c r="D71" s="126" t="s">
        <v>268</v>
      </c>
      <c r="E71" s="126" t="s">
        <v>315</v>
      </c>
      <c r="F71" s="130">
        <v>44015</v>
      </c>
      <c r="G71" s="126" t="s">
        <v>228</v>
      </c>
      <c r="H71" s="126"/>
      <c r="J71" s="126"/>
      <c r="K71" s="62">
        <v>39</v>
      </c>
      <c r="L71" s="126" t="s">
        <v>351</v>
      </c>
      <c r="M71" s="126" t="s">
        <v>236</v>
      </c>
      <c r="N71" s="126" t="s">
        <v>315</v>
      </c>
      <c r="O71" s="130">
        <v>44011</v>
      </c>
      <c r="P71" s="130">
        <v>44061</v>
      </c>
      <c r="Q71" s="127">
        <f t="shared" si="1"/>
        <v>51</v>
      </c>
      <c r="R71" s="126" t="s">
        <v>238</v>
      </c>
    </row>
    <row r="72" spans="1:18">
      <c r="A72" s="126"/>
      <c r="B72" s="127">
        <v>31</v>
      </c>
      <c r="C72" s="126" t="s">
        <v>354</v>
      </c>
      <c r="D72" s="126" t="s">
        <v>236</v>
      </c>
      <c r="E72" s="126" t="s">
        <v>315</v>
      </c>
      <c r="F72" s="130">
        <v>44027</v>
      </c>
      <c r="G72" s="126" t="s">
        <v>228</v>
      </c>
      <c r="H72" s="126"/>
      <c r="J72" s="126"/>
      <c r="K72" s="62">
        <v>40</v>
      </c>
      <c r="L72" s="126" t="s">
        <v>342</v>
      </c>
      <c r="M72" s="126" t="s">
        <v>268</v>
      </c>
      <c r="N72" s="126" t="s">
        <v>315</v>
      </c>
      <c r="O72" s="130">
        <v>43985</v>
      </c>
      <c r="P72" s="130">
        <v>44064</v>
      </c>
      <c r="Q72" s="127">
        <f t="shared" si="1"/>
        <v>80</v>
      </c>
      <c r="R72" s="126" t="s">
        <v>238</v>
      </c>
    </row>
    <row r="73" spans="1:18">
      <c r="A73" s="126">
        <v>202008</v>
      </c>
      <c r="B73" s="127">
        <v>32</v>
      </c>
      <c r="C73" s="126" t="s">
        <v>355</v>
      </c>
      <c r="D73" s="126" t="s">
        <v>356</v>
      </c>
      <c r="E73" s="126" t="s">
        <v>315</v>
      </c>
      <c r="F73" s="130">
        <v>44044</v>
      </c>
      <c r="G73" s="126" t="s">
        <v>228</v>
      </c>
      <c r="H73" s="126"/>
      <c r="J73" s="126"/>
      <c r="K73" s="62">
        <v>41</v>
      </c>
      <c r="L73" s="126" t="s">
        <v>257</v>
      </c>
      <c r="M73" s="126" t="s">
        <v>258</v>
      </c>
      <c r="N73" s="126" t="s">
        <v>70</v>
      </c>
      <c r="O73" s="130">
        <v>43626</v>
      </c>
      <c r="P73" s="130">
        <v>44074</v>
      </c>
      <c r="Q73" s="127">
        <f t="shared" si="1"/>
        <v>449</v>
      </c>
      <c r="R73" s="126" t="s">
        <v>232</v>
      </c>
    </row>
    <row r="74" spans="1:18">
      <c r="A74" s="126"/>
      <c r="B74" s="127">
        <v>33</v>
      </c>
      <c r="C74" s="126" t="s">
        <v>353</v>
      </c>
      <c r="D74" s="126" t="s">
        <v>290</v>
      </c>
      <c r="E74" s="126" t="s">
        <v>93</v>
      </c>
      <c r="F74" s="130">
        <v>44053</v>
      </c>
      <c r="G74" s="126" t="s">
        <v>228</v>
      </c>
      <c r="H74" s="126"/>
      <c r="J74" s="126"/>
      <c r="K74" s="62">
        <v>42</v>
      </c>
      <c r="L74" s="126" t="s">
        <v>348</v>
      </c>
      <c r="M74" s="126" t="s">
        <v>236</v>
      </c>
      <c r="N74" s="126" t="s">
        <v>315</v>
      </c>
      <c r="O74" s="130">
        <v>43999</v>
      </c>
      <c r="P74" s="130">
        <v>44074</v>
      </c>
      <c r="Q74" s="127">
        <f t="shared" si="1"/>
        <v>76</v>
      </c>
      <c r="R74" s="126" t="s">
        <v>238</v>
      </c>
    </row>
    <row r="75" spans="1:18">
      <c r="A75" s="126"/>
      <c r="B75" s="127">
        <v>34</v>
      </c>
      <c r="C75" s="126" t="s">
        <v>172</v>
      </c>
      <c r="D75" s="126" t="s">
        <v>236</v>
      </c>
      <c r="E75" s="126" t="s">
        <v>357</v>
      </c>
      <c r="F75" s="130">
        <v>44054</v>
      </c>
      <c r="G75" s="126" t="s">
        <v>228</v>
      </c>
      <c r="H75" s="126"/>
      <c r="J75" s="126">
        <v>202009</v>
      </c>
      <c r="K75" s="62">
        <v>43</v>
      </c>
      <c r="L75" s="126" t="s">
        <v>352</v>
      </c>
      <c r="M75" s="126" t="s">
        <v>236</v>
      </c>
      <c r="N75" s="126" t="s">
        <v>315</v>
      </c>
      <c r="O75" s="130">
        <v>44013</v>
      </c>
      <c r="P75" s="130">
        <v>44075</v>
      </c>
      <c r="Q75" s="127">
        <f t="shared" si="1"/>
        <v>63</v>
      </c>
      <c r="R75" s="126" t="s">
        <v>238</v>
      </c>
    </row>
    <row r="76" spans="1:18">
      <c r="A76" s="126">
        <v>202009</v>
      </c>
      <c r="B76" s="127">
        <v>35</v>
      </c>
      <c r="C76" s="126" t="s">
        <v>358</v>
      </c>
      <c r="D76" s="126" t="s">
        <v>274</v>
      </c>
      <c r="E76" s="126" t="s">
        <v>359</v>
      </c>
      <c r="F76" s="130">
        <v>44075</v>
      </c>
      <c r="G76" s="126" t="s">
        <v>312</v>
      </c>
      <c r="H76" s="126"/>
      <c r="J76" s="126"/>
      <c r="K76" s="62">
        <v>44</v>
      </c>
      <c r="L76" s="126" t="s">
        <v>323</v>
      </c>
      <c r="M76" s="126" t="s">
        <v>236</v>
      </c>
      <c r="N76" s="126" t="s">
        <v>315</v>
      </c>
      <c r="O76" s="130">
        <v>43936</v>
      </c>
      <c r="P76" s="130">
        <v>44078</v>
      </c>
      <c r="Q76" s="127">
        <f t="shared" si="1"/>
        <v>143</v>
      </c>
      <c r="R76" s="126" t="s">
        <v>238</v>
      </c>
    </row>
    <row r="77" spans="1:18">
      <c r="A77" s="126"/>
      <c r="B77" s="127">
        <v>36</v>
      </c>
      <c r="C77" s="126" t="s">
        <v>360</v>
      </c>
      <c r="D77" s="126" t="s">
        <v>290</v>
      </c>
      <c r="E77" s="126" t="s">
        <v>93</v>
      </c>
      <c r="F77" s="130">
        <v>44088</v>
      </c>
      <c r="G77" s="126" t="s">
        <v>228</v>
      </c>
      <c r="H77" s="126"/>
      <c r="J77" s="126"/>
      <c r="K77" s="62">
        <v>45</v>
      </c>
      <c r="L77" s="126" t="s">
        <v>361</v>
      </c>
      <c r="M77" s="126" t="s">
        <v>362</v>
      </c>
      <c r="N77" s="126" t="s">
        <v>108</v>
      </c>
      <c r="O77" s="130">
        <v>42515</v>
      </c>
      <c r="P77" s="130">
        <v>44095</v>
      </c>
      <c r="Q77" s="127">
        <f t="shared" si="1"/>
        <v>1581</v>
      </c>
      <c r="R77" s="126" t="s">
        <v>232</v>
      </c>
    </row>
    <row r="78" spans="1:18">
      <c r="A78" s="126"/>
      <c r="B78" s="127">
        <v>37</v>
      </c>
      <c r="C78" s="126" t="s">
        <v>363</v>
      </c>
      <c r="D78" s="126" t="s">
        <v>236</v>
      </c>
      <c r="E78" s="126" t="s">
        <v>364</v>
      </c>
      <c r="F78" s="130">
        <v>44086</v>
      </c>
      <c r="G78" s="126" t="s">
        <v>276</v>
      </c>
      <c r="H78" s="126"/>
      <c r="J78" s="126">
        <v>202010</v>
      </c>
      <c r="K78" s="62">
        <v>46</v>
      </c>
      <c r="L78" s="126" t="s">
        <v>365</v>
      </c>
      <c r="M78" s="126" t="s">
        <v>234</v>
      </c>
      <c r="N78" s="126" t="s">
        <v>315</v>
      </c>
      <c r="O78" s="130">
        <v>44115</v>
      </c>
      <c r="P78" s="130">
        <v>44123</v>
      </c>
      <c r="Q78" s="127">
        <f t="shared" si="1"/>
        <v>9</v>
      </c>
      <c r="R78" s="126" t="s">
        <v>238</v>
      </c>
    </row>
    <row r="79" spans="1:18">
      <c r="A79" s="126">
        <v>202010</v>
      </c>
      <c r="B79" s="127">
        <v>38</v>
      </c>
      <c r="C79" s="126" t="s">
        <v>366</v>
      </c>
      <c r="D79" s="126" t="s">
        <v>310</v>
      </c>
      <c r="E79" s="126" t="s">
        <v>70</v>
      </c>
      <c r="F79" s="130">
        <v>44116</v>
      </c>
      <c r="G79" s="126" t="s">
        <v>228</v>
      </c>
      <c r="H79" s="126"/>
      <c r="J79" s="126"/>
      <c r="K79" s="62">
        <v>47</v>
      </c>
      <c r="L79" s="126" t="s">
        <v>367</v>
      </c>
      <c r="M79" s="126" t="s">
        <v>310</v>
      </c>
      <c r="N79" s="126" t="s">
        <v>70</v>
      </c>
      <c r="O79" s="130">
        <v>44116</v>
      </c>
      <c r="P79" s="130">
        <v>44127</v>
      </c>
      <c r="Q79" s="127">
        <f t="shared" si="1"/>
        <v>12</v>
      </c>
      <c r="R79" s="126" t="s">
        <v>238</v>
      </c>
    </row>
    <row r="80" spans="1:18">
      <c r="A80" s="126"/>
      <c r="B80" s="127">
        <v>39</v>
      </c>
      <c r="C80" s="126" t="s">
        <v>78</v>
      </c>
      <c r="D80" s="126" t="s">
        <v>310</v>
      </c>
      <c r="E80" s="126" t="s">
        <v>70</v>
      </c>
      <c r="F80" s="130">
        <v>44116</v>
      </c>
      <c r="G80" s="126" t="s">
        <v>228</v>
      </c>
      <c r="H80" s="126"/>
      <c r="J80" s="126">
        <v>202011</v>
      </c>
      <c r="K80" s="62">
        <v>48</v>
      </c>
      <c r="L80" s="126" t="s">
        <v>368</v>
      </c>
      <c r="M80" s="126" t="s">
        <v>260</v>
      </c>
      <c r="N80" s="126" t="s">
        <v>41</v>
      </c>
      <c r="O80" s="130">
        <v>44131</v>
      </c>
      <c r="P80" s="130">
        <v>44151</v>
      </c>
      <c r="Q80" s="127">
        <f t="shared" si="1"/>
        <v>21</v>
      </c>
      <c r="R80" s="126" t="s">
        <v>238</v>
      </c>
    </row>
    <row r="81" spans="1:18">
      <c r="A81" s="126"/>
      <c r="B81" s="127">
        <v>40</v>
      </c>
      <c r="C81" s="126" t="s">
        <v>367</v>
      </c>
      <c r="D81" s="126" t="s">
        <v>310</v>
      </c>
      <c r="E81" s="126" t="s">
        <v>70</v>
      </c>
      <c r="F81" s="130">
        <v>44116</v>
      </c>
      <c r="G81" s="126" t="s">
        <v>228</v>
      </c>
      <c r="H81" s="126"/>
      <c r="J81" s="126"/>
      <c r="K81" s="62">
        <v>49</v>
      </c>
      <c r="L81" s="126" t="s">
        <v>354</v>
      </c>
      <c r="M81" s="126" t="s">
        <v>236</v>
      </c>
      <c r="N81" s="126" t="s">
        <v>315</v>
      </c>
      <c r="O81" s="130">
        <v>44027</v>
      </c>
      <c r="P81" s="130">
        <v>44165</v>
      </c>
      <c r="Q81" s="127">
        <f t="shared" si="1"/>
        <v>139</v>
      </c>
      <c r="R81" s="126" t="s">
        <v>232</v>
      </c>
    </row>
    <row r="82" spans="1:18">
      <c r="A82" s="126"/>
      <c r="B82" s="127">
        <v>41</v>
      </c>
      <c r="C82" s="126" t="s">
        <v>365</v>
      </c>
      <c r="D82" s="126" t="s">
        <v>234</v>
      </c>
      <c r="E82" s="126" t="s">
        <v>369</v>
      </c>
      <c r="F82" s="130">
        <v>44115</v>
      </c>
      <c r="G82" s="126" t="s">
        <v>228</v>
      </c>
      <c r="H82" s="126" t="s">
        <v>370</v>
      </c>
      <c r="J82" s="137">
        <v>202012</v>
      </c>
      <c r="K82" s="126">
        <v>50</v>
      </c>
      <c r="L82" s="126" t="s">
        <v>366</v>
      </c>
      <c r="M82" s="126" t="s">
        <v>310</v>
      </c>
      <c r="N82" s="126" t="s">
        <v>70</v>
      </c>
      <c r="O82" s="130">
        <v>44116</v>
      </c>
      <c r="P82" s="130">
        <v>44182</v>
      </c>
      <c r="Q82" s="127">
        <f t="shared" si="1"/>
        <v>67</v>
      </c>
      <c r="R82" s="126" t="s">
        <v>238</v>
      </c>
    </row>
    <row r="83" spans="1:18">
      <c r="A83" s="126"/>
      <c r="B83" s="127">
        <v>42</v>
      </c>
      <c r="C83" s="126" t="s">
        <v>368</v>
      </c>
      <c r="D83" s="126" t="s">
        <v>260</v>
      </c>
      <c r="E83" s="126" t="s">
        <v>41</v>
      </c>
      <c r="F83" s="130">
        <v>44131</v>
      </c>
      <c r="G83" s="126" t="s">
        <v>228</v>
      </c>
      <c r="H83" s="126"/>
      <c r="J83" s="139"/>
      <c r="K83" s="126">
        <v>51</v>
      </c>
      <c r="L83" s="126" t="s">
        <v>360</v>
      </c>
      <c r="M83" s="126" t="s">
        <v>290</v>
      </c>
      <c r="N83" s="126" t="s">
        <v>93</v>
      </c>
      <c r="O83" s="130">
        <v>44088</v>
      </c>
      <c r="P83" s="130">
        <v>44196</v>
      </c>
      <c r="Q83" s="127">
        <f t="shared" si="1"/>
        <v>109</v>
      </c>
      <c r="R83" s="126" t="s">
        <v>238</v>
      </c>
    </row>
    <row r="84" spans="1:18">
      <c r="A84" s="137">
        <v>202011</v>
      </c>
      <c r="B84" s="126">
        <v>43</v>
      </c>
      <c r="C84" s="126" t="s">
        <v>112</v>
      </c>
      <c r="D84" s="126" t="s">
        <v>362</v>
      </c>
      <c r="E84" s="126" t="s">
        <v>108</v>
      </c>
      <c r="F84" s="130">
        <v>44137</v>
      </c>
      <c r="G84" s="126" t="s">
        <v>228</v>
      </c>
      <c r="H84" s="126"/>
      <c r="J84" s="126">
        <v>202101</v>
      </c>
      <c r="K84" s="126">
        <v>1</v>
      </c>
      <c r="L84" s="126" t="s">
        <v>371</v>
      </c>
      <c r="M84" s="126" t="s">
        <v>372</v>
      </c>
      <c r="N84" s="126" t="s">
        <v>41</v>
      </c>
      <c r="O84" s="130">
        <v>44160</v>
      </c>
      <c r="P84" s="130">
        <v>44202</v>
      </c>
      <c r="Q84" s="127">
        <f t="shared" si="1"/>
        <v>43</v>
      </c>
      <c r="R84" s="126" t="s">
        <v>238</v>
      </c>
    </row>
    <row r="85" spans="1:18">
      <c r="A85" s="138"/>
      <c r="B85" s="126">
        <v>44</v>
      </c>
      <c r="C85" s="126" t="s">
        <v>103</v>
      </c>
      <c r="D85" s="126" t="s">
        <v>373</v>
      </c>
      <c r="E85" s="126" t="s">
        <v>93</v>
      </c>
      <c r="F85" s="130">
        <v>44144</v>
      </c>
      <c r="G85" s="126" t="s">
        <v>228</v>
      </c>
      <c r="H85" s="126"/>
      <c r="J85" s="126"/>
      <c r="K85" s="126">
        <v>2</v>
      </c>
      <c r="L85" s="126" t="s">
        <v>374</v>
      </c>
      <c r="M85" s="62" t="s">
        <v>236</v>
      </c>
      <c r="N85" s="62" t="s">
        <v>237</v>
      </c>
      <c r="O85" s="130">
        <v>43187</v>
      </c>
      <c r="P85" s="130">
        <v>44222</v>
      </c>
      <c r="Q85" s="127">
        <f t="shared" si="1"/>
        <v>1036</v>
      </c>
      <c r="R85" s="62" t="s">
        <v>232</v>
      </c>
    </row>
    <row r="86" spans="1:18">
      <c r="A86" s="139"/>
      <c r="B86" s="126">
        <v>45</v>
      </c>
      <c r="C86" s="126" t="s">
        <v>371</v>
      </c>
      <c r="D86" s="126" t="s">
        <v>263</v>
      </c>
      <c r="E86" s="126" t="s">
        <v>41</v>
      </c>
      <c r="F86" s="130">
        <v>44160</v>
      </c>
      <c r="G86" s="126" t="s">
        <v>228</v>
      </c>
      <c r="H86" s="126"/>
      <c r="J86" s="126">
        <v>202102</v>
      </c>
      <c r="K86" s="126">
        <v>3</v>
      </c>
      <c r="L86" s="126" t="s">
        <v>375</v>
      </c>
      <c r="M86" s="126" t="s">
        <v>292</v>
      </c>
      <c r="N86" s="126" t="s">
        <v>237</v>
      </c>
      <c r="O86" s="130">
        <v>44197</v>
      </c>
      <c r="P86" s="130">
        <v>44255</v>
      </c>
      <c r="Q86" s="127">
        <f t="shared" si="1"/>
        <v>59</v>
      </c>
      <c r="R86" s="126" t="s">
        <v>292</v>
      </c>
    </row>
    <row r="87" spans="1:18">
      <c r="A87" s="126">
        <v>202101</v>
      </c>
      <c r="B87" s="126">
        <v>1</v>
      </c>
      <c r="C87" s="126" t="s">
        <v>143</v>
      </c>
      <c r="D87" s="126" t="s">
        <v>376</v>
      </c>
      <c r="E87" s="126" t="s">
        <v>377</v>
      </c>
      <c r="F87" s="130">
        <v>44197</v>
      </c>
      <c r="G87" s="126" t="s">
        <v>228</v>
      </c>
      <c r="H87" s="126"/>
      <c r="J87" s="126">
        <v>202103</v>
      </c>
      <c r="K87" s="126">
        <v>4</v>
      </c>
      <c r="L87" s="126" t="s">
        <v>378</v>
      </c>
      <c r="M87" s="126" t="s">
        <v>234</v>
      </c>
      <c r="N87" s="126" t="s">
        <v>377</v>
      </c>
      <c r="O87" s="130">
        <v>44250</v>
      </c>
      <c r="P87" s="130">
        <v>44258</v>
      </c>
      <c r="Q87" s="127">
        <f t="shared" si="1"/>
        <v>9</v>
      </c>
      <c r="R87" s="126" t="s">
        <v>238</v>
      </c>
    </row>
    <row r="88" spans="1:18">
      <c r="A88" s="126"/>
      <c r="B88" s="126">
        <v>2</v>
      </c>
      <c r="C88" s="126" t="s">
        <v>375</v>
      </c>
      <c r="D88" s="126" t="s">
        <v>292</v>
      </c>
      <c r="E88" s="126" t="s">
        <v>237</v>
      </c>
      <c r="F88" s="130">
        <v>44197</v>
      </c>
      <c r="G88" s="126" t="s">
        <v>276</v>
      </c>
      <c r="H88" s="126"/>
      <c r="J88" s="126"/>
      <c r="K88" s="126">
        <v>5</v>
      </c>
      <c r="L88" s="126" t="s">
        <v>379</v>
      </c>
      <c r="M88" s="126" t="s">
        <v>280</v>
      </c>
      <c r="N88" s="126" t="s">
        <v>41</v>
      </c>
      <c r="O88" s="130">
        <v>44265</v>
      </c>
      <c r="P88" s="130">
        <v>44266</v>
      </c>
      <c r="Q88" s="127">
        <f t="shared" si="1"/>
        <v>2</v>
      </c>
      <c r="R88" s="126" t="s">
        <v>238</v>
      </c>
    </row>
    <row r="89" spans="1:18">
      <c r="A89" s="126"/>
      <c r="B89" s="126">
        <v>3</v>
      </c>
      <c r="C89" s="126" t="s">
        <v>380</v>
      </c>
      <c r="D89" s="126" t="s">
        <v>248</v>
      </c>
      <c r="E89" s="126" t="s">
        <v>93</v>
      </c>
      <c r="F89" s="130">
        <v>44209</v>
      </c>
      <c r="G89" s="126" t="s">
        <v>228</v>
      </c>
      <c r="H89" s="126"/>
      <c r="J89" s="126"/>
      <c r="K89" s="126">
        <v>6</v>
      </c>
      <c r="L89" s="126" t="s">
        <v>381</v>
      </c>
      <c r="M89" s="126" t="s">
        <v>236</v>
      </c>
      <c r="N89" s="126" t="s">
        <v>237</v>
      </c>
      <c r="O89" s="130">
        <v>44265</v>
      </c>
      <c r="P89" s="130">
        <v>44265</v>
      </c>
      <c r="Q89" s="127">
        <f t="shared" si="1"/>
        <v>1</v>
      </c>
      <c r="R89" s="126" t="s">
        <v>238</v>
      </c>
    </row>
    <row r="90" spans="1:18">
      <c r="A90" s="126">
        <v>202102</v>
      </c>
      <c r="B90" s="126">
        <v>4</v>
      </c>
      <c r="C90" s="126" t="s">
        <v>382</v>
      </c>
      <c r="D90" s="126" t="s">
        <v>260</v>
      </c>
      <c r="E90" s="126" t="s">
        <v>41</v>
      </c>
      <c r="F90" s="130">
        <v>44228</v>
      </c>
      <c r="G90" s="126" t="s">
        <v>228</v>
      </c>
      <c r="H90" s="126"/>
      <c r="J90" s="126"/>
      <c r="K90" s="126">
        <v>7</v>
      </c>
      <c r="L90" s="126" t="s">
        <v>325</v>
      </c>
      <c r="M90" s="126" t="s">
        <v>236</v>
      </c>
      <c r="N90" s="126" t="s">
        <v>237</v>
      </c>
      <c r="O90" s="130">
        <v>43942</v>
      </c>
      <c r="P90" s="130">
        <v>44280</v>
      </c>
      <c r="Q90" s="127">
        <f t="shared" si="1"/>
        <v>339</v>
      </c>
      <c r="R90" s="126" t="s">
        <v>232</v>
      </c>
    </row>
    <row r="91" spans="1:18">
      <c r="A91" s="126"/>
      <c r="B91" s="126">
        <v>5</v>
      </c>
      <c r="C91" s="126" t="s">
        <v>378</v>
      </c>
      <c r="D91" s="126" t="s">
        <v>234</v>
      </c>
      <c r="E91" s="126" t="s">
        <v>377</v>
      </c>
      <c r="F91" s="130">
        <v>44250</v>
      </c>
      <c r="G91" s="126" t="s">
        <v>228</v>
      </c>
      <c r="H91" s="126"/>
      <c r="J91" s="126"/>
      <c r="K91" s="126">
        <v>8</v>
      </c>
      <c r="L91" s="126" t="s">
        <v>383</v>
      </c>
      <c r="M91" s="126" t="s">
        <v>290</v>
      </c>
      <c r="N91" s="126" t="s">
        <v>93</v>
      </c>
      <c r="O91" s="130">
        <v>44277</v>
      </c>
      <c r="P91" s="130">
        <v>44278</v>
      </c>
      <c r="Q91" s="127">
        <f t="shared" si="1"/>
        <v>2</v>
      </c>
      <c r="R91" s="126" t="s">
        <v>238</v>
      </c>
    </row>
    <row r="92" spans="1:18">
      <c r="A92" s="126"/>
      <c r="B92" s="126">
        <v>6</v>
      </c>
      <c r="C92" s="126" t="s">
        <v>384</v>
      </c>
      <c r="D92" s="126" t="s">
        <v>311</v>
      </c>
      <c r="E92" s="126" t="s">
        <v>377</v>
      </c>
      <c r="F92" s="130">
        <v>44250</v>
      </c>
      <c r="G92" s="126" t="s">
        <v>312</v>
      </c>
      <c r="H92" s="126"/>
      <c r="J92" s="126"/>
      <c r="K92" s="126">
        <v>9</v>
      </c>
      <c r="L92" s="126" t="s">
        <v>385</v>
      </c>
      <c r="M92" s="126" t="s">
        <v>280</v>
      </c>
      <c r="N92" s="126" t="s">
        <v>41</v>
      </c>
      <c r="O92" s="130">
        <v>44279</v>
      </c>
      <c r="P92" s="130">
        <v>44284</v>
      </c>
      <c r="Q92" s="127">
        <f t="shared" si="1"/>
        <v>6</v>
      </c>
      <c r="R92" s="126" t="s">
        <v>238</v>
      </c>
    </row>
    <row r="93" spans="1:18">
      <c r="A93" s="126">
        <v>202103</v>
      </c>
      <c r="B93" s="126">
        <v>7</v>
      </c>
      <c r="C93" s="126" t="s">
        <v>386</v>
      </c>
      <c r="D93" s="126" t="s">
        <v>230</v>
      </c>
      <c r="E93" s="126" t="s">
        <v>123</v>
      </c>
      <c r="F93" s="130">
        <v>44260</v>
      </c>
      <c r="G93" s="126" t="s">
        <v>228</v>
      </c>
      <c r="H93" s="126"/>
      <c r="J93" s="126"/>
      <c r="K93" s="126">
        <v>10</v>
      </c>
      <c r="L93" s="126" t="s">
        <v>363</v>
      </c>
      <c r="M93" s="126" t="s">
        <v>236</v>
      </c>
      <c r="N93" s="126" t="s">
        <v>237</v>
      </c>
      <c r="O93" s="130">
        <v>44086</v>
      </c>
      <c r="P93" s="130">
        <v>44286</v>
      </c>
      <c r="Q93" s="127">
        <f t="shared" si="1"/>
        <v>201</v>
      </c>
      <c r="R93" s="126" t="s">
        <v>276</v>
      </c>
    </row>
    <row r="94" spans="1:18">
      <c r="A94" s="126"/>
      <c r="B94" s="126">
        <v>8</v>
      </c>
      <c r="C94" s="126" t="s">
        <v>379</v>
      </c>
      <c r="D94" s="126" t="s">
        <v>280</v>
      </c>
      <c r="E94" s="126" t="s">
        <v>41</v>
      </c>
      <c r="F94" s="130">
        <v>44265</v>
      </c>
      <c r="G94" s="126" t="s">
        <v>228</v>
      </c>
      <c r="H94" s="126" t="s">
        <v>387</v>
      </c>
      <c r="J94" s="126"/>
      <c r="K94" s="126">
        <v>11</v>
      </c>
      <c r="L94" s="126" t="s">
        <v>388</v>
      </c>
      <c r="M94" s="126" t="s">
        <v>236</v>
      </c>
      <c r="N94" s="126" t="s">
        <v>237</v>
      </c>
      <c r="O94" s="130">
        <v>44279</v>
      </c>
      <c r="P94" s="130">
        <v>44286</v>
      </c>
      <c r="Q94" s="127">
        <f t="shared" si="1"/>
        <v>8</v>
      </c>
      <c r="R94" s="126" t="s">
        <v>238</v>
      </c>
    </row>
    <row r="95" spans="1:18">
      <c r="A95" s="126"/>
      <c r="B95" s="126">
        <v>9</v>
      </c>
      <c r="C95" s="126" t="s">
        <v>381</v>
      </c>
      <c r="D95" s="126" t="s">
        <v>236</v>
      </c>
      <c r="E95" s="126" t="s">
        <v>237</v>
      </c>
      <c r="F95" s="130">
        <v>44265</v>
      </c>
      <c r="G95" s="126" t="s">
        <v>389</v>
      </c>
      <c r="H95" s="126" t="s">
        <v>387</v>
      </c>
      <c r="J95" s="126">
        <v>202104</v>
      </c>
      <c r="K95" s="126">
        <v>12</v>
      </c>
      <c r="L95" s="126" t="s">
        <v>382</v>
      </c>
      <c r="M95" s="126" t="s">
        <v>260</v>
      </c>
      <c r="N95" s="126" t="s">
        <v>41</v>
      </c>
      <c r="O95" s="130">
        <v>44228</v>
      </c>
      <c r="P95" s="130">
        <v>44292</v>
      </c>
      <c r="Q95" s="127">
        <f t="shared" si="1"/>
        <v>65</v>
      </c>
      <c r="R95" s="126" t="s">
        <v>238</v>
      </c>
    </row>
    <row r="96" spans="1:18">
      <c r="A96" s="126"/>
      <c r="B96" s="126">
        <v>10</v>
      </c>
      <c r="C96" s="126" t="s">
        <v>390</v>
      </c>
      <c r="D96" s="126" t="s">
        <v>236</v>
      </c>
      <c r="E96" s="126" t="s">
        <v>237</v>
      </c>
      <c r="F96" s="130">
        <v>44266</v>
      </c>
      <c r="G96" s="126" t="s">
        <v>389</v>
      </c>
      <c r="H96" s="126"/>
      <c r="J96" s="147">
        <v>202105</v>
      </c>
      <c r="K96" s="126">
        <v>13</v>
      </c>
      <c r="L96" s="126" t="s">
        <v>384</v>
      </c>
      <c r="M96" s="126" t="s">
        <v>311</v>
      </c>
      <c r="N96" s="126" t="s">
        <v>70</v>
      </c>
      <c r="O96" s="130">
        <v>44250</v>
      </c>
      <c r="P96" s="130">
        <v>44338</v>
      </c>
      <c r="Q96" s="127">
        <f t="shared" ref="Q96:Q117" si="2">P96-O96+1</f>
        <v>89</v>
      </c>
      <c r="R96" s="126" t="s">
        <v>391</v>
      </c>
    </row>
    <row r="97" spans="1:18">
      <c r="A97" s="126"/>
      <c r="B97" s="126">
        <v>11</v>
      </c>
      <c r="C97" s="126" t="s">
        <v>392</v>
      </c>
      <c r="D97" s="126" t="s">
        <v>236</v>
      </c>
      <c r="E97" s="126" t="s">
        <v>237</v>
      </c>
      <c r="F97" s="130">
        <v>44266</v>
      </c>
      <c r="G97" s="126" t="s">
        <v>389</v>
      </c>
      <c r="H97" s="126"/>
      <c r="J97" s="148"/>
      <c r="K97" s="126">
        <v>14</v>
      </c>
      <c r="L97" s="126" t="s">
        <v>393</v>
      </c>
      <c r="M97" s="126" t="s">
        <v>310</v>
      </c>
      <c r="N97" s="126" t="s">
        <v>70</v>
      </c>
      <c r="O97" s="130">
        <v>44328</v>
      </c>
      <c r="P97" s="130">
        <v>44329</v>
      </c>
      <c r="Q97" s="127">
        <f t="shared" si="2"/>
        <v>2</v>
      </c>
      <c r="R97" s="126" t="s">
        <v>238</v>
      </c>
    </row>
    <row r="98" spans="1:18">
      <c r="A98" s="126"/>
      <c r="B98" s="126">
        <v>12</v>
      </c>
      <c r="C98" s="126" t="s">
        <v>383</v>
      </c>
      <c r="D98" s="126" t="s">
        <v>290</v>
      </c>
      <c r="E98" s="126" t="s">
        <v>93</v>
      </c>
      <c r="F98" s="130">
        <v>44277</v>
      </c>
      <c r="G98" s="126" t="s">
        <v>228</v>
      </c>
      <c r="H98" s="126" t="s">
        <v>387</v>
      </c>
      <c r="J98" s="148"/>
      <c r="K98" s="126">
        <v>15</v>
      </c>
      <c r="L98" s="126" t="s">
        <v>394</v>
      </c>
      <c r="M98" s="126" t="s">
        <v>268</v>
      </c>
      <c r="N98" s="126" t="s">
        <v>237</v>
      </c>
      <c r="O98" s="130">
        <v>44328</v>
      </c>
      <c r="P98" s="130">
        <v>44333</v>
      </c>
      <c r="Q98" s="127">
        <f t="shared" si="2"/>
        <v>6</v>
      </c>
      <c r="R98" s="126" t="s">
        <v>238</v>
      </c>
    </row>
    <row r="99" spans="1:18">
      <c r="A99" s="126"/>
      <c r="B99" s="126">
        <v>13</v>
      </c>
      <c r="C99" s="126" t="s">
        <v>385</v>
      </c>
      <c r="D99" s="126" t="s">
        <v>280</v>
      </c>
      <c r="E99" s="126" t="s">
        <v>41</v>
      </c>
      <c r="F99" s="130">
        <v>44279</v>
      </c>
      <c r="G99" s="126" t="s">
        <v>228</v>
      </c>
      <c r="H99" s="126" t="s">
        <v>387</v>
      </c>
      <c r="J99" s="148"/>
      <c r="K99" s="126">
        <v>16</v>
      </c>
      <c r="L99" s="126" t="s">
        <v>380</v>
      </c>
      <c r="M99" s="126" t="s">
        <v>248</v>
      </c>
      <c r="N99" s="126" t="s">
        <v>93</v>
      </c>
      <c r="O99" s="130">
        <v>44209</v>
      </c>
      <c r="P99" s="130">
        <v>44336</v>
      </c>
      <c r="Q99" s="127">
        <f t="shared" si="2"/>
        <v>128</v>
      </c>
      <c r="R99" s="126" t="s">
        <v>238</v>
      </c>
    </row>
    <row r="100" spans="1:18">
      <c r="A100" s="126"/>
      <c r="B100" s="126">
        <v>14</v>
      </c>
      <c r="C100" s="126" t="s">
        <v>388</v>
      </c>
      <c r="D100" s="126" t="s">
        <v>236</v>
      </c>
      <c r="E100" s="126" t="s">
        <v>237</v>
      </c>
      <c r="F100" s="130">
        <v>44279</v>
      </c>
      <c r="G100" s="126" t="s">
        <v>389</v>
      </c>
      <c r="H100" s="126"/>
      <c r="J100" s="148"/>
      <c r="K100" s="126">
        <v>17</v>
      </c>
      <c r="L100" s="126" t="s">
        <v>392</v>
      </c>
      <c r="M100" s="126" t="s">
        <v>236</v>
      </c>
      <c r="N100" s="126" t="s">
        <v>237</v>
      </c>
      <c r="O100" s="130">
        <v>44266</v>
      </c>
      <c r="P100" s="130">
        <v>44341</v>
      </c>
      <c r="Q100" s="127">
        <f t="shared" si="2"/>
        <v>76</v>
      </c>
      <c r="R100" s="126" t="s">
        <v>238</v>
      </c>
    </row>
    <row r="101" spans="1:18">
      <c r="A101" s="126"/>
      <c r="B101" s="126">
        <v>15</v>
      </c>
      <c r="C101" s="126" t="s">
        <v>188</v>
      </c>
      <c r="D101" s="126" t="s">
        <v>236</v>
      </c>
      <c r="E101" s="126" t="s">
        <v>237</v>
      </c>
      <c r="F101" s="130">
        <v>44279</v>
      </c>
      <c r="G101" s="126" t="s">
        <v>389</v>
      </c>
      <c r="H101" s="126"/>
      <c r="J101" s="148"/>
      <c r="K101" s="126">
        <v>18</v>
      </c>
      <c r="L101" s="126" t="s">
        <v>346</v>
      </c>
      <c r="M101" s="126" t="s">
        <v>311</v>
      </c>
      <c r="N101" s="126" t="s">
        <v>377</v>
      </c>
      <c r="O101" s="130">
        <v>43998</v>
      </c>
      <c r="P101" s="130">
        <v>44347</v>
      </c>
      <c r="Q101" s="127">
        <f t="shared" si="2"/>
        <v>350</v>
      </c>
      <c r="R101" s="126" t="s">
        <v>391</v>
      </c>
    </row>
    <row r="102" spans="1:18">
      <c r="A102" s="126"/>
      <c r="B102" s="126">
        <v>16</v>
      </c>
      <c r="C102" s="126" t="s">
        <v>198</v>
      </c>
      <c r="D102" s="126" t="s">
        <v>236</v>
      </c>
      <c r="E102" s="126" t="s">
        <v>237</v>
      </c>
      <c r="F102" s="130">
        <v>44282</v>
      </c>
      <c r="G102" s="126" t="s">
        <v>389</v>
      </c>
      <c r="H102" s="126"/>
      <c r="J102" s="148"/>
      <c r="K102" s="126">
        <v>19</v>
      </c>
      <c r="L102" s="126" t="s">
        <v>395</v>
      </c>
      <c r="M102" s="126" t="s">
        <v>236</v>
      </c>
      <c r="N102" s="126" t="s">
        <v>237</v>
      </c>
      <c r="O102" s="130">
        <v>44326</v>
      </c>
      <c r="P102" s="130">
        <v>44347</v>
      </c>
      <c r="Q102" s="127">
        <f t="shared" si="2"/>
        <v>22</v>
      </c>
      <c r="R102" s="126" t="s">
        <v>276</v>
      </c>
    </row>
    <row r="103" spans="1:18">
      <c r="A103" s="126">
        <v>202104</v>
      </c>
      <c r="B103" s="126">
        <v>17</v>
      </c>
      <c r="C103" s="126" t="s">
        <v>396</v>
      </c>
      <c r="D103" s="126" t="s">
        <v>268</v>
      </c>
      <c r="E103" s="126" t="s">
        <v>237</v>
      </c>
      <c r="F103" s="130">
        <v>44308</v>
      </c>
      <c r="G103" s="126" t="s">
        <v>389</v>
      </c>
      <c r="H103" s="126"/>
      <c r="J103" s="148"/>
      <c r="K103" s="126">
        <v>20</v>
      </c>
      <c r="L103" s="126" t="s">
        <v>397</v>
      </c>
      <c r="M103" s="126" t="s">
        <v>236</v>
      </c>
      <c r="N103" s="126" t="s">
        <v>237</v>
      </c>
      <c r="O103" s="130">
        <v>44333</v>
      </c>
      <c r="P103" s="130">
        <v>44347</v>
      </c>
      <c r="Q103" s="127">
        <f t="shared" si="2"/>
        <v>15</v>
      </c>
      <c r="R103" s="126" t="s">
        <v>276</v>
      </c>
    </row>
    <row r="104" spans="1:18">
      <c r="A104" s="126"/>
      <c r="B104" s="126">
        <v>18</v>
      </c>
      <c r="C104" s="126" t="s">
        <v>100</v>
      </c>
      <c r="D104" s="126" t="s">
        <v>290</v>
      </c>
      <c r="E104" s="126" t="s">
        <v>93</v>
      </c>
      <c r="F104" s="130">
        <v>44311</v>
      </c>
      <c r="G104" s="126" t="s">
        <v>228</v>
      </c>
      <c r="H104" s="126"/>
      <c r="J104" s="149"/>
      <c r="K104" s="126">
        <v>21</v>
      </c>
      <c r="L104" s="126" t="s">
        <v>398</v>
      </c>
      <c r="M104" s="126" t="s">
        <v>310</v>
      </c>
      <c r="N104" s="126" t="s">
        <v>70</v>
      </c>
      <c r="O104" s="130">
        <v>44334</v>
      </c>
      <c r="P104" s="130">
        <v>44335</v>
      </c>
      <c r="Q104" s="127">
        <f t="shared" si="2"/>
        <v>2</v>
      </c>
      <c r="R104" s="126" t="s">
        <v>238</v>
      </c>
    </row>
    <row r="105" spans="1:18">
      <c r="A105" s="140">
        <v>202105</v>
      </c>
      <c r="B105" s="126">
        <v>19</v>
      </c>
      <c r="C105" s="126" t="s">
        <v>399</v>
      </c>
      <c r="D105" s="126" t="s">
        <v>311</v>
      </c>
      <c r="E105" s="126" t="s">
        <v>70</v>
      </c>
      <c r="F105" s="130">
        <v>44322</v>
      </c>
      <c r="G105" s="126" t="s">
        <v>400</v>
      </c>
      <c r="H105" s="126"/>
      <c r="J105" s="140">
        <v>202106</v>
      </c>
      <c r="K105" s="126">
        <v>22</v>
      </c>
      <c r="L105" s="126" t="s">
        <v>401</v>
      </c>
      <c r="M105" s="126" t="s">
        <v>311</v>
      </c>
      <c r="N105" s="126" t="s">
        <v>377</v>
      </c>
      <c r="O105" s="130">
        <v>44355</v>
      </c>
      <c r="P105" s="130">
        <v>44368</v>
      </c>
      <c r="Q105" s="127">
        <f t="shared" si="2"/>
        <v>14</v>
      </c>
      <c r="R105" s="126" t="s">
        <v>238</v>
      </c>
    </row>
    <row r="106" spans="1:18">
      <c r="A106" s="141"/>
      <c r="B106" s="126">
        <v>20</v>
      </c>
      <c r="C106" s="126" t="s">
        <v>402</v>
      </c>
      <c r="D106" s="126" t="s">
        <v>236</v>
      </c>
      <c r="E106" s="126" t="s">
        <v>237</v>
      </c>
      <c r="F106" s="130">
        <v>44324</v>
      </c>
      <c r="G106" s="126" t="s">
        <v>389</v>
      </c>
      <c r="H106" s="126"/>
      <c r="J106" s="141"/>
      <c r="K106" s="126">
        <v>23</v>
      </c>
      <c r="L106" s="126" t="s">
        <v>403</v>
      </c>
      <c r="M106" s="126" t="s">
        <v>236</v>
      </c>
      <c r="N106" s="126" t="s">
        <v>237</v>
      </c>
      <c r="O106" s="130">
        <v>44368</v>
      </c>
      <c r="P106" s="130">
        <v>44369</v>
      </c>
      <c r="Q106" s="127">
        <f t="shared" si="2"/>
        <v>2</v>
      </c>
      <c r="R106" s="126" t="s">
        <v>238</v>
      </c>
    </row>
    <row r="107" spans="1:18">
      <c r="A107" s="141"/>
      <c r="B107" s="126">
        <v>21</v>
      </c>
      <c r="C107" s="126" t="s">
        <v>393</v>
      </c>
      <c r="D107" s="126" t="s">
        <v>270</v>
      </c>
      <c r="E107" s="126" t="s">
        <v>70</v>
      </c>
      <c r="F107" s="130">
        <v>44328</v>
      </c>
      <c r="G107" s="126" t="s">
        <v>228</v>
      </c>
      <c r="H107" s="126" t="s">
        <v>387</v>
      </c>
      <c r="J107" s="142"/>
      <c r="K107" s="126">
        <v>24</v>
      </c>
      <c r="L107" s="126" t="s">
        <v>344</v>
      </c>
      <c r="M107" s="126" t="s">
        <v>236</v>
      </c>
      <c r="N107" s="126" t="s">
        <v>237</v>
      </c>
      <c r="O107" s="130">
        <v>44044</v>
      </c>
      <c r="P107" s="130">
        <v>44377</v>
      </c>
      <c r="Q107" s="127">
        <f t="shared" si="2"/>
        <v>334</v>
      </c>
      <c r="R107" s="126" t="s">
        <v>232</v>
      </c>
    </row>
    <row r="108" spans="1:18">
      <c r="A108" s="141"/>
      <c r="B108" s="126">
        <v>22</v>
      </c>
      <c r="C108" s="126" t="s">
        <v>394</v>
      </c>
      <c r="D108" s="126" t="s">
        <v>268</v>
      </c>
      <c r="E108" s="126" t="s">
        <v>237</v>
      </c>
      <c r="F108" s="130">
        <v>44328</v>
      </c>
      <c r="G108" s="126" t="s">
        <v>228</v>
      </c>
      <c r="H108" s="126" t="s">
        <v>387</v>
      </c>
      <c r="J108" s="140">
        <v>202107</v>
      </c>
      <c r="K108" s="126">
        <v>25</v>
      </c>
      <c r="L108" s="126" t="s">
        <v>404</v>
      </c>
      <c r="M108" s="126" t="s">
        <v>280</v>
      </c>
      <c r="N108" s="126" t="s">
        <v>41</v>
      </c>
      <c r="O108" s="130">
        <v>44334</v>
      </c>
      <c r="P108" s="130">
        <v>44393</v>
      </c>
      <c r="Q108" s="127">
        <f t="shared" si="2"/>
        <v>60</v>
      </c>
      <c r="R108" s="126" t="s">
        <v>238</v>
      </c>
    </row>
    <row r="109" spans="1:18">
      <c r="A109" s="141"/>
      <c r="B109" s="126">
        <v>23</v>
      </c>
      <c r="C109" s="126" t="s">
        <v>395</v>
      </c>
      <c r="D109" s="126" t="s">
        <v>236</v>
      </c>
      <c r="E109" s="126" t="s">
        <v>237</v>
      </c>
      <c r="F109" s="130">
        <v>44326</v>
      </c>
      <c r="G109" s="126" t="s">
        <v>276</v>
      </c>
      <c r="H109" s="126" t="s">
        <v>387</v>
      </c>
      <c r="J109" s="141"/>
      <c r="K109" s="126">
        <v>26</v>
      </c>
      <c r="L109" s="126" t="s">
        <v>405</v>
      </c>
      <c r="M109" s="126" t="s">
        <v>372</v>
      </c>
      <c r="N109" s="126" t="s">
        <v>41</v>
      </c>
      <c r="O109" s="130">
        <v>44383</v>
      </c>
      <c r="P109" s="130">
        <v>44407</v>
      </c>
      <c r="Q109" s="127">
        <f t="shared" si="2"/>
        <v>25</v>
      </c>
      <c r="R109" s="126" t="s">
        <v>238</v>
      </c>
    </row>
    <row r="110" spans="1:18">
      <c r="A110" s="141"/>
      <c r="B110" s="126">
        <v>24</v>
      </c>
      <c r="C110" s="126" t="s">
        <v>397</v>
      </c>
      <c r="D110" s="126" t="s">
        <v>236</v>
      </c>
      <c r="E110" s="126" t="s">
        <v>237</v>
      </c>
      <c r="F110" s="130">
        <v>44333</v>
      </c>
      <c r="G110" s="126" t="s">
        <v>276</v>
      </c>
      <c r="H110" s="126" t="s">
        <v>387</v>
      </c>
      <c r="J110" s="142"/>
      <c r="K110" s="126">
        <v>27</v>
      </c>
      <c r="L110" s="126" t="s">
        <v>297</v>
      </c>
      <c r="M110" s="126" t="s">
        <v>372</v>
      </c>
      <c r="N110" s="126" t="s">
        <v>41</v>
      </c>
      <c r="O110" s="130">
        <v>43770</v>
      </c>
      <c r="P110" s="130">
        <v>44407</v>
      </c>
      <c r="Q110" s="127">
        <f t="shared" si="2"/>
        <v>638</v>
      </c>
      <c r="R110" s="126" t="s">
        <v>232</v>
      </c>
    </row>
    <row r="111" spans="1:18">
      <c r="A111" s="141"/>
      <c r="B111" s="126">
        <v>25</v>
      </c>
      <c r="C111" s="126" t="s">
        <v>404</v>
      </c>
      <c r="D111" s="126" t="s">
        <v>280</v>
      </c>
      <c r="E111" s="126" t="s">
        <v>41</v>
      </c>
      <c r="F111" s="130">
        <v>44334</v>
      </c>
      <c r="G111" s="126" t="s">
        <v>228</v>
      </c>
      <c r="H111" s="126"/>
      <c r="J111" s="140">
        <v>202108</v>
      </c>
      <c r="K111" s="126">
        <v>28</v>
      </c>
      <c r="L111" s="126" t="s">
        <v>396</v>
      </c>
      <c r="M111" s="126" t="s">
        <v>268</v>
      </c>
      <c r="N111" s="126" t="s">
        <v>268</v>
      </c>
      <c r="O111" s="71">
        <v>44308</v>
      </c>
      <c r="P111" s="71">
        <v>44439</v>
      </c>
      <c r="Q111" s="127">
        <f t="shared" si="2"/>
        <v>132</v>
      </c>
      <c r="R111" s="126" t="s">
        <v>232</v>
      </c>
    </row>
    <row r="112" spans="1:18">
      <c r="A112" s="141"/>
      <c r="B112" s="126">
        <v>26</v>
      </c>
      <c r="C112" s="126" t="s">
        <v>406</v>
      </c>
      <c r="D112" s="126" t="s">
        <v>270</v>
      </c>
      <c r="E112" s="126" t="s">
        <v>70</v>
      </c>
      <c r="F112" s="130">
        <v>44335</v>
      </c>
      <c r="G112" s="126" t="s">
        <v>228</v>
      </c>
      <c r="H112" s="126" t="s">
        <v>387</v>
      </c>
      <c r="J112" s="142"/>
      <c r="K112" s="126">
        <v>29</v>
      </c>
      <c r="L112" s="126" t="s">
        <v>386</v>
      </c>
      <c r="M112" s="126" t="s">
        <v>230</v>
      </c>
      <c r="N112" s="126" t="s">
        <v>123</v>
      </c>
      <c r="O112" s="71">
        <v>44260</v>
      </c>
      <c r="P112" s="71">
        <v>44431</v>
      </c>
      <c r="Q112" s="127">
        <f t="shared" si="2"/>
        <v>172</v>
      </c>
      <c r="R112" s="126" t="s">
        <v>232</v>
      </c>
    </row>
    <row r="113" spans="1:18">
      <c r="A113" s="142"/>
      <c r="B113" s="126">
        <v>27</v>
      </c>
      <c r="C113" s="126" t="s">
        <v>75</v>
      </c>
      <c r="D113" s="126" t="s">
        <v>270</v>
      </c>
      <c r="E113" s="126" t="s">
        <v>70</v>
      </c>
      <c r="F113" s="130">
        <v>44335</v>
      </c>
      <c r="G113" s="126" t="s">
        <v>228</v>
      </c>
      <c r="H113" s="126"/>
      <c r="J113" s="140">
        <v>202109</v>
      </c>
      <c r="K113" s="126">
        <v>30</v>
      </c>
      <c r="L113" s="126" t="s">
        <v>355</v>
      </c>
      <c r="M113" s="126" t="s">
        <v>267</v>
      </c>
      <c r="N113" s="126" t="s">
        <v>237</v>
      </c>
      <c r="O113" s="150">
        <v>44058</v>
      </c>
      <c r="P113" s="130">
        <v>44454</v>
      </c>
      <c r="Q113" s="127">
        <f t="shared" si="2"/>
        <v>397</v>
      </c>
      <c r="R113" s="126" t="s">
        <v>232</v>
      </c>
    </row>
    <row r="114" spans="1:18">
      <c r="A114" s="140">
        <v>202106</v>
      </c>
      <c r="B114" s="126">
        <v>28</v>
      </c>
      <c r="C114" s="126" t="s">
        <v>401</v>
      </c>
      <c r="D114" s="126" t="s">
        <v>311</v>
      </c>
      <c r="E114" s="126" t="s">
        <v>377</v>
      </c>
      <c r="F114" s="130">
        <v>44355</v>
      </c>
      <c r="G114" s="126" t="s">
        <v>228</v>
      </c>
      <c r="H114" s="126"/>
      <c r="J114" s="141"/>
      <c r="K114" s="126">
        <v>31</v>
      </c>
      <c r="L114" s="126" t="s">
        <v>407</v>
      </c>
      <c r="M114" s="126" t="s">
        <v>268</v>
      </c>
      <c r="N114" s="126" t="s">
        <v>237</v>
      </c>
      <c r="O114" s="130">
        <v>44370</v>
      </c>
      <c r="P114" s="130">
        <v>44454</v>
      </c>
      <c r="Q114" s="127">
        <f t="shared" si="2"/>
        <v>85</v>
      </c>
      <c r="R114" s="126" t="s">
        <v>238</v>
      </c>
    </row>
    <row r="115" spans="1:18">
      <c r="A115" s="141"/>
      <c r="B115" s="126">
        <v>29</v>
      </c>
      <c r="C115" s="126" t="s">
        <v>403</v>
      </c>
      <c r="D115" s="126" t="s">
        <v>236</v>
      </c>
      <c r="E115" s="126" t="s">
        <v>237</v>
      </c>
      <c r="F115" s="130">
        <v>44368</v>
      </c>
      <c r="G115" s="126" t="s">
        <v>228</v>
      </c>
      <c r="H115" s="126" t="s">
        <v>387</v>
      </c>
      <c r="J115" s="142"/>
      <c r="K115" s="126">
        <v>32</v>
      </c>
      <c r="L115" s="126" t="s">
        <v>358</v>
      </c>
      <c r="M115" s="126" t="s">
        <v>236</v>
      </c>
      <c r="N115" s="126" t="s">
        <v>237</v>
      </c>
      <c r="O115" s="130">
        <v>44075</v>
      </c>
      <c r="P115" s="130">
        <v>44469</v>
      </c>
      <c r="Q115" s="127">
        <f t="shared" si="2"/>
        <v>395</v>
      </c>
      <c r="R115" s="126" t="s">
        <v>232</v>
      </c>
    </row>
    <row r="116" spans="1:18">
      <c r="A116" s="141"/>
      <c r="B116" s="126">
        <v>30</v>
      </c>
      <c r="C116" s="126" t="s">
        <v>407</v>
      </c>
      <c r="D116" s="126" t="s">
        <v>268</v>
      </c>
      <c r="E116" s="126" t="s">
        <v>237</v>
      </c>
      <c r="F116" s="130">
        <v>44370</v>
      </c>
      <c r="G116" s="126" t="s">
        <v>228</v>
      </c>
      <c r="H116" s="126"/>
      <c r="J116" s="143">
        <v>202110</v>
      </c>
      <c r="K116" s="144">
        <v>33</v>
      </c>
      <c r="L116" s="144" t="s">
        <v>198</v>
      </c>
      <c r="M116" s="144" t="s">
        <v>236</v>
      </c>
      <c r="N116" s="144" t="s">
        <v>408</v>
      </c>
      <c r="O116" s="145">
        <v>44282</v>
      </c>
      <c r="P116" s="145">
        <v>44487</v>
      </c>
      <c r="Q116" s="153">
        <f t="shared" si="2"/>
        <v>206</v>
      </c>
      <c r="R116" s="144" t="s">
        <v>232</v>
      </c>
    </row>
    <row r="117" spans="1:18">
      <c r="A117" s="141"/>
      <c r="B117" s="126">
        <v>31</v>
      </c>
      <c r="C117" s="126" t="s">
        <v>49</v>
      </c>
      <c r="D117" s="126" t="s">
        <v>263</v>
      </c>
      <c r="E117" s="126" t="s">
        <v>41</v>
      </c>
      <c r="F117" s="130">
        <v>44372</v>
      </c>
      <c r="G117" s="126" t="s">
        <v>228</v>
      </c>
      <c r="H117" s="126" t="s">
        <v>409</v>
      </c>
      <c r="J117" s="151"/>
      <c r="K117" s="144">
        <v>34</v>
      </c>
      <c r="L117" s="144" t="s">
        <v>410</v>
      </c>
      <c r="M117" s="144" t="s">
        <v>411</v>
      </c>
      <c r="N117" s="144" t="s">
        <v>123</v>
      </c>
      <c r="O117" s="145">
        <v>44382</v>
      </c>
      <c r="P117" s="145">
        <v>44500</v>
      </c>
      <c r="Q117" s="153">
        <f t="shared" si="2"/>
        <v>119</v>
      </c>
      <c r="R117" s="144" t="s">
        <v>276</v>
      </c>
    </row>
    <row r="118" spans="1:18">
      <c r="A118" s="142"/>
      <c r="B118" s="126">
        <v>32</v>
      </c>
      <c r="C118" s="126" t="s">
        <v>412</v>
      </c>
      <c r="D118" s="126" t="s">
        <v>413</v>
      </c>
      <c r="E118" s="126" t="s">
        <v>123</v>
      </c>
      <c r="F118" s="130">
        <v>44375</v>
      </c>
      <c r="G118" s="126" t="s">
        <v>228</v>
      </c>
      <c r="H118" s="126"/>
      <c r="J118" s="62"/>
      <c r="K118" s="62"/>
      <c r="L118" s="62"/>
      <c r="M118" s="62"/>
      <c r="N118" s="62"/>
      <c r="O118" s="62"/>
      <c r="P118" s="62"/>
      <c r="Q118" s="62"/>
      <c r="R118" s="62"/>
    </row>
    <row r="119" spans="1:18">
      <c r="A119" s="140">
        <v>202107</v>
      </c>
      <c r="B119" s="126">
        <v>33</v>
      </c>
      <c r="C119" s="126" t="s">
        <v>414</v>
      </c>
      <c r="D119" s="126" t="s">
        <v>311</v>
      </c>
      <c r="E119" s="126" t="s">
        <v>377</v>
      </c>
      <c r="F119" s="130">
        <v>44379</v>
      </c>
      <c r="G119" s="126" t="s">
        <v>312</v>
      </c>
      <c r="H119" s="126"/>
      <c r="J119" s="62"/>
      <c r="K119" s="62"/>
      <c r="L119" s="62"/>
      <c r="M119" s="62"/>
      <c r="N119" s="62"/>
      <c r="O119" s="62"/>
      <c r="P119" s="62"/>
      <c r="Q119" s="62"/>
      <c r="R119" s="62"/>
    </row>
    <row r="120" spans="1:18">
      <c r="A120" s="141"/>
      <c r="B120" s="126">
        <v>34</v>
      </c>
      <c r="C120" s="126" t="s">
        <v>410</v>
      </c>
      <c r="D120" s="126" t="s">
        <v>411</v>
      </c>
      <c r="E120" s="126" t="s">
        <v>123</v>
      </c>
      <c r="F120" s="130">
        <v>44382</v>
      </c>
      <c r="G120" s="126" t="s">
        <v>276</v>
      </c>
      <c r="H120" s="126"/>
      <c r="J120" s="62"/>
      <c r="K120" s="62"/>
      <c r="L120" s="62"/>
      <c r="M120" s="62"/>
      <c r="N120" s="62"/>
      <c r="O120" s="62"/>
      <c r="P120" s="62"/>
      <c r="Q120" s="62"/>
      <c r="R120" s="62"/>
    </row>
    <row r="121" spans="1:18">
      <c r="A121" s="141"/>
      <c r="B121" s="126">
        <v>35</v>
      </c>
      <c r="C121" s="126" t="s">
        <v>52</v>
      </c>
      <c r="D121" s="126" t="s">
        <v>372</v>
      </c>
      <c r="E121" s="126" t="s">
        <v>41</v>
      </c>
      <c r="F121" s="130">
        <v>44385</v>
      </c>
      <c r="G121" s="126" t="s">
        <v>228</v>
      </c>
      <c r="H121" s="126"/>
      <c r="J121" s="62"/>
      <c r="K121" s="62"/>
      <c r="L121" s="62"/>
      <c r="M121" s="62"/>
      <c r="N121" s="62"/>
      <c r="O121" s="62"/>
      <c r="P121" s="62"/>
      <c r="Q121" s="62"/>
      <c r="R121" s="62"/>
    </row>
    <row r="122" spans="1:18">
      <c r="A122" s="141"/>
      <c r="B122" s="126">
        <v>36</v>
      </c>
      <c r="C122" s="126" t="s">
        <v>415</v>
      </c>
      <c r="D122" s="126" t="s">
        <v>248</v>
      </c>
      <c r="E122" s="126" t="s">
        <v>93</v>
      </c>
      <c r="F122" s="130">
        <v>44387</v>
      </c>
      <c r="G122" s="126" t="s">
        <v>228</v>
      </c>
      <c r="H122" s="126"/>
      <c r="J122" s="62"/>
      <c r="K122" s="62"/>
      <c r="L122" s="62"/>
      <c r="M122" s="62"/>
      <c r="N122" s="62"/>
      <c r="O122" s="62"/>
      <c r="P122" s="62"/>
      <c r="Q122" s="62"/>
      <c r="R122" s="62"/>
    </row>
    <row r="123" spans="1:18">
      <c r="A123" s="142"/>
      <c r="B123" s="126">
        <v>37</v>
      </c>
      <c r="C123" s="126" t="s">
        <v>405</v>
      </c>
      <c r="D123" s="126" t="s">
        <v>372</v>
      </c>
      <c r="E123" s="126" t="s">
        <v>41</v>
      </c>
      <c r="F123" s="130">
        <v>44383</v>
      </c>
      <c r="G123" s="126" t="s">
        <v>228</v>
      </c>
      <c r="H123" s="126"/>
      <c r="J123" s="62"/>
      <c r="K123" s="62"/>
      <c r="L123" s="62"/>
      <c r="M123" s="62"/>
      <c r="N123" s="62"/>
      <c r="O123" s="62"/>
      <c r="P123" s="62"/>
      <c r="Q123" s="62"/>
      <c r="R123" s="62"/>
    </row>
    <row r="124" spans="1:18">
      <c r="A124" s="94">
        <v>202108</v>
      </c>
      <c r="B124" s="126">
        <v>38</v>
      </c>
      <c r="C124" s="126" t="s">
        <v>81</v>
      </c>
      <c r="D124" s="126" t="s">
        <v>310</v>
      </c>
      <c r="E124" s="126" t="s">
        <v>70</v>
      </c>
      <c r="F124" s="130">
        <v>44417</v>
      </c>
      <c r="G124" s="126" t="s">
        <v>228</v>
      </c>
      <c r="H124" s="126"/>
      <c r="J124" s="62"/>
      <c r="K124" s="62"/>
      <c r="L124" s="62"/>
      <c r="M124" s="62"/>
      <c r="N124" s="62"/>
      <c r="O124" s="62"/>
      <c r="P124" s="62"/>
      <c r="Q124" s="62"/>
      <c r="R124" s="62"/>
    </row>
    <row r="125" spans="1:18">
      <c r="A125" s="94"/>
      <c r="B125" s="126">
        <v>39</v>
      </c>
      <c r="C125" s="126" t="s">
        <v>63</v>
      </c>
      <c r="D125" s="126" t="s">
        <v>280</v>
      </c>
      <c r="E125" s="126" t="s">
        <v>41</v>
      </c>
      <c r="F125" s="130">
        <v>44438</v>
      </c>
      <c r="G125" s="126" t="s">
        <v>228</v>
      </c>
      <c r="H125" s="126"/>
      <c r="J125" s="62"/>
      <c r="K125" s="62"/>
      <c r="L125" s="62"/>
      <c r="M125" s="152"/>
      <c r="N125" s="62"/>
      <c r="O125" s="62"/>
      <c r="P125" s="62"/>
      <c r="Q125" s="62"/>
      <c r="R125" s="62"/>
    </row>
    <row r="126" spans="1:18">
      <c r="A126" s="140">
        <v>202109</v>
      </c>
      <c r="B126" s="126">
        <v>40</v>
      </c>
      <c r="C126" s="126" t="s">
        <v>67</v>
      </c>
      <c r="D126" s="126" t="s">
        <v>416</v>
      </c>
      <c r="E126" s="126" t="s">
        <v>417</v>
      </c>
      <c r="F126" s="130">
        <v>44461</v>
      </c>
      <c r="G126" s="126" t="s">
        <v>228</v>
      </c>
      <c r="H126" s="126"/>
      <c r="J126" s="62"/>
      <c r="K126" s="62"/>
      <c r="L126" s="62"/>
      <c r="M126" s="152"/>
      <c r="N126" s="62"/>
      <c r="O126" s="62"/>
      <c r="P126" s="62"/>
      <c r="Q126" s="62"/>
      <c r="R126" s="62"/>
    </row>
    <row r="127" spans="1:18">
      <c r="A127" s="143">
        <v>202110</v>
      </c>
      <c r="B127" s="144">
        <v>41</v>
      </c>
      <c r="C127" s="144" t="s">
        <v>127</v>
      </c>
      <c r="D127" s="144" t="s">
        <v>230</v>
      </c>
      <c r="E127" s="144" t="s">
        <v>123</v>
      </c>
      <c r="F127" s="145">
        <v>44478</v>
      </c>
      <c r="G127" s="144" t="s">
        <v>228</v>
      </c>
      <c r="H127" s="144"/>
      <c r="J127" s="62"/>
      <c r="K127" s="62"/>
      <c r="L127" s="62"/>
      <c r="M127" s="62"/>
      <c r="N127" s="62"/>
      <c r="O127" s="62"/>
      <c r="P127" s="62"/>
      <c r="Q127" s="62"/>
      <c r="R127" s="62"/>
    </row>
    <row r="128" spans="1:18">
      <c r="A128" s="146"/>
      <c r="B128" s="144">
        <v>42</v>
      </c>
      <c r="C128" s="144" t="s">
        <v>195</v>
      </c>
      <c r="D128" s="144" t="s">
        <v>236</v>
      </c>
      <c r="E128" s="144" t="s">
        <v>408</v>
      </c>
      <c r="F128" s="145">
        <v>44491</v>
      </c>
      <c r="G128" s="144" t="s">
        <v>228</v>
      </c>
      <c r="H128" s="144"/>
      <c r="J128" s="62"/>
      <c r="K128" s="62"/>
      <c r="L128" s="62"/>
      <c r="M128" s="62"/>
      <c r="N128" s="62"/>
      <c r="O128" s="62"/>
      <c r="P128" s="62"/>
      <c r="Q128" s="62"/>
      <c r="R128" s="62"/>
    </row>
    <row r="129" spans="1:18">
      <c r="A129" s="146"/>
      <c r="B129" s="144">
        <v>43</v>
      </c>
      <c r="C129" s="144" t="s">
        <v>181</v>
      </c>
      <c r="D129" s="144" t="s">
        <v>236</v>
      </c>
      <c r="E129" s="144" t="s">
        <v>408</v>
      </c>
      <c r="F129" s="145">
        <v>44488</v>
      </c>
      <c r="G129" s="144" t="s">
        <v>228</v>
      </c>
      <c r="H129" s="144"/>
      <c r="J129" s="62"/>
      <c r="K129" s="62"/>
      <c r="L129" s="62"/>
      <c r="M129" s="62"/>
      <c r="N129" s="62"/>
      <c r="O129" s="62"/>
      <c r="P129" s="62"/>
      <c r="Q129" s="62"/>
      <c r="R129" s="62"/>
    </row>
    <row r="130" spans="1:18">
      <c r="A130" s="151"/>
      <c r="B130" s="144">
        <v>44</v>
      </c>
      <c r="C130" s="144" t="s">
        <v>150</v>
      </c>
      <c r="D130" s="144" t="s">
        <v>234</v>
      </c>
      <c r="E130" s="144" t="s">
        <v>408</v>
      </c>
      <c r="F130" s="145">
        <v>44495</v>
      </c>
      <c r="G130" s="144" t="s">
        <v>228</v>
      </c>
      <c r="H130" s="144"/>
      <c r="J130" s="62"/>
      <c r="K130" s="62"/>
      <c r="L130" s="62"/>
      <c r="M130" s="62"/>
      <c r="N130" s="62"/>
      <c r="O130" s="62"/>
      <c r="P130" s="62"/>
      <c r="Q130" s="62"/>
      <c r="R130" s="62"/>
    </row>
    <row r="131" spans="1:18">
      <c r="A131" s="62"/>
      <c r="B131" s="126">
        <v>45</v>
      </c>
      <c r="C131" s="62"/>
      <c r="D131" s="62"/>
      <c r="E131" s="62"/>
      <c r="F131" s="129"/>
      <c r="G131" s="126"/>
      <c r="H131" s="62"/>
      <c r="J131" s="62"/>
      <c r="K131" s="62"/>
      <c r="L131" s="62"/>
      <c r="M131" s="62"/>
      <c r="N131" s="62"/>
      <c r="O131" s="62"/>
      <c r="P131" s="62"/>
      <c r="Q131" s="62"/>
      <c r="R131" s="62"/>
    </row>
    <row r="132" spans="1:18">
      <c r="A132" s="62"/>
      <c r="B132" s="126">
        <v>46</v>
      </c>
      <c r="C132" s="62"/>
      <c r="D132" s="62"/>
      <c r="E132" s="62"/>
      <c r="F132" s="62"/>
      <c r="G132" s="62"/>
      <c r="H132" s="62"/>
      <c r="J132" s="62"/>
      <c r="K132" s="62"/>
      <c r="L132" s="62"/>
      <c r="M132" s="62"/>
      <c r="N132" s="62"/>
      <c r="O132" s="62"/>
      <c r="P132" s="62"/>
      <c r="Q132" s="62"/>
      <c r="R132" s="62"/>
    </row>
    <row r="133" spans="1:18">
      <c r="A133" s="62"/>
      <c r="B133" s="126">
        <v>47</v>
      </c>
      <c r="C133" s="62"/>
      <c r="D133" s="62"/>
      <c r="E133" s="62"/>
      <c r="F133" s="129"/>
      <c r="G133" s="126"/>
      <c r="H133" s="62"/>
      <c r="J133" s="62"/>
      <c r="K133" s="62"/>
      <c r="L133" s="62"/>
      <c r="M133" s="62"/>
      <c r="N133" s="62"/>
      <c r="O133" s="62"/>
      <c r="P133" s="62"/>
      <c r="Q133" s="62"/>
      <c r="R133" s="62"/>
    </row>
    <row r="134" spans="1:18">
      <c r="A134" s="62"/>
      <c r="B134" s="126">
        <v>48</v>
      </c>
      <c r="C134" s="62"/>
      <c r="D134" s="62"/>
      <c r="E134" s="62"/>
      <c r="F134" s="62"/>
      <c r="G134" s="62"/>
      <c r="H134" s="62"/>
      <c r="J134" s="62"/>
      <c r="K134" s="62"/>
      <c r="L134" s="62"/>
      <c r="M134" s="62"/>
      <c r="N134" s="62"/>
      <c r="O134" s="62"/>
      <c r="P134" s="62"/>
      <c r="Q134" s="62"/>
      <c r="R134" s="62"/>
    </row>
    <row r="135" spans="1:18">
      <c r="A135" s="62"/>
      <c r="B135" s="126">
        <v>49</v>
      </c>
      <c r="C135" s="62"/>
      <c r="D135" s="62"/>
      <c r="E135" s="62"/>
      <c r="F135" s="129"/>
      <c r="G135" s="126"/>
      <c r="H135" s="62"/>
      <c r="J135" s="62"/>
      <c r="K135" s="62"/>
      <c r="L135" s="62"/>
      <c r="M135" s="62"/>
      <c r="N135" s="62"/>
      <c r="O135" s="62"/>
      <c r="P135" s="62"/>
      <c r="Q135" s="62"/>
      <c r="R135" s="62"/>
    </row>
    <row r="136" spans="1:18">
      <c r="A136" s="62"/>
      <c r="B136" s="126">
        <v>50</v>
      </c>
      <c r="C136" s="62"/>
      <c r="D136" s="62"/>
      <c r="E136" s="62"/>
      <c r="F136" s="62"/>
      <c r="G136" s="62"/>
      <c r="H136" s="62"/>
      <c r="J136" s="62"/>
      <c r="K136" s="62"/>
      <c r="L136" s="62"/>
      <c r="M136" s="62"/>
      <c r="N136" s="62"/>
      <c r="O136" s="62"/>
      <c r="P136" s="62"/>
      <c r="Q136" s="62"/>
      <c r="R136" s="62"/>
    </row>
  </sheetData>
  <mergeCells count="58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</mergeCells>
  <dataValidations count="7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O26"/>
  <sheetViews>
    <sheetView zoomScale="55" zoomScaleNormal="55" topLeftCell="A19" workbookViewId="0">
      <selection activeCell="K41" sqref="K41"/>
    </sheetView>
  </sheetViews>
  <sheetFormatPr defaultColWidth="9" defaultRowHeight="14"/>
  <cols>
    <col min="1" max="5" width="14" style="100" customWidth="1"/>
    <col min="6" max="6" width="14" style="100" hidden="1" customWidth="1"/>
    <col min="7" max="67" width="14" style="100" customWidth="1"/>
    <col min="68" max="16384" width="9" style="100"/>
  </cols>
  <sheetData>
    <row r="1" s="100" customFormat="1" ht="51.2" customHeight="1" spans="1:67">
      <c r="A1" s="101" t="s">
        <v>418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16"/>
    </row>
    <row r="2" s="100" customFormat="1" ht="25.6" customHeight="1" spans="1:67">
      <c r="A2" s="103" t="s">
        <v>419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16"/>
    </row>
    <row r="3" s="100" customFormat="1" ht="20.6" customHeight="1" spans="1:67">
      <c r="A3" s="104" t="s">
        <v>2</v>
      </c>
      <c r="B3" s="104" t="s">
        <v>420</v>
      </c>
      <c r="C3" s="104" t="s">
        <v>1</v>
      </c>
      <c r="D3" s="104" t="s">
        <v>421</v>
      </c>
      <c r="E3" s="104" t="s">
        <v>422</v>
      </c>
      <c r="F3" s="104" t="s">
        <v>423</v>
      </c>
      <c r="G3" s="105" t="s">
        <v>424</v>
      </c>
      <c r="H3" s="106" t="s">
        <v>19</v>
      </c>
      <c r="I3" s="112" t="s">
        <v>40</v>
      </c>
      <c r="J3" s="113" t="s">
        <v>425</v>
      </c>
      <c r="K3" s="104" t="s">
        <v>426</v>
      </c>
      <c r="L3" s="104" t="s">
        <v>427</v>
      </c>
      <c r="M3" s="104" t="s">
        <v>428</v>
      </c>
      <c r="N3" s="104" t="s">
        <v>429</v>
      </c>
      <c r="O3" s="104" t="s">
        <v>430</v>
      </c>
      <c r="P3" s="104" t="s">
        <v>431</v>
      </c>
      <c r="Q3" s="104" t="s">
        <v>432</v>
      </c>
      <c r="R3" s="104" t="s">
        <v>433</v>
      </c>
      <c r="S3" s="104" t="s">
        <v>434</v>
      </c>
      <c r="T3" s="104" t="s">
        <v>435</v>
      </c>
      <c r="U3" s="104" t="s">
        <v>436</v>
      </c>
      <c r="V3" s="104" t="s">
        <v>437</v>
      </c>
      <c r="W3" s="104" t="s">
        <v>438</v>
      </c>
      <c r="X3" s="104" t="s">
        <v>439</v>
      </c>
      <c r="Y3" s="102"/>
      <c r="Z3" s="102"/>
      <c r="AA3" s="102"/>
      <c r="AB3" s="102"/>
      <c r="AC3" s="102"/>
      <c r="AD3" s="102"/>
      <c r="AE3" s="102"/>
      <c r="AF3" s="116"/>
      <c r="AG3" s="104" t="s">
        <v>440</v>
      </c>
      <c r="AH3" s="104" t="s">
        <v>441</v>
      </c>
      <c r="AI3" s="102"/>
      <c r="AJ3" s="116"/>
      <c r="AK3" s="104" t="s">
        <v>442</v>
      </c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16"/>
    </row>
    <row r="4" s="100" customFormat="1" ht="20.6" customHeight="1" spans="1:67">
      <c r="A4" s="107"/>
      <c r="B4" s="107"/>
      <c r="C4" s="107"/>
      <c r="D4" s="107"/>
      <c r="E4" s="107"/>
      <c r="F4" s="107"/>
      <c r="G4" s="108"/>
      <c r="H4" s="109"/>
      <c r="I4" s="114"/>
      <c r="J4" s="115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4" t="s">
        <v>443</v>
      </c>
      <c r="Y4" s="104" t="s">
        <v>444</v>
      </c>
      <c r="Z4" s="104" t="s">
        <v>445</v>
      </c>
      <c r="AA4" s="104" t="s">
        <v>446</v>
      </c>
      <c r="AB4" s="104" t="s">
        <v>447</v>
      </c>
      <c r="AC4" s="104" t="s">
        <v>448</v>
      </c>
      <c r="AD4" s="104" t="s">
        <v>449</v>
      </c>
      <c r="AE4" s="104" t="s">
        <v>450</v>
      </c>
      <c r="AF4" s="104" t="s">
        <v>451</v>
      </c>
      <c r="AG4" s="107"/>
      <c r="AH4" s="104" t="s">
        <v>452</v>
      </c>
      <c r="AI4" s="104" t="s">
        <v>453</v>
      </c>
      <c r="AJ4" s="104" t="s">
        <v>454</v>
      </c>
      <c r="AK4" s="104" t="s">
        <v>455</v>
      </c>
      <c r="AL4" s="104" t="s">
        <v>456</v>
      </c>
      <c r="AM4" s="104" t="s">
        <v>457</v>
      </c>
      <c r="AN4" s="104" t="s">
        <v>458</v>
      </c>
      <c r="AO4" s="104" t="s">
        <v>459</v>
      </c>
      <c r="AP4" s="104" t="s">
        <v>460</v>
      </c>
      <c r="AQ4" s="104" t="s">
        <v>461</v>
      </c>
      <c r="AR4" s="104" t="s">
        <v>462</v>
      </c>
      <c r="AS4" s="104" t="s">
        <v>456</v>
      </c>
      <c r="AT4" s="104" t="s">
        <v>457</v>
      </c>
      <c r="AU4" s="104" t="s">
        <v>463</v>
      </c>
      <c r="AV4" s="104" t="s">
        <v>464</v>
      </c>
      <c r="AW4" s="104" t="s">
        <v>465</v>
      </c>
      <c r="AX4" s="104" t="s">
        <v>466</v>
      </c>
      <c r="AY4" s="104" t="s">
        <v>467</v>
      </c>
      <c r="AZ4" s="104" t="s">
        <v>456</v>
      </c>
      <c r="BA4" s="104" t="s">
        <v>457</v>
      </c>
      <c r="BB4" s="104" t="s">
        <v>468</v>
      </c>
      <c r="BC4" s="104" t="s">
        <v>469</v>
      </c>
      <c r="BD4" s="104" t="s">
        <v>470</v>
      </c>
      <c r="BE4" s="104" t="s">
        <v>471</v>
      </c>
      <c r="BF4" s="104" t="s">
        <v>472</v>
      </c>
      <c r="BG4" s="104" t="s">
        <v>456</v>
      </c>
      <c r="BH4" s="104" t="s">
        <v>457</v>
      </c>
      <c r="BI4" s="104" t="s">
        <v>473</v>
      </c>
      <c r="BJ4" s="104" t="s">
        <v>474</v>
      </c>
      <c r="BK4" s="104" t="s">
        <v>475</v>
      </c>
      <c r="BL4" s="104" t="s">
        <v>476</v>
      </c>
      <c r="BM4" s="104" t="s">
        <v>477</v>
      </c>
      <c r="BN4" s="104" t="s">
        <v>456</v>
      </c>
      <c r="BO4" s="104" t="s">
        <v>457</v>
      </c>
    </row>
    <row r="5" s="100" customFormat="1" ht="30.6" customHeight="1" spans="1:67">
      <c r="A5" s="110" t="s">
        <v>415</v>
      </c>
      <c r="B5" s="110" t="s">
        <v>478</v>
      </c>
      <c r="C5" s="110" t="s">
        <v>93</v>
      </c>
      <c r="D5" s="110" t="s">
        <v>479</v>
      </c>
      <c r="E5" s="110" t="s">
        <v>248</v>
      </c>
      <c r="F5" s="110" t="s">
        <v>480</v>
      </c>
      <c r="G5" s="110" t="s">
        <v>481</v>
      </c>
      <c r="H5" s="110">
        <v>0</v>
      </c>
      <c r="I5" s="110"/>
      <c r="J5" s="110" t="s">
        <v>466</v>
      </c>
      <c r="K5" s="110" t="s">
        <v>482</v>
      </c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 t="s">
        <v>483</v>
      </c>
      <c r="AL5" s="110" t="s">
        <v>483</v>
      </c>
      <c r="AM5" s="110" t="s">
        <v>483</v>
      </c>
      <c r="AN5" s="110" t="s">
        <v>483</v>
      </c>
      <c r="AO5" s="110" t="s">
        <v>483</v>
      </c>
      <c r="AP5" s="110" t="s">
        <v>483</v>
      </c>
      <c r="AQ5" s="110" t="s">
        <v>483</v>
      </c>
      <c r="AR5" s="110" t="s">
        <v>484</v>
      </c>
      <c r="AS5" s="110" t="s">
        <v>484</v>
      </c>
      <c r="AT5" s="110" t="s">
        <v>483</v>
      </c>
      <c r="AU5" s="110" t="s">
        <v>484</v>
      </c>
      <c r="AV5" s="110" t="s">
        <v>484</v>
      </c>
      <c r="AW5" s="110" t="s">
        <v>484</v>
      </c>
      <c r="AX5" s="110" t="s">
        <v>484</v>
      </c>
      <c r="AY5" s="110" t="s">
        <v>484</v>
      </c>
      <c r="AZ5" s="110" t="s">
        <v>483</v>
      </c>
      <c r="BA5" s="110" t="s">
        <v>483</v>
      </c>
      <c r="BB5" s="110" t="s">
        <v>484</v>
      </c>
      <c r="BC5" s="110" t="s">
        <v>484</v>
      </c>
      <c r="BD5" s="110" t="s">
        <v>484</v>
      </c>
      <c r="BE5" s="110" t="s">
        <v>484</v>
      </c>
      <c r="BF5" s="110" t="s">
        <v>484</v>
      </c>
      <c r="BG5" s="110" t="s">
        <v>483</v>
      </c>
      <c r="BH5" s="110" t="s">
        <v>483</v>
      </c>
      <c r="BI5" s="110" t="s">
        <v>485</v>
      </c>
      <c r="BJ5" s="110" t="s">
        <v>484</v>
      </c>
      <c r="BK5" s="110" t="s">
        <v>484</v>
      </c>
      <c r="BL5" s="110" t="s">
        <v>484</v>
      </c>
      <c r="BM5" s="110" t="s">
        <v>484</v>
      </c>
      <c r="BN5" s="110" t="s">
        <v>483</v>
      </c>
      <c r="BO5" s="110" t="s">
        <v>483</v>
      </c>
    </row>
    <row r="6" s="100" customFormat="1" ht="30.6" customHeight="1" spans="1:67">
      <c r="A6" s="110" t="s">
        <v>486</v>
      </c>
      <c r="B6" s="110" t="s">
        <v>487</v>
      </c>
      <c r="C6" s="110" t="s">
        <v>93</v>
      </c>
      <c r="D6" s="110"/>
      <c r="E6" s="110" t="s">
        <v>290</v>
      </c>
      <c r="F6" s="110" t="s">
        <v>488</v>
      </c>
      <c r="G6" s="110" t="s">
        <v>481</v>
      </c>
      <c r="H6" s="110">
        <v>0</v>
      </c>
      <c r="I6" s="110"/>
      <c r="J6" s="110"/>
      <c r="K6" s="110" t="s">
        <v>489</v>
      </c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 t="s">
        <v>490</v>
      </c>
      <c r="AS6" s="110" t="s">
        <v>490</v>
      </c>
      <c r="AT6" s="110"/>
      <c r="AU6" s="110" t="s">
        <v>490</v>
      </c>
      <c r="AV6" s="110" t="s">
        <v>490</v>
      </c>
      <c r="AW6" s="110" t="s">
        <v>490</v>
      </c>
      <c r="AX6" s="110" t="s">
        <v>490</v>
      </c>
      <c r="AY6" s="110" t="s">
        <v>490</v>
      </c>
      <c r="AZ6" s="110"/>
      <c r="BA6" s="110"/>
      <c r="BB6" s="110" t="s">
        <v>490</v>
      </c>
      <c r="BC6" s="110" t="s">
        <v>490</v>
      </c>
      <c r="BD6" s="110" t="s">
        <v>490</v>
      </c>
      <c r="BE6" s="110" t="s">
        <v>490</v>
      </c>
      <c r="BF6" s="110" t="s">
        <v>490</v>
      </c>
      <c r="BG6" s="110"/>
      <c r="BH6" s="110"/>
      <c r="BI6" s="110" t="s">
        <v>490</v>
      </c>
      <c r="BJ6" s="110" t="s">
        <v>490</v>
      </c>
      <c r="BK6" s="110" t="s">
        <v>490</v>
      </c>
      <c r="BL6" s="110" t="s">
        <v>490</v>
      </c>
      <c r="BM6" s="110" t="s">
        <v>490</v>
      </c>
      <c r="BN6" s="110"/>
      <c r="BO6" s="110"/>
    </row>
    <row r="7" s="100" customFormat="1" ht="30.6" customHeight="1" spans="1:67">
      <c r="A7" s="110" t="s">
        <v>97</v>
      </c>
      <c r="B7" s="110" t="s">
        <v>478</v>
      </c>
      <c r="C7" s="110" t="s">
        <v>93</v>
      </c>
      <c r="D7" s="110" t="s">
        <v>491</v>
      </c>
      <c r="E7" s="110" t="s">
        <v>241</v>
      </c>
      <c r="F7" s="110" t="s">
        <v>492</v>
      </c>
      <c r="G7" s="110" t="s">
        <v>481</v>
      </c>
      <c r="H7" s="110">
        <v>0</v>
      </c>
      <c r="I7" s="110"/>
      <c r="J7" s="110" t="s">
        <v>466</v>
      </c>
      <c r="K7" s="110" t="s">
        <v>493</v>
      </c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 t="s">
        <v>483</v>
      </c>
      <c r="AL7" s="110" t="s">
        <v>483</v>
      </c>
      <c r="AM7" s="110" t="s">
        <v>483</v>
      </c>
      <c r="AN7" s="110" t="s">
        <v>483</v>
      </c>
      <c r="AO7" s="110" t="s">
        <v>483</v>
      </c>
      <c r="AP7" s="110" t="s">
        <v>483</v>
      </c>
      <c r="AQ7" s="110" t="s">
        <v>483</v>
      </c>
      <c r="AR7" s="110" t="s">
        <v>484</v>
      </c>
      <c r="AS7" s="110" t="s">
        <v>484</v>
      </c>
      <c r="AT7" s="110" t="s">
        <v>483</v>
      </c>
      <c r="AU7" s="110" t="s">
        <v>484</v>
      </c>
      <c r="AV7" s="110" t="s">
        <v>484</v>
      </c>
      <c r="AW7" s="110" t="s">
        <v>484</v>
      </c>
      <c r="AX7" s="110" t="s">
        <v>484</v>
      </c>
      <c r="AY7" s="110" t="s">
        <v>484</v>
      </c>
      <c r="AZ7" s="110" t="s">
        <v>483</v>
      </c>
      <c r="BA7" s="110" t="s">
        <v>483</v>
      </c>
      <c r="BB7" s="110" t="s">
        <v>484</v>
      </c>
      <c r="BC7" s="110" t="s">
        <v>484</v>
      </c>
      <c r="BD7" s="110" t="s">
        <v>484</v>
      </c>
      <c r="BE7" s="110" t="s">
        <v>484</v>
      </c>
      <c r="BF7" s="110" t="s">
        <v>484</v>
      </c>
      <c r="BG7" s="110" t="s">
        <v>483</v>
      </c>
      <c r="BH7" s="110" t="s">
        <v>483</v>
      </c>
      <c r="BI7" s="110" t="s">
        <v>484</v>
      </c>
      <c r="BJ7" s="110" t="s">
        <v>484</v>
      </c>
      <c r="BK7" s="110" t="s">
        <v>484</v>
      </c>
      <c r="BL7" s="110" t="s">
        <v>484</v>
      </c>
      <c r="BM7" s="110" t="s">
        <v>484</v>
      </c>
      <c r="BN7" s="110" t="s">
        <v>483</v>
      </c>
      <c r="BO7" s="110" t="s">
        <v>483</v>
      </c>
    </row>
    <row r="8" s="100" customFormat="1" ht="30.6" customHeight="1" spans="1:67">
      <c r="A8" s="110" t="s">
        <v>127</v>
      </c>
      <c r="B8" s="110" t="s">
        <v>487</v>
      </c>
      <c r="C8" s="110" t="s">
        <v>123</v>
      </c>
      <c r="D8" s="110" t="s">
        <v>494</v>
      </c>
      <c r="E8" s="110"/>
      <c r="F8" s="110" t="s">
        <v>495</v>
      </c>
      <c r="G8" s="110" t="s">
        <v>468</v>
      </c>
      <c r="H8" s="111">
        <f>26-18</f>
        <v>8</v>
      </c>
      <c r="I8" s="111" t="s">
        <v>496</v>
      </c>
      <c r="J8" s="110"/>
      <c r="K8" s="110" t="s">
        <v>497</v>
      </c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 t="s">
        <v>490</v>
      </c>
      <c r="AT8" s="110" t="s">
        <v>490</v>
      </c>
      <c r="AU8" s="110" t="s">
        <v>490</v>
      </c>
      <c r="AV8" s="110" t="s">
        <v>490</v>
      </c>
      <c r="AW8" s="110" t="s">
        <v>490</v>
      </c>
      <c r="AX8" s="110" t="s">
        <v>490</v>
      </c>
      <c r="AY8" s="110" t="s">
        <v>490</v>
      </c>
      <c r="AZ8" s="110" t="s">
        <v>490</v>
      </c>
      <c r="BA8" s="110" t="s">
        <v>490</v>
      </c>
      <c r="BB8" s="110" t="s">
        <v>490</v>
      </c>
      <c r="BC8" s="110" t="s">
        <v>490</v>
      </c>
      <c r="BD8" s="110" t="s">
        <v>498</v>
      </c>
      <c r="BE8" s="110" t="s">
        <v>490</v>
      </c>
      <c r="BF8" s="110" t="s">
        <v>490</v>
      </c>
      <c r="BG8" s="110"/>
      <c r="BH8" s="110" t="s">
        <v>490</v>
      </c>
      <c r="BI8" s="110" t="s">
        <v>490</v>
      </c>
      <c r="BJ8" s="110" t="s">
        <v>490</v>
      </c>
      <c r="BK8" s="110" t="s">
        <v>490</v>
      </c>
      <c r="BL8" s="110"/>
      <c r="BM8" s="110"/>
      <c r="BN8" s="117" t="s">
        <v>499</v>
      </c>
      <c r="BO8" s="117" t="s">
        <v>499</v>
      </c>
    </row>
    <row r="9" s="100" customFormat="1" ht="30.6" customHeight="1" spans="1:67">
      <c r="A9" s="110" t="s">
        <v>412</v>
      </c>
      <c r="B9" s="110" t="s">
        <v>487</v>
      </c>
      <c r="C9" s="110" t="s">
        <v>123</v>
      </c>
      <c r="D9" s="110" t="s">
        <v>500</v>
      </c>
      <c r="E9" s="110"/>
      <c r="F9" s="110" t="s">
        <v>501</v>
      </c>
      <c r="G9" s="110" t="s">
        <v>476</v>
      </c>
      <c r="H9" s="110">
        <v>0</v>
      </c>
      <c r="I9" s="110"/>
      <c r="J9" s="110"/>
      <c r="K9" s="110" t="s">
        <v>502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7" t="s">
        <v>503</v>
      </c>
      <c r="AL9" s="117" t="s">
        <v>503</v>
      </c>
      <c r="AM9" s="117" t="s">
        <v>503</v>
      </c>
      <c r="AN9" s="110" t="s">
        <v>490</v>
      </c>
      <c r="AO9" s="110" t="s">
        <v>490</v>
      </c>
      <c r="AP9" s="110" t="s">
        <v>490</v>
      </c>
      <c r="AQ9" s="110" t="s">
        <v>490</v>
      </c>
      <c r="AR9" s="110" t="s">
        <v>490</v>
      </c>
      <c r="AS9" s="110" t="s">
        <v>490</v>
      </c>
      <c r="AT9" s="110" t="s">
        <v>490</v>
      </c>
      <c r="AU9" s="110" t="s">
        <v>490</v>
      </c>
      <c r="AV9" s="110" t="s">
        <v>490</v>
      </c>
      <c r="AW9" s="110" t="s">
        <v>490</v>
      </c>
      <c r="AX9" s="110" t="s">
        <v>504</v>
      </c>
      <c r="AY9" s="110" t="s">
        <v>490</v>
      </c>
      <c r="AZ9" s="110" t="s">
        <v>490</v>
      </c>
      <c r="BA9" s="110" t="s">
        <v>490</v>
      </c>
      <c r="BB9" s="110" t="s">
        <v>490</v>
      </c>
      <c r="BC9" s="110" t="s">
        <v>490</v>
      </c>
      <c r="BD9" s="110" t="s">
        <v>490</v>
      </c>
      <c r="BE9" s="110" t="s">
        <v>490</v>
      </c>
      <c r="BF9" s="110" t="s">
        <v>490</v>
      </c>
      <c r="BG9" s="110" t="s">
        <v>490</v>
      </c>
      <c r="BH9" s="110" t="s">
        <v>490</v>
      </c>
      <c r="BI9" s="110" t="s">
        <v>505</v>
      </c>
      <c r="BJ9" s="110" t="s">
        <v>506</v>
      </c>
      <c r="BK9" s="110" t="s">
        <v>490</v>
      </c>
      <c r="BL9" s="110" t="s">
        <v>490</v>
      </c>
      <c r="BM9" s="110" t="s">
        <v>490</v>
      </c>
      <c r="BN9" s="110" t="s">
        <v>490</v>
      </c>
      <c r="BO9" s="110" t="s">
        <v>490</v>
      </c>
    </row>
    <row r="10" s="100" customFormat="1" ht="30.6" customHeight="1" spans="1:67">
      <c r="A10" s="110" t="s">
        <v>124</v>
      </c>
      <c r="B10" s="110" t="s">
        <v>487</v>
      </c>
      <c r="C10" s="110" t="s">
        <v>123</v>
      </c>
      <c r="D10" s="110" t="s">
        <v>507</v>
      </c>
      <c r="E10" s="110" t="s">
        <v>508</v>
      </c>
      <c r="F10" s="110" t="s">
        <v>509</v>
      </c>
      <c r="G10" s="110">
        <v>27</v>
      </c>
      <c r="H10" s="110">
        <v>0</v>
      </c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</row>
    <row r="11" s="100" customFormat="1" ht="30.6" customHeight="1" spans="1:67">
      <c r="A11" s="110" t="s">
        <v>410</v>
      </c>
      <c r="B11" s="110" t="s">
        <v>487</v>
      </c>
      <c r="C11" s="110" t="s">
        <v>123</v>
      </c>
      <c r="D11" s="110"/>
      <c r="E11" s="110" t="s">
        <v>411</v>
      </c>
      <c r="F11" s="110" t="s">
        <v>510</v>
      </c>
      <c r="G11" s="110">
        <v>0</v>
      </c>
      <c r="H11" s="110">
        <v>0</v>
      </c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</row>
    <row r="12" s="100" customFormat="1" ht="30.6" customHeight="1" spans="1:67">
      <c r="A12" s="110" t="s">
        <v>56</v>
      </c>
      <c r="B12" s="110" t="s">
        <v>511</v>
      </c>
      <c r="C12" s="110" t="s">
        <v>55</v>
      </c>
      <c r="D12" s="110" t="s">
        <v>512</v>
      </c>
      <c r="E12" s="110" t="s">
        <v>513</v>
      </c>
      <c r="F12" s="110" t="s">
        <v>514</v>
      </c>
      <c r="G12" s="110" t="s">
        <v>481</v>
      </c>
      <c r="H12" s="110">
        <v>0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 t="s">
        <v>484</v>
      </c>
      <c r="AS12" s="110" t="s">
        <v>484</v>
      </c>
      <c r="AT12" s="110"/>
      <c r="AU12" s="110" t="s">
        <v>484</v>
      </c>
      <c r="AV12" s="110" t="s">
        <v>484</v>
      </c>
      <c r="AW12" s="110" t="s">
        <v>484</v>
      </c>
      <c r="AX12" s="110" t="s">
        <v>484</v>
      </c>
      <c r="AY12" s="110" t="s">
        <v>484</v>
      </c>
      <c r="AZ12" s="110"/>
      <c r="BA12" s="110"/>
      <c r="BB12" s="110" t="s">
        <v>484</v>
      </c>
      <c r="BC12" s="110" t="s">
        <v>484</v>
      </c>
      <c r="BD12" s="110" t="s">
        <v>484</v>
      </c>
      <c r="BE12" s="110" t="s">
        <v>484</v>
      </c>
      <c r="BF12" s="110"/>
      <c r="BG12" s="110"/>
      <c r="BH12" s="110"/>
      <c r="BI12" s="110" t="s">
        <v>484</v>
      </c>
      <c r="BJ12" s="110" t="s">
        <v>484</v>
      </c>
      <c r="BK12" s="110" t="s">
        <v>484</v>
      </c>
      <c r="BL12" s="110" t="s">
        <v>484</v>
      </c>
      <c r="BM12" s="110" t="s">
        <v>484</v>
      </c>
      <c r="BN12" s="110" t="s">
        <v>484</v>
      </c>
      <c r="BO12" s="110"/>
    </row>
    <row r="13" s="100" customFormat="1" ht="30.6" customHeight="1" spans="1:67">
      <c r="A13" s="110" t="s">
        <v>63</v>
      </c>
      <c r="B13" s="110" t="s">
        <v>511</v>
      </c>
      <c r="C13" s="110" t="s">
        <v>55</v>
      </c>
      <c r="D13" s="110" t="s">
        <v>515</v>
      </c>
      <c r="E13" s="110" t="s">
        <v>280</v>
      </c>
      <c r="F13" s="110" t="s">
        <v>516</v>
      </c>
      <c r="G13" s="110" t="s">
        <v>467</v>
      </c>
      <c r="H13" s="110">
        <v>0</v>
      </c>
      <c r="I13" s="110" t="s">
        <v>517</v>
      </c>
      <c r="J13" s="110" t="s">
        <v>518</v>
      </c>
      <c r="K13" s="110" t="s">
        <v>519</v>
      </c>
      <c r="L13" s="110" t="s">
        <v>455</v>
      </c>
      <c r="M13" s="110" t="s">
        <v>458</v>
      </c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 t="s">
        <v>462</v>
      </c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 t="s">
        <v>483</v>
      </c>
      <c r="AL13" s="110" t="s">
        <v>483</v>
      </c>
      <c r="AM13" s="110" t="s">
        <v>483</v>
      </c>
      <c r="AN13" s="110" t="s">
        <v>483</v>
      </c>
      <c r="AO13" s="110" t="s">
        <v>483</v>
      </c>
      <c r="AP13" s="110" t="s">
        <v>483</v>
      </c>
      <c r="AQ13" s="110" t="s">
        <v>483</v>
      </c>
      <c r="AR13" s="118" t="s">
        <v>520</v>
      </c>
      <c r="AS13" s="118" t="s">
        <v>521</v>
      </c>
      <c r="AT13" s="110" t="s">
        <v>483</v>
      </c>
      <c r="AU13" s="118" t="s">
        <v>521</v>
      </c>
      <c r="AV13" s="118" t="s">
        <v>520</v>
      </c>
      <c r="AW13" s="118" t="s">
        <v>522</v>
      </c>
      <c r="AX13" s="110" t="s">
        <v>484</v>
      </c>
      <c r="AY13" s="118" t="s">
        <v>523</v>
      </c>
      <c r="AZ13" s="111" t="s">
        <v>524</v>
      </c>
      <c r="BA13" s="110" t="s">
        <v>483</v>
      </c>
      <c r="BB13" s="110" t="s">
        <v>484</v>
      </c>
      <c r="BC13" s="118" t="s">
        <v>525</v>
      </c>
      <c r="BD13" s="110" t="s">
        <v>484</v>
      </c>
      <c r="BE13" s="117" t="s">
        <v>526</v>
      </c>
      <c r="BF13" s="110" t="s">
        <v>484</v>
      </c>
      <c r="BG13" s="110"/>
      <c r="BH13" s="110"/>
      <c r="BI13" s="110"/>
      <c r="BJ13" s="110" t="s">
        <v>484</v>
      </c>
      <c r="BK13" s="110" t="s">
        <v>484</v>
      </c>
      <c r="BL13" s="110" t="s">
        <v>484</v>
      </c>
      <c r="BM13" s="110" t="s">
        <v>484</v>
      </c>
      <c r="BN13" s="111" t="s">
        <v>524</v>
      </c>
      <c r="BO13" s="122"/>
    </row>
    <row r="14" s="100" customFormat="1" ht="30.6" customHeight="1" spans="1:67">
      <c r="A14" s="110" t="s">
        <v>78</v>
      </c>
      <c r="B14" s="110" t="s">
        <v>487</v>
      </c>
      <c r="C14" s="110" t="s">
        <v>66</v>
      </c>
      <c r="D14" s="110" t="s">
        <v>527</v>
      </c>
      <c r="E14" s="110" t="s">
        <v>310</v>
      </c>
      <c r="F14" s="110" t="s">
        <v>528</v>
      </c>
      <c r="G14" s="110" t="s">
        <v>481</v>
      </c>
      <c r="H14" s="110">
        <v>0</v>
      </c>
      <c r="I14" s="110"/>
      <c r="J14" s="110" t="s">
        <v>466</v>
      </c>
      <c r="K14" s="110" t="s">
        <v>529</v>
      </c>
      <c r="L14" s="110" t="s">
        <v>530</v>
      </c>
      <c r="M14" s="110" t="s">
        <v>531</v>
      </c>
      <c r="N14" s="110" t="s">
        <v>462</v>
      </c>
      <c r="O14" s="110" t="s">
        <v>532</v>
      </c>
      <c r="P14" s="110"/>
      <c r="Q14" s="110" t="s">
        <v>533</v>
      </c>
      <c r="R14" s="110" t="s">
        <v>534</v>
      </c>
      <c r="S14" s="110"/>
      <c r="T14" s="110" t="s">
        <v>455</v>
      </c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 t="s">
        <v>483</v>
      </c>
      <c r="AL14" s="110" t="s">
        <v>483</v>
      </c>
      <c r="AM14" s="110" t="s">
        <v>483</v>
      </c>
      <c r="AN14" s="110" t="s">
        <v>483</v>
      </c>
      <c r="AO14" s="110" t="s">
        <v>483</v>
      </c>
      <c r="AP14" s="110" t="s">
        <v>483</v>
      </c>
      <c r="AQ14" s="110" t="s">
        <v>483</v>
      </c>
      <c r="AR14" s="118" t="s">
        <v>535</v>
      </c>
      <c r="AS14" s="118" t="s">
        <v>536</v>
      </c>
      <c r="AT14" s="110" t="s">
        <v>483</v>
      </c>
      <c r="AU14" s="118" t="s">
        <v>535</v>
      </c>
      <c r="AV14" s="118" t="s">
        <v>535</v>
      </c>
      <c r="AW14" s="118" t="s">
        <v>536</v>
      </c>
      <c r="AX14" s="118" t="s">
        <v>536</v>
      </c>
      <c r="AY14" s="118" t="s">
        <v>536</v>
      </c>
      <c r="AZ14" s="110" t="s">
        <v>483</v>
      </c>
      <c r="BA14" s="110" t="s">
        <v>483</v>
      </c>
      <c r="BB14" s="118" t="s">
        <v>536</v>
      </c>
      <c r="BC14" s="118" t="s">
        <v>536</v>
      </c>
      <c r="BD14" s="118" t="s">
        <v>535</v>
      </c>
      <c r="BE14" s="118" t="s">
        <v>536</v>
      </c>
      <c r="BF14" s="118" t="s">
        <v>535</v>
      </c>
      <c r="BG14" s="110" t="s">
        <v>483</v>
      </c>
      <c r="BH14" s="110" t="s">
        <v>483</v>
      </c>
      <c r="BI14" s="118" t="s">
        <v>536</v>
      </c>
      <c r="BJ14" s="118" t="s">
        <v>536</v>
      </c>
      <c r="BK14" s="118" t="s">
        <v>535</v>
      </c>
      <c r="BL14" s="118" t="s">
        <v>537</v>
      </c>
      <c r="BM14" s="118" t="s">
        <v>535</v>
      </c>
      <c r="BN14" s="110" t="s">
        <v>483</v>
      </c>
      <c r="BO14" s="110" t="s">
        <v>483</v>
      </c>
    </row>
    <row r="15" s="100" customFormat="1" ht="30.6" customHeight="1" spans="1:67">
      <c r="A15" s="110" t="s">
        <v>67</v>
      </c>
      <c r="B15" s="110" t="s">
        <v>487</v>
      </c>
      <c r="C15" s="110" t="s">
        <v>66</v>
      </c>
      <c r="D15" s="110" t="s">
        <v>538</v>
      </c>
      <c r="E15" s="110"/>
      <c r="F15" s="110" t="s">
        <v>539</v>
      </c>
      <c r="G15" s="110" t="s">
        <v>469</v>
      </c>
      <c r="H15" s="110">
        <v>0</v>
      </c>
      <c r="I15" s="110"/>
      <c r="J15" s="110"/>
      <c r="K15" s="110" t="s">
        <v>540</v>
      </c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 t="s">
        <v>455</v>
      </c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7" t="s">
        <v>541</v>
      </c>
      <c r="AQ15" s="110"/>
      <c r="AR15" s="110" t="s">
        <v>490</v>
      </c>
      <c r="AS15" s="110" t="s">
        <v>490</v>
      </c>
      <c r="AT15" s="110"/>
      <c r="AU15" s="110" t="s">
        <v>490</v>
      </c>
      <c r="AV15" s="110" t="s">
        <v>490</v>
      </c>
      <c r="AW15" s="110" t="s">
        <v>490</v>
      </c>
      <c r="AX15" s="110" t="s">
        <v>490</v>
      </c>
      <c r="AY15" s="110" t="s">
        <v>490</v>
      </c>
      <c r="AZ15" s="110" t="s">
        <v>542</v>
      </c>
      <c r="BA15" s="110"/>
      <c r="BB15" s="110"/>
      <c r="BC15" s="110" t="s">
        <v>490</v>
      </c>
      <c r="BD15" s="110" t="s">
        <v>543</v>
      </c>
      <c r="BE15" s="110" t="s">
        <v>490</v>
      </c>
      <c r="BF15" s="110" t="s">
        <v>490</v>
      </c>
      <c r="BG15" s="110"/>
      <c r="BH15" s="110"/>
      <c r="BI15" s="110" t="s">
        <v>490</v>
      </c>
      <c r="BJ15" s="110" t="s">
        <v>490</v>
      </c>
      <c r="BK15" s="110" t="s">
        <v>544</v>
      </c>
      <c r="BL15" s="110" t="s">
        <v>545</v>
      </c>
      <c r="BM15" s="110" t="s">
        <v>490</v>
      </c>
      <c r="BN15" s="110" t="s">
        <v>490</v>
      </c>
      <c r="BO15" s="110" t="s">
        <v>546</v>
      </c>
    </row>
    <row r="16" s="100" customFormat="1" ht="30.6" customHeight="1" spans="1:67">
      <c r="A16" s="110" t="s">
        <v>81</v>
      </c>
      <c r="B16" s="110" t="s">
        <v>478</v>
      </c>
      <c r="C16" s="110" t="s">
        <v>70</v>
      </c>
      <c r="D16" s="110" t="s">
        <v>547</v>
      </c>
      <c r="E16" s="110" t="s">
        <v>310</v>
      </c>
      <c r="F16" s="110" t="s">
        <v>548</v>
      </c>
      <c r="G16" s="110" t="s">
        <v>481</v>
      </c>
      <c r="H16" s="110">
        <v>0</v>
      </c>
      <c r="I16" s="110"/>
      <c r="J16" s="110" t="s">
        <v>466</v>
      </c>
      <c r="K16" s="110" t="s">
        <v>549</v>
      </c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 t="s">
        <v>483</v>
      </c>
      <c r="AL16" s="110" t="s">
        <v>483</v>
      </c>
      <c r="AM16" s="110" t="s">
        <v>483</v>
      </c>
      <c r="AN16" s="110" t="s">
        <v>483</v>
      </c>
      <c r="AO16" s="110" t="s">
        <v>483</v>
      </c>
      <c r="AP16" s="110" t="s">
        <v>483</v>
      </c>
      <c r="AQ16" s="110" t="s">
        <v>483</v>
      </c>
      <c r="AR16" s="110" t="s">
        <v>484</v>
      </c>
      <c r="AS16" s="110" t="s">
        <v>484</v>
      </c>
      <c r="AT16" s="110" t="s">
        <v>483</v>
      </c>
      <c r="AU16" s="110" t="s">
        <v>484</v>
      </c>
      <c r="AV16" s="110" t="s">
        <v>484</v>
      </c>
      <c r="AW16" s="110" t="s">
        <v>484</v>
      </c>
      <c r="AX16" s="110" t="s">
        <v>484</v>
      </c>
      <c r="AY16" s="110" t="s">
        <v>484</v>
      </c>
      <c r="AZ16" s="110" t="s">
        <v>483</v>
      </c>
      <c r="BA16" s="110" t="s">
        <v>483</v>
      </c>
      <c r="BB16" s="110" t="s">
        <v>484</v>
      </c>
      <c r="BC16" s="110" t="s">
        <v>484</v>
      </c>
      <c r="BD16" s="110" t="s">
        <v>484</v>
      </c>
      <c r="BE16" s="110" t="s">
        <v>484</v>
      </c>
      <c r="BF16" s="110" t="s">
        <v>484</v>
      </c>
      <c r="BG16" s="110" t="s">
        <v>483</v>
      </c>
      <c r="BH16" s="110" t="s">
        <v>483</v>
      </c>
      <c r="BI16" s="110" t="s">
        <v>484</v>
      </c>
      <c r="BJ16" s="118" t="s">
        <v>525</v>
      </c>
      <c r="BK16" s="110" t="s">
        <v>484</v>
      </c>
      <c r="BL16" s="110" t="s">
        <v>484</v>
      </c>
      <c r="BM16" s="118" t="s">
        <v>520</v>
      </c>
      <c r="BN16" s="110" t="s">
        <v>483</v>
      </c>
      <c r="BO16" s="110" t="s">
        <v>483</v>
      </c>
    </row>
    <row r="17" s="100" customFormat="1" ht="30.6" customHeight="1" spans="1:67">
      <c r="A17" s="110" t="s">
        <v>75</v>
      </c>
      <c r="B17" s="110" t="s">
        <v>478</v>
      </c>
      <c r="C17" s="110" t="s">
        <v>70</v>
      </c>
      <c r="D17" s="110" t="s">
        <v>550</v>
      </c>
      <c r="E17" s="110" t="s">
        <v>270</v>
      </c>
      <c r="F17" s="110" t="s">
        <v>551</v>
      </c>
      <c r="G17" s="110" t="s">
        <v>481</v>
      </c>
      <c r="H17" s="110">
        <v>0</v>
      </c>
      <c r="I17" s="110"/>
      <c r="J17" s="110" t="s">
        <v>466</v>
      </c>
      <c r="K17" s="110" t="s">
        <v>552</v>
      </c>
      <c r="L17" s="110"/>
      <c r="M17" s="110"/>
      <c r="N17" s="110"/>
      <c r="O17" s="110"/>
      <c r="P17" s="110"/>
      <c r="Q17" s="110"/>
      <c r="R17" s="110"/>
      <c r="S17" s="110"/>
      <c r="T17" s="110" t="s">
        <v>455</v>
      </c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 t="s">
        <v>483</v>
      </c>
      <c r="AL17" s="110" t="s">
        <v>483</v>
      </c>
      <c r="AM17" s="110" t="s">
        <v>483</v>
      </c>
      <c r="AN17" s="110" t="s">
        <v>483</v>
      </c>
      <c r="AO17" s="110" t="s">
        <v>483</v>
      </c>
      <c r="AP17" s="110" t="s">
        <v>483</v>
      </c>
      <c r="AQ17" s="110" t="s">
        <v>483</v>
      </c>
      <c r="AR17" s="110" t="s">
        <v>484</v>
      </c>
      <c r="AS17" s="110" t="s">
        <v>484</v>
      </c>
      <c r="AT17" s="110" t="s">
        <v>483</v>
      </c>
      <c r="AU17" s="110" t="s">
        <v>484</v>
      </c>
      <c r="AV17" s="110" t="s">
        <v>484</v>
      </c>
      <c r="AW17" s="110" t="s">
        <v>484</v>
      </c>
      <c r="AX17" s="110" t="s">
        <v>484</v>
      </c>
      <c r="AY17" s="110" t="s">
        <v>484</v>
      </c>
      <c r="AZ17" s="110" t="s">
        <v>483</v>
      </c>
      <c r="BA17" s="110" t="s">
        <v>483</v>
      </c>
      <c r="BB17" s="110" t="s">
        <v>484</v>
      </c>
      <c r="BC17" s="110" t="s">
        <v>484</v>
      </c>
      <c r="BD17" s="110" t="s">
        <v>484</v>
      </c>
      <c r="BE17" s="110" t="s">
        <v>484</v>
      </c>
      <c r="BF17" s="110" t="s">
        <v>484</v>
      </c>
      <c r="BG17" s="110" t="s">
        <v>483</v>
      </c>
      <c r="BH17" s="110" t="s">
        <v>483</v>
      </c>
      <c r="BI17" s="110" t="s">
        <v>484</v>
      </c>
      <c r="BJ17" s="110" t="s">
        <v>484</v>
      </c>
      <c r="BK17" s="120" t="s">
        <v>553</v>
      </c>
      <c r="BL17" s="110" t="s">
        <v>484</v>
      </c>
      <c r="BM17" s="110" t="s">
        <v>484</v>
      </c>
      <c r="BN17" s="110" t="s">
        <v>483</v>
      </c>
      <c r="BO17" s="110" t="s">
        <v>483</v>
      </c>
    </row>
    <row r="18" s="100" customFormat="1" ht="30.6" customHeight="1" spans="1:67">
      <c r="A18" s="110" t="s">
        <v>71</v>
      </c>
      <c r="B18" s="110" t="s">
        <v>478</v>
      </c>
      <c r="C18" s="110" t="s">
        <v>70</v>
      </c>
      <c r="D18" s="110" t="s">
        <v>554</v>
      </c>
      <c r="E18" s="110" t="s">
        <v>270</v>
      </c>
      <c r="F18" s="110" t="s">
        <v>555</v>
      </c>
      <c r="G18" s="110" t="s">
        <v>533</v>
      </c>
      <c r="H18" s="110">
        <v>0</v>
      </c>
      <c r="I18" s="110" t="s">
        <v>556</v>
      </c>
      <c r="J18" s="110" t="s">
        <v>466</v>
      </c>
      <c r="K18" s="110" t="s">
        <v>557</v>
      </c>
      <c r="L18" s="110"/>
      <c r="M18" s="110"/>
      <c r="N18" s="110"/>
      <c r="O18" s="110"/>
      <c r="P18" s="110"/>
      <c r="Q18" s="110"/>
      <c r="R18" s="110"/>
      <c r="S18" s="110" t="s">
        <v>455</v>
      </c>
      <c r="T18" s="110" t="s">
        <v>455</v>
      </c>
      <c r="U18" s="110"/>
      <c r="V18" s="110"/>
      <c r="W18" s="110"/>
      <c r="X18" s="110" t="s">
        <v>455</v>
      </c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 t="s">
        <v>483</v>
      </c>
      <c r="AL18" s="110" t="s">
        <v>483</v>
      </c>
      <c r="AM18" s="110" t="s">
        <v>483</v>
      </c>
      <c r="AN18" s="110" t="s">
        <v>483</v>
      </c>
      <c r="AO18" s="110" t="s">
        <v>483</v>
      </c>
      <c r="AP18" s="110" t="s">
        <v>483</v>
      </c>
      <c r="AQ18" s="110" t="s">
        <v>483</v>
      </c>
      <c r="AR18" s="110" t="s">
        <v>484</v>
      </c>
      <c r="AS18" s="110" t="s">
        <v>484</v>
      </c>
      <c r="AT18" s="110" t="s">
        <v>483</v>
      </c>
      <c r="AU18" s="110" t="s">
        <v>484</v>
      </c>
      <c r="AV18" s="110" t="s">
        <v>484</v>
      </c>
      <c r="AW18" s="120" t="s">
        <v>558</v>
      </c>
      <c r="AX18" s="110" t="s">
        <v>484</v>
      </c>
      <c r="AY18" s="110" t="s">
        <v>484</v>
      </c>
      <c r="AZ18" s="110" t="s">
        <v>483</v>
      </c>
      <c r="BA18" s="110" t="s">
        <v>483</v>
      </c>
      <c r="BB18" s="110" t="s">
        <v>484</v>
      </c>
      <c r="BC18" s="118" t="s">
        <v>525</v>
      </c>
      <c r="BD18" s="110" t="s">
        <v>484</v>
      </c>
      <c r="BE18" s="110" t="s">
        <v>484</v>
      </c>
      <c r="BF18" s="110" t="s">
        <v>484</v>
      </c>
      <c r="BG18" s="110" t="s">
        <v>483</v>
      </c>
      <c r="BH18" s="110" t="s">
        <v>483</v>
      </c>
      <c r="BI18" s="110" t="s">
        <v>484</v>
      </c>
      <c r="BJ18" s="110" t="s">
        <v>484</v>
      </c>
      <c r="BK18" s="117" t="s">
        <v>559</v>
      </c>
      <c r="BL18" s="118" t="s">
        <v>560</v>
      </c>
      <c r="BM18" s="110" t="s">
        <v>484</v>
      </c>
      <c r="BN18" s="110" t="s">
        <v>483</v>
      </c>
      <c r="BO18" s="110" t="s">
        <v>483</v>
      </c>
    </row>
    <row r="19" s="100" customFormat="1" ht="30.6" customHeight="1" spans="1:67">
      <c r="A19" s="110" t="s">
        <v>116</v>
      </c>
      <c r="B19" s="110" t="s">
        <v>478</v>
      </c>
      <c r="C19" s="110" t="s">
        <v>115</v>
      </c>
      <c r="D19" s="110" t="s">
        <v>561</v>
      </c>
      <c r="E19" s="110" t="s">
        <v>562</v>
      </c>
      <c r="F19" s="110" t="s">
        <v>563</v>
      </c>
      <c r="G19" s="110" t="s">
        <v>481</v>
      </c>
      <c r="H19" s="110">
        <v>0</v>
      </c>
      <c r="I19" s="110"/>
      <c r="J19" s="110" t="s">
        <v>466</v>
      </c>
      <c r="K19" s="110" t="s">
        <v>564</v>
      </c>
      <c r="L19" s="110" t="s">
        <v>467</v>
      </c>
      <c r="M19" s="110" t="s">
        <v>565</v>
      </c>
      <c r="N19" s="110" t="s">
        <v>566</v>
      </c>
      <c r="O19" s="110" t="s">
        <v>567</v>
      </c>
      <c r="P19" s="110"/>
      <c r="Q19" s="110" t="s">
        <v>455</v>
      </c>
      <c r="R19" s="110" t="s">
        <v>455</v>
      </c>
      <c r="S19" s="110"/>
      <c r="T19" s="110" t="s">
        <v>568</v>
      </c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 t="s">
        <v>483</v>
      </c>
      <c r="AL19" s="110" t="s">
        <v>483</v>
      </c>
      <c r="AM19" s="110" t="s">
        <v>483</v>
      </c>
      <c r="AN19" s="110" t="s">
        <v>483</v>
      </c>
      <c r="AO19" s="110" t="s">
        <v>483</v>
      </c>
      <c r="AP19" s="110" t="s">
        <v>483</v>
      </c>
      <c r="AQ19" s="110" t="s">
        <v>483</v>
      </c>
      <c r="AR19" s="118" t="s">
        <v>536</v>
      </c>
      <c r="AS19" s="118" t="s">
        <v>522</v>
      </c>
      <c r="AT19" s="110" t="s">
        <v>483</v>
      </c>
      <c r="AU19" s="118" t="s">
        <v>522</v>
      </c>
      <c r="AV19" s="118" t="s">
        <v>569</v>
      </c>
      <c r="AW19" s="118" t="s">
        <v>522</v>
      </c>
      <c r="AX19" s="118" t="s">
        <v>522</v>
      </c>
      <c r="AY19" s="118" t="s">
        <v>569</v>
      </c>
      <c r="AZ19" s="110" t="s">
        <v>483</v>
      </c>
      <c r="BA19" s="110" t="s">
        <v>483</v>
      </c>
      <c r="BB19" s="118" t="s">
        <v>522</v>
      </c>
      <c r="BC19" s="118" t="s">
        <v>522</v>
      </c>
      <c r="BD19" s="118" t="s">
        <v>569</v>
      </c>
      <c r="BE19" s="118" t="s">
        <v>522</v>
      </c>
      <c r="BF19" s="118" t="s">
        <v>522</v>
      </c>
      <c r="BG19" s="110" t="s">
        <v>483</v>
      </c>
      <c r="BH19" s="110" t="s">
        <v>483</v>
      </c>
      <c r="BI19" s="118" t="s">
        <v>570</v>
      </c>
      <c r="BJ19" s="118" t="s">
        <v>522</v>
      </c>
      <c r="BK19" s="118" t="s">
        <v>522</v>
      </c>
      <c r="BL19" s="118" t="s">
        <v>570</v>
      </c>
      <c r="BM19" s="118" t="s">
        <v>522</v>
      </c>
      <c r="BN19" s="110" t="s">
        <v>483</v>
      </c>
      <c r="BO19" s="110" t="s">
        <v>483</v>
      </c>
    </row>
    <row r="20" s="100" customFormat="1" ht="30.6" customHeight="1" spans="1:67">
      <c r="A20" s="110" t="s">
        <v>49</v>
      </c>
      <c r="B20" s="110" t="s">
        <v>478</v>
      </c>
      <c r="C20" s="110" t="s">
        <v>41</v>
      </c>
      <c r="D20" s="110" t="s">
        <v>571</v>
      </c>
      <c r="E20" s="110" t="s">
        <v>372</v>
      </c>
      <c r="F20" s="110" t="s">
        <v>572</v>
      </c>
      <c r="G20" s="110" t="s">
        <v>481</v>
      </c>
      <c r="H20" s="110">
        <v>0</v>
      </c>
      <c r="I20" s="110"/>
      <c r="J20" s="110" t="s">
        <v>466</v>
      </c>
      <c r="K20" s="110" t="s">
        <v>573</v>
      </c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 t="s">
        <v>483</v>
      </c>
      <c r="AL20" s="110" t="s">
        <v>483</v>
      </c>
      <c r="AM20" s="110" t="s">
        <v>483</v>
      </c>
      <c r="AN20" s="110" t="s">
        <v>483</v>
      </c>
      <c r="AO20" s="110" t="s">
        <v>483</v>
      </c>
      <c r="AP20" s="110" t="s">
        <v>483</v>
      </c>
      <c r="AQ20" s="110" t="s">
        <v>483</v>
      </c>
      <c r="AR20" s="110" t="s">
        <v>484</v>
      </c>
      <c r="AS20" s="110" t="s">
        <v>484</v>
      </c>
      <c r="AT20" s="110" t="s">
        <v>483</v>
      </c>
      <c r="AU20" s="110" t="s">
        <v>484</v>
      </c>
      <c r="AV20" s="110" t="s">
        <v>574</v>
      </c>
      <c r="AW20" s="110" t="s">
        <v>484</v>
      </c>
      <c r="AX20" s="110" t="s">
        <v>575</v>
      </c>
      <c r="AY20" s="110" t="s">
        <v>576</v>
      </c>
      <c r="AZ20" s="110" t="s">
        <v>483</v>
      </c>
      <c r="BA20" s="110" t="s">
        <v>483</v>
      </c>
      <c r="BB20" s="110" t="s">
        <v>484</v>
      </c>
      <c r="BC20" s="110" t="s">
        <v>484</v>
      </c>
      <c r="BD20" s="110" t="s">
        <v>484</v>
      </c>
      <c r="BE20" s="110" t="s">
        <v>577</v>
      </c>
      <c r="BF20" s="110" t="s">
        <v>484</v>
      </c>
      <c r="BG20" s="110" t="s">
        <v>483</v>
      </c>
      <c r="BH20" s="110" t="s">
        <v>483</v>
      </c>
      <c r="BI20" s="110" t="s">
        <v>484</v>
      </c>
      <c r="BJ20" s="110" t="s">
        <v>484</v>
      </c>
      <c r="BK20" s="110" t="s">
        <v>484</v>
      </c>
      <c r="BL20" s="110" t="s">
        <v>484</v>
      </c>
      <c r="BM20" s="110" t="s">
        <v>484</v>
      </c>
      <c r="BN20" s="110" t="s">
        <v>483</v>
      </c>
      <c r="BO20" s="110" t="s">
        <v>483</v>
      </c>
    </row>
    <row r="21" s="100" customFormat="1" ht="30.6" customHeight="1" spans="1:67">
      <c r="A21" s="110" t="s">
        <v>52</v>
      </c>
      <c r="B21" s="110" t="s">
        <v>478</v>
      </c>
      <c r="C21" s="110" t="s">
        <v>41</v>
      </c>
      <c r="D21" s="110" t="s">
        <v>578</v>
      </c>
      <c r="E21" s="110" t="s">
        <v>372</v>
      </c>
      <c r="F21" s="110" t="s">
        <v>579</v>
      </c>
      <c r="G21" s="110" t="s">
        <v>465</v>
      </c>
      <c r="H21" s="110">
        <v>0</v>
      </c>
      <c r="I21" s="110" t="s">
        <v>580</v>
      </c>
      <c r="J21" s="110" t="s">
        <v>466</v>
      </c>
      <c r="K21" s="110" t="s">
        <v>581</v>
      </c>
      <c r="L21" s="110" t="s">
        <v>459</v>
      </c>
      <c r="M21" s="110" t="s">
        <v>582</v>
      </c>
      <c r="N21" s="110"/>
      <c r="O21" s="110"/>
      <c r="P21" s="110"/>
      <c r="Q21" s="110"/>
      <c r="R21" s="110"/>
      <c r="S21" s="110"/>
      <c r="T21" s="110" t="s">
        <v>566</v>
      </c>
      <c r="U21" s="110" t="s">
        <v>458</v>
      </c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 t="s">
        <v>483</v>
      </c>
      <c r="AL21" s="110" t="s">
        <v>483</v>
      </c>
      <c r="AM21" s="110" t="s">
        <v>483</v>
      </c>
      <c r="AN21" s="110" t="s">
        <v>483</v>
      </c>
      <c r="AO21" s="110" t="s">
        <v>483</v>
      </c>
      <c r="AP21" s="110" t="s">
        <v>483</v>
      </c>
      <c r="AQ21" s="110" t="s">
        <v>483</v>
      </c>
      <c r="AR21" s="119" t="s">
        <v>583</v>
      </c>
      <c r="AS21" s="119" t="s">
        <v>583</v>
      </c>
      <c r="AT21" s="110" t="s">
        <v>483</v>
      </c>
      <c r="AU21" s="119" t="s">
        <v>583</v>
      </c>
      <c r="AV21" s="119" t="s">
        <v>583</v>
      </c>
      <c r="AW21" s="120" t="s">
        <v>553</v>
      </c>
      <c r="AX21" s="121" t="s">
        <v>584</v>
      </c>
      <c r="AY21" s="121" t="s">
        <v>584</v>
      </c>
      <c r="AZ21" s="110" t="s">
        <v>483</v>
      </c>
      <c r="BA21" s="110" t="s">
        <v>483</v>
      </c>
      <c r="BB21" s="110" t="s">
        <v>484</v>
      </c>
      <c r="BC21" s="110" t="s">
        <v>484</v>
      </c>
      <c r="BD21" s="121" t="s">
        <v>584</v>
      </c>
      <c r="BE21" s="110" t="s">
        <v>484</v>
      </c>
      <c r="BF21" s="120" t="s">
        <v>553</v>
      </c>
      <c r="BG21" s="110" t="s">
        <v>483</v>
      </c>
      <c r="BH21" s="110" t="s">
        <v>483</v>
      </c>
      <c r="BI21" s="121" t="s">
        <v>584</v>
      </c>
      <c r="BJ21" s="110" t="s">
        <v>484</v>
      </c>
      <c r="BK21" s="121" t="s">
        <v>584</v>
      </c>
      <c r="BL21" s="110" t="s">
        <v>484</v>
      </c>
      <c r="BM21" s="110" t="s">
        <v>585</v>
      </c>
      <c r="BN21" s="110" t="s">
        <v>483</v>
      </c>
      <c r="BO21" s="110" t="s">
        <v>483</v>
      </c>
    </row>
    <row r="22" s="100" customFormat="1" ht="30.6" customHeight="1" spans="1:67">
      <c r="A22" s="110" t="s">
        <v>150</v>
      </c>
      <c r="B22" s="110" t="s">
        <v>487</v>
      </c>
      <c r="C22" s="110" t="s">
        <v>408</v>
      </c>
      <c r="D22" s="110"/>
      <c r="E22" s="110"/>
      <c r="F22" s="110" t="s">
        <v>586</v>
      </c>
      <c r="G22" s="110" t="s">
        <v>458</v>
      </c>
      <c r="H22" s="111">
        <v>22</v>
      </c>
      <c r="I22" s="111" t="s">
        <v>587</v>
      </c>
      <c r="J22" s="110"/>
      <c r="K22" s="110" t="s">
        <v>588</v>
      </c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 t="s">
        <v>490</v>
      </c>
      <c r="BK22" s="110" t="s">
        <v>490</v>
      </c>
      <c r="BL22" s="110" t="s">
        <v>490</v>
      </c>
      <c r="BM22" s="110" t="s">
        <v>490</v>
      </c>
      <c r="BN22" s="110"/>
      <c r="BO22" s="110"/>
    </row>
    <row r="23" s="100" customFormat="1" ht="30.6" customHeight="1" spans="1:67">
      <c r="A23" s="110" t="s">
        <v>109</v>
      </c>
      <c r="B23" s="110" t="s">
        <v>478</v>
      </c>
      <c r="C23" s="110" t="s">
        <v>215</v>
      </c>
      <c r="D23" s="110" t="s">
        <v>589</v>
      </c>
      <c r="E23" s="110" t="s">
        <v>590</v>
      </c>
      <c r="F23" s="110" t="s">
        <v>591</v>
      </c>
      <c r="G23" s="110" t="s">
        <v>481</v>
      </c>
      <c r="H23" s="110">
        <v>0</v>
      </c>
      <c r="I23" s="110"/>
      <c r="J23" s="110" t="s">
        <v>466</v>
      </c>
      <c r="K23" s="110" t="s">
        <v>592</v>
      </c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 t="s">
        <v>483</v>
      </c>
      <c r="AL23" s="110" t="s">
        <v>483</v>
      </c>
      <c r="AM23" s="110" t="s">
        <v>483</v>
      </c>
      <c r="AN23" s="110" t="s">
        <v>483</v>
      </c>
      <c r="AO23" s="110" t="s">
        <v>483</v>
      </c>
      <c r="AP23" s="110" t="s">
        <v>483</v>
      </c>
      <c r="AQ23" s="110" t="s">
        <v>483</v>
      </c>
      <c r="AR23" s="110" t="s">
        <v>484</v>
      </c>
      <c r="AS23" s="110" t="s">
        <v>484</v>
      </c>
      <c r="AT23" s="110" t="s">
        <v>483</v>
      </c>
      <c r="AU23" s="110" t="s">
        <v>484</v>
      </c>
      <c r="AV23" s="110" t="s">
        <v>484</v>
      </c>
      <c r="AW23" s="110" t="s">
        <v>484</v>
      </c>
      <c r="AX23" s="110" t="s">
        <v>484</v>
      </c>
      <c r="AY23" s="110" t="s">
        <v>484</v>
      </c>
      <c r="AZ23" s="110" t="s">
        <v>483</v>
      </c>
      <c r="BA23" s="110" t="s">
        <v>483</v>
      </c>
      <c r="BB23" s="110" t="s">
        <v>484</v>
      </c>
      <c r="BC23" s="110" t="s">
        <v>484</v>
      </c>
      <c r="BD23" s="110" t="s">
        <v>484</v>
      </c>
      <c r="BE23" s="110" t="s">
        <v>484</v>
      </c>
      <c r="BF23" s="110" t="s">
        <v>484</v>
      </c>
      <c r="BG23" s="110" t="s">
        <v>483</v>
      </c>
      <c r="BH23" s="110" t="s">
        <v>483</v>
      </c>
      <c r="BI23" s="110" t="s">
        <v>484</v>
      </c>
      <c r="BJ23" s="110" t="s">
        <v>484</v>
      </c>
      <c r="BK23" s="110" t="s">
        <v>484</v>
      </c>
      <c r="BL23" s="110" t="s">
        <v>484</v>
      </c>
      <c r="BM23" s="110" t="s">
        <v>484</v>
      </c>
      <c r="BN23" s="110" t="s">
        <v>483</v>
      </c>
      <c r="BO23" s="110" t="s">
        <v>483</v>
      </c>
    </row>
    <row r="24" s="100" customFormat="1" ht="30.6" customHeight="1" spans="1:67">
      <c r="A24" s="110" t="s">
        <v>112</v>
      </c>
      <c r="B24" s="110" t="s">
        <v>478</v>
      </c>
      <c r="C24" s="110" t="s">
        <v>215</v>
      </c>
      <c r="D24" s="110" t="s">
        <v>593</v>
      </c>
      <c r="E24" s="110" t="s">
        <v>362</v>
      </c>
      <c r="F24" s="110" t="s">
        <v>594</v>
      </c>
      <c r="G24" s="110" t="s">
        <v>533</v>
      </c>
      <c r="H24" s="111">
        <v>1</v>
      </c>
      <c r="I24" s="111" t="s">
        <v>595</v>
      </c>
      <c r="J24" s="110" t="s">
        <v>466</v>
      </c>
      <c r="K24" s="110" t="s">
        <v>596</v>
      </c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 t="s">
        <v>597</v>
      </c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 t="s">
        <v>483</v>
      </c>
      <c r="AL24" s="110" t="s">
        <v>483</v>
      </c>
      <c r="AM24" s="110" t="s">
        <v>483</v>
      </c>
      <c r="AN24" s="110" t="s">
        <v>483</v>
      </c>
      <c r="AO24" s="110" t="s">
        <v>483</v>
      </c>
      <c r="AP24" s="110" t="s">
        <v>483</v>
      </c>
      <c r="AQ24" s="110" t="s">
        <v>483</v>
      </c>
      <c r="AR24" s="110" t="s">
        <v>598</v>
      </c>
      <c r="AS24" s="110" t="s">
        <v>484</v>
      </c>
      <c r="AT24" s="110" t="s">
        <v>483</v>
      </c>
      <c r="AU24" s="110" t="s">
        <v>484</v>
      </c>
      <c r="AV24" s="110" t="s">
        <v>574</v>
      </c>
      <c r="AW24" s="110" t="s">
        <v>484</v>
      </c>
      <c r="AX24" s="110" t="s">
        <v>484</v>
      </c>
      <c r="AY24" s="117" t="s">
        <v>599</v>
      </c>
      <c r="AZ24" s="110" t="s">
        <v>483</v>
      </c>
      <c r="BA24" s="110" t="s">
        <v>483</v>
      </c>
      <c r="BB24" s="110" t="s">
        <v>600</v>
      </c>
      <c r="BC24" s="110" t="s">
        <v>484</v>
      </c>
      <c r="BD24" s="110" t="s">
        <v>484</v>
      </c>
      <c r="BE24" s="110" t="s">
        <v>484</v>
      </c>
      <c r="BF24" s="110" t="s">
        <v>601</v>
      </c>
      <c r="BG24" s="110" t="s">
        <v>483</v>
      </c>
      <c r="BH24" s="110" t="s">
        <v>483</v>
      </c>
      <c r="BI24" s="110" t="s">
        <v>484</v>
      </c>
      <c r="BJ24" s="110" t="s">
        <v>484</v>
      </c>
      <c r="BK24" s="110" t="s">
        <v>484</v>
      </c>
      <c r="BL24" s="110" t="s">
        <v>484</v>
      </c>
      <c r="BM24" s="110" t="s">
        <v>484</v>
      </c>
      <c r="BN24" s="110" t="s">
        <v>483</v>
      </c>
      <c r="BO24" s="110" t="s">
        <v>483</v>
      </c>
    </row>
    <row r="25" s="100" customFormat="1" ht="30.6" customHeight="1" spans="1:67">
      <c r="A25" s="110" t="s">
        <v>89</v>
      </c>
      <c r="B25" s="110" t="s">
        <v>478</v>
      </c>
      <c r="C25" s="110" t="s">
        <v>84</v>
      </c>
      <c r="D25" s="110" t="s">
        <v>602</v>
      </c>
      <c r="E25" s="110" t="s">
        <v>603</v>
      </c>
      <c r="F25" s="110" t="s">
        <v>604</v>
      </c>
      <c r="G25" s="110" t="s">
        <v>533</v>
      </c>
      <c r="H25" s="111">
        <v>1</v>
      </c>
      <c r="I25" s="111" t="s">
        <v>595</v>
      </c>
      <c r="J25" s="110" t="s">
        <v>466</v>
      </c>
      <c r="K25" s="110" t="s">
        <v>605</v>
      </c>
      <c r="L25" s="110" t="s">
        <v>455</v>
      </c>
      <c r="M25" s="110" t="s">
        <v>455</v>
      </c>
      <c r="N25" s="110"/>
      <c r="O25" s="110"/>
      <c r="P25" s="110"/>
      <c r="Q25" s="110"/>
      <c r="R25" s="110"/>
      <c r="S25" s="110"/>
      <c r="T25" s="110" t="s">
        <v>566</v>
      </c>
      <c r="U25" s="110"/>
      <c r="V25" s="110"/>
      <c r="W25" s="110"/>
      <c r="X25" s="110"/>
      <c r="Y25" s="110" t="s">
        <v>597</v>
      </c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 t="s">
        <v>483</v>
      </c>
      <c r="AL25" s="110" t="s">
        <v>483</v>
      </c>
      <c r="AM25" s="110" t="s">
        <v>483</v>
      </c>
      <c r="AN25" s="110" t="s">
        <v>483</v>
      </c>
      <c r="AO25" s="110" t="s">
        <v>483</v>
      </c>
      <c r="AP25" s="110" t="s">
        <v>483</v>
      </c>
      <c r="AQ25" s="110" t="s">
        <v>483</v>
      </c>
      <c r="AR25" s="110" t="s">
        <v>484</v>
      </c>
      <c r="AS25" s="110" t="s">
        <v>484</v>
      </c>
      <c r="AT25" s="110" t="s">
        <v>483</v>
      </c>
      <c r="AU25" s="110" t="s">
        <v>484</v>
      </c>
      <c r="AV25" s="110" t="s">
        <v>484</v>
      </c>
      <c r="AW25" s="118" t="s">
        <v>525</v>
      </c>
      <c r="AX25" s="121" t="s">
        <v>584</v>
      </c>
      <c r="AY25" s="110" t="s">
        <v>484</v>
      </c>
      <c r="AZ25" s="110" t="s">
        <v>483</v>
      </c>
      <c r="BA25" s="110" t="s">
        <v>483</v>
      </c>
      <c r="BB25" s="117" t="s">
        <v>606</v>
      </c>
      <c r="BC25" s="110" t="s">
        <v>484</v>
      </c>
      <c r="BD25" s="120" t="s">
        <v>553</v>
      </c>
      <c r="BE25" s="118" t="s">
        <v>520</v>
      </c>
      <c r="BF25" s="118" t="s">
        <v>525</v>
      </c>
      <c r="BG25" s="110" t="s">
        <v>483</v>
      </c>
      <c r="BH25" s="110" t="s">
        <v>483</v>
      </c>
      <c r="BI25" s="110" t="s">
        <v>484</v>
      </c>
      <c r="BJ25" s="110" t="s">
        <v>484</v>
      </c>
      <c r="BK25" s="110" t="s">
        <v>484</v>
      </c>
      <c r="BL25" s="120" t="s">
        <v>553</v>
      </c>
      <c r="BM25" s="110" t="s">
        <v>484</v>
      </c>
      <c r="BN25" s="110" t="s">
        <v>483</v>
      </c>
      <c r="BO25" s="110" t="s">
        <v>483</v>
      </c>
    </row>
    <row r="26" s="100" customFormat="1" ht="30.6" customHeight="1" spans="1:67">
      <c r="A26" s="110" t="s">
        <v>85</v>
      </c>
      <c r="B26" s="110" t="s">
        <v>478</v>
      </c>
      <c r="C26" s="110" t="s">
        <v>84</v>
      </c>
      <c r="D26" s="110" t="s">
        <v>607</v>
      </c>
      <c r="E26" s="110" t="s">
        <v>608</v>
      </c>
      <c r="F26" s="110" t="s">
        <v>609</v>
      </c>
      <c r="G26" s="110" t="s">
        <v>481</v>
      </c>
      <c r="H26" s="110">
        <v>0</v>
      </c>
      <c r="I26" s="110"/>
      <c r="J26" s="110" t="s">
        <v>466</v>
      </c>
      <c r="K26" s="110" t="s">
        <v>610</v>
      </c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 t="s">
        <v>483</v>
      </c>
      <c r="AL26" s="110" t="s">
        <v>483</v>
      </c>
      <c r="AM26" s="110" t="s">
        <v>483</v>
      </c>
      <c r="AN26" s="110" t="s">
        <v>483</v>
      </c>
      <c r="AO26" s="110" t="s">
        <v>483</v>
      </c>
      <c r="AP26" s="110" t="s">
        <v>483</v>
      </c>
      <c r="AQ26" s="110" t="s">
        <v>483</v>
      </c>
      <c r="AR26" s="110" t="s">
        <v>484</v>
      </c>
      <c r="AS26" s="110" t="s">
        <v>484</v>
      </c>
      <c r="AT26" s="110" t="s">
        <v>483</v>
      </c>
      <c r="AU26" s="110" t="s">
        <v>484</v>
      </c>
      <c r="AV26" s="110" t="s">
        <v>484</v>
      </c>
      <c r="AW26" s="110" t="s">
        <v>484</v>
      </c>
      <c r="AX26" s="110" t="s">
        <v>484</v>
      </c>
      <c r="AY26" s="118" t="s">
        <v>520</v>
      </c>
      <c r="AZ26" s="110" t="s">
        <v>483</v>
      </c>
      <c r="BA26" s="110" t="s">
        <v>483</v>
      </c>
      <c r="BB26" s="110" t="s">
        <v>484</v>
      </c>
      <c r="BC26" s="110" t="s">
        <v>484</v>
      </c>
      <c r="BD26" s="110" t="s">
        <v>484</v>
      </c>
      <c r="BE26" s="118" t="s">
        <v>520</v>
      </c>
      <c r="BF26" s="110" t="s">
        <v>484</v>
      </c>
      <c r="BG26" s="110" t="s">
        <v>483</v>
      </c>
      <c r="BH26" s="110" t="s">
        <v>483</v>
      </c>
      <c r="BI26" s="110" t="s">
        <v>484</v>
      </c>
      <c r="BJ26" s="110" t="s">
        <v>484</v>
      </c>
      <c r="BK26" s="110" t="s">
        <v>484</v>
      </c>
      <c r="BL26" s="110" t="s">
        <v>484</v>
      </c>
      <c r="BM26" s="110" t="s">
        <v>484</v>
      </c>
      <c r="BN26" s="110" t="s">
        <v>483</v>
      </c>
      <c r="BO26" s="110" t="s">
        <v>483</v>
      </c>
    </row>
  </sheetData>
  <mergeCells count="29">
    <mergeCell ref="A1:BO1"/>
    <mergeCell ref="A2:BO2"/>
    <mergeCell ref="X3:AF3"/>
    <mergeCell ref="AH3:AJ3"/>
    <mergeCell ref="AK3:B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G3:AG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C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F21" sqref="F21"/>
    </sheetView>
  </sheetViews>
  <sheetFormatPr defaultColWidth="8.72727272727273" defaultRowHeight="13"/>
  <cols>
    <col min="1" max="1" width="5.36363636363636" style="92" customWidth="1"/>
    <col min="2" max="2" width="9.18181818181818" style="92" customWidth="1"/>
    <col min="3" max="3" width="7.27272727272727" style="92" customWidth="1"/>
    <col min="4" max="5" width="5.36363636363636" style="92" customWidth="1"/>
    <col min="6" max="6" width="24.0909090909091" style="92" customWidth="1"/>
    <col min="7" max="7" width="9.18181818181818" style="92" customWidth="1"/>
    <col min="8" max="8" width="13.4545454545455" style="92" customWidth="1"/>
    <col min="9" max="10" width="9.18181818181818" style="92" customWidth="1"/>
    <col min="11" max="11" width="13.4545454545455" style="92" customWidth="1"/>
    <col min="12" max="12" width="9.72727272727273" style="92" customWidth="1"/>
    <col min="13" max="13" width="13.4545454545455" style="93" customWidth="1"/>
    <col min="14" max="14" width="9.18181818181818" style="92" customWidth="1"/>
    <col min="15" max="15" width="13.4545454545455" style="92" customWidth="1"/>
    <col min="16" max="16" width="8.72727272727273" style="92"/>
    <col min="17" max="17" width="3.36363636363636" style="92" customWidth="1"/>
    <col min="18" max="18" width="5.18181818181818" style="92" customWidth="1"/>
    <col min="19" max="19" width="4.27272727272727" style="92" customWidth="1"/>
    <col min="20" max="20" width="5.18181818181818" style="92" customWidth="1"/>
    <col min="21" max="21" width="3.36363636363636" style="92" customWidth="1"/>
    <col min="22" max="22" width="8.81818181818182" style="92" customWidth="1"/>
    <col min="23" max="23" width="4.27272727272727" style="92" customWidth="1"/>
    <col min="24" max="24" width="7" style="92" customWidth="1"/>
    <col min="25" max="25" width="8.81818181818182" style="92" customWidth="1"/>
    <col min="26" max="26" width="4.27272727272727" style="92" customWidth="1"/>
    <col min="27" max="27" width="7" style="92" customWidth="1"/>
    <col min="28" max="29" width="8.81818181818182" style="92" customWidth="1"/>
    <col min="30" max="30" width="8.72727272727273" style="92"/>
    <col min="31" max="31" width="8.81818181818182" style="92" customWidth="1"/>
    <col min="32" max="32" width="8.72727272727273" style="92"/>
    <col min="33" max="33" width="3.36363636363636" style="92" customWidth="1"/>
    <col min="34" max="34" width="5.18181818181818" style="92" customWidth="1"/>
    <col min="35" max="35" width="4.27272727272727" style="92" customWidth="1"/>
    <col min="36" max="36" width="5.18181818181818" style="92" customWidth="1"/>
    <col min="37" max="37" width="3.36363636363636" style="92" customWidth="1"/>
    <col min="38" max="38" width="8.81818181818182" style="92" customWidth="1"/>
    <col min="39" max="39" width="4.27272727272727" style="92" customWidth="1"/>
    <col min="40" max="40" width="7" style="92" customWidth="1"/>
    <col min="41" max="41" width="8.81818181818182" style="92" customWidth="1"/>
    <col min="42" max="42" width="4.27272727272727" style="92" customWidth="1"/>
    <col min="43" max="43" width="7" style="92" customWidth="1"/>
    <col min="44" max="45" width="8.81818181818182" style="92" customWidth="1"/>
    <col min="46" max="46" width="22.3727272727273" style="92"/>
    <col min="47" max="47" width="8.81818181818182" style="92" customWidth="1"/>
    <col min="48" max="48" width="22.3727272727273" style="92"/>
    <col min="49" max="49" width="3.36363636363636" style="92" customWidth="1"/>
    <col min="50" max="50" width="5.18181818181818" style="92" customWidth="1"/>
    <col min="51" max="51" width="4.27272727272727" style="92" customWidth="1"/>
    <col min="52" max="52" width="5.18181818181818" style="92" customWidth="1"/>
    <col min="53" max="53" width="3.36363636363636" style="92" customWidth="1"/>
    <col min="54" max="54" width="8.81818181818182" style="92" customWidth="1"/>
    <col min="55" max="55" width="4.27272727272727" style="92" customWidth="1"/>
    <col min="56" max="56" width="7" style="92" customWidth="1"/>
    <col min="57" max="57" width="8.81818181818182" style="92" customWidth="1"/>
    <col min="58" max="58" width="4.27272727272727" style="92" customWidth="1"/>
    <col min="59" max="59" width="7" style="92" customWidth="1"/>
    <col min="60" max="61" width="8.81818181818182" style="92" customWidth="1"/>
    <col min="62" max="62" width="22.3727272727273" style="92"/>
    <col min="63" max="63" width="8.81818181818182" style="92" customWidth="1"/>
    <col min="64" max="64" width="22.3727272727273" style="92"/>
    <col min="65" max="65" width="3.36363636363636" style="92" customWidth="1"/>
    <col min="66" max="66" width="5.18181818181818" style="92" customWidth="1"/>
    <col min="67" max="67" width="4.27272727272727" style="92" customWidth="1"/>
    <col min="68" max="68" width="5.18181818181818" style="92" customWidth="1"/>
    <col min="69" max="69" width="3.36363636363636" style="92" customWidth="1"/>
    <col min="70" max="70" width="8.81818181818182" style="92" customWidth="1"/>
    <col min="71" max="71" width="4.27272727272727" style="92" customWidth="1"/>
    <col min="72" max="72" width="7" style="92" customWidth="1"/>
    <col min="73" max="73" width="8.81818181818182" style="92" customWidth="1"/>
    <col min="74" max="74" width="4.27272727272727" style="92" customWidth="1"/>
    <col min="75" max="75" width="7" style="92" customWidth="1"/>
    <col min="76" max="77" width="8.81818181818182" style="92" customWidth="1"/>
    <col min="78" max="78" width="22.3727272727273" style="92"/>
    <col min="79" max="79" width="8.81818181818182" style="92" customWidth="1"/>
    <col min="80" max="80" width="22.3727272727273" style="92"/>
    <col min="81" max="81" width="3.36363636363636" style="92" customWidth="1"/>
    <col min="82" max="82" width="5.18181818181818" style="92" customWidth="1"/>
    <col min="83" max="83" width="4.27272727272727" style="92" customWidth="1"/>
    <col min="84" max="84" width="5.18181818181818" style="92" customWidth="1"/>
    <col min="85" max="85" width="3.36363636363636" style="92" customWidth="1"/>
    <col min="86" max="86" width="8.81818181818182" style="92" customWidth="1"/>
    <col min="87" max="87" width="4.27272727272727" style="92" customWidth="1"/>
    <col min="88" max="88" width="7" style="92" customWidth="1"/>
    <col min="89" max="89" width="8.81818181818182" style="92" customWidth="1"/>
    <col min="90" max="90" width="4.27272727272727" style="92" customWidth="1"/>
    <col min="91" max="91" width="7" style="92" customWidth="1"/>
    <col min="92" max="93" width="8.81818181818182" style="92" customWidth="1"/>
    <col min="94" max="94" width="22.3727272727273" style="92"/>
    <col min="95" max="95" width="8.81818181818182" style="92" customWidth="1"/>
    <col min="96" max="96" width="22.3727272727273" style="92"/>
    <col min="97" max="97" width="3.36363636363636" style="92" customWidth="1"/>
    <col min="98" max="98" width="5.18181818181818" style="92" customWidth="1"/>
    <col min="99" max="99" width="4.27272727272727" style="92" customWidth="1"/>
    <col min="100" max="100" width="5.18181818181818" style="92" customWidth="1"/>
    <col min="101" max="101" width="3.36363636363636" style="92" customWidth="1"/>
    <col min="102" max="102" width="8.81818181818182" style="92" customWidth="1"/>
    <col min="103" max="103" width="4.27272727272727" style="92" customWidth="1"/>
    <col min="104" max="104" width="7" style="92" customWidth="1"/>
    <col min="105" max="105" width="8.81818181818182" style="92" customWidth="1"/>
    <col min="106" max="106" width="4.27272727272727" style="92" customWidth="1"/>
    <col min="107" max="107" width="7" style="92" customWidth="1"/>
    <col min="108" max="109" width="8.81818181818182" style="92" customWidth="1"/>
    <col min="110" max="110" width="22.3727272727273" style="92"/>
    <col min="111" max="111" width="8.81818181818182" style="92" customWidth="1"/>
    <col min="112" max="112" width="22.3727272727273" style="92"/>
    <col min="113" max="113" width="3.36363636363636" style="92" customWidth="1"/>
    <col min="114" max="114" width="5.18181818181818" style="92" customWidth="1"/>
    <col min="115" max="115" width="4.27272727272727" style="92" customWidth="1"/>
    <col min="116" max="116" width="5.18181818181818" style="92" customWidth="1"/>
    <col min="117" max="117" width="3.36363636363636" style="92" customWidth="1"/>
    <col min="118" max="118" width="8.81818181818182" style="92" customWidth="1"/>
    <col min="119" max="119" width="4.27272727272727" style="92" customWidth="1"/>
    <col min="120" max="120" width="7" style="92" customWidth="1"/>
    <col min="121" max="121" width="8.81818181818182" style="92" customWidth="1"/>
    <col min="122" max="122" width="4.27272727272727" style="92" customWidth="1"/>
    <col min="123" max="123" width="7" style="92" customWidth="1"/>
    <col min="124" max="125" width="8.81818181818182" style="92" customWidth="1"/>
    <col min="126" max="126" width="22.3727272727273" style="92"/>
    <col min="127" max="127" width="8.81818181818182" style="92" customWidth="1"/>
    <col min="128" max="128" width="22.3727272727273" style="92"/>
    <col min="129" max="129" width="3.36363636363636" style="92" customWidth="1"/>
    <col min="130" max="130" width="5.18181818181818" style="92" customWidth="1"/>
    <col min="131" max="131" width="4.27272727272727" style="92" customWidth="1"/>
    <col min="132" max="132" width="5.18181818181818" style="92" customWidth="1"/>
    <col min="133" max="133" width="3.36363636363636" style="92" customWidth="1"/>
    <col min="134" max="134" width="8.81818181818182" style="92" customWidth="1"/>
    <col min="135" max="135" width="4.27272727272727" style="92" customWidth="1"/>
    <col min="136" max="136" width="7" style="92" customWidth="1"/>
    <col min="137" max="137" width="8.81818181818182" style="92" customWidth="1"/>
    <col min="138" max="138" width="4.27272727272727" style="92" customWidth="1"/>
    <col min="139" max="139" width="7" style="92" customWidth="1"/>
    <col min="140" max="141" width="8.81818181818182" style="92" customWidth="1"/>
    <col min="142" max="142" width="22.3727272727273" style="92"/>
    <col min="143" max="143" width="8.81818181818182" style="92" customWidth="1"/>
    <col min="144" max="144" width="22.3727272727273" style="92"/>
    <col min="145" max="145" width="3.36363636363636" style="92" customWidth="1"/>
    <col min="146" max="146" width="5.18181818181818" style="92" customWidth="1"/>
    <col min="147" max="147" width="4.27272727272727" style="92" customWidth="1"/>
    <col min="148" max="148" width="5.18181818181818" style="92" customWidth="1"/>
    <col min="149" max="149" width="3.36363636363636" style="92" customWidth="1"/>
    <col min="150" max="150" width="8.81818181818182" style="92" customWidth="1"/>
    <col min="151" max="151" width="4.27272727272727" style="92" customWidth="1"/>
    <col min="152" max="152" width="7" style="92" customWidth="1"/>
    <col min="153" max="153" width="8.81818181818182" style="92" customWidth="1"/>
    <col min="154" max="154" width="4.27272727272727" style="92" customWidth="1"/>
    <col min="155" max="155" width="7" style="92" customWidth="1"/>
    <col min="156" max="157" width="8.81818181818182" style="92" customWidth="1"/>
    <col min="158" max="158" width="22.3727272727273" style="92"/>
    <col min="159" max="159" width="8.81818181818182" style="92" customWidth="1"/>
    <col min="160" max="160" width="22.3727272727273" style="92"/>
    <col min="161" max="161" width="3.36363636363636" style="92" customWidth="1"/>
    <col min="162" max="162" width="5.18181818181818" style="92" customWidth="1"/>
    <col min="163" max="163" width="4.27272727272727" style="92" customWidth="1"/>
    <col min="164" max="164" width="5.18181818181818" style="92" customWidth="1"/>
    <col min="165" max="165" width="3.36363636363636" style="92" customWidth="1"/>
    <col min="166" max="166" width="8.81818181818182" style="92" customWidth="1"/>
    <col min="167" max="167" width="4.27272727272727" style="92" customWidth="1"/>
    <col min="168" max="168" width="7" style="92" customWidth="1"/>
    <col min="169" max="169" width="8.81818181818182" style="92" customWidth="1"/>
    <col min="170" max="170" width="4.27272727272727" style="92" customWidth="1"/>
    <col min="171" max="171" width="7" style="92" customWidth="1"/>
    <col min="172" max="173" width="8.81818181818182" style="92" customWidth="1"/>
    <col min="174" max="174" width="22.3727272727273" style="92"/>
    <col min="175" max="175" width="8.81818181818182" style="92" customWidth="1"/>
    <col min="176" max="176" width="22.3727272727273" style="92"/>
    <col min="177" max="177" width="3.36363636363636" style="92" customWidth="1"/>
    <col min="178" max="178" width="5.18181818181818" style="92" customWidth="1"/>
    <col min="179" max="179" width="4.27272727272727" style="92" customWidth="1"/>
    <col min="180" max="180" width="5.18181818181818" style="92" customWidth="1"/>
    <col min="181" max="181" width="3.36363636363636" style="92" customWidth="1"/>
    <col min="182" max="182" width="8.81818181818182" style="92" customWidth="1"/>
    <col min="183" max="183" width="4.27272727272727" style="92" customWidth="1"/>
    <col min="184" max="184" width="7" style="92" customWidth="1"/>
    <col min="185" max="185" width="8.81818181818182" style="92" customWidth="1"/>
    <col min="186" max="186" width="4.27272727272727" style="92" customWidth="1"/>
    <col min="187" max="187" width="7" style="92" customWidth="1"/>
    <col min="188" max="189" width="8.81818181818182" style="92" customWidth="1"/>
    <col min="190" max="190" width="22.3727272727273" style="92"/>
    <col min="191" max="191" width="8.81818181818182" style="92" customWidth="1"/>
    <col min="192" max="192" width="22.3727272727273" style="92"/>
    <col min="193" max="193" width="3.36363636363636" style="92" customWidth="1"/>
    <col min="194" max="194" width="5.18181818181818" style="92" customWidth="1"/>
    <col min="195" max="195" width="4.27272727272727" style="92" customWidth="1"/>
    <col min="196" max="196" width="5.18181818181818" style="92" customWidth="1"/>
    <col min="197" max="197" width="3.36363636363636" style="92" customWidth="1"/>
    <col min="198" max="198" width="8.81818181818182" style="92" customWidth="1"/>
    <col min="199" max="199" width="4.27272727272727" style="92" customWidth="1"/>
    <col min="200" max="200" width="7" style="92" customWidth="1"/>
    <col min="201" max="201" width="8.81818181818182" style="92" customWidth="1"/>
    <col min="202" max="202" width="4.27272727272727" style="92" customWidth="1"/>
    <col min="203" max="203" width="7" style="92" customWidth="1"/>
    <col min="204" max="205" width="8.81818181818182" style="92" customWidth="1"/>
    <col min="206" max="206" width="22.3727272727273" style="92"/>
    <col min="207" max="207" width="8.81818181818182" style="92" customWidth="1"/>
    <col min="208" max="208" width="22.3727272727273" style="92"/>
    <col min="209" max="209" width="3.36363636363636" style="92" customWidth="1"/>
    <col min="210" max="210" width="5.18181818181818" style="92" customWidth="1"/>
    <col min="211" max="211" width="4.27272727272727" style="92" customWidth="1"/>
    <col min="212" max="212" width="5.18181818181818" style="92" customWidth="1"/>
    <col min="213" max="213" width="3.36363636363636" style="92" customWidth="1"/>
    <col min="214" max="214" width="8.81818181818182" style="92" customWidth="1"/>
    <col min="215" max="215" width="4.27272727272727" style="92" customWidth="1"/>
    <col min="216" max="216" width="7" style="92" customWidth="1"/>
    <col min="217" max="217" width="8.81818181818182" style="92" customWidth="1"/>
    <col min="218" max="218" width="4.27272727272727" style="92" customWidth="1"/>
    <col min="219" max="219" width="7" style="92" customWidth="1"/>
    <col min="220" max="221" width="8.81818181818182" style="92" customWidth="1"/>
    <col min="222" max="222" width="22.3727272727273" style="92"/>
    <col min="223" max="223" width="8.81818181818182" style="92" customWidth="1"/>
    <col min="224" max="224" width="22.3727272727273" style="92"/>
    <col min="225" max="225" width="3.36363636363636" style="92" customWidth="1"/>
    <col min="226" max="226" width="5.18181818181818" style="92" customWidth="1"/>
    <col min="227" max="227" width="4.27272727272727" style="92" customWidth="1"/>
    <col min="228" max="228" width="5.18181818181818" style="92" customWidth="1"/>
    <col min="229" max="229" width="3.36363636363636" style="92" customWidth="1"/>
    <col min="230" max="230" width="8.81818181818182" style="92" customWidth="1"/>
    <col min="231" max="231" width="4.27272727272727" style="92" customWidth="1"/>
    <col min="232" max="232" width="7" style="92" customWidth="1"/>
    <col min="233" max="233" width="8.81818181818182" style="92" customWidth="1"/>
    <col min="234" max="234" width="4.27272727272727" style="92" customWidth="1"/>
    <col min="235" max="235" width="7" style="92" customWidth="1"/>
    <col min="236" max="237" width="8.81818181818182" style="92" customWidth="1"/>
    <col min="238" max="238" width="22.3727272727273" style="92"/>
    <col min="239" max="239" width="8.81818181818182" style="92" customWidth="1"/>
    <col min="240" max="240" width="22.3727272727273" style="92"/>
    <col min="241" max="241" width="3.36363636363636" style="92" customWidth="1"/>
    <col min="242" max="242" width="5.18181818181818" style="92" customWidth="1"/>
    <col min="243" max="243" width="4.27272727272727" style="92" customWidth="1"/>
    <col min="244" max="244" width="5.18181818181818" style="92" customWidth="1"/>
    <col min="245" max="245" width="3.36363636363636" style="92" customWidth="1"/>
    <col min="246" max="246" width="8.81818181818182" style="92" customWidth="1"/>
    <col min="247" max="247" width="4.27272727272727" style="92" customWidth="1"/>
    <col min="248" max="248" width="7" style="92" customWidth="1"/>
    <col min="249" max="249" width="8.81818181818182" style="92" customWidth="1"/>
    <col min="250" max="250" width="4.27272727272727" style="92" customWidth="1"/>
    <col min="251" max="251" width="7" style="92" customWidth="1"/>
    <col min="252" max="253" width="8.81818181818182" style="92" customWidth="1"/>
    <col min="254" max="254" width="22.3727272727273" style="92"/>
    <col min="255" max="255" width="8.81818181818182" style="92" customWidth="1"/>
    <col min="256" max="256" width="22.3727272727273" style="92"/>
    <col min="257" max="257" width="3.36363636363636" style="92" customWidth="1"/>
    <col min="258" max="258" width="5.18181818181818" style="92" customWidth="1"/>
    <col min="259" max="259" width="4.27272727272727" style="92" customWidth="1"/>
    <col min="260" max="260" width="5.18181818181818" style="92" customWidth="1"/>
    <col min="261" max="261" width="3.36363636363636" style="92" customWidth="1"/>
    <col min="262" max="262" width="8.81818181818182" style="92" customWidth="1"/>
    <col min="263" max="263" width="4.27272727272727" style="92" customWidth="1"/>
    <col min="264" max="264" width="7" style="92" customWidth="1"/>
    <col min="265" max="265" width="8.81818181818182" style="92" customWidth="1"/>
    <col min="266" max="266" width="4.27272727272727" style="92" customWidth="1"/>
    <col min="267" max="267" width="7" style="92" customWidth="1"/>
    <col min="268" max="269" width="8.81818181818182" style="92" customWidth="1"/>
    <col min="270" max="270" width="22.3727272727273" style="92"/>
    <col min="271" max="271" width="8.81818181818182" style="92" customWidth="1"/>
    <col min="272" max="272" width="22.3727272727273" style="92"/>
    <col min="273" max="273" width="3.36363636363636" style="92" customWidth="1"/>
    <col min="274" max="274" width="5.18181818181818" style="92" customWidth="1"/>
    <col min="275" max="275" width="4.27272727272727" style="92" customWidth="1"/>
    <col min="276" max="276" width="5.18181818181818" style="92" customWidth="1"/>
    <col min="277" max="277" width="3.36363636363636" style="92" customWidth="1"/>
    <col min="278" max="278" width="8.81818181818182" style="92" customWidth="1"/>
    <col min="279" max="279" width="4.27272727272727" style="92" customWidth="1"/>
    <col min="280" max="280" width="7" style="92" customWidth="1"/>
    <col min="281" max="281" width="8.81818181818182" style="92" customWidth="1"/>
    <col min="282" max="282" width="4.27272727272727" style="92" customWidth="1"/>
    <col min="283" max="283" width="7" style="92" customWidth="1"/>
    <col min="284" max="285" width="8.81818181818182" style="92" customWidth="1"/>
    <col min="286" max="286" width="22.3727272727273" style="92"/>
    <col min="287" max="287" width="8.81818181818182" style="92" customWidth="1"/>
    <col min="288" max="288" width="22.3727272727273" style="92"/>
    <col min="289" max="289" width="3.36363636363636" style="92" customWidth="1"/>
    <col min="290" max="290" width="5.18181818181818" style="92" customWidth="1"/>
    <col min="291" max="291" width="4.27272727272727" style="92" customWidth="1"/>
    <col min="292" max="292" width="5.18181818181818" style="92" customWidth="1"/>
    <col min="293" max="293" width="3.36363636363636" style="92" customWidth="1"/>
    <col min="294" max="294" width="8.81818181818182" style="92" customWidth="1"/>
    <col min="295" max="295" width="4.27272727272727" style="92" customWidth="1"/>
    <col min="296" max="296" width="7" style="92" customWidth="1"/>
    <col min="297" max="297" width="8.81818181818182" style="92" customWidth="1"/>
    <col min="298" max="298" width="4.27272727272727" style="92" customWidth="1"/>
    <col min="299" max="299" width="7" style="92" customWidth="1"/>
    <col min="300" max="301" width="8.81818181818182" style="92" customWidth="1"/>
    <col min="302" max="302" width="22.3727272727273" style="92"/>
    <col min="303" max="303" width="8.81818181818182" style="92" customWidth="1"/>
    <col min="304" max="304" width="22.3727272727273" style="92"/>
    <col min="305" max="305" width="3.36363636363636" style="92" customWidth="1"/>
    <col min="306" max="306" width="5.18181818181818" style="92" customWidth="1"/>
    <col min="307" max="307" width="4.27272727272727" style="92" customWidth="1"/>
    <col min="308" max="308" width="5.18181818181818" style="92" customWidth="1"/>
    <col min="309" max="309" width="3.36363636363636" style="92" customWidth="1"/>
    <col min="310" max="310" width="8.81818181818182" style="92" customWidth="1"/>
    <col min="311" max="311" width="4.27272727272727" style="92" customWidth="1"/>
    <col min="312" max="312" width="7" style="92" customWidth="1"/>
    <col min="313" max="313" width="8.81818181818182" style="92" customWidth="1"/>
    <col min="314" max="314" width="4.27272727272727" style="92" customWidth="1"/>
    <col min="315" max="315" width="7" style="92" customWidth="1"/>
    <col min="316" max="317" width="8.81818181818182" style="92" customWidth="1"/>
    <col min="318" max="318" width="22.3727272727273" style="92"/>
    <col min="319" max="319" width="8.81818181818182" style="92" customWidth="1"/>
    <col min="320" max="320" width="22.3727272727273" style="92"/>
    <col min="321" max="321" width="3.36363636363636" style="92" customWidth="1"/>
    <col min="322" max="322" width="5.18181818181818" style="92" customWidth="1"/>
    <col min="323" max="323" width="4.27272727272727" style="92" customWidth="1"/>
    <col min="324" max="324" width="5.18181818181818" style="92" customWidth="1"/>
    <col min="325" max="325" width="3.36363636363636" style="92" customWidth="1"/>
    <col min="326" max="326" width="8.81818181818182" style="92" customWidth="1"/>
    <col min="327" max="327" width="4.27272727272727" style="92" customWidth="1"/>
    <col min="328" max="328" width="7" style="92" customWidth="1"/>
    <col min="329" max="329" width="8.81818181818182" style="92" customWidth="1"/>
    <col min="330" max="330" width="4.27272727272727" style="92" customWidth="1"/>
    <col min="331" max="331" width="7" style="92" customWidth="1"/>
    <col min="332" max="333" width="8.81818181818182" style="92" customWidth="1"/>
    <col min="334" max="334" width="22.3727272727273" style="92"/>
    <col min="335" max="335" width="8.81818181818182" style="92" customWidth="1"/>
    <col min="336" max="336" width="22.3727272727273" style="92"/>
    <col min="337" max="337" width="3.36363636363636" style="92" customWidth="1"/>
    <col min="338" max="338" width="5.18181818181818" style="92" customWidth="1"/>
    <col min="339" max="339" width="4.27272727272727" style="92" customWidth="1"/>
    <col min="340" max="340" width="5.18181818181818" style="92" customWidth="1"/>
    <col min="341" max="341" width="3.36363636363636" style="92" customWidth="1"/>
    <col min="342" max="342" width="8.81818181818182" style="92" customWidth="1"/>
    <col min="343" max="343" width="4.27272727272727" style="92" customWidth="1"/>
    <col min="344" max="344" width="7" style="92" customWidth="1"/>
    <col min="345" max="345" width="8.81818181818182" style="92" customWidth="1"/>
    <col min="346" max="346" width="4.27272727272727" style="92" customWidth="1"/>
    <col min="347" max="347" width="7" style="92" customWidth="1"/>
    <col min="348" max="349" width="8.81818181818182" style="92" customWidth="1"/>
    <col min="350" max="350" width="22.3727272727273" style="92"/>
    <col min="351" max="351" width="8.81818181818182" style="92" customWidth="1"/>
    <col min="352" max="352" width="22.3727272727273" style="92"/>
    <col min="353" max="353" width="3.36363636363636" style="92" customWidth="1"/>
    <col min="354" max="354" width="5.18181818181818" style="92" customWidth="1"/>
    <col min="355" max="355" width="4.27272727272727" style="92" customWidth="1"/>
    <col min="356" max="356" width="5.18181818181818" style="92" customWidth="1"/>
    <col min="357" max="357" width="3.36363636363636" style="92" customWidth="1"/>
    <col min="358" max="358" width="8.81818181818182" style="92" customWidth="1"/>
    <col min="359" max="359" width="4.27272727272727" style="92" customWidth="1"/>
    <col min="360" max="360" width="7" style="92" customWidth="1"/>
    <col min="361" max="361" width="8.81818181818182" style="92" customWidth="1"/>
    <col min="362" max="362" width="4.27272727272727" style="92" customWidth="1"/>
    <col min="363" max="363" width="7" style="92" customWidth="1"/>
    <col min="364" max="365" width="8.81818181818182" style="92" customWidth="1"/>
    <col min="366" max="366" width="22.3727272727273" style="92"/>
    <col min="367" max="367" width="8.81818181818182" style="92" customWidth="1"/>
    <col min="368" max="368" width="22.3727272727273" style="92"/>
    <col min="369" max="369" width="3.36363636363636" style="92" customWidth="1"/>
    <col min="370" max="370" width="5.18181818181818" style="92" customWidth="1"/>
    <col min="371" max="371" width="4.27272727272727" style="92" customWidth="1"/>
    <col min="372" max="372" width="5.18181818181818" style="92" customWidth="1"/>
    <col min="373" max="373" width="3.36363636363636" style="92" customWidth="1"/>
    <col min="374" max="374" width="8.81818181818182" style="92" customWidth="1"/>
    <col min="375" max="375" width="4.27272727272727" style="92" customWidth="1"/>
    <col min="376" max="376" width="7" style="92" customWidth="1"/>
    <col min="377" max="377" width="8.81818181818182" style="92" customWidth="1"/>
    <col min="378" max="378" width="4.27272727272727" style="92" customWidth="1"/>
    <col min="379" max="379" width="7" style="92" customWidth="1"/>
    <col min="380" max="381" width="8.81818181818182" style="92" customWidth="1"/>
    <col min="382" max="382" width="22.3727272727273" style="92"/>
    <col min="383" max="383" width="8.81818181818182" style="92" customWidth="1"/>
    <col min="384" max="384" width="22.3727272727273" style="92"/>
    <col min="385" max="385" width="3.36363636363636" style="92" customWidth="1"/>
    <col min="386" max="386" width="5.18181818181818" style="92" customWidth="1"/>
    <col min="387" max="387" width="4.27272727272727" style="92" customWidth="1"/>
    <col min="388" max="388" width="5.18181818181818" style="92" customWidth="1"/>
    <col min="389" max="389" width="3.36363636363636" style="92" customWidth="1"/>
    <col min="390" max="390" width="8.81818181818182" style="92" customWidth="1"/>
    <col min="391" max="391" width="4.27272727272727" style="92" customWidth="1"/>
    <col min="392" max="392" width="7" style="92" customWidth="1"/>
    <col min="393" max="393" width="8.81818181818182" style="92" customWidth="1"/>
    <col min="394" max="394" width="4.27272727272727" style="92" customWidth="1"/>
    <col min="395" max="395" width="7" style="92" customWidth="1"/>
    <col min="396" max="397" width="8.81818181818182" style="92" customWidth="1"/>
    <col min="398" max="398" width="22.3727272727273" style="92"/>
    <col min="399" max="399" width="8.81818181818182" style="92" customWidth="1"/>
    <col min="400" max="400" width="22.3727272727273" style="92"/>
    <col min="401" max="401" width="3.36363636363636" style="92" customWidth="1"/>
    <col min="402" max="402" width="5.18181818181818" style="92" customWidth="1"/>
    <col min="403" max="403" width="4.27272727272727" style="92" customWidth="1"/>
    <col min="404" max="404" width="5.18181818181818" style="92" customWidth="1"/>
    <col min="405" max="405" width="3.36363636363636" style="92" customWidth="1"/>
    <col min="406" max="406" width="8.81818181818182" style="92" customWidth="1"/>
    <col min="407" max="407" width="4.27272727272727" style="92" customWidth="1"/>
    <col min="408" max="408" width="7" style="92" customWidth="1"/>
    <col min="409" max="409" width="8.81818181818182" style="92" customWidth="1"/>
    <col min="410" max="410" width="4.27272727272727" style="92" customWidth="1"/>
    <col min="411" max="411" width="7" style="92" customWidth="1"/>
    <col min="412" max="413" width="8.81818181818182" style="92" customWidth="1"/>
    <col min="414" max="414" width="22.3727272727273" style="92"/>
    <col min="415" max="415" width="8.81818181818182" style="92" customWidth="1"/>
    <col min="416" max="416" width="22.3727272727273" style="92"/>
    <col min="417" max="417" width="3.36363636363636" style="92" customWidth="1"/>
    <col min="418" max="418" width="5.18181818181818" style="92" customWidth="1"/>
    <col min="419" max="419" width="4.27272727272727" style="92" customWidth="1"/>
    <col min="420" max="420" width="5.18181818181818" style="92" customWidth="1"/>
    <col min="421" max="421" width="3.36363636363636" style="92" customWidth="1"/>
    <col min="422" max="422" width="8.81818181818182" style="92" customWidth="1"/>
    <col min="423" max="423" width="4.27272727272727" style="92" customWidth="1"/>
    <col min="424" max="424" width="7" style="92" customWidth="1"/>
    <col min="425" max="425" width="8.81818181818182" style="92" customWidth="1"/>
    <col min="426" max="426" width="4.27272727272727" style="92" customWidth="1"/>
    <col min="427" max="427" width="7" style="92" customWidth="1"/>
    <col min="428" max="429" width="8.81818181818182" style="92" customWidth="1"/>
    <col min="430" max="430" width="22.3727272727273" style="92"/>
    <col min="431" max="431" width="8.81818181818182" style="92" customWidth="1"/>
    <col min="432" max="432" width="22.3727272727273" style="92"/>
    <col min="433" max="433" width="3.36363636363636" style="92" customWidth="1"/>
    <col min="434" max="434" width="5.18181818181818" style="92" customWidth="1"/>
    <col min="435" max="435" width="4.27272727272727" style="92" customWidth="1"/>
    <col min="436" max="436" width="5.18181818181818" style="92" customWidth="1"/>
    <col min="437" max="437" width="3.36363636363636" style="92" customWidth="1"/>
    <col min="438" max="438" width="8.81818181818182" style="92" customWidth="1"/>
    <col min="439" max="439" width="4.27272727272727" style="92" customWidth="1"/>
    <col min="440" max="440" width="7" style="92" customWidth="1"/>
    <col min="441" max="441" width="8.81818181818182" style="92" customWidth="1"/>
    <col min="442" max="442" width="4.27272727272727" style="92" customWidth="1"/>
    <col min="443" max="443" width="7" style="92" customWidth="1"/>
    <col min="444" max="445" width="8.81818181818182" style="92" customWidth="1"/>
    <col min="446" max="446" width="22.3727272727273" style="92"/>
    <col min="447" max="447" width="8.81818181818182" style="92" customWidth="1"/>
    <col min="448" max="448" width="22.3727272727273" style="92"/>
    <col min="449" max="449" width="3.36363636363636" style="92" customWidth="1"/>
    <col min="450" max="450" width="5.18181818181818" style="92" customWidth="1"/>
    <col min="451" max="451" width="4.27272727272727" style="92" customWidth="1"/>
    <col min="452" max="452" width="5.18181818181818" style="92" customWidth="1"/>
    <col min="453" max="453" width="3.36363636363636" style="92" customWidth="1"/>
    <col min="454" max="454" width="8.81818181818182" style="92" customWidth="1"/>
    <col min="455" max="455" width="4.27272727272727" style="92" customWidth="1"/>
    <col min="456" max="456" width="7" style="92" customWidth="1"/>
    <col min="457" max="457" width="8.81818181818182" style="92" customWidth="1"/>
    <col min="458" max="458" width="4.27272727272727" style="92" customWidth="1"/>
    <col min="459" max="459" width="7" style="92" customWidth="1"/>
    <col min="460" max="461" width="8.81818181818182" style="92" customWidth="1"/>
    <col min="462" max="462" width="22.3727272727273" style="92"/>
    <col min="463" max="463" width="8.81818181818182" style="92" customWidth="1"/>
    <col min="464" max="464" width="22.3727272727273" style="92"/>
    <col min="465" max="465" width="3.36363636363636" style="92" customWidth="1"/>
    <col min="466" max="466" width="5.18181818181818" style="92" customWidth="1"/>
    <col min="467" max="467" width="4.27272727272727" style="92" customWidth="1"/>
    <col min="468" max="468" width="5.18181818181818" style="92" customWidth="1"/>
    <col min="469" max="469" width="3.36363636363636" style="92" customWidth="1"/>
    <col min="470" max="470" width="8.81818181818182" style="92" customWidth="1"/>
    <col min="471" max="471" width="4.27272727272727" style="92" customWidth="1"/>
    <col min="472" max="472" width="7" style="92" customWidth="1"/>
    <col min="473" max="473" width="8.81818181818182" style="92" customWidth="1"/>
    <col min="474" max="474" width="4.27272727272727" style="92" customWidth="1"/>
    <col min="475" max="475" width="7" style="92" customWidth="1"/>
    <col min="476" max="477" width="8.81818181818182" style="92" customWidth="1"/>
    <col min="478" max="478" width="22.3727272727273" style="92"/>
    <col min="479" max="479" width="8.81818181818182" style="92" customWidth="1"/>
    <col min="480" max="480" width="22.3727272727273" style="92"/>
    <col min="481" max="481" width="3.36363636363636" style="92" customWidth="1"/>
    <col min="482" max="482" width="5.18181818181818" style="92" customWidth="1"/>
    <col min="483" max="483" width="4.27272727272727" style="92" customWidth="1"/>
    <col min="484" max="484" width="5.18181818181818" style="92" customWidth="1"/>
    <col min="485" max="485" width="3.36363636363636" style="92" customWidth="1"/>
    <col min="486" max="486" width="8.81818181818182" style="92" customWidth="1"/>
    <col min="487" max="487" width="4.27272727272727" style="92" customWidth="1"/>
    <col min="488" max="488" width="7" style="92" customWidth="1"/>
    <col min="489" max="489" width="8.81818181818182" style="92" customWidth="1"/>
    <col min="490" max="490" width="4.27272727272727" style="92" customWidth="1"/>
    <col min="491" max="491" width="7" style="92" customWidth="1"/>
    <col min="492" max="493" width="8.81818181818182" style="92" customWidth="1"/>
    <col min="494" max="494" width="22.3727272727273" style="92"/>
    <col min="495" max="495" width="8.81818181818182" style="92" customWidth="1"/>
    <col min="496" max="496" width="22.3727272727273" style="92"/>
    <col min="497" max="497" width="3.36363636363636" style="92" customWidth="1"/>
    <col min="498" max="498" width="5.18181818181818" style="92" customWidth="1"/>
    <col min="499" max="499" width="4.27272727272727" style="92" customWidth="1"/>
    <col min="500" max="500" width="5.18181818181818" style="92" customWidth="1"/>
    <col min="501" max="501" width="3.36363636363636" style="92" customWidth="1"/>
    <col min="502" max="502" width="8.81818181818182" style="92" customWidth="1"/>
    <col min="503" max="503" width="4.27272727272727" style="92" customWidth="1"/>
    <col min="504" max="504" width="7" style="92" customWidth="1"/>
    <col min="505" max="505" width="8.81818181818182" style="92" customWidth="1"/>
    <col min="506" max="506" width="4.27272727272727" style="92" customWidth="1"/>
    <col min="507" max="507" width="7" style="92" customWidth="1"/>
    <col min="508" max="509" width="8.81818181818182" style="92" customWidth="1"/>
    <col min="510" max="510" width="22.3727272727273" style="92"/>
    <col min="511" max="511" width="8.81818181818182" style="92" customWidth="1"/>
    <col min="512" max="512" width="22.3727272727273" style="92"/>
    <col min="513" max="513" width="3.36363636363636" style="92" customWidth="1"/>
    <col min="514" max="514" width="5.18181818181818" style="92" customWidth="1"/>
    <col min="515" max="515" width="4.27272727272727" style="92" customWidth="1"/>
    <col min="516" max="516" width="5.18181818181818" style="92" customWidth="1"/>
    <col min="517" max="517" width="3.36363636363636" style="92" customWidth="1"/>
    <col min="518" max="518" width="8.81818181818182" style="92" customWidth="1"/>
    <col min="519" max="519" width="4.27272727272727" style="92" customWidth="1"/>
    <col min="520" max="520" width="7" style="92" customWidth="1"/>
    <col min="521" max="521" width="8.81818181818182" style="92" customWidth="1"/>
    <col min="522" max="522" width="4.27272727272727" style="92" customWidth="1"/>
    <col min="523" max="523" width="7" style="92" customWidth="1"/>
    <col min="524" max="525" width="8.81818181818182" style="92" customWidth="1"/>
    <col min="526" max="526" width="22.3727272727273" style="92"/>
    <col min="527" max="527" width="8.81818181818182" style="92" customWidth="1"/>
    <col min="528" max="528" width="22.3727272727273" style="92"/>
    <col min="529" max="529" width="3.36363636363636" style="92" customWidth="1"/>
    <col min="530" max="530" width="5.18181818181818" style="92" customWidth="1"/>
    <col min="531" max="531" width="4.27272727272727" style="92" customWidth="1"/>
    <col min="532" max="532" width="5.18181818181818" style="92" customWidth="1"/>
    <col min="533" max="533" width="3.36363636363636" style="92" customWidth="1"/>
    <col min="534" max="534" width="8.81818181818182" style="92" customWidth="1"/>
    <col min="535" max="535" width="4.27272727272727" style="92" customWidth="1"/>
    <col min="536" max="536" width="7" style="92" customWidth="1"/>
    <col min="537" max="537" width="8.81818181818182" style="92" customWidth="1"/>
    <col min="538" max="538" width="4.27272727272727" style="92" customWidth="1"/>
    <col min="539" max="539" width="7" style="92" customWidth="1"/>
    <col min="540" max="541" width="8.81818181818182" style="92" customWidth="1"/>
    <col min="542" max="542" width="22.3727272727273" style="92"/>
    <col min="543" max="543" width="8.81818181818182" style="92" customWidth="1"/>
    <col min="544" max="544" width="22.3727272727273" style="92"/>
    <col min="545" max="545" width="3.36363636363636" style="92" customWidth="1"/>
    <col min="546" max="546" width="5.18181818181818" style="92" customWidth="1"/>
    <col min="547" max="547" width="4.27272727272727" style="92" customWidth="1"/>
    <col min="548" max="548" width="5.18181818181818" style="92" customWidth="1"/>
    <col min="549" max="549" width="3.36363636363636" style="92" customWidth="1"/>
    <col min="550" max="550" width="8.81818181818182" style="92" customWidth="1"/>
    <col min="551" max="551" width="4.27272727272727" style="92" customWidth="1"/>
    <col min="552" max="552" width="7" style="92" customWidth="1"/>
    <col min="553" max="553" width="8.81818181818182" style="92" customWidth="1"/>
    <col min="554" max="554" width="4.27272727272727" style="92" customWidth="1"/>
    <col min="555" max="555" width="7" style="92" customWidth="1"/>
    <col min="556" max="557" width="8.81818181818182" style="92" customWidth="1"/>
    <col min="558" max="558" width="22.3727272727273" style="92"/>
    <col min="559" max="559" width="8.81818181818182" style="92" customWidth="1"/>
    <col min="560" max="560" width="22.3727272727273" style="92"/>
    <col min="561" max="561" width="3.36363636363636" style="92" customWidth="1"/>
    <col min="562" max="562" width="5.18181818181818" style="92" customWidth="1"/>
    <col min="563" max="563" width="4.27272727272727" style="92" customWidth="1"/>
    <col min="564" max="564" width="5.18181818181818" style="92" customWidth="1"/>
    <col min="565" max="565" width="3.36363636363636" style="92" customWidth="1"/>
    <col min="566" max="566" width="8.81818181818182" style="92" customWidth="1"/>
    <col min="567" max="567" width="4.27272727272727" style="92" customWidth="1"/>
    <col min="568" max="568" width="7" style="92" customWidth="1"/>
    <col min="569" max="569" width="8.81818181818182" style="92" customWidth="1"/>
    <col min="570" max="570" width="4.27272727272727" style="92" customWidth="1"/>
    <col min="571" max="571" width="7" style="92" customWidth="1"/>
    <col min="572" max="573" width="8.81818181818182" style="92" customWidth="1"/>
    <col min="574" max="574" width="22.3727272727273" style="92"/>
    <col min="575" max="575" width="8.81818181818182" style="92" customWidth="1"/>
    <col min="576" max="576" width="22.3727272727273" style="92"/>
    <col min="577" max="577" width="3.36363636363636" style="92" customWidth="1"/>
    <col min="578" max="578" width="5.18181818181818" style="92" customWidth="1"/>
    <col min="579" max="579" width="4.27272727272727" style="92" customWidth="1"/>
    <col min="580" max="580" width="5.18181818181818" style="92" customWidth="1"/>
    <col min="581" max="581" width="3.36363636363636" style="92" customWidth="1"/>
    <col min="582" max="582" width="8.81818181818182" style="92" customWidth="1"/>
    <col min="583" max="583" width="4.27272727272727" style="92" customWidth="1"/>
    <col min="584" max="584" width="7" style="92" customWidth="1"/>
    <col min="585" max="585" width="8.81818181818182" style="92" customWidth="1"/>
    <col min="586" max="586" width="4.27272727272727" style="92" customWidth="1"/>
    <col min="587" max="587" width="7" style="92" customWidth="1"/>
    <col min="588" max="589" width="8.81818181818182" style="92" customWidth="1"/>
    <col min="590" max="590" width="22.3727272727273" style="92"/>
    <col min="591" max="591" width="8.81818181818182" style="92" customWidth="1"/>
    <col min="592" max="592" width="22.3727272727273" style="92"/>
    <col min="593" max="593" width="3.36363636363636" style="92" customWidth="1"/>
    <col min="594" max="594" width="5.18181818181818" style="92" customWidth="1"/>
    <col min="595" max="595" width="4.27272727272727" style="92" customWidth="1"/>
    <col min="596" max="596" width="5.18181818181818" style="92" customWidth="1"/>
    <col min="597" max="597" width="3.36363636363636" style="92" customWidth="1"/>
    <col min="598" max="598" width="8.81818181818182" style="92" customWidth="1"/>
    <col min="599" max="599" width="4.27272727272727" style="92" customWidth="1"/>
    <col min="600" max="600" width="7" style="92" customWidth="1"/>
    <col min="601" max="601" width="8.81818181818182" style="92" customWidth="1"/>
    <col min="602" max="602" width="4.27272727272727" style="92" customWidth="1"/>
    <col min="603" max="603" width="7" style="92" customWidth="1"/>
    <col min="604" max="605" width="8.81818181818182" style="92" customWidth="1"/>
    <col min="606" max="606" width="22.3727272727273" style="92"/>
    <col min="607" max="607" width="8.81818181818182" style="92" customWidth="1"/>
    <col min="608" max="608" width="22.3727272727273" style="92"/>
    <col min="609" max="609" width="3.36363636363636" style="92" customWidth="1"/>
    <col min="610" max="610" width="5.18181818181818" style="92" customWidth="1"/>
    <col min="611" max="611" width="4.27272727272727" style="92" customWidth="1"/>
    <col min="612" max="612" width="5.18181818181818" style="92" customWidth="1"/>
    <col min="613" max="613" width="3.36363636363636" style="92" customWidth="1"/>
    <col min="614" max="614" width="8.81818181818182" style="92" customWidth="1"/>
    <col min="615" max="615" width="4.27272727272727" style="92" customWidth="1"/>
    <col min="616" max="616" width="7" style="92" customWidth="1"/>
    <col min="617" max="617" width="8.81818181818182" style="92" customWidth="1"/>
    <col min="618" max="618" width="4.27272727272727" style="92" customWidth="1"/>
    <col min="619" max="619" width="7" style="92" customWidth="1"/>
    <col min="620" max="621" width="8.81818181818182" style="92" customWidth="1"/>
    <col min="622" max="622" width="22.3727272727273" style="92"/>
    <col min="623" max="623" width="8.81818181818182" style="92" customWidth="1"/>
    <col min="624" max="624" width="22.3727272727273" style="92"/>
    <col min="625" max="625" width="3.36363636363636" style="92" customWidth="1"/>
    <col min="626" max="626" width="5.18181818181818" style="92" customWidth="1"/>
    <col min="627" max="627" width="4.27272727272727" style="92" customWidth="1"/>
    <col min="628" max="628" width="5.18181818181818" style="92" customWidth="1"/>
    <col min="629" max="629" width="3.36363636363636" style="92" customWidth="1"/>
    <col min="630" max="630" width="8.81818181818182" style="92" customWidth="1"/>
    <col min="631" max="631" width="4.27272727272727" style="92" customWidth="1"/>
    <col min="632" max="632" width="7" style="92" customWidth="1"/>
    <col min="633" max="633" width="8.81818181818182" style="92" customWidth="1"/>
    <col min="634" max="634" width="4.27272727272727" style="92" customWidth="1"/>
    <col min="635" max="635" width="7" style="92" customWidth="1"/>
    <col min="636" max="637" width="8.81818181818182" style="92" customWidth="1"/>
    <col min="638" max="638" width="22.3727272727273" style="92"/>
    <col min="639" max="639" width="8.81818181818182" style="92" customWidth="1"/>
    <col min="640" max="640" width="22.3727272727273" style="92"/>
    <col min="641" max="641" width="3.36363636363636" style="92" customWidth="1"/>
    <col min="642" max="642" width="5.18181818181818" style="92" customWidth="1"/>
    <col min="643" max="643" width="4.27272727272727" style="92" customWidth="1"/>
    <col min="644" max="644" width="5.18181818181818" style="92" customWidth="1"/>
    <col min="645" max="645" width="3.36363636363636" style="92" customWidth="1"/>
    <col min="646" max="646" width="8.81818181818182" style="92" customWidth="1"/>
    <col min="647" max="647" width="4.27272727272727" style="92" customWidth="1"/>
    <col min="648" max="648" width="7" style="92" customWidth="1"/>
    <col min="649" max="649" width="8.81818181818182" style="92" customWidth="1"/>
    <col min="650" max="650" width="4.27272727272727" style="92" customWidth="1"/>
    <col min="651" max="651" width="7" style="92" customWidth="1"/>
    <col min="652" max="653" width="8.81818181818182" style="92" customWidth="1"/>
    <col min="654" max="654" width="22.3727272727273" style="92"/>
    <col min="655" max="655" width="8.81818181818182" style="92" customWidth="1"/>
    <col min="656" max="656" width="22.3727272727273" style="92"/>
    <col min="657" max="657" width="3.36363636363636" style="92" customWidth="1"/>
    <col min="658" max="658" width="5.18181818181818" style="92" customWidth="1"/>
    <col min="659" max="659" width="4.27272727272727" style="92" customWidth="1"/>
    <col min="660" max="660" width="5.18181818181818" style="92" customWidth="1"/>
    <col min="661" max="661" width="3.36363636363636" style="92" customWidth="1"/>
    <col min="662" max="662" width="8.81818181818182" style="92" customWidth="1"/>
    <col min="663" max="663" width="4.27272727272727" style="92" customWidth="1"/>
    <col min="664" max="664" width="7" style="92" customWidth="1"/>
    <col min="665" max="665" width="8.81818181818182" style="92" customWidth="1"/>
    <col min="666" max="666" width="4.27272727272727" style="92" customWidth="1"/>
    <col min="667" max="667" width="7" style="92" customWidth="1"/>
    <col min="668" max="669" width="8.81818181818182" style="92" customWidth="1"/>
    <col min="670" max="670" width="22.3727272727273" style="92"/>
    <col min="671" max="671" width="8.81818181818182" style="92" customWidth="1"/>
    <col min="672" max="672" width="22.3727272727273" style="92"/>
    <col min="673" max="673" width="3.36363636363636" style="92" customWidth="1"/>
    <col min="674" max="674" width="5.18181818181818" style="92" customWidth="1"/>
    <col min="675" max="675" width="4.27272727272727" style="92" customWidth="1"/>
    <col min="676" max="676" width="5.18181818181818" style="92" customWidth="1"/>
    <col min="677" max="677" width="3.36363636363636" style="92" customWidth="1"/>
    <col min="678" max="678" width="8.81818181818182" style="92" customWidth="1"/>
    <col min="679" max="679" width="4.27272727272727" style="92" customWidth="1"/>
    <col min="680" max="680" width="7" style="92" customWidth="1"/>
    <col min="681" max="681" width="8.81818181818182" style="92" customWidth="1"/>
    <col min="682" max="682" width="4.27272727272727" style="92" customWidth="1"/>
    <col min="683" max="683" width="7" style="92" customWidth="1"/>
    <col min="684" max="685" width="8.81818181818182" style="92" customWidth="1"/>
    <col min="686" max="686" width="22.3727272727273" style="92"/>
    <col min="687" max="687" width="8.81818181818182" style="92" customWidth="1"/>
    <col min="688" max="688" width="22.3727272727273" style="92"/>
    <col min="689" max="689" width="3.36363636363636" style="92" customWidth="1"/>
    <col min="690" max="690" width="5.18181818181818" style="92" customWidth="1"/>
    <col min="691" max="691" width="4.27272727272727" style="92" customWidth="1"/>
    <col min="692" max="692" width="5.18181818181818" style="92" customWidth="1"/>
    <col min="693" max="693" width="3.36363636363636" style="92" customWidth="1"/>
    <col min="694" max="694" width="8.81818181818182" style="92" customWidth="1"/>
    <col min="695" max="695" width="4.27272727272727" style="92" customWidth="1"/>
    <col min="696" max="696" width="7" style="92" customWidth="1"/>
    <col min="697" max="697" width="8.81818181818182" style="92" customWidth="1"/>
    <col min="698" max="698" width="4.27272727272727" style="92" customWidth="1"/>
    <col min="699" max="699" width="7" style="92" customWidth="1"/>
    <col min="700" max="701" width="8.81818181818182" style="92" customWidth="1"/>
    <col min="702" max="702" width="22.3727272727273" style="92"/>
    <col min="703" max="703" width="8.81818181818182" style="92" customWidth="1"/>
    <col min="704" max="704" width="22.3727272727273" style="92"/>
    <col min="705" max="705" width="3.36363636363636" style="92" customWidth="1"/>
    <col min="706" max="706" width="5.18181818181818" style="92" customWidth="1"/>
    <col min="707" max="707" width="4.27272727272727" style="92" customWidth="1"/>
    <col min="708" max="708" width="5.18181818181818" style="92" customWidth="1"/>
    <col min="709" max="709" width="3.36363636363636" style="92" customWidth="1"/>
    <col min="710" max="710" width="8.81818181818182" style="92" customWidth="1"/>
    <col min="711" max="711" width="4.27272727272727" style="92" customWidth="1"/>
    <col min="712" max="712" width="7" style="92" customWidth="1"/>
    <col min="713" max="713" width="8.81818181818182" style="92" customWidth="1"/>
    <col min="714" max="714" width="4.27272727272727" style="92" customWidth="1"/>
    <col min="715" max="715" width="7" style="92" customWidth="1"/>
    <col min="716" max="717" width="8.81818181818182" style="92" customWidth="1"/>
    <col min="718" max="718" width="22.3727272727273" style="92"/>
    <col min="719" max="719" width="8.81818181818182" style="92" customWidth="1"/>
    <col min="720" max="720" width="22.3727272727273" style="92"/>
    <col min="721" max="721" width="3.36363636363636" style="92" customWidth="1"/>
    <col min="722" max="722" width="5.18181818181818" style="92" customWidth="1"/>
    <col min="723" max="723" width="4.27272727272727" style="92" customWidth="1"/>
    <col min="724" max="724" width="5.18181818181818" style="92" customWidth="1"/>
    <col min="725" max="725" width="3.36363636363636" style="92" customWidth="1"/>
    <col min="726" max="726" width="8.81818181818182" style="92" customWidth="1"/>
    <col min="727" max="727" width="4.27272727272727" style="92" customWidth="1"/>
    <col min="728" max="728" width="7" style="92" customWidth="1"/>
    <col min="729" max="729" width="8.81818181818182" style="92" customWidth="1"/>
    <col min="730" max="730" width="4.27272727272727" style="92" customWidth="1"/>
    <col min="731" max="731" width="7" style="92" customWidth="1"/>
    <col min="732" max="733" width="8.81818181818182" style="92" customWidth="1"/>
    <col min="734" max="734" width="22.3727272727273" style="92"/>
    <col min="735" max="735" width="8.81818181818182" style="92" customWidth="1"/>
    <col min="736" max="736" width="22.3727272727273" style="92"/>
    <col min="737" max="737" width="3.36363636363636" style="92" customWidth="1"/>
    <col min="738" max="738" width="5.18181818181818" style="92" customWidth="1"/>
    <col min="739" max="739" width="4.27272727272727" style="92" customWidth="1"/>
    <col min="740" max="740" width="5.18181818181818" style="92" customWidth="1"/>
    <col min="741" max="741" width="3.36363636363636" style="92" customWidth="1"/>
    <col min="742" max="742" width="8.81818181818182" style="92" customWidth="1"/>
    <col min="743" max="743" width="4.27272727272727" style="92" customWidth="1"/>
    <col min="744" max="744" width="7" style="92" customWidth="1"/>
    <col min="745" max="745" width="8.81818181818182" style="92" customWidth="1"/>
    <col min="746" max="746" width="4.27272727272727" style="92" customWidth="1"/>
    <col min="747" max="747" width="7" style="92" customWidth="1"/>
    <col min="748" max="749" width="8.81818181818182" style="92" customWidth="1"/>
    <col min="750" max="750" width="22.3727272727273" style="92"/>
    <col min="751" max="751" width="8.81818181818182" style="92" customWidth="1"/>
    <col min="752" max="752" width="22.3727272727273" style="92"/>
    <col min="753" max="753" width="3.36363636363636" style="92" customWidth="1"/>
    <col min="754" max="754" width="5.18181818181818" style="92" customWidth="1"/>
    <col min="755" max="755" width="4.27272727272727" style="92" customWidth="1"/>
    <col min="756" max="756" width="5.18181818181818" style="92" customWidth="1"/>
    <col min="757" max="757" width="3.36363636363636" style="92" customWidth="1"/>
    <col min="758" max="758" width="8.81818181818182" style="92" customWidth="1"/>
    <col min="759" max="759" width="4.27272727272727" style="92" customWidth="1"/>
    <col min="760" max="760" width="7" style="92" customWidth="1"/>
    <col min="761" max="761" width="8.81818181818182" style="92" customWidth="1"/>
    <col min="762" max="762" width="4.27272727272727" style="92" customWidth="1"/>
    <col min="763" max="763" width="7" style="92" customWidth="1"/>
    <col min="764" max="765" width="8.81818181818182" style="92" customWidth="1"/>
    <col min="766" max="766" width="22.3727272727273" style="92"/>
    <col min="767" max="767" width="8.81818181818182" style="92" customWidth="1"/>
    <col min="768" max="768" width="22.3727272727273" style="92"/>
    <col min="769" max="769" width="3.36363636363636" style="92" customWidth="1"/>
    <col min="770" max="770" width="5.18181818181818" style="92" customWidth="1"/>
    <col min="771" max="771" width="4.27272727272727" style="92" customWidth="1"/>
    <col min="772" max="772" width="5.18181818181818" style="92" customWidth="1"/>
    <col min="773" max="773" width="3.36363636363636" style="92" customWidth="1"/>
    <col min="774" max="774" width="8.81818181818182" style="92" customWidth="1"/>
    <col min="775" max="775" width="4.27272727272727" style="92" customWidth="1"/>
    <col min="776" max="776" width="7" style="92" customWidth="1"/>
    <col min="777" max="777" width="8.81818181818182" style="92" customWidth="1"/>
    <col min="778" max="778" width="4.27272727272727" style="92" customWidth="1"/>
    <col min="779" max="779" width="7" style="92" customWidth="1"/>
    <col min="780" max="781" width="8.81818181818182" style="92" customWidth="1"/>
    <col min="782" max="782" width="22.3727272727273" style="92"/>
    <col min="783" max="783" width="8.81818181818182" style="92" customWidth="1"/>
    <col min="784" max="784" width="22.3727272727273" style="92"/>
    <col min="785" max="785" width="3.36363636363636" style="92" customWidth="1"/>
    <col min="786" max="786" width="5.18181818181818" style="92" customWidth="1"/>
    <col min="787" max="787" width="4.27272727272727" style="92" customWidth="1"/>
    <col min="788" max="788" width="5.18181818181818" style="92" customWidth="1"/>
    <col min="789" max="789" width="3.36363636363636" style="92" customWidth="1"/>
    <col min="790" max="790" width="8.81818181818182" style="92" customWidth="1"/>
    <col min="791" max="791" width="4.27272727272727" style="92" customWidth="1"/>
    <col min="792" max="792" width="7" style="92" customWidth="1"/>
    <col min="793" max="793" width="8.81818181818182" style="92" customWidth="1"/>
    <col min="794" max="794" width="4.27272727272727" style="92" customWidth="1"/>
    <col min="795" max="795" width="7" style="92" customWidth="1"/>
    <col min="796" max="797" width="8.81818181818182" style="92" customWidth="1"/>
    <col min="798" max="798" width="22.3727272727273" style="92"/>
    <col min="799" max="799" width="8.81818181818182" style="92" customWidth="1"/>
    <col min="800" max="800" width="22.3727272727273" style="92"/>
    <col min="801" max="801" width="3.36363636363636" style="92" customWidth="1"/>
    <col min="802" max="802" width="5.18181818181818" style="92" customWidth="1"/>
    <col min="803" max="803" width="4.27272727272727" style="92" customWidth="1"/>
    <col min="804" max="804" width="5.18181818181818" style="92" customWidth="1"/>
    <col min="805" max="805" width="3.36363636363636" style="92" customWidth="1"/>
    <col min="806" max="806" width="8.81818181818182" style="92" customWidth="1"/>
    <col min="807" max="807" width="4.27272727272727" style="92" customWidth="1"/>
    <col min="808" max="808" width="7" style="92" customWidth="1"/>
    <col min="809" max="809" width="8.81818181818182" style="92" customWidth="1"/>
    <col min="810" max="810" width="4.27272727272727" style="92" customWidth="1"/>
    <col min="811" max="811" width="7" style="92" customWidth="1"/>
    <col min="812" max="813" width="8.81818181818182" style="92" customWidth="1"/>
    <col min="814" max="814" width="22.3727272727273" style="92"/>
    <col min="815" max="815" width="8.81818181818182" style="92" customWidth="1"/>
    <col min="816" max="816" width="22.3727272727273" style="92"/>
    <col min="817" max="817" width="3.36363636363636" style="92" customWidth="1"/>
    <col min="818" max="818" width="5.18181818181818" style="92" customWidth="1"/>
    <col min="819" max="819" width="4.27272727272727" style="92" customWidth="1"/>
    <col min="820" max="820" width="5.18181818181818" style="92" customWidth="1"/>
    <col min="821" max="821" width="3.36363636363636" style="92" customWidth="1"/>
    <col min="822" max="822" width="8.81818181818182" style="92" customWidth="1"/>
    <col min="823" max="823" width="4.27272727272727" style="92" customWidth="1"/>
    <col min="824" max="824" width="7" style="92" customWidth="1"/>
    <col min="825" max="825" width="8.81818181818182" style="92" customWidth="1"/>
    <col min="826" max="826" width="4.27272727272727" style="92" customWidth="1"/>
    <col min="827" max="827" width="7" style="92" customWidth="1"/>
    <col min="828" max="829" width="8.81818181818182" style="92" customWidth="1"/>
    <col min="830" max="830" width="22.3727272727273" style="92"/>
    <col min="831" max="831" width="8.81818181818182" style="92" customWidth="1"/>
    <col min="832" max="832" width="22.3727272727273" style="92"/>
    <col min="833" max="833" width="3.36363636363636" style="92" customWidth="1"/>
    <col min="834" max="834" width="5.18181818181818" style="92" customWidth="1"/>
    <col min="835" max="835" width="4.27272727272727" style="92" customWidth="1"/>
    <col min="836" max="836" width="5.18181818181818" style="92" customWidth="1"/>
    <col min="837" max="837" width="3.36363636363636" style="92" customWidth="1"/>
    <col min="838" max="838" width="8.81818181818182" style="92" customWidth="1"/>
    <col min="839" max="839" width="4.27272727272727" style="92" customWidth="1"/>
    <col min="840" max="840" width="7" style="92" customWidth="1"/>
    <col min="841" max="841" width="8.81818181818182" style="92" customWidth="1"/>
    <col min="842" max="842" width="4.27272727272727" style="92" customWidth="1"/>
    <col min="843" max="843" width="7" style="92" customWidth="1"/>
    <col min="844" max="845" width="8.81818181818182" style="92" customWidth="1"/>
    <col min="846" max="846" width="22.3727272727273" style="92"/>
    <col min="847" max="847" width="8.81818181818182" style="92" customWidth="1"/>
    <col min="848" max="848" width="22.3727272727273" style="92"/>
    <col min="849" max="849" width="3.36363636363636" style="92" customWidth="1"/>
    <col min="850" max="850" width="5.18181818181818" style="92" customWidth="1"/>
    <col min="851" max="851" width="4.27272727272727" style="92" customWidth="1"/>
    <col min="852" max="852" width="5.18181818181818" style="92" customWidth="1"/>
    <col min="853" max="853" width="3.36363636363636" style="92" customWidth="1"/>
    <col min="854" max="854" width="8.81818181818182" style="92" customWidth="1"/>
    <col min="855" max="855" width="4.27272727272727" style="92" customWidth="1"/>
    <col min="856" max="856" width="7" style="92" customWidth="1"/>
    <col min="857" max="857" width="8.81818181818182" style="92" customWidth="1"/>
    <col min="858" max="858" width="4.27272727272727" style="92" customWidth="1"/>
    <col min="859" max="859" width="7" style="92" customWidth="1"/>
    <col min="860" max="861" width="8.81818181818182" style="92" customWidth="1"/>
    <col min="862" max="862" width="22.3727272727273" style="92"/>
    <col min="863" max="863" width="8.81818181818182" style="92" customWidth="1"/>
    <col min="864" max="864" width="22.3727272727273" style="92"/>
    <col min="865" max="865" width="3.36363636363636" style="92" customWidth="1"/>
    <col min="866" max="866" width="5.18181818181818" style="92" customWidth="1"/>
    <col min="867" max="867" width="4.27272727272727" style="92" customWidth="1"/>
    <col min="868" max="868" width="5.18181818181818" style="92" customWidth="1"/>
    <col min="869" max="869" width="3.36363636363636" style="92" customWidth="1"/>
    <col min="870" max="870" width="8.81818181818182" style="92" customWidth="1"/>
    <col min="871" max="871" width="4.27272727272727" style="92" customWidth="1"/>
    <col min="872" max="872" width="7" style="92" customWidth="1"/>
    <col min="873" max="873" width="8.81818181818182" style="92" customWidth="1"/>
    <col min="874" max="874" width="4.27272727272727" style="92" customWidth="1"/>
    <col min="875" max="875" width="7" style="92" customWidth="1"/>
    <col min="876" max="877" width="8.81818181818182" style="92" customWidth="1"/>
    <col min="878" max="878" width="22.3727272727273" style="92"/>
    <col min="879" max="879" width="8.81818181818182" style="92" customWidth="1"/>
    <col min="880" max="880" width="22.3727272727273" style="92"/>
    <col min="881" max="881" width="3.36363636363636" style="92" customWidth="1"/>
    <col min="882" max="882" width="5.18181818181818" style="92" customWidth="1"/>
    <col min="883" max="883" width="4.27272727272727" style="92" customWidth="1"/>
    <col min="884" max="884" width="5.18181818181818" style="92" customWidth="1"/>
    <col min="885" max="885" width="3.36363636363636" style="92" customWidth="1"/>
    <col min="886" max="886" width="8.81818181818182" style="92" customWidth="1"/>
    <col min="887" max="887" width="4.27272727272727" style="92" customWidth="1"/>
    <col min="888" max="888" width="7" style="92" customWidth="1"/>
    <col min="889" max="889" width="8.81818181818182" style="92" customWidth="1"/>
    <col min="890" max="890" width="4.27272727272727" style="92" customWidth="1"/>
    <col min="891" max="891" width="7" style="92" customWidth="1"/>
    <col min="892" max="893" width="8.81818181818182" style="92" customWidth="1"/>
    <col min="894" max="894" width="22.3727272727273" style="92"/>
    <col min="895" max="895" width="8.81818181818182" style="92" customWidth="1"/>
    <col min="896" max="896" width="22.3727272727273" style="92"/>
    <col min="897" max="897" width="3.36363636363636" style="92" customWidth="1"/>
    <col min="898" max="898" width="5.18181818181818" style="92" customWidth="1"/>
    <col min="899" max="899" width="4.27272727272727" style="92" customWidth="1"/>
    <col min="900" max="900" width="5.18181818181818" style="92" customWidth="1"/>
    <col min="901" max="901" width="3.36363636363636" style="92" customWidth="1"/>
    <col min="902" max="902" width="8.81818181818182" style="92" customWidth="1"/>
    <col min="903" max="903" width="4.27272727272727" style="92" customWidth="1"/>
    <col min="904" max="904" width="7" style="92" customWidth="1"/>
    <col min="905" max="905" width="8.81818181818182" style="92" customWidth="1"/>
    <col min="906" max="906" width="4.27272727272727" style="92" customWidth="1"/>
    <col min="907" max="907" width="7" style="92" customWidth="1"/>
    <col min="908" max="909" width="8.81818181818182" style="92" customWidth="1"/>
    <col min="910" max="910" width="22.3727272727273" style="92"/>
    <col min="911" max="911" width="8.81818181818182" style="92" customWidth="1"/>
    <col min="912" max="912" width="22.3727272727273" style="92"/>
    <col min="913" max="913" width="3.36363636363636" style="92" customWidth="1"/>
    <col min="914" max="914" width="5.18181818181818" style="92" customWidth="1"/>
    <col min="915" max="915" width="4.27272727272727" style="92" customWidth="1"/>
    <col min="916" max="916" width="5.18181818181818" style="92" customWidth="1"/>
    <col min="917" max="917" width="3.36363636363636" style="92" customWidth="1"/>
    <col min="918" max="918" width="8.81818181818182" style="92" customWidth="1"/>
    <col min="919" max="919" width="4.27272727272727" style="92" customWidth="1"/>
    <col min="920" max="920" width="7" style="92" customWidth="1"/>
    <col min="921" max="921" width="8.81818181818182" style="92" customWidth="1"/>
    <col min="922" max="922" width="4.27272727272727" style="92" customWidth="1"/>
    <col min="923" max="923" width="7" style="92" customWidth="1"/>
    <col min="924" max="925" width="8.81818181818182" style="92" customWidth="1"/>
    <col min="926" max="926" width="22.3727272727273" style="92"/>
    <col min="927" max="927" width="8.81818181818182" style="92" customWidth="1"/>
    <col min="928" max="928" width="22.3727272727273" style="92"/>
    <col min="929" max="929" width="3.36363636363636" style="92" customWidth="1"/>
    <col min="930" max="930" width="5.18181818181818" style="92" customWidth="1"/>
    <col min="931" max="931" width="4.27272727272727" style="92" customWidth="1"/>
    <col min="932" max="932" width="5.18181818181818" style="92" customWidth="1"/>
    <col min="933" max="933" width="3.36363636363636" style="92" customWidth="1"/>
    <col min="934" max="934" width="8.81818181818182" style="92" customWidth="1"/>
    <col min="935" max="935" width="4.27272727272727" style="92" customWidth="1"/>
    <col min="936" max="936" width="7" style="92" customWidth="1"/>
    <col min="937" max="937" width="8.81818181818182" style="92" customWidth="1"/>
    <col min="938" max="938" width="4.27272727272727" style="92" customWidth="1"/>
    <col min="939" max="939" width="7" style="92" customWidth="1"/>
    <col min="940" max="941" width="8.81818181818182" style="92" customWidth="1"/>
    <col min="942" max="942" width="22.3727272727273" style="92"/>
    <col min="943" max="943" width="8.81818181818182" style="92" customWidth="1"/>
    <col min="944" max="944" width="22.3727272727273" style="92"/>
    <col min="945" max="945" width="3.36363636363636" style="92" customWidth="1"/>
    <col min="946" max="946" width="5.18181818181818" style="92" customWidth="1"/>
    <col min="947" max="947" width="4.27272727272727" style="92" customWidth="1"/>
    <col min="948" max="948" width="5.18181818181818" style="92" customWidth="1"/>
    <col min="949" max="949" width="3.36363636363636" style="92" customWidth="1"/>
    <col min="950" max="950" width="8.81818181818182" style="92" customWidth="1"/>
    <col min="951" max="951" width="4.27272727272727" style="92" customWidth="1"/>
    <col min="952" max="952" width="7" style="92" customWidth="1"/>
    <col min="953" max="953" width="8.81818181818182" style="92" customWidth="1"/>
    <col min="954" max="954" width="4.27272727272727" style="92" customWidth="1"/>
    <col min="955" max="955" width="7" style="92" customWidth="1"/>
    <col min="956" max="957" width="8.81818181818182" style="92" customWidth="1"/>
    <col min="958" max="958" width="22.3727272727273" style="92"/>
    <col min="959" max="959" width="8.81818181818182" style="92" customWidth="1"/>
    <col min="960" max="960" width="22.3727272727273" style="92"/>
    <col min="961" max="961" width="3.36363636363636" style="92" customWidth="1"/>
    <col min="962" max="962" width="5.18181818181818" style="92" customWidth="1"/>
    <col min="963" max="963" width="4.27272727272727" style="92" customWidth="1"/>
    <col min="964" max="964" width="5.18181818181818" style="92" customWidth="1"/>
    <col min="965" max="965" width="3.36363636363636" style="92" customWidth="1"/>
    <col min="966" max="966" width="8.81818181818182" style="92" customWidth="1"/>
    <col min="967" max="967" width="4.27272727272727" style="92" customWidth="1"/>
    <col min="968" max="968" width="7" style="92" customWidth="1"/>
    <col min="969" max="969" width="8.81818181818182" style="92" customWidth="1"/>
    <col min="970" max="970" width="4.27272727272727" style="92" customWidth="1"/>
    <col min="971" max="971" width="7" style="92" customWidth="1"/>
    <col min="972" max="973" width="8.81818181818182" style="92" customWidth="1"/>
    <col min="974" max="974" width="22.3727272727273" style="92"/>
    <col min="975" max="975" width="8.81818181818182" style="92" customWidth="1"/>
    <col min="976" max="976" width="22.3727272727273" style="92"/>
    <col min="977" max="977" width="3.36363636363636" style="92" customWidth="1"/>
    <col min="978" max="978" width="5.18181818181818" style="92" customWidth="1"/>
    <col min="979" max="979" width="4.27272727272727" style="92" customWidth="1"/>
    <col min="980" max="980" width="5.18181818181818" style="92" customWidth="1"/>
    <col min="981" max="981" width="3.36363636363636" style="92" customWidth="1"/>
    <col min="982" max="982" width="8.81818181818182" style="92" customWidth="1"/>
    <col min="983" max="983" width="4.27272727272727" style="92" customWidth="1"/>
    <col min="984" max="984" width="7" style="92" customWidth="1"/>
    <col min="985" max="985" width="8.81818181818182" style="92" customWidth="1"/>
    <col min="986" max="986" width="4.27272727272727" style="92" customWidth="1"/>
    <col min="987" max="987" width="7" style="92" customWidth="1"/>
    <col min="988" max="989" width="8.81818181818182" style="92" customWidth="1"/>
    <col min="990" max="990" width="22.3727272727273" style="92"/>
    <col min="991" max="991" width="8.81818181818182" style="92" customWidth="1"/>
    <col min="992" max="992" width="22.3727272727273" style="92"/>
    <col min="993" max="993" width="3.36363636363636" style="92" customWidth="1"/>
    <col min="994" max="994" width="5.18181818181818" style="92" customWidth="1"/>
    <col min="995" max="995" width="4.27272727272727" style="92" customWidth="1"/>
    <col min="996" max="996" width="5.18181818181818" style="92" customWidth="1"/>
    <col min="997" max="997" width="3.36363636363636" style="92" customWidth="1"/>
    <col min="998" max="998" width="8.81818181818182" style="92" customWidth="1"/>
    <col min="999" max="999" width="4.27272727272727" style="92" customWidth="1"/>
    <col min="1000" max="1000" width="7" style="92" customWidth="1"/>
    <col min="1001" max="1001" width="8.81818181818182" style="92" customWidth="1"/>
    <col min="1002" max="1002" width="4.27272727272727" style="92" customWidth="1"/>
    <col min="1003" max="1003" width="7" style="92" customWidth="1"/>
    <col min="1004" max="1005" width="8.81818181818182" style="92" customWidth="1"/>
    <col min="1006" max="1006" width="22.3727272727273" style="92"/>
    <col min="1007" max="1007" width="8.81818181818182" style="92" customWidth="1"/>
    <col min="1008" max="1008" width="22.3727272727273" style="92"/>
    <col min="1009" max="1009" width="3.36363636363636" style="92" customWidth="1"/>
    <col min="1010" max="1010" width="5.18181818181818" style="92" customWidth="1"/>
    <col min="1011" max="1011" width="4.27272727272727" style="92" customWidth="1"/>
    <col min="1012" max="1012" width="5.18181818181818" style="92" customWidth="1"/>
    <col min="1013" max="1013" width="3.36363636363636" style="92" customWidth="1"/>
    <col min="1014" max="1014" width="8.81818181818182" style="92" customWidth="1"/>
    <col min="1015" max="1015" width="4.27272727272727" style="92" customWidth="1"/>
    <col min="1016" max="1016" width="7" style="92" customWidth="1"/>
    <col min="1017" max="1017" width="8.81818181818182" style="92" customWidth="1"/>
    <col min="1018" max="1018" width="4.27272727272727" style="92" customWidth="1"/>
    <col min="1019" max="1019" width="7" style="92" customWidth="1"/>
    <col min="1020" max="1021" width="8.81818181818182" style="92" customWidth="1"/>
    <col min="1022" max="1022" width="22.3727272727273" style="92"/>
    <col min="1023" max="1023" width="8.81818181818182" style="92" customWidth="1"/>
    <col min="1024" max="1024" width="22.3727272727273" style="92"/>
    <col min="1025" max="1025" width="3.36363636363636" style="92" customWidth="1"/>
    <col min="1026" max="1026" width="5.18181818181818" style="92" customWidth="1"/>
    <col min="1027" max="1027" width="4.27272727272727" style="92" customWidth="1"/>
    <col min="1028" max="1028" width="5.18181818181818" style="92" customWidth="1"/>
    <col min="1029" max="1029" width="3.36363636363636" style="92" customWidth="1"/>
    <col min="1030" max="1030" width="8.81818181818182" style="92" customWidth="1"/>
    <col min="1031" max="1031" width="4.27272727272727" style="92" customWidth="1"/>
    <col min="1032" max="1032" width="7" style="92" customWidth="1"/>
    <col min="1033" max="1033" width="8.81818181818182" style="92" customWidth="1"/>
    <col min="1034" max="1034" width="4.27272727272727" style="92" customWidth="1"/>
    <col min="1035" max="1035" width="7" style="92" customWidth="1"/>
    <col min="1036" max="1037" width="8.81818181818182" style="92" customWidth="1"/>
    <col min="1038" max="1038" width="22.3727272727273" style="92"/>
    <col min="1039" max="1039" width="8.81818181818182" style="92" customWidth="1"/>
    <col min="1040" max="1040" width="22.3727272727273" style="92"/>
    <col min="1041" max="1041" width="3.36363636363636" style="92" customWidth="1"/>
    <col min="1042" max="1042" width="5.18181818181818" style="92" customWidth="1"/>
    <col min="1043" max="1043" width="4.27272727272727" style="92" customWidth="1"/>
    <col min="1044" max="1044" width="5.18181818181818" style="92" customWidth="1"/>
    <col min="1045" max="1045" width="3.36363636363636" style="92" customWidth="1"/>
    <col min="1046" max="1046" width="8.81818181818182" style="92" customWidth="1"/>
    <col min="1047" max="1047" width="4.27272727272727" style="92" customWidth="1"/>
    <col min="1048" max="1048" width="7" style="92" customWidth="1"/>
    <col min="1049" max="1049" width="8.81818181818182" style="92" customWidth="1"/>
    <col min="1050" max="1050" width="4.27272727272727" style="92" customWidth="1"/>
    <col min="1051" max="1051" width="7" style="92" customWidth="1"/>
    <col min="1052" max="1053" width="8.81818181818182" style="92" customWidth="1"/>
    <col min="1054" max="1054" width="22.3727272727273" style="92"/>
    <col min="1055" max="1055" width="8.81818181818182" style="92" customWidth="1"/>
    <col min="1056" max="1056" width="22.3727272727273" style="92"/>
    <col min="1057" max="1057" width="3.36363636363636" style="92" customWidth="1"/>
    <col min="1058" max="1058" width="5.18181818181818" style="92" customWidth="1"/>
    <col min="1059" max="1059" width="4.27272727272727" style="92" customWidth="1"/>
    <col min="1060" max="1060" width="5.18181818181818" style="92" customWidth="1"/>
    <col min="1061" max="1061" width="3.36363636363636" style="92" customWidth="1"/>
    <col min="1062" max="1062" width="8.81818181818182" style="92" customWidth="1"/>
    <col min="1063" max="1063" width="4.27272727272727" style="92" customWidth="1"/>
    <col min="1064" max="1064" width="7" style="92" customWidth="1"/>
    <col min="1065" max="1065" width="8.81818181818182" style="92" customWidth="1"/>
    <col min="1066" max="1066" width="4.27272727272727" style="92" customWidth="1"/>
    <col min="1067" max="1067" width="7" style="92" customWidth="1"/>
    <col min="1068" max="1069" width="8.81818181818182" style="92" customWidth="1"/>
    <col min="1070" max="1070" width="22.3727272727273" style="92"/>
    <col min="1071" max="1071" width="8.81818181818182" style="92" customWidth="1"/>
    <col min="1072" max="1072" width="22.3727272727273" style="92"/>
    <col min="1073" max="1073" width="3.36363636363636" style="92" customWidth="1"/>
    <col min="1074" max="1074" width="5.18181818181818" style="92" customWidth="1"/>
    <col min="1075" max="1075" width="4.27272727272727" style="92" customWidth="1"/>
    <col min="1076" max="1076" width="5.18181818181818" style="92" customWidth="1"/>
    <col min="1077" max="1077" width="3.36363636363636" style="92" customWidth="1"/>
    <col min="1078" max="1078" width="8.81818181818182" style="92" customWidth="1"/>
    <col min="1079" max="1079" width="4.27272727272727" style="92" customWidth="1"/>
    <col min="1080" max="1080" width="7" style="92" customWidth="1"/>
    <col min="1081" max="1081" width="8.81818181818182" style="92" customWidth="1"/>
    <col min="1082" max="1082" width="4.27272727272727" style="92" customWidth="1"/>
    <col min="1083" max="1083" width="7" style="92" customWidth="1"/>
    <col min="1084" max="1085" width="8.81818181818182" style="92" customWidth="1"/>
    <col min="1086" max="1086" width="22.3727272727273" style="92"/>
    <col min="1087" max="1087" width="8.81818181818182" style="92" customWidth="1"/>
    <col min="1088" max="1088" width="22.3727272727273" style="92"/>
    <col min="1089" max="1089" width="3.36363636363636" style="92" customWidth="1"/>
    <col min="1090" max="1090" width="5.18181818181818" style="92" customWidth="1"/>
    <col min="1091" max="1091" width="4.27272727272727" style="92" customWidth="1"/>
    <col min="1092" max="1092" width="5.18181818181818" style="92" customWidth="1"/>
    <col min="1093" max="1093" width="3.36363636363636" style="92" customWidth="1"/>
    <col min="1094" max="1094" width="8.81818181818182" style="92" customWidth="1"/>
    <col min="1095" max="1095" width="4.27272727272727" style="92" customWidth="1"/>
    <col min="1096" max="1096" width="7" style="92" customWidth="1"/>
    <col min="1097" max="1097" width="8.81818181818182" style="92" customWidth="1"/>
    <col min="1098" max="1098" width="4.27272727272727" style="92" customWidth="1"/>
    <col min="1099" max="1099" width="7" style="92" customWidth="1"/>
    <col min="1100" max="1101" width="8.81818181818182" style="92" customWidth="1"/>
    <col min="1102" max="1102" width="22.3727272727273" style="92"/>
    <col min="1103" max="1103" width="8.81818181818182" style="92" customWidth="1"/>
    <col min="1104" max="1104" width="22.3727272727273" style="92"/>
    <col min="1105" max="1105" width="3.36363636363636" style="92" customWidth="1"/>
    <col min="1106" max="1106" width="5.18181818181818" style="92" customWidth="1"/>
    <col min="1107" max="1107" width="4.27272727272727" style="92" customWidth="1"/>
    <col min="1108" max="1108" width="5.18181818181818" style="92" customWidth="1"/>
    <col min="1109" max="1109" width="3.36363636363636" style="92" customWidth="1"/>
    <col min="1110" max="1110" width="8.81818181818182" style="92" customWidth="1"/>
    <col min="1111" max="1111" width="4.27272727272727" style="92" customWidth="1"/>
    <col min="1112" max="1112" width="7" style="92" customWidth="1"/>
    <col min="1113" max="1113" width="8.81818181818182" style="92" customWidth="1"/>
    <col min="1114" max="1114" width="4.27272727272727" style="92" customWidth="1"/>
    <col min="1115" max="1115" width="7" style="92" customWidth="1"/>
    <col min="1116" max="1117" width="8.81818181818182" style="92" customWidth="1"/>
    <col min="1118" max="1118" width="22.3727272727273" style="92"/>
    <col min="1119" max="1119" width="8.81818181818182" style="92" customWidth="1"/>
    <col min="1120" max="1120" width="22.3727272727273" style="92"/>
    <col min="1121" max="1121" width="3.36363636363636" style="92" customWidth="1"/>
    <col min="1122" max="1122" width="5.18181818181818" style="92" customWidth="1"/>
    <col min="1123" max="1123" width="4.27272727272727" style="92" customWidth="1"/>
    <col min="1124" max="1124" width="5.18181818181818" style="92" customWidth="1"/>
    <col min="1125" max="1125" width="3.36363636363636" style="92" customWidth="1"/>
    <col min="1126" max="1126" width="8.81818181818182" style="92" customWidth="1"/>
    <col min="1127" max="1127" width="4.27272727272727" style="92" customWidth="1"/>
    <col min="1128" max="1128" width="7" style="92" customWidth="1"/>
    <col min="1129" max="1129" width="8.81818181818182" style="92" customWidth="1"/>
    <col min="1130" max="1130" width="4.27272727272727" style="92" customWidth="1"/>
    <col min="1131" max="1131" width="7" style="92" customWidth="1"/>
    <col min="1132" max="1133" width="8.81818181818182" style="92" customWidth="1"/>
    <col min="1134" max="1134" width="22.3727272727273" style="92"/>
    <col min="1135" max="1135" width="8.81818181818182" style="92" customWidth="1"/>
    <col min="1136" max="1136" width="22.3727272727273" style="92"/>
    <col min="1137" max="1137" width="3.36363636363636" style="92" customWidth="1"/>
    <col min="1138" max="1138" width="5.18181818181818" style="92" customWidth="1"/>
    <col min="1139" max="1139" width="4.27272727272727" style="92" customWidth="1"/>
    <col min="1140" max="1140" width="5.18181818181818" style="92" customWidth="1"/>
    <col min="1141" max="1141" width="3.36363636363636" style="92" customWidth="1"/>
    <col min="1142" max="1142" width="8.81818181818182" style="92" customWidth="1"/>
    <col min="1143" max="1143" width="4.27272727272727" style="92" customWidth="1"/>
    <col min="1144" max="1144" width="7" style="92" customWidth="1"/>
    <col min="1145" max="1145" width="8.81818181818182" style="92" customWidth="1"/>
    <col min="1146" max="1146" width="4.27272727272727" style="92" customWidth="1"/>
    <col min="1147" max="1147" width="7" style="92" customWidth="1"/>
    <col min="1148" max="1149" width="8.81818181818182" style="92" customWidth="1"/>
    <col min="1150" max="1150" width="22.3727272727273" style="92"/>
    <col min="1151" max="1151" width="8.81818181818182" style="92" customWidth="1"/>
    <col min="1152" max="1152" width="22.3727272727273" style="92"/>
    <col min="1153" max="1153" width="3.36363636363636" style="92" customWidth="1"/>
    <col min="1154" max="1154" width="5.18181818181818" style="92" customWidth="1"/>
    <col min="1155" max="1155" width="4.27272727272727" style="92" customWidth="1"/>
    <col min="1156" max="1156" width="5.18181818181818" style="92" customWidth="1"/>
    <col min="1157" max="1157" width="3.36363636363636" style="92" customWidth="1"/>
    <col min="1158" max="1158" width="8.81818181818182" style="92" customWidth="1"/>
    <col min="1159" max="1159" width="4.27272727272727" style="92" customWidth="1"/>
    <col min="1160" max="1160" width="7" style="92" customWidth="1"/>
    <col min="1161" max="1161" width="8.81818181818182" style="92" customWidth="1"/>
    <col min="1162" max="1162" width="4.27272727272727" style="92" customWidth="1"/>
    <col min="1163" max="1163" width="7" style="92" customWidth="1"/>
    <col min="1164" max="1165" width="8.81818181818182" style="92" customWidth="1"/>
    <col min="1166" max="1166" width="22.3727272727273" style="92"/>
    <col min="1167" max="1167" width="8.81818181818182" style="92" customWidth="1"/>
    <col min="1168" max="1168" width="22.3727272727273" style="92"/>
    <col min="1169" max="1169" width="3.36363636363636" style="92" customWidth="1"/>
    <col min="1170" max="1170" width="5.18181818181818" style="92" customWidth="1"/>
    <col min="1171" max="1171" width="4.27272727272727" style="92" customWidth="1"/>
    <col min="1172" max="1172" width="5.18181818181818" style="92" customWidth="1"/>
    <col min="1173" max="1173" width="3.36363636363636" style="92" customWidth="1"/>
    <col min="1174" max="1174" width="8.81818181818182" style="92" customWidth="1"/>
    <col min="1175" max="1175" width="4.27272727272727" style="92" customWidth="1"/>
    <col min="1176" max="1176" width="7" style="92" customWidth="1"/>
    <col min="1177" max="1177" width="8.81818181818182" style="92" customWidth="1"/>
    <col min="1178" max="1178" width="4.27272727272727" style="92" customWidth="1"/>
    <col min="1179" max="1179" width="7" style="92" customWidth="1"/>
    <col min="1180" max="1181" width="8.81818181818182" style="92" customWidth="1"/>
    <col min="1182" max="1182" width="22.3727272727273" style="92"/>
    <col min="1183" max="1183" width="8.81818181818182" style="92" customWidth="1"/>
    <col min="1184" max="1184" width="22.3727272727273" style="92"/>
    <col min="1185" max="1185" width="3.36363636363636" style="92" customWidth="1"/>
    <col min="1186" max="1186" width="5.18181818181818" style="92" customWidth="1"/>
    <col min="1187" max="1187" width="4.27272727272727" style="92" customWidth="1"/>
    <col min="1188" max="1188" width="5.18181818181818" style="92" customWidth="1"/>
    <col min="1189" max="1189" width="3.36363636363636" style="92" customWidth="1"/>
    <col min="1190" max="1190" width="8.81818181818182" style="92" customWidth="1"/>
    <col min="1191" max="1191" width="4.27272727272727" style="92" customWidth="1"/>
    <col min="1192" max="1192" width="7" style="92" customWidth="1"/>
    <col min="1193" max="1193" width="8.81818181818182" style="92" customWidth="1"/>
    <col min="1194" max="1194" width="4.27272727272727" style="92" customWidth="1"/>
    <col min="1195" max="1195" width="7" style="92" customWidth="1"/>
    <col min="1196" max="1197" width="8.81818181818182" style="92" customWidth="1"/>
    <col min="1198" max="1198" width="22.3727272727273" style="92"/>
    <col min="1199" max="1199" width="8.81818181818182" style="92" customWidth="1"/>
    <col min="1200" max="1200" width="22.3727272727273" style="92"/>
    <col min="1201" max="1201" width="3.36363636363636" style="92" customWidth="1"/>
    <col min="1202" max="1202" width="5.18181818181818" style="92" customWidth="1"/>
    <col min="1203" max="1203" width="4.27272727272727" style="92" customWidth="1"/>
    <col min="1204" max="1204" width="5.18181818181818" style="92" customWidth="1"/>
    <col min="1205" max="1205" width="3.36363636363636" style="92" customWidth="1"/>
    <col min="1206" max="1206" width="8.81818181818182" style="92" customWidth="1"/>
    <col min="1207" max="1207" width="4.27272727272727" style="92" customWidth="1"/>
    <col min="1208" max="1208" width="7" style="92" customWidth="1"/>
    <col min="1209" max="1209" width="8.81818181818182" style="92" customWidth="1"/>
    <col min="1210" max="1210" width="4.27272727272727" style="92" customWidth="1"/>
    <col min="1211" max="1211" width="7" style="92" customWidth="1"/>
    <col min="1212" max="1213" width="8.81818181818182" style="92" customWidth="1"/>
    <col min="1214" max="1214" width="22.3727272727273" style="92"/>
    <col min="1215" max="1215" width="8.81818181818182" style="92" customWidth="1"/>
    <col min="1216" max="1216" width="22.3727272727273" style="92"/>
    <col min="1217" max="1217" width="3.36363636363636" style="92" customWidth="1"/>
    <col min="1218" max="1218" width="5.18181818181818" style="92" customWidth="1"/>
    <col min="1219" max="1219" width="4.27272727272727" style="92" customWidth="1"/>
    <col min="1220" max="1220" width="5.18181818181818" style="92" customWidth="1"/>
    <col min="1221" max="1221" width="3.36363636363636" style="92" customWidth="1"/>
    <col min="1222" max="1222" width="8.81818181818182" style="92" customWidth="1"/>
    <col min="1223" max="1223" width="4.27272727272727" style="92" customWidth="1"/>
    <col min="1224" max="1224" width="7" style="92" customWidth="1"/>
    <col min="1225" max="1225" width="8.81818181818182" style="92" customWidth="1"/>
    <col min="1226" max="1226" width="4.27272727272727" style="92" customWidth="1"/>
    <col min="1227" max="1227" width="7" style="92" customWidth="1"/>
    <col min="1228" max="1229" width="8.81818181818182" style="92" customWidth="1"/>
    <col min="1230" max="1230" width="22.3727272727273" style="92"/>
    <col min="1231" max="1231" width="8.81818181818182" style="92" customWidth="1"/>
    <col min="1232" max="1232" width="22.3727272727273" style="92"/>
    <col min="1233" max="1233" width="3.36363636363636" style="92" customWidth="1"/>
    <col min="1234" max="1234" width="5.18181818181818" style="92" customWidth="1"/>
    <col min="1235" max="1235" width="4.27272727272727" style="92" customWidth="1"/>
    <col min="1236" max="1236" width="5.18181818181818" style="92" customWidth="1"/>
    <col min="1237" max="1237" width="3.36363636363636" style="92" customWidth="1"/>
    <col min="1238" max="1238" width="8.81818181818182" style="92" customWidth="1"/>
    <col min="1239" max="1239" width="4.27272727272727" style="92" customWidth="1"/>
    <col min="1240" max="1240" width="7" style="92" customWidth="1"/>
    <col min="1241" max="1241" width="8.81818181818182" style="92" customWidth="1"/>
    <col min="1242" max="1242" width="4.27272727272727" style="92" customWidth="1"/>
    <col min="1243" max="1243" width="7" style="92" customWidth="1"/>
    <col min="1244" max="1245" width="8.81818181818182" style="92" customWidth="1"/>
    <col min="1246" max="1246" width="22.3727272727273" style="92"/>
    <col min="1247" max="1247" width="8.81818181818182" style="92" customWidth="1"/>
    <col min="1248" max="1248" width="22.3727272727273" style="92"/>
    <col min="1249" max="1249" width="3.36363636363636" style="92" customWidth="1"/>
    <col min="1250" max="1250" width="5.18181818181818" style="92" customWidth="1"/>
    <col min="1251" max="1251" width="4.27272727272727" style="92" customWidth="1"/>
    <col min="1252" max="1252" width="5.18181818181818" style="92" customWidth="1"/>
    <col min="1253" max="1253" width="3.36363636363636" style="92" customWidth="1"/>
    <col min="1254" max="1254" width="8.81818181818182" style="92" customWidth="1"/>
    <col min="1255" max="1255" width="4.27272727272727" style="92" customWidth="1"/>
    <col min="1256" max="1256" width="7" style="92" customWidth="1"/>
    <col min="1257" max="1257" width="8.81818181818182" style="92" customWidth="1"/>
    <col min="1258" max="1258" width="4.27272727272727" style="92" customWidth="1"/>
    <col min="1259" max="1259" width="7" style="92" customWidth="1"/>
    <col min="1260" max="1261" width="8.81818181818182" style="92" customWidth="1"/>
    <col min="1262" max="1262" width="22.3727272727273" style="92"/>
    <col min="1263" max="1263" width="8.81818181818182" style="92" customWidth="1"/>
    <col min="1264" max="1264" width="22.3727272727273" style="92"/>
    <col min="1265" max="1265" width="3.36363636363636" style="92" customWidth="1"/>
    <col min="1266" max="1266" width="5.18181818181818" style="92" customWidth="1"/>
    <col min="1267" max="1267" width="4.27272727272727" style="92" customWidth="1"/>
    <col min="1268" max="1268" width="5.18181818181818" style="92" customWidth="1"/>
    <col min="1269" max="1269" width="3.36363636363636" style="92" customWidth="1"/>
    <col min="1270" max="1270" width="8.81818181818182" style="92" customWidth="1"/>
    <col min="1271" max="1271" width="4.27272727272727" style="92" customWidth="1"/>
    <col min="1272" max="1272" width="7" style="92" customWidth="1"/>
    <col min="1273" max="1273" width="8.81818181818182" style="92" customWidth="1"/>
    <col min="1274" max="1274" width="4.27272727272727" style="92" customWidth="1"/>
    <col min="1275" max="1275" width="7" style="92" customWidth="1"/>
    <col min="1276" max="1277" width="8.81818181818182" style="92" customWidth="1"/>
    <col min="1278" max="1278" width="22.3727272727273" style="92"/>
    <col min="1279" max="1279" width="8.81818181818182" style="92" customWidth="1"/>
    <col min="1280" max="1280" width="22.3727272727273" style="92"/>
    <col min="1281" max="1281" width="3.36363636363636" style="92" customWidth="1"/>
    <col min="1282" max="1282" width="5.18181818181818" style="92" customWidth="1"/>
    <col min="1283" max="1283" width="4.27272727272727" style="92" customWidth="1"/>
    <col min="1284" max="1284" width="5.18181818181818" style="92" customWidth="1"/>
    <col min="1285" max="1285" width="3.36363636363636" style="92" customWidth="1"/>
    <col min="1286" max="1286" width="8.81818181818182" style="92" customWidth="1"/>
    <col min="1287" max="1287" width="4.27272727272727" style="92" customWidth="1"/>
    <col min="1288" max="1288" width="7" style="92" customWidth="1"/>
    <col min="1289" max="1289" width="8.81818181818182" style="92" customWidth="1"/>
    <col min="1290" max="1290" width="4.27272727272727" style="92" customWidth="1"/>
    <col min="1291" max="1291" width="7" style="92" customWidth="1"/>
    <col min="1292" max="1293" width="8.81818181818182" style="92" customWidth="1"/>
    <col min="1294" max="1294" width="22.3727272727273" style="92"/>
    <col min="1295" max="1295" width="8.81818181818182" style="92" customWidth="1"/>
    <col min="1296" max="1296" width="22.3727272727273" style="92"/>
    <col min="1297" max="1297" width="3.36363636363636" style="92" customWidth="1"/>
    <col min="1298" max="1298" width="5.18181818181818" style="92" customWidth="1"/>
    <col min="1299" max="1299" width="4.27272727272727" style="92" customWidth="1"/>
    <col min="1300" max="1300" width="5.18181818181818" style="92" customWidth="1"/>
    <col min="1301" max="1301" width="3.36363636363636" style="92" customWidth="1"/>
    <col min="1302" max="1302" width="8.81818181818182" style="92" customWidth="1"/>
    <col min="1303" max="1303" width="4.27272727272727" style="92" customWidth="1"/>
    <col min="1304" max="1304" width="7" style="92" customWidth="1"/>
    <col min="1305" max="1305" width="8.81818181818182" style="92" customWidth="1"/>
    <col min="1306" max="1306" width="4.27272727272727" style="92" customWidth="1"/>
    <col min="1307" max="1307" width="7" style="92" customWidth="1"/>
    <col min="1308" max="1309" width="8.81818181818182" style="92" customWidth="1"/>
    <col min="1310" max="1310" width="22.3727272727273" style="92"/>
    <col min="1311" max="1311" width="8.81818181818182" style="92" customWidth="1"/>
    <col min="1312" max="1312" width="22.3727272727273" style="92"/>
    <col min="1313" max="1313" width="3.36363636363636" style="92" customWidth="1"/>
    <col min="1314" max="1314" width="5.18181818181818" style="92" customWidth="1"/>
    <col min="1315" max="1315" width="4.27272727272727" style="92" customWidth="1"/>
    <col min="1316" max="1316" width="5.18181818181818" style="92" customWidth="1"/>
    <col min="1317" max="1317" width="3.36363636363636" style="92" customWidth="1"/>
    <col min="1318" max="1318" width="8.81818181818182" style="92" customWidth="1"/>
    <col min="1319" max="1319" width="4.27272727272727" style="92" customWidth="1"/>
    <col min="1320" max="1320" width="7" style="92" customWidth="1"/>
    <col min="1321" max="1321" width="8.81818181818182" style="92" customWidth="1"/>
    <col min="1322" max="1322" width="4.27272727272727" style="92" customWidth="1"/>
    <col min="1323" max="1323" width="7" style="92" customWidth="1"/>
    <col min="1324" max="1325" width="8.81818181818182" style="92" customWidth="1"/>
    <col min="1326" max="1326" width="22.3727272727273" style="92"/>
    <col min="1327" max="1327" width="8.81818181818182" style="92" customWidth="1"/>
    <col min="1328" max="1328" width="22.3727272727273" style="92"/>
    <col min="1329" max="1329" width="3.36363636363636" style="92" customWidth="1"/>
    <col min="1330" max="1330" width="5.18181818181818" style="92" customWidth="1"/>
    <col min="1331" max="1331" width="4.27272727272727" style="92" customWidth="1"/>
    <col min="1332" max="1332" width="5.18181818181818" style="92" customWidth="1"/>
    <col min="1333" max="1333" width="3.36363636363636" style="92" customWidth="1"/>
    <col min="1334" max="1334" width="8.81818181818182" style="92" customWidth="1"/>
    <col min="1335" max="1335" width="4.27272727272727" style="92" customWidth="1"/>
    <col min="1336" max="1336" width="7" style="92" customWidth="1"/>
    <col min="1337" max="1337" width="8.81818181818182" style="92" customWidth="1"/>
    <col min="1338" max="1338" width="4.27272727272727" style="92" customWidth="1"/>
    <col min="1339" max="1339" width="7" style="92" customWidth="1"/>
    <col min="1340" max="1341" width="8.81818181818182" style="92" customWidth="1"/>
    <col min="1342" max="1342" width="22.3727272727273" style="92"/>
    <col min="1343" max="1343" width="8.81818181818182" style="92" customWidth="1"/>
    <col min="1344" max="1344" width="22.3727272727273" style="92"/>
    <col min="1345" max="1345" width="3.36363636363636" style="92" customWidth="1"/>
    <col min="1346" max="1346" width="5.18181818181818" style="92" customWidth="1"/>
    <col min="1347" max="1347" width="4.27272727272727" style="92" customWidth="1"/>
    <col min="1348" max="1348" width="5.18181818181818" style="92" customWidth="1"/>
    <col min="1349" max="1349" width="3.36363636363636" style="92" customWidth="1"/>
    <col min="1350" max="1350" width="8.81818181818182" style="92" customWidth="1"/>
    <col min="1351" max="1351" width="4.27272727272727" style="92" customWidth="1"/>
    <col min="1352" max="1352" width="7" style="92" customWidth="1"/>
    <col min="1353" max="1353" width="8.81818181818182" style="92" customWidth="1"/>
    <col min="1354" max="1354" width="4.27272727272727" style="92" customWidth="1"/>
    <col min="1355" max="1355" width="7" style="92" customWidth="1"/>
    <col min="1356" max="1357" width="8.81818181818182" style="92" customWidth="1"/>
    <col min="1358" max="1358" width="22.3727272727273" style="92"/>
    <col min="1359" max="1359" width="8.81818181818182" style="92" customWidth="1"/>
    <col min="1360" max="1360" width="22.3727272727273" style="92"/>
    <col min="1361" max="1361" width="3.36363636363636" style="92" customWidth="1"/>
    <col min="1362" max="1362" width="5.18181818181818" style="92" customWidth="1"/>
    <col min="1363" max="1363" width="4.27272727272727" style="92" customWidth="1"/>
    <col min="1364" max="1364" width="5.18181818181818" style="92" customWidth="1"/>
    <col min="1365" max="1365" width="3.36363636363636" style="92" customWidth="1"/>
    <col min="1366" max="1366" width="8.81818181818182" style="92" customWidth="1"/>
    <col min="1367" max="1367" width="4.27272727272727" style="92" customWidth="1"/>
    <col min="1368" max="1368" width="7" style="92" customWidth="1"/>
    <col min="1369" max="1369" width="8.81818181818182" style="92" customWidth="1"/>
    <col min="1370" max="1370" width="4.27272727272727" style="92" customWidth="1"/>
    <col min="1371" max="1371" width="7" style="92" customWidth="1"/>
    <col min="1372" max="1373" width="8.81818181818182" style="92" customWidth="1"/>
    <col min="1374" max="1374" width="22.3727272727273" style="92"/>
    <col min="1375" max="1375" width="8.81818181818182" style="92" customWidth="1"/>
    <col min="1376" max="1376" width="22.3727272727273" style="92"/>
    <col min="1377" max="1377" width="3.36363636363636" style="92" customWidth="1"/>
    <col min="1378" max="1378" width="5.18181818181818" style="92" customWidth="1"/>
    <col min="1379" max="1379" width="4.27272727272727" style="92" customWidth="1"/>
    <col min="1380" max="1380" width="5.18181818181818" style="92" customWidth="1"/>
    <col min="1381" max="1381" width="3.36363636363636" style="92" customWidth="1"/>
    <col min="1382" max="1382" width="8.81818181818182" style="92" customWidth="1"/>
    <col min="1383" max="1383" width="4.27272727272727" style="92" customWidth="1"/>
    <col min="1384" max="1384" width="7" style="92" customWidth="1"/>
    <col min="1385" max="1385" width="8.81818181818182" style="92" customWidth="1"/>
    <col min="1386" max="1386" width="4.27272727272727" style="92" customWidth="1"/>
    <col min="1387" max="1387" width="7" style="92" customWidth="1"/>
    <col min="1388" max="1389" width="8.81818181818182" style="92" customWidth="1"/>
    <col min="1390" max="1390" width="22.3727272727273" style="92"/>
    <col min="1391" max="1391" width="8.81818181818182" style="92" customWidth="1"/>
    <col min="1392" max="1392" width="22.3727272727273" style="92"/>
    <col min="1393" max="1393" width="3.36363636363636" style="92" customWidth="1"/>
    <col min="1394" max="1394" width="5.18181818181818" style="92" customWidth="1"/>
    <col min="1395" max="1395" width="4.27272727272727" style="92" customWidth="1"/>
    <col min="1396" max="1396" width="5.18181818181818" style="92" customWidth="1"/>
    <col min="1397" max="1397" width="3.36363636363636" style="92" customWidth="1"/>
    <col min="1398" max="1398" width="8.81818181818182" style="92" customWidth="1"/>
    <col min="1399" max="1399" width="4.27272727272727" style="92" customWidth="1"/>
    <col min="1400" max="1400" width="7" style="92" customWidth="1"/>
    <col min="1401" max="1401" width="8.81818181818182" style="92" customWidth="1"/>
    <col min="1402" max="1402" width="4.27272727272727" style="92" customWidth="1"/>
    <col min="1403" max="1403" width="7" style="92" customWidth="1"/>
    <col min="1404" max="1405" width="8.81818181818182" style="92" customWidth="1"/>
    <col min="1406" max="1406" width="22.3727272727273" style="92"/>
    <col min="1407" max="1407" width="8.81818181818182" style="92" customWidth="1"/>
    <col min="1408" max="1408" width="22.3727272727273" style="92"/>
    <col min="1409" max="1409" width="3.36363636363636" style="92" customWidth="1"/>
    <col min="1410" max="1410" width="5.18181818181818" style="92" customWidth="1"/>
    <col min="1411" max="1411" width="4.27272727272727" style="92" customWidth="1"/>
    <col min="1412" max="1412" width="5.18181818181818" style="92" customWidth="1"/>
    <col min="1413" max="1413" width="3.36363636363636" style="92" customWidth="1"/>
    <col min="1414" max="1414" width="8.81818181818182" style="92" customWidth="1"/>
    <col min="1415" max="1415" width="4.27272727272727" style="92" customWidth="1"/>
    <col min="1416" max="1416" width="7" style="92" customWidth="1"/>
    <col min="1417" max="1417" width="8.81818181818182" style="92" customWidth="1"/>
    <col min="1418" max="1418" width="4.27272727272727" style="92" customWidth="1"/>
    <col min="1419" max="1419" width="7" style="92" customWidth="1"/>
    <col min="1420" max="1421" width="8.81818181818182" style="92" customWidth="1"/>
    <col min="1422" max="1422" width="22.3727272727273" style="92"/>
    <col min="1423" max="1423" width="8.81818181818182" style="92" customWidth="1"/>
    <col min="1424" max="1424" width="22.3727272727273" style="92"/>
    <col min="1425" max="1425" width="3.36363636363636" style="92" customWidth="1"/>
    <col min="1426" max="1426" width="5.18181818181818" style="92" customWidth="1"/>
    <col min="1427" max="1427" width="4.27272727272727" style="92" customWidth="1"/>
    <col min="1428" max="1428" width="5.18181818181818" style="92" customWidth="1"/>
    <col min="1429" max="1429" width="3.36363636363636" style="92" customWidth="1"/>
    <col min="1430" max="1430" width="8.81818181818182" style="92" customWidth="1"/>
    <col min="1431" max="1431" width="4.27272727272727" style="92" customWidth="1"/>
    <col min="1432" max="1432" width="7" style="92" customWidth="1"/>
    <col min="1433" max="1433" width="8.81818181818182" style="92" customWidth="1"/>
    <col min="1434" max="1434" width="4.27272727272727" style="92" customWidth="1"/>
    <col min="1435" max="1435" width="7" style="92" customWidth="1"/>
    <col min="1436" max="1437" width="8.81818181818182" style="92" customWidth="1"/>
    <col min="1438" max="1438" width="22.3727272727273" style="92"/>
    <col min="1439" max="1439" width="8.81818181818182" style="92" customWidth="1"/>
    <col min="1440" max="1440" width="22.3727272727273" style="92"/>
    <col min="1441" max="1441" width="3.36363636363636" style="92" customWidth="1"/>
    <col min="1442" max="1442" width="5.18181818181818" style="92" customWidth="1"/>
    <col min="1443" max="1443" width="4.27272727272727" style="92" customWidth="1"/>
    <col min="1444" max="1444" width="5.18181818181818" style="92" customWidth="1"/>
    <col min="1445" max="1445" width="3.36363636363636" style="92" customWidth="1"/>
    <col min="1446" max="1446" width="8.81818181818182" style="92" customWidth="1"/>
    <col min="1447" max="1447" width="4.27272727272727" style="92" customWidth="1"/>
    <col min="1448" max="1448" width="7" style="92" customWidth="1"/>
    <col min="1449" max="1449" width="8.81818181818182" style="92" customWidth="1"/>
    <col min="1450" max="1450" width="4.27272727272727" style="92" customWidth="1"/>
    <col min="1451" max="1451" width="7" style="92" customWidth="1"/>
    <col min="1452" max="1453" width="8.81818181818182" style="92" customWidth="1"/>
    <col min="1454" max="1454" width="22.3727272727273" style="92"/>
    <col min="1455" max="1455" width="8.81818181818182" style="92" customWidth="1"/>
    <col min="1456" max="1456" width="22.3727272727273" style="92"/>
    <col min="1457" max="1457" width="3.36363636363636" style="92" customWidth="1"/>
    <col min="1458" max="1458" width="5.18181818181818" style="92" customWidth="1"/>
    <col min="1459" max="1459" width="4.27272727272727" style="92" customWidth="1"/>
    <col min="1460" max="1460" width="5.18181818181818" style="92" customWidth="1"/>
    <col min="1461" max="1461" width="3.36363636363636" style="92" customWidth="1"/>
    <col min="1462" max="1462" width="8.81818181818182" style="92" customWidth="1"/>
    <col min="1463" max="1463" width="4.27272727272727" style="92" customWidth="1"/>
    <col min="1464" max="1464" width="7" style="92" customWidth="1"/>
    <col min="1465" max="1465" width="8.81818181818182" style="92" customWidth="1"/>
    <col min="1466" max="1466" width="4.27272727272727" style="92" customWidth="1"/>
    <col min="1467" max="1467" width="7" style="92" customWidth="1"/>
    <col min="1468" max="1469" width="8.81818181818182" style="92" customWidth="1"/>
    <col min="1470" max="1470" width="22.3727272727273" style="92"/>
    <col min="1471" max="1471" width="8.81818181818182" style="92" customWidth="1"/>
    <col min="1472" max="1472" width="22.3727272727273" style="92"/>
    <col min="1473" max="1473" width="3.36363636363636" style="92" customWidth="1"/>
    <col min="1474" max="1474" width="5.18181818181818" style="92" customWidth="1"/>
    <col min="1475" max="1475" width="4.27272727272727" style="92" customWidth="1"/>
    <col min="1476" max="1476" width="5.18181818181818" style="92" customWidth="1"/>
    <col min="1477" max="1477" width="3.36363636363636" style="92" customWidth="1"/>
    <col min="1478" max="1478" width="8.81818181818182" style="92" customWidth="1"/>
    <col min="1479" max="1479" width="4.27272727272727" style="92" customWidth="1"/>
    <col min="1480" max="1480" width="7" style="92" customWidth="1"/>
    <col min="1481" max="1481" width="8.81818181818182" style="92" customWidth="1"/>
    <col min="1482" max="1482" width="4.27272727272727" style="92" customWidth="1"/>
    <col min="1483" max="1483" width="7" style="92" customWidth="1"/>
    <col min="1484" max="1485" width="8.81818181818182" style="92" customWidth="1"/>
    <col min="1486" max="1486" width="22.3727272727273" style="92"/>
    <col min="1487" max="1487" width="8.81818181818182" style="92" customWidth="1"/>
    <col min="1488" max="1488" width="22.3727272727273" style="92"/>
    <col min="1489" max="1489" width="3.36363636363636" style="92" customWidth="1"/>
    <col min="1490" max="1490" width="5.18181818181818" style="92" customWidth="1"/>
    <col min="1491" max="1491" width="4.27272727272727" style="92" customWidth="1"/>
    <col min="1492" max="1492" width="5.18181818181818" style="92" customWidth="1"/>
    <col min="1493" max="1493" width="3.36363636363636" style="92" customWidth="1"/>
    <col min="1494" max="1494" width="8.81818181818182" style="92" customWidth="1"/>
    <col min="1495" max="1495" width="4.27272727272727" style="92" customWidth="1"/>
    <col min="1496" max="1496" width="7" style="92" customWidth="1"/>
    <col min="1497" max="1497" width="8.81818181818182" style="92" customWidth="1"/>
    <col min="1498" max="1498" width="4.27272727272727" style="92" customWidth="1"/>
    <col min="1499" max="1499" width="7" style="92" customWidth="1"/>
    <col min="1500" max="1501" width="8.81818181818182" style="92" customWidth="1"/>
    <col min="1502" max="1502" width="22.3727272727273" style="92"/>
    <col min="1503" max="1503" width="8.81818181818182" style="92" customWidth="1"/>
    <col min="1504" max="1504" width="22.3727272727273" style="92"/>
    <col min="1505" max="1505" width="3.36363636363636" style="92" customWidth="1"/>
    <col min="1506" max="1506" width="5.18181818181818" style="92" customWidth="1"/>
    <col min="1507" max="1507" width="4.27272727272727" style="92" customWidth="1"/>
    <col min="1508" max="1508" width="5.18181818181818" style="92" customWidth="1"/>
    <col min="1509" max="1509" width="3.36363636363636" style="92" customWidth="1"/>
    <col min="1510" max="1510" width="8.81818181818182" style="92" customWidth="1"/>
    <col min="1511" max="1511" width="4.27272727272727" style="92" customWidth="1"/>
    <col min="1512" max="1512" width="7" style="92" customWidth="1"/>
    <col min="1513" max="1513" width="8.81818181818182" style="92" customWidth="1"/>
    <col min="1514" max="1514" width="4.27272727272727" style="92" customWidth="1"/>
    <col min="1515" max="1515" width="7" style="92" customWidth="1"/>
    <col min="1516" max="1517" width="8.81818181818182" style="92" customWidth="1"/>
    <col min="1518" max="1518" width="22.3727272727273" style="92"/>
    <col min="1519" max="1519" width="8.81818181818182" style="92" customWidth="1"/>
    <col min="1520" max="1520" width="22.3727272727273" style="92"/>
    <col min="1521" max="1521" width="3.36363636363636" style="92" customWidth="1"/>
    <col min="1522" max="1522" width="5.18181818181818" style="92" customWidth="1"/>
    <col min="1523" max="1523" width="4.27272727272727" style="92" customWidth="1"/>
    <col min="1524" max="1524" width="5.18181818181818" style="92" customWidth="1"/>
    <col min="1525" max="1525" width="3.36363636363636" style="92" customWidth="1"/>
    <col min="1526" max="1526" width="8.81818181818182" style="92" customWidth="1"/>
    <col min="1527" max="1527" width="4.27272727272727" style="92" customWidth="1"/>
    <col min="1528" max="1528" width="7" style="92" customWidth="1"/>
    <col min="1529" max="1529" width="8.81818181818182" style="92" customWidth="1"/>
    <col min="1530" max="1530" width="4.27272727272727" style="92" customWidth="1"/>
    <col min="1531" max="1531" width="7" style="92" customWidth="1"/>
    <col min="1532" max="1533" width="8.81818181818182" style="92" customWidth="1"/>
    <col min="1534" max="1534" width="22.3727272727273" style="92"/>
    <col min="1535" max="1535" width="8.81818181818182" style="92" customWidth="1"/>
    <col min="1536" max="1536" width="22.3727272727273" style="92"/>
    <col min="1537" max="1537" width="3.36363636363636" style="92" customWidth="1"/>
    <col min="1538" max="1538" width="5.18181818181818" style="92" customWidth="1"/>
    <col min="1539" max="1539" width="4.27272727272727" style="92" customWidth="1"/>
    <col min="1540" max="1540" width="5.18181818181818" style="92" customWidth="1"/>
    <col min="1541" max="1541" width="3.36363636363636" style="92" customWidth="1"/>
    <col min="1542" max="1542" width="8.81818181818182" style="92" customWidth="1"/>
    <col min="1543" max="1543" width="4.27272727272727" style="92" customWidth="1"/>
    <col min="1544" max="1544" width="7" style="92" customWidth="1"/>
    <col min="1545" max="1545" width="8.81818181818182" style="92" customWidth="1"/>
    <col min="1546" max="1546" width="4.27272727272727" style="92" customWidth="1"/>
    <col min="1547" max="1547" width="7" style="92" customWidth="1"/>
    <col min="1548" max="1549" width="8.81818181818182" style="92" customWidth="1"/>
    <col min="1550" max="1550" width="22.3727272727273" style="92"/>
    <col min="1551" max="1551" width="8.81818181818182" style="92" customWidth="1"/>
    <col min="1552" max="1552" width="22.3727272727273" style="92"/>
    <col min="1553" max="1553" width="3.36363636363636" style="92" customWidth="1"/>
    <col min="1554" max="1554" width="5.18181818181818" style="92" customWidth="1"/>
    <col min="1555" max="1555" width="4.27272727272727" style="92" customWidth="1"/>
    <col min="1556" max="1556" width="5.18181818181818" style="92" customWidth="1"/>
    <col min="1557" max="1557" width="3.36363636363636" style="92" customWidth="1"/>
    <col min="1558" max="1558" width="8.81818181818182" style="92" customWidth="1"/>
    <col min="1559" max="1559" width="4.27272727272727" style="92" customWidth="1"/>
    <col min="1560" max="1560" width="7" style="92" customWidth="1"/>
    <col min="1561" max="1561" width="8.81818181818182" style="92" customWidth="1"/>
    <col min="1562" max="1562" width="4.27272727272727" style="92" customWidth="1"/>
    <col min="1563" max="1563" width="7" style="92" customWidth="1"/>
    <col min="1564" max="1565" width="8.81818181818182" style="92" customWidth="1"/>
    <col min="1566" max="1566" width="22.3727272727273" style="92"/>
    <col min="1567" max="1567" width="8.81818181818182" style="92" customWidth="1"/>
    <col min="1568" max="1568" width="22.3727272727273" style="92"/>
    <col min="1569" max="1569" width="3.36363636363636" style="92" customWidth="1"/>
    <col min="1570" max="1570" width="5.18181818181818" style="92" customWidth="1"/>
    <col min="1571" max="1571" width="4.27272727272727" style="92" customWidth="1"/>
    <col min="1572" max="1572" width="5.18181818181818" style="92" customWidth="1"/>
    <col min="1573" max="1573" width="3.36363636363636" style="92" customWidth="1"/>
    <col min="1574" max="1574" width="8.81818181818182" style="92" customWidth="1"/>
    <col min="1575" max="1575" width="4.27272727272727" style="92" customWidth="1"/>
    <col min="1576" max="1576" width="7" style="92" customWidth="1"/>
    <col min="1577" max="1577" width="8.81818181818182" style="92" customWidth="1"/>
    <col min="1578" max="1578" width="4.27272727272727" style="92" customWidth="1"/>
    <col min="1579" max="1579" width="7" style="92" customWidth="1"/>
    <col min="1580" max="1581" width="8.81818181818182" style="92" customWidth="1"/>
    <col min="1582" max="1582" width="22.3727272727273" style="92"/>
    <col min="1583" max="1583" width="8.81818181818182" style="92" customWidth="1"/>
    <col min="1584" max="1584" width="22.3727272727273" style="92"/>
    <col min="1585" max="1585" width="3.36363636363636" style="92" customWidth="1"/>
    <col min="1586" max="1586" width="5.18181818181818" style="92" customWidth="1"/>
    <col min="1587" max="1587" width="4.27272727272727" style="92" customWidth="1"/>
    <col min="1588" max="1588" width="5.18181818181818" style="92" customWidth="1"/>
    <col min="1589" max="1589" width="3.36363636363636" style="92" customWidth="1"/>
    <col min="1590" max="1590" width="8.81818181818182" style="92" customWidth="1"/>
    <col min="1591" max="1591" width="4.27272727272727" style="92" customWidth="1"/>
    <col min="1592" max="1592" width="7" style="92" customWidth="1"/>
    <col min="1593" max="1593" width="8.81818181818182" style="92" customWidth="1"/>
    <col min="1594" max="1594" width="4.27272727272727" style="92" customWidth="1"/>
    <col min="1595" max="1595" width="7" style="92" customWidth="1"/>
    <col min="1596" max="1597" width="8.81818181818182" style="92" customWidth="1"/>
    <col min="1598" max="1598" width="22.3727272727273" style="92"/>
    <col min="1599" max="1599" width="8.81818181818182" style="92" customWidth="1"/>
    <col min="1600" max="1600" width="22.3727272727273" style="92"/>
    <col min="1601" max="1601" width="3.36363636363636" style="92" customWidth="1"/>
    <col min="1602" max="1602" width="5.18181818181818" style="92" customWidth="1"/>
    <col min="1603" max="1603" width="4.27272727272727" style="92" customWidth="1"/>
    <col min="1604" max="1604" width="5.18181818181818" style="92" customWidth="1"/>
    <col min="1605" max="1605" width="3.36363636363636" style="92" customWidth="1"/>
    <col min="1606" max="1606" width="8.81818181818182" style="92" customWidth="1"/>
    <col min="1607" max="1607" width="4.27272727272727" style="92" customWidth="1"/>
    <col min="1608" max="1608" width="7" style="92" customWidth="1"/>
    <col min="1609" max="1609" width="8.81818181818182" style="92" customWidth="1"/>
    <col min="1610" max="1610" width="4.27272727272727" style="92" customWidth="1"/>
    <col min="1611" max="1611" width="7" style="92" customWidth="1"/>
    <col min="1612" max="1613" width="8.81818181818182" style="92" customWidth="1"/>
    <col min="1614" max="1614" width="22.3727272727273" style="92"/>
    <col min="1615" max="1615" width="8.81818181818182" style="92" customWidth="1"/>
    <col min="1616" max="1616" width="22.3727272727273" style="92"/>
    <col min="1617" max="1617" width="3.36363636363636" style="92" customWidth="1"/>
    <col min="1618" max="1618" width="5.18181818181818" style="92" customWidth="1"/>
    <col min="1619" max="1619" width="4.27272727272727" style="92" customWidth="1"/>
    <col min="1620" max="1620" width="5.18181818181818" style="92" customWidth="1"/>
    <col min="1621" max="1621" width="3.36363636363636" style="92" customWidth="1"/>
    <col min="1622" max="1622" width="8.81818181818182" style="92" customWidth="1"/>
    <col min="1623" max="1623" width="4.27272727272727" style="92" customWidth="1"/>
    <col min="1624" max="1624" width="7" style="92" customWidth="1"/>
    <col min="1625" max="1625" width="8.81818181818182" style="92" customWidth="1"/>
    <col min="1626" max="1626" width="4.27272727272727" style="92" customWidth="1"/>
    <col min="1627" max="1627" width="7" style="92" customWidth="1"/>
    <col min="1628" max="1629" width="8.81818181818182" style="92" customWidth="1"/>
    <col min="1630" max="1630" width="22.3727272727273" style="92"/>
    <col min="1631" max="1631" width="8.81818181818182" style="92" customWidth="1"/>
    <col min="1632" max="1632" width="22.3727272727273" style="92"/>
    <col min="1633" max="1633" width="3.36363636363636" style="92" customWidth="1"/>
    <col min="1634" max="1634" width="5.18181818181818" style="92" customWidth="1"/>
    <col min="1635" max="1635" width="4.27272727272727" style="92" customWidth="1"/>
    <col min="1636" max="1636" width="5.18181818181818" style="92" customWidth="1"/>
    <col min="1637" max="1637" width="3.36363636363636" style="92" customWidth="1"/>
    <col min="1638" max="1638" width="8.81818181818182" style="92" customWidth="1"/>
    <col min="1639" max="1639" width="4.27272727272727" style="92" customWidth="1"/>
    <col min="1640" max="1640" width="7" style="92" customWidth="1"/>
    <col min="1641" max="1641" width="8.81818181818182" style="92" customWidth="1"/>
    <col min="1642" max="1642" width="4.27272727272727" style="92" customWidth="1"/>
    <col min="1643" max="1643" width="7" style="92" customWidth="1"/>
    <col min="1644" max="1645" width="8.81818181818182" style="92" customWidth="1"/>
    <col min="1646" max="1646" width="22.3727272727273" style="92"/>
    <col min="1647" max="1647" width="8.81818181818182" style="92" customWidth="1"/>
    <col min="1648" max="1648" width="22.3727272727273" style="92"/>
    <col min="1649" max="1649" width="3.36363636363636" style="92" customWidth="1"/>
    <col min="1650" max="1650" width="5.18181818181818" style="92" customWidth="1"/>
    <col min="1651" max="1651" width="4.27272727272727" style="92" customWidth="1"/>
    <col min="1652" max="1652" width="5.18181818181818" style="92" customWidth="1"/>
    <col min="1653" max="1653" width="3.36363636363636" style="92" customWidth="1"/>
    <col min="1654" max="1654" width="8.81818181818182" style="92" customWidth="1"/>
    <col min="1655" max="1655" width="4.27272727272727" style="92" customWidth="1"/>
    <col min="1656" max="1656" width="7" style="92" customWidth="1"/>
    <col min="1657" max="1657" width="8.81818181818182" style="92" customWidth="1"/>
    <col min="1658" max="1658" width="4.27272727272727" style="92" customWidth="1"/>
    <col min="1659" max="1659" width="7" style="92" customWidth="1"/>
    <col min="1660" max="1661" width="8.81818181818182" style="92" customWidth="1"/>
    <col min="1662" max="1662" width="22.3727272727273" style="92"/>
    <col min="1663" max="1663" width="8.81818181818182" style="92" customWidth="1"/>
    <col min="1664" max="1664" width="22.3727272727273" style="92"/>
    <col min="1665" max="1665" width="3.36363636363636" style="92" customWidth="1"/>
    <col min="1666" max="1666" width="5.18181818181818" style="92" customWidth="1"/>
    <col min="1667" max="1667" width="4.27272727272727" style="92" customWidth="1"/>
    <col min="1668" max="1668" width="5.18181818181818" style="92" customWidth="1"/>
    <col min="1669" max="1669" width="3.36363636363636" style="92" customWidth="1"/>
    <col min="1670" max="1670" width="8.81818181818182" style="92" customWidth="1"/>
    <col min="1671" max="1671" width="4.27272727272727" style="92" customWidth="1"/>
    <col min="1672" max="1672" width="7" style="92" customWidth="1"/>
    <col min="1673" max="1673" width="8.81818181818182" style="92" customWidth="1"/>
    <col min="1674" max="1674" width="4.27272727272727" style="92" customWidth="1"/>
    <col min="1675" max="1675" width="7" style="92" customWidth="1"/>
    <col min="1676" max="1677" width="8.81818181818182" style="92" customWidth="1"/>
    <col min="1678" max="1678" width="22.3727272727273" style="92"/>
    <col min="1679" max="1679" width="8.81818181818182" style="92" customWidth="1"/>
    <col min="1680" max="1680" width="22.3727272727273" style="92"/>
    <col min="1681" max="1681" width="3.36363636363636" style="92" customWidth="1"/>
    <col min="1682" max="1682" width="5.18181818181818" style="92" customWidth="1"/>
    <col min="1683" max="1683" width="4.27272727272727" style="92" customWidth="1"/>
    <col min="1684" max="1684" width="5.18181818181818" style="92" customWidth="1"/>
    <col min="1685" max="1685" width="3.36363636363636" style="92" customWidth="1"/>
    <col min="1686" max="1686" width="8.81818181818182" style="92" customWidth="1"/>
    <col min="1687" max="1687" width="4.27272727272727" style="92" customWidth="1"/>
    <col min="1688" max="1688" width="7" style="92" customWidth="1"/>
    <col min="1689" max="1689" width="8.81818181818182" style="92" customWidth="1"/>
    <col min="1690" max="1690" width="4.27272727272727" style="92" customWidth="1"/>
    <col min="1691" max="1691" width="7" style="92" customWidth="1"/>
    <col min="1692" max="1693" width="8.81818181818182" style="92" customWidth="1"/>
    <col min="1694" max="1694" width="22.3727272727273" style="92"/>
    <col min="1695" max="1695" width="8.81818181818182" style="92" customWidth="1"/>
    <col min="1696" max="1696" width="22.3727272727273" style="92"/>
    <col min="1697" max="1697" width="3.36363636363636" style="92" customWidth="1"/>
    <col min="1698" max="1698" width="5.18181818181818" style="92" customWidth="1"/>
    <col min="1699" max="1699" width="4.27272727272727" style="92" customWidth="1"/>
    <col min="1700" max="1700" width="5.18181818181818" style="92" customWidth="1"/>
    <col min="1701" max="1701" width="3.36363636363636" style="92" customWidth="1"/>
    <col min="1702" max="1702" width="8.81818181818182" style="92" customWidth="1"/>
    <col min="1703" max="1703" width="4.27272727272727" style="92" customWidth="1"/>
    <col min="1704" max="1704" width="7" style="92" customWidth="1"/>
    <col min="1705" max="1705" width="8.81818181818182" style="92" customWidth="1"/>
    <col min="1706" max="1706" width="4.27272727272727" style="92" customWidth="1"/>
    <col min="1707" max="1707" width="7" style="92" customWidth="1"/>
    <col min="1708" max="1709" width="8.81818181818182" style="92" customWidth="1"/>
    <col min="1710" max="1710" width="22.3727272727273" style="92"/>
    <col min="1711" max="1711" width="8.81818181818182" style="92" customWidth="1"/>
    <col min="1712" max="1712" width="22.3727272727273" style="92"/>
    <col min="1713" max="1713" width="3.36363636363636" style="92" customWidth="1"/>
    <col min="1714" max="1714" width="5.18181818181818" style="92" customWidth="1"/>
    <col min="1715" max="1715" width="4.27272727272727" style="92" customWidth="1"/>
    <col min="1716" max="1716" width="5.18181818181818" style="92" customWidth="1"/>
    <col min="1717" max="1717" width="3.36363636363636" style="92" customWidth="1"/>
    <col min="1718" max="1718" width="8.81818181818182" style="92" customWidth="1"/>
    <col min="1719" max="1719" width="4.27272727272727" style="92" customWidth="1"/>
    <col min="1720" max="1720" width="7" style="92" customWidth="1"/>
    <col min="1721" max="1721" width="8.81818181818182" style="92" customWidth="1"/>
    <col min="1722" max="1722" width="4.27272727272727" style="92" customWidth="1"/>
    <col min="1723" max="1723" width="7" style="92" customWidth="1"/>
    <col min="1724" max="1725" width="8.81818181818182" style="92" customWidth="1"/>
    <col min="1726" max="1726" width="22.3727272727273" style="92"/>
    <col min="1727" max="1727" width="8.81818181818182" style="92" customWidth="1"/>
    <col min="1728" max="1728" width="22.3727272727273" style="92"/>
    <col min="1729" max="1729" width="3.36363636363636" style="92" customWidth="1"/>
    <col min="1730" max="1730" width="5.18181818181818" style="92" customWidth="1"/>
    <col min="1731" max="1731" width="4.27272727272727" style="92" customWidth="1"/>
    <col min="1732" max="1732" width="5.18181818181818" style="92" customWidth="1"/>
    <col min="1733" max="1733" width="3.36363636363636" style="92" customWidth="1"/>
    <col min="1734" max="1734" width="8.81818181818182" style="92" customWidth="1"/>
    <col min="1735" max="1735" width="4.27272727272727" style="92" customWidth="1"/>
    <col min="1736" max="1736" width="7" style="92" customWidth="1"/>
    <col min="1737" max="1737" width="8.81818181818182" style="92" customWidth="1"/>
    <col min="1738" max="1738" width="4.27272727272727" style="92" customWidth="1"/>
    <col min="1739" max="1739" width="7" style="92" customWidth="1"/>
    <col min="1740" max="1741" width="8.81818181818182" style="92" customWidth="1"/>
    <col min="1742" max="1742" width="22.3727272727273" style="92"/>
    <col min="1743" max="1743" width="8.81818181818182" style="92" customWidth="1"/>
    <col min="1744" max="1744" width="22.3727272727273" style="92"/>
    <col min="1745" max="1745" width="3.36363636363636" style="92" customWidth="1"/>
    <col min="1746" max="1746" width="5.18181818181818" style="92" customWidth="1"/>
    <col min="1747" max="1747" width="4.27272727272727" style="92" customWidth="1"/>
    <col min="1748" max="1748" width="5.18181818181818" style="92" customWidth="1"/>
    <col min="1749" max="1749" width="3.36363636363636" style="92" customWidth="1"/>
    <col min="1750" max="1750" width="8.81818181818182" style="92" customWidth="1"/>
    <col min="1751" max="1751" width="4.27272727272727" style="92" customWidth="1"/>
    <col min="1752" max="1752" width="7" style="92" customWidth="1"/>
    <col min="1753" max="1753" width="8.81818181818182" style="92" customWidth="1"/>
    <col min="1754" max="1754" width="4.27272727272727" style="92" customWidth="1"/>
    <col min="1755" max="1755" width="7" style="92" customWidth="1"/>
    <col min="1756" max="1757" width="8.81818181818182" style="92" customWidth="1"/>
    <col min="1758" max="1758" width="22.3727272727273" style="92"/>
    <col min="1759" max="1759" width="8.81818181818182" style="92" customWidth="1"/>
    <col min="1760" max="1760" width="22.3727272727273" style="92"/>
    <col min="1761" max="1761" width="3.36363636363636" style="92" customWidth="1"/>
    <col min="1762" max="1762" width="5.18181818181818" style="92" customWidth="1"/>
    <col min="1763" max="1763" width="4.27272727272727" style="92" customWidth="1"/>
    <col min="1764" max="1764" width="5.18181818181818" style="92" customWidth="1"/>
    <col min="1765" max="1765" width="3.36363636363636" style="92" customWidth="1"/>
    <col min="1766" max="1766" width="8.81818181818182" style="92" customWidth="1"/>
    <col min="1767" max="1767" width="4.27272727272727" style="92" customWidth="1"/>
    <col min="1768" max="1768" width="7" style="92" customWidth="1"/>
    <col min="1769" max="1769" width="8.81818181818182" style="92" customWidth="1"/>
    <col min="1770" max="1770" width="4.27272727272727" style="92" customWidth="1"/>
    <col min="1771" max="1771" width="7" style="92" customWidth="1"/>
    <col min="1772" max="1773" width="8.81818181818182" style="92" customWidth="1"/>
    <col min="1774" max="1774" width="22.3727272727273" style="92"/>
    <col min="1775" max="1775" width="8.81818181818182" style="92" customWidth="1"/>
    <col min="1776" max="1776" width="22.3727272727273" style="92"/>
    <col min="1777" max="1777" width="3.36363636363636" style="92" customWidth="1"/>
    <col min="1778" max="1778" width="5.18181818181818" style="92" customWidth="1"/>
    <col min="1779" max="1779" width="4.27272727272727" style="92" customWidth="1"/>
    <col min="1780" max="1780" width="5.18181818181818" style="92" customWidth="1"/>
    <col min="1781" max="1781" width="3.36363636363636" style="92" customWidth="1"/>
    <col min="1782" max="1782" width="8.81818181818182" style="92" customWidth="1"/>
    <col min="1783" max="1783" width="4.27272727272727" style="92" customWidth="1"/>
    <col min="1784" max="1784" width="7" style="92" customWidth="1"/>
    <col min="1785" max="1785" width="8.81818181818182" style="92" customWidth="1"/>
    <col min="1786" max="1786" width="4.27272727272727" style="92" customWidth="1"/>
    <col min="1787" max="1787" width="7" style="92" customWidth="1"/>
    <col min="1788" max="1789" width="8.81818181818182" style="92" customWidth="1"/>
    <col min="1790" max="1790" width="22.3727272727273" style="92"/>
    <col min="1791" max="1791" width="8.81818181818182" style="92" customWidth="1"/>
    <col min="1792" max="1792" width="22.3727272727273" style="92"/>
    <col min="1793" max="1793" width="3.36363636363636" style="92" customWidth="1"/>
    <col min="1794" max="1794" width="5.18181818181818" style="92" customWidth="1"/>
    <col min="1795" max="1795" width="4.27272727272727" style="92" customWidth="1"/>
    <col min="1796" max="1796" width="5.18181818181818" style="92" customWidth="1"/>
    <col min="1797" max="1797" width="3.36363636363636" style="92" customWidth="1"/>
    <col min="1798" max="1798" width="8.81818181818182" style="92" customWidth="1"/>
    <col min="1799" max="1799" width="4.27272727272727" style="92" customWidth="1"/>
    <col min="1800" max="1800" width="7" style="92" customWidth="1"/>
    <col min="1801" max="1801" width="8.81818181818182" style="92" customWidth="1"/>
    <col min="1802" max="1802" width="4.27272727272727" style="92" customWidth="1"/>
    <col min="1803" max="1803" width="7" style="92" customWidth="1"/>
    <col min="1804" max="1805" width="8.81818181818182" style="92" customWidth="1"/>
    <col min="1806" max="1806" width="22.3727272727273" style="92"/>
    <col min="1807" max="1807" width="8.81818181818182" style="92" customWidth="1"/>
    <col min="1808" max="1808" width="22.3727272727273" style="92"/>
    <col min="1809" max="1809" width="3.36363636363636" style="92" customWidth="1"/>
    <col min="1810" max="1810" width="5.18181818181818" style="92" customWidth="1"/>
    <col min="1811" max="1811" width="4.27272727272727" style="92" customWidth="1"/>
    <col min="1812" max="1812" width="5.18181818181818" style="92" customWidth="1"/>
    <col min="1813" max="1813" width="3.36363636363636" style="92" customWidth="1"/>
    <col min="1814" max="1814" width="8.81818181818182" style="92" customWidth="1"/>
    <col min="1815" max="1815" width="4.27272727272727" style="92" customWidth="1"/>
    <col min="1816" max="1816" width="7" style="92" customWidth="1"/>
    <col min="1817" max="1817" width="8.81818181818182" style="92" customWidth="1"/>
    <col min="1818" max="1818" width="4.27272727272727" style="92" customWidth="1"/>
    <col min="1819" max="1819" width="7" style="92" customWidth="1"/>
    <col min="1820" max="1821" width="8.81818181818182" style="92" customWidth="1"/>
    <col min="1822" max="1822" width="22.3727272727273" style="92"/>
    <col min="1823" max="1823" width="8.81818181818182" style="92" customWidth="1"/>
    <col min="1824" max="1824" width="22.3727272727273" style="92"/>
    <col min="1825" max="1825" width="3.36363636363636" style="92" customWidth="1"/>
    <col min="1826" max="1826" width="5.18181818181818" style="92" customWidth="1"/>
    <col min="1827" max="1827" width="4.27272727272727" style="92" customWidth="1"/>
    <col min="1828" max="1828" width="5.18181818181818" style="92" customWidth="1"/>
    <col min="1829" max="1829" width="3.36363636363636" style="92" customWidth="1"/>
    <col min="1830" max="1830" width="8.81818181818182" style="92" customWidth="1"/>
    <col min="1831" max="1831" width="4.27272727272727" style="92" customWidth="1"/>
    <col min="1832" max="1832" width="7" style="92" customWidth="1"/>
    <col min="1833" max="1833" width="8.81818181818182" style="92" customWidth="1"/>
    <col min="1834" max="1834" width="4.27272727272727" style="92" customWidth="1"/>
    <col min="1835" max="1835" width="7" style="92" customWidth="1"/>
    <col min="1836" max="1837" width="8.81818181818182" style="92" customWidth="1"/>
    <col min="1838" max="1838" width="22.3727272727273" style="92"/>
    <col min="1839" max="1839" width="8.81818181818182" style="92" customWidth="1"/>
    <col min="1840" max="1840" width="22.3727272727273" style="92"/>
    <col min="1841" max="1841" width="3.36363636363636" style="92" customWidth="1"/>
    <col min="1842" max="1842" width="5.18181818181818" style="92" customWidth="1"/>
    <col min="1843" max="1843" width="4.27272727272727" style="92" customWidth="1"/>
    <col min="1844" max="1844" width="5.18181818181818" style="92" customWidth="1"/>
    <col min="1845" max="1845" width="3.36363636363636" style="92" customWidth="1"/>
    <col min="1846" max="1846" width="8.81818181818182" style="92" customWidth="1"/>
    <col min="1847" max="1847" width="4.27272727272727" style="92" customWidth="1"/>
    <col min="1848" max="1848" width="7" style="92" customWidth="1"/>
    <col min="1849" max="1849" width="8.81818181818182" style="92" customWidth="1"/>
    <col min="1850" max="1850" width="4.27272727272727" style="92" customWidth="1"/>
    <col min="1851" max="1851" width="7" style="92" customWidth="1"/>
    <col min="1852" max="1853" width="8.81818181818182" style="92" customWidth="1"/>
    <col min="1854" max="1854" width="22.3727272727273" style="92"/>
    <col min="1855" max="1855" width="8.81818181818182" style="92" customWidth="1"/>
    <col min="1856" max="1856" width="22.3727272727273" style="92"/>
    <col min="1857" max="1857" width="3.36363636363636" style="92" customWidth="1"/>
    <col min="1858" max="1858" width="5.18181818181818" style="92" customWidth="1"/>
    <col min="1859" max="1859" width="4.27272727272727" style="92" customWidth="1"/>
    <col min="1860" max="1860" width="5.18181818181818" style="92" customWidth="1"/>
    <col min="1861" max="1861" width="3.36363636363636" style="92" customWidth="1"/>
    <col min="1862" max="1862" width="8.81818181818182" style="92" customWidth="1"/>
    <col min="1863" max="1863" width="4.27272727272727" style="92" customWidth="1"/>
    <col min="1864" max="1864" width="7" style="92" customWidth="1"/>
    <col min="1865" max="1865" width="8.81818181818182" style="92" customWidth="1"/>
    <col min="1866" max="1866" width="4.27272727272727" style="92" customWidth="1"/>
    <col min="1867" max="1867" width="7" style="92" customWidth="1"/>
    <col min="1868" max="1869" width="8.81818181818182" style="92" customWidth="1"/>
    <col min="1870" max="1870" width="22.3727272727273" style="92"/>
    <col min="1871" max="1871" width="8.81818181818182" style="92" customWidth="1"/>
    <col min="1872" max="1872" width="22.3727272727273" style="92"/>
    <col min="1873" max="1873" width="3.36363636363636" style="92" customWidth="1"/>
    <col min="1874" max="1874" width="5.18181818181818" style="92" customWidth="1"/>
    <col min="1875" max="1875" width="4.27272727272727" style="92" customWidth="1"/>
    <col min="1876" max="1876" width="5.18181818181818" style="92" customWidth="1"/>
    <col min="1877" max="1877" width="3.36363636363636" style="92" customWidth="1"/>
    <col min="1878" max="1878" width="8.81818181818182" style="92" customWidth="1"/>
    <col min="1879" max="1879" width="4.27272727272727" style="92" customWidth="1"/>
    <col min="1880" max="1880" width="7" style="92" customWidth="1"/>
    <col min="1881" max="1881" width="8.81818181818182" style="92" customWidth="1"/>
    <col min="1882" max="1882" width="4.27272727272727" style="92" customWidth="1"/>
    <col min="1883" max="1883" width="7" style="92" customWidth="1"/>
    <col min="1884" max="1885" width="8.81818181818182" style="92" customWidth="1"/>
    <col min="1886" max="1886" width="22.3727272727273" style="92"/>
    <col min="1887" max="1887" width="8.81818181818182" style="92" customWidth="1"/>
    <col min="1888" max="1888" width="22.3727272727273" style="92"/>
    <col min="1889" max="1889" width="3.36363636363636" style="92" customWidth="1"/>
    <col min="1890" max="1890" width="5.18181818181818" style="92" customWidth="1"/>
    <col min="1891" max="1891" width="4.27272727272727" style="92" customWidth="1"/>
    <col min="1892" max="1892" width="5.18181818181818" style="92" customWidth="1"/>
    <col min="1893" max="1893" width="3.36363636363636" style="92" customWidth="1"/>
    <col min="1894" max="1894" width="8.81818181818182" style="92" customWidth="1"/>
    <col min="1895" max="1895" width="4.27272727272727" style="92" customWidth="1"/>
    <col min="1896" max="1896" width="7" style="92" customWidth="1"/>
    <col min="1897" max="1897" width="8.81818181818182" style="92" customWidth="1"/>
    <col min="1898" max="1898" width="4.27272727272727" style="92" customWidth="1"/>
    <col min="1899" max="1899" width="7" style="92" customWidth="1"/>
    <col min="1900" max="1901" width="8.81818181818182" style="92" customWidth="1"/>
    <col min="1902" max="1902" width="22.3727272727273" style="92"/>
    <col min="1903" max="1903" width="8.81818181818182" style="92" customWidth="1"/>
    <col min="1904" max="1904" width="22.3727272727273" style="92"/>
    <col min="1905" max="1905" width="3.36363636363636" style="92" customWidth="1"/>
    <col min="1906" max="1906" width="5.18181818181818" style="92" customWidth="1"/>
    <col min="1907" max="1907" width="4.27272727272727" style="92" customWidth="1"/>
    <col min="1908" max="1908" width="5.18181818181818" style="92" customWidth="1"/>
    <col min="1909" max="1909" width="3.36363636363636" style="92" customWidth="1"/>
    <col min="1910" max="1910" width="8.81818181818182" style="92" customWidth="1"/>
    <col min="1911" max="1911" width="4.27272727272727" style="92" customWidth="1"/>
    <col min="1912" max="1912" width="7" style="92" customWidth="1"/>
    <col min="1913" max="1913" width="8.81818181818182" style="92" customWidth="1"/>
    <col min="1914" max="1914" width="4.27272727272727" style="92" customWidth="1"/>
    <col min="1915" max="1915" width="7" style="92" customWidth="1"/>
    <col min="1916" max="1917" width="8.81818181818182" style="92" customWidth="1"/>
    <col min="1918" max="1918" width="22.3727272727273" style="92"/>
    <col min="1919" max="1919" width="8.81818181818182" style="92" customWidth="1"/>
    <col min="1920" max="1920" width="22.3727272727273" style="92"/>
    <col min="1921" max="1921" width="3.36363636363636" style="92" customWidth="1"/>
    <col min="1922" max="1922" width="5.18181818181818" style="92" customWidth="1"/>
    <col min="1923" max="1923" width="4.27272727272727" style="92" customWidth="1"/>
    <col min="1924" max="1924" width="5.18181818181818" style="92" customWidth="1"/>
    <col min="1925" max="1925" width="3.36363636363636" style="92" customWidth="1"/>
    <col min="1926" max="1926" width="8.81818181818182" style="92" customWidth="1"/>
    <col min="1927" max="1927" width="4.27272727272727" style="92" customWidth="1"/>
    <col min="1928" max="1928" width="7" style="92" customWidth="1"/>
    <col min="1929" max="1929" width="8.81818181818182" style="92" customWidth="1"/>
    <col min="1930" max="1930" width="4.27272727272727" style="92" customWidth="1"/>
    <col min="1931" max="1931" width="7" style="92" customWidth="1"/>
    <col min="1932" max="1933" width="8.81818181818182" style="92" customWidth="1"/>
    <col min="1934" max="1934" width="22.3727272727273" style="92"/>
    <col min="1935" max="1935" width="8.81818181818182" style="92" customWidth="1"/>
    <col min="1936" max="1936" width="22.3727272727273" style="92"/>
    <col min="1937" max="1937" width="3.36363636363636" style="92" customWidth="1"/>
    <col min="1938" max="1938" width="5.18181818181818" style="92" customWidth="1"/>
    <col min="1939" max="1939" width="4.27272727272727" style="92" customWidth="1"/>
    <col min="1940" max="1940" width="5.18181818181818" style="92" customWidth="1"/>
    <col min="1941" max="1941" width="3.36363636363636" style="92" customWidth="1"/>
    <col min="1942" max="1942" width="8.81818181818182" style="92" customWidth="1"/>
    <col min="1943" max="1943" width="4.27272727272727" style="92" customWidth="1"/>
    <col min="1944" max="1944" width="7" style="92" customWidth="1"/>
    <col min="1945" max="1945" width="8.81818181818182" style="92" customWidth="1"/>
    <col min="1946" max="1946" width="4.27272727272727" style="92" customWidth="1"/>
    <col min="1947" max="1947" width="7" style="92" customWidth="1"/>
    <col min="1948" max="1949" width="8.81818181818182" style="92" customWidth="1"/>
    <col min="1950" max="1950" width="22.3727272727273" style="92"/>
    <col min="1951" max="1951" width="8.81818181818182" style="92" customWidth="1"/>
    <col min="1952" max="1952" width="22.3727272727273" style="92"/>
    <col min="1953" max="1953" width="3.36363636363636" style="92" customWidth="1"/>
    <col min="1954" max="1954" width="5.18181818181818" style="92" customWidth="1"/>
    <col min="1955" max="1955" width="4.27272727272727" style="92" customWidth="1"/>
    <col min="1956" max="1956" width="5.18181818181818" style="92" customWidth="1"/>
    <col min="1957" max="1957" width="3.36363636363636" style="92" customWidth="1"/>
    <col min="1958" max="1958" width="8.81818181818182" style="92" customWidth="1"/>
    <col min="1959" max="1959" width="4.27272727272727" style="92" customWidth="1"/>
    <col min="1960" max="1960" width="7" style="92" customWidth="1"/>
    <col min="1961" max="1961" width="8.81818181818182" style="92" customWidth="1"/>
    <col min="1962" max="1962" width="4.27272727272727" style="92" customWidth="1"/>
    <col min="1963" max="1963" width="7" style="92" customWidth="1"/>
    <col min="1964" max="1965" width="8.81818181818182" style="92" customWidth="1"/>
    <col min="1966" max="1966" width="22.3727272727273" style="92"/>
    <col min="1967" max="1967" width="8.81818181818182" style="92" customWidth="1"/>
    <col min="1968" max="1968" width="22.3727272727273" style="92"/>
    <col min="1969" max="1969" width="3.36363636363636" style="92" customWidth="1"/>
    <col min="1970" max="1970" width="5.18181818181818" style="92" customWidth="1"/>
    <col min="1971" max="1971" width="4.27272727272727" style="92" customWidth="1"/>
    <col min="1972" max="1972" width="5.18181818181818" style="92" customWidth="1"/>
    <col min="1973" max="1973" width="3.36363636363636" style="92" customWidth="1"/>
    <col min="1974" max="1974" width="8.81818181818182" style="92" customWidth="1"/>
    <col min="1975" max="1975" width="4.27272727272727" style="92" customWidth="1"/>
    <col min="1976" max="1976" width="7" style="92" customWidth="1"/>
    <col min="1977" max="1977" width="8.81818181818182" style="92" customWidth="1"/>
    <col min="1978" max="1978" width="4.27272727272727" style="92" customWidth="1"/>
    <col min="1979" max="1979" width="7" style="92" customWidth="1"/>
    <col min="1980" max="1981" width="8.81818181818182" style="92" customWidth="1"/>
    <col min="1982" max="1982" width="22.3727272727273" style="92"/>
    <col min="1983" max="1983" width="8.81818181818182" style="92" customWidth="1"/>
    <col min="1984" max="1984" width="22.3727272727273" style="92"/>
    <col min="1985" max="1985" width="3.36363636363636" style="92" customWidth="1"/>
    <col min="1986" max="1986" width="5.18181818181818" style="92" customWidth="1"/>
    <col min="1987" max="1987" width="4.27272727272727" style="92" customWidth="1"/>
    <col min="1988" max="1988" width="5.18181818181818" style="92" customWidth="1"/>
    <col min="1989" max="1989" width="3.36363636363636" style="92" customWidth="1"/>
    <col min="1990" max="1990" width="8.81818181818182" style="92" customWidth="1"/>
    <col min="1991" max="1991" width="4.27272727272727" style="92" customWidth="1"/>
    <col min="1992" max="1992" width="7" style="92" customWidth="1"/>
    <col min="1993" max="1993" width="8.81818181818182" style="92" customWidth="1"/>
    <col min="1994" max="1994" width="4.27272727272727" style="92" customWidth="1"/>
    <col min="1995" max="1995" width="7" style="92" customWidth="1"/>
    <col min="1996" max="1997" width="8.81818181818182" style="92" customWidth="1"/>
    <col min="1998" max="1998" width="22.3727272727273" style="92"/>
    <col min="1999" max="1999" width="8.81818181818182" style="92" customWidth="1"/>
    <col min="2000" max="2000" width="22.3727272727273" style="92"/>
    <col min="2001" max="2001" width="3.36363636363636" style="92" customWidth="1"/>
    <col min="2002" max="2002" width="5.18181818181818" style="92" customWidth="1"/>
    <col min="2003" max="2003" width="4.27272727272727" style="92" customWidth="1"/>
    <col min="2004" max="2004" width="5.18181818181818" style="92" customWidth="1"/>
    <col min="2005" max="2005" width="3.36363636363636" style="92" customWidth="1"/>
    <col min="2006" max="2006" width="8.81818181818182" style="92" customWidth="1"/>
    <col min="2007" max="2007" width="4.27272727272727" style="92" customWidth="1"/>
    <col min="2008" max="2008" width="7" style="92" customWidth="1"/>
    <col min="2009" max="2009" width="8.81818181818182" style="92" customWidth="1"/>
    <col min="2010" max="2010" width="4.27272727272727" style="92" customWidth="1"/>
    <col min="2011" max="2011" width="7" style="92" customWidth="1"/>
    <col min="2012" max="2013" width="8.81818181818182" style="92" customWidth="1"/>
    <col min="2014" max="2014" width="22.3727272727273" style="92"/>
    <col min="2015" max="2015" width="8.81818181818182" style="92" customWidth="1"/>
    <col min="2016" max="2016" width="22.3727272727273" style="92"/>
    <col min="2017" max="2017" width="3.36363636363636" style="92" customWidth="1"/>
    <col min="2018" max="2018" width="5.18181818181818" style="92" customWidth="1"/>
    <col min="2019" max="2019" width="4.27272727272727" style="92" customWidth="1"/>
    <col min="2020" max="2020" width="5.18181818181818" style="92" customWidth="1"/>
    <col min="2021" max="2021" width="3.36363636363636" style="92" customWidth="1"/>
    <col min="2022" max="2022" width="8.81818181818182" style="92" customWidth="1"/>
    <col min="2023" max="2023" width="4.27272727272727" style="92" customWidth="1"/>
    <col min="2024" max="2024" width="7" style="92" customWidth="1"/>
    <col min="2025" max="2025" width="8.81818181818182" style="92" customWidth="1"/>
    <col min="2026" max="2026" width="4.27272727272727" style="92" customWidth="1"/>
    <col min="2027" max="2027" width="7" style="92" customWidth="1"/>
    <col min="2028" max="2029" width="8.81818181818182" style="92" customWidth="1"/>
    <col min="2030" max="2030" width="22.3727272727273" style="92"/>
    <col min="2031" max="2031" width="8.81818181818182" style="92" customWidth="1"/>
    <col min="2032" max="2032" width="22.3727272727273" style="92"/>
    <col min="2033" max="2033" width="3.36363636363636" style="92" customWidth="1"/>
    <col min="2034" max="2034" width="5.18181818181818" style="92" customWidth="1"/>
    <col min="2035" max="2035" width="4.27272727272727" style="92" customWidth="1"/>
    <col min="2036" max="2036" width="5.18181818181818" style="92" customWidth="1"/>
    <col min="2037" max="2037" width="3.36363636363636" style="92" customWidth="1"/>
    <col min="2038" max="2038" width="8.81818181818182" style="92" customWidth="1"/>
    <col min="2039" max="2039" width="4.27272727272727" style="92" customWidth="1"/>
    <col min="2040" max="2040" width="7" style="92" customWidth="1"/>
    <col min="2041" max="2041" width="8.81818181818182" style="92" customWidth="1"/>
    <col min="2042" max="2042" width="4.27272727272727" style="92" customWidth="1"/>
    <col min="2043" max="2043" width="7" style="92" customWidth="1"/>
    <col min="2044" max="2045" width="8.81818181818182" style="92" customWidth="1"/>
    <col min="2046" max="2046" width="22.3727272727273" style="92"/>
    <col min="2047" max="2047" width="8.81818181818182" style="92" customWidth="1"/>
    <col min="2048" max="2048" width="22.3727272727273" style="92"/>
    <col min="2049" max="2049" width="3.36363636363636" style="92" customWidth="1"/>
    <col min="2050" max="2050" width="5.18181818181818" style="92" customWidth="1"/>
    <col min="2051" max="2051" width="4.27272727272727" style="92" customWidth="1"/>
    <col min="2052" max="2052" width="5.18181818181818" style="92" customWidth="1"/>
    <col min="2053" max="2053" width="3.36363636363636" style="92" customWidth="1"/>
    <col min="2054" max="2054" width="8.81818181818182" style="92" customWidth="1"/>
    <col min="2055" max="2055" width="4.27272727272727" style="92" customWidth="1"/>
    <col min="2056" max="2056" width="7" style="92" customWidth="1"/>
    <col min="2057" max="2057" width="8.81818181818182" style="92" customWidth="1"/>
    <col min="2058" max="2058" width="4.27272727272727" style="92" customWidth="1"/>
    <col min="2059" max="2059" width="7" style="92" customWidth="1"/>
    <col min="2060" max="2061" width="8.81818181818182" style="92" customWidth="1"/>
    <col min="2062" max="2062" width="22.3727272727273" style="92"/>
    <col min="2063" max="2063" width="8.81818181818182" style="92" customWidth="1"/>
    <col min="2064" max="2064" width="22.3727272727273" style="92"/>
    <col min="2065" max="2065" width="3.36363636363636" style="92" customWidth="1"/>
    <col min="2066" max="2066" width="5.18181818181818" style="92" customWidth="1"/>
    <col min="2067" max="2067" width="4.27272727272727" style="92" customWidth="1"/>
    <col min="2068" max="2068" width="5.18181818181818" style="92" customWidth="1"/>
    <col min="2069" max="2069" width="3.36363636363636" style="92" customWidth="1"/>
    <col min="2070" max="2070" width="8.81818181818182" style="92" customWidth="1"/>
    <col min="2071" max="2071" width="4.27272727272727" style="92" customWidth="1"/>
    <col min="2072" max="2072" width="7" style="92" customWidth="1"/>
    <col min="2073" max="2073" width="8.81818181818182" style="92" customWidth="1"/>
    <col min="2074" max="2074" width="4.27272727272727" style="92" customWidth="1"/>
    <col min="2075" max="2075" width="7" style="92" customWidth="1"/>
    <col min="2076" max="2077" width="8.81818181818182" style="92" customWidth="1"/>
    <col min="2078" max="2078" width="22.3727272727273" style="92"/>
    <col min="2079" max="2079" width="8.81818181818182" style="92" customWidth="1"/>
    <col min="2080" max="2080" width="22.3727272727273" style="92"/>
    <col min="2081" max="2081" width="3.36363636363636" style="92" customWidth="1"/>
    <col min="2082" max="2082" width="5.18181818181818" style="92" customWidth="1"/>
    <col min="2083" max="2083" width="4.27272727272727" style="92" customWidth="1"/>
    <col min="2084" max="2084" width="5.18181818181818" style="92" customWidth="1"/>
    <col min="2085" max="2085" width="3.36363636363636" style="92" customWidth="1"/>
    <col min="2086" max="2086" width="8.81818181818182" style="92" customWidth="1"/>
    <col min="2087" max="2087" width="4.27272727272727" style="92" customWidth="1"/>
    <col min="2088" max="2088" width="7" style="92" customWidth="1"/>
    <col min="2089" max="2089" width="8.81818181818182" style="92" customWidth="1"/>
    <col min="2090" max="2090" width="4.27272727272727" style="92" customWidth="1"/>
    <col min="2091" max="2091" width="7" style="92" customWidth="1"/>
    <col min="2092" max="2093" width="8.81818181818182" style="92" customWidth="1"/>
    <col min="2094" max="2094" width="22.3727272727273" style="92"/>
    <col min="2095" max="2095" width="8.81818181818182" style="92" customWidth="1"/>
    <col min="2096" max="2096" width="22.3727272727273" style="92"/>
    <col min="2097" max="2097" width="3.36363636363636" style="92" customWidth="1"/>
    <col min="2098" max="2098" width="5.18181818181818" style="92" customWidth="1"/>
    <col min="2099" max="2099" width="4.27272727272727" style="92" customWidth="1"/>
    <col min="2100" max="2100" width="5.18181818181818" style="92" customWidth="1"/>
    <col min="2101" max="2101" width="3.36363636363636" style="92" customWidth="1"/>
    <col min="2102" max="2102" width="8.81818181818182" style="92" customWidth="1"/>
    <col min="2103" max="2103" width="4.27272727272727" style="92" customWidth="1"/>
    <col min="2104" max="2104" width="7" style="92" customWidth="1"/>
    <col min="2105" max="2105" width="8.81818181818182" style="92" customWidth="1"/>
    <col min="2106" max="2106" width="4.27272727272727" style="92" customWidth="1"/>
    <col min="2107" max="2107" width="7" style="92" customWidth="1"/>
    <col min="2108" max="2109" width="8.81818181818182" style="92" customWidth="1"/>
    <col min="2110" max="2110" width="22.3727272727273" style="92"/>
    <col min="2111" max="2111" width="8.81818181818182" style="92" customWidth="1"/>
    <col min="2112" max="2112" width="22.3727272727273" style="92"/>
    <col min="2113" max="2113" width="3.36363636363636" style="92" customWidth="1"/>
    <col min="2114" max="2114" width="5.18181818181818" style="92" customWidth="1"/>
    <col min="2115" max="2115" width="4.27272727272727" style="92" customWidth="1"/>
    <col min="2116" max="2116" width="5.18181818181818" style="92" customWidth="1"/>
    <col min="2117" max="2117" width="3.36363636363636" style="92" customWidth="1"/>
    <col min="2118" max="2118" width="8.81818181818182" style="92" customWidth="1"/>
    <col min="2119" max="2119" width="4.27272727272727" style="92" customWidth="1"/>
    <col min="2120" max="2120" width="7" style="92" customWidth="1"/>
    <col min="2121" max="2121" width="8.81818181818182" style="92" customWidth="1"/>
    <col min="2122" max="2122" width="4.27272727272727" style="92" customWidth="1"/>
    <col min="2123" max="2123" width="7" style="92" customWidth="1"/>
    <col min="2124" max="2125" width="8.81818181818182" style="92" customWidth="1"/>
    <col min="2126" max="2126" width="22.3727272727273" style="92"/>
    <col min="2127" max="2127" width="8.81818181818182" style="92" customWidth="1"/>
    <col min="2128" max="2128" width="22.3727272727273" style="92"/>
    <col min="2129" max="2129" width="3.36363636363636" style="92" customWidth="1"/>
    <col min="2130" max="2130" width="5.18181818181818" style="92" customWidth="1"/>
    <col min="2131" max="2131" width="4.27272727272727" style="92" customWidth="1"/>
    <col min="2132" max="2132" width="5.18181818181818" style="92" customWidth="1"/>
    <col min="2133" max="2133" width="3.36363636363636" style="92" customWidth="1"/>
    <col min="2134" max="2134" width="8.81818181818182" style="92" customWidth="1"/>
    <col min="2135" max="2135" width="4.27272727272727" style="92" customWidth="1"/>
    <col min="2136" max="2136" width="7" style="92" customWidth="1"/>
    <col min="2137" max="2137" width="8.81818181818182" style="92" customWidth="1"/>
    <col min="2138" max="2138" width="4.27272727272727" style="92" customWidth="1"/>
    <col min="2139" max="2139" width="7" style="92" customWidth="1"/>
    <col min="2140" max="2141" width="8.81818181818182" style="92" customWidth="1"/>
    <col min="2142" max="2142" width="22.3727272727273" style="92"/>
    <col min="2143" max="2143" width="8.81818181818182" style="92" customWidth="1"/>
    <col min="2144" max="2144" width="22.3727272727273" style="92"/>
    <col min="2145" max="2145" width="3.36363636363636" style="92" customWidth="1"/>
    <col min="2146" max="2146" width="5.18181818181818" style="92" customWidth="1"/>
    <col min="2147" max="2147" width="4.27272727272727" style="92" customWidth="1"/>
    <col min="2148" max="2148" width="5.18181818181818" style="92" customWidth="1"/>
    <col min="2149" max="2149" width="3.36363636363636" style="92" customWidth="1"/>
    <col min="2150" max="2150" width="8.81818181818182" style="92" customWidth="1"/>
    <col min="2151" max="2151" width="4.27272727272727" style="92" customWidth="1"/>
    <col min="2152" max="2152" width="7" style="92" customWidth="1"/>
    <col min="2153" max="2153" width="8.81818181818182" style="92" customWidth="1"/>
    <col min="2154" max="2154" width="4.27272727272727" style="92" customWidth="1"/>
    <col min="2155" max="2155" width="7" style="92" customWidth="1"/>
    <col min="2156" max="2157" width="8.81818181818182" style="92" customWidth="1"/>
    <col min="2158" max="2158" width="22.3727272727273" style="92"/>
    <col min="2159" max="2159" width="8.81818181818182" style="92" customWidth="1"/>
    <col min="2160" max="2160" width="22.3727272727273" style="92"/>
    <col min="2161" max="2161" width="3.36363636363636" style="92" customWidth="1"/>
    <col min="2162" max="2162" width="5.18181818181818" style="92" customWidth="1"/>
    <col min="2163" max="2163" width="4.27272727272727" style="92" customWidth="1"/>
    <col min="2164" max="2164" width="5.18181818181818" style="92" customWidth="1"/>
    <col min="2165" max="2165" width="3.36363636363636" style="92" customWidth="1"/>
    <col min="2166" max="2166" width="8.81818181818182" style="92" customWidth="1"/>
    <col min="2167" max="2167" width="4.27272727272727" style="92" customWidth="1"/>
    <col min="2168" max="2168" width="7" style="92" customWidth="1"/>
    <col min="2169" max="2169" width="8.81818181818182" style="92" customWidth="1"/>
    <col min="2170" max="2170" width="4.27272727272727" style="92" customWidth="1"/>
    <col min="2171" max="2171" width="7" style="92" customWidth="1"/>
    <col min="2172" max="2173" width="8.81818181818182" style="92" customWidth="1"/>
    <col min="2174" max="2174" width="22.3727272727273" style="92"/>
    <col min="2175" max="2175" width="8.81818181818182" style="92" customWidth="1"/>
    <col min="2176" max="2176" width="22.3727272727273" style="92"/>
    <col min="2177" max="2177" width="3.36363636363636" style="92" customWidth="1"/>
    <col min="2178" max="2178" width="5.18181818181818" style="92" customWidth="1"/>
    <col min="2179" max="2179" width="4.27272727272727" style="92" customWidth="1"/>
    <col min="2180" max="2180" width="5.18181818181818" style="92" customWidth="1"/>
    <col min="2181" max="2181" width="3.36363636363636" style="92" customWidth="1"/>
    <col min="2182" max="2182" width="8.81818181818182" style="92" customWidth="1"/>
    <col min="2183" max="2183" width="4.27272727272727" style="92" customWidth="1"/>
    <col min="2184" max="2184" width="7" style="92" customWidth="1"/>
    <col min="2185" max="2185" width="8.81818181818182" style="92" customWidth="1"/>
    <col min="2186" max="2186" width="4.27272727272727" style="92" customWidth="1"/>
    <col min="2187" max="2187" width="7" style="92" customWidth="1"/>
    <col min="2188" max="2189" width="8.81818181818182" style="92" customWidth="1"/>
    <col min="2190" max="2190" width="22.3727272727273" style="92"/>
    <col min="2191" max="2191" width="8.81818181818182" style="92" customWidth="1"/>
    <col min="2192" max="2192" width="22.3727272727273" style="92"/>
    <col min="2193" max="2193" width="3.36363636363636" style="92" customWidth="1"/>
    <col min="2194" max="2194" width="5.18181818181818" style="92" customWidth="1"/>
    <col min="2195" max="2195" width="4.27272727272727" style="92" customWidth="1"/>
    <col min="2196" max="2196" width="5.18181818181818" style="92" customWidth="1"/>
    <col min="2197" max="2197" width="3.36363636363636" style="92" customWidth="1"/>
    <col min="2198" max="2198" width="8.81818181818182" style="92" customWidth="1"/>
    <col min="2199" max="2199" width="4.27272727272727" style="92" customWidth="1"/>
    <col min="2200" max="2200" width="7" style="92" customWidth="1"/>
    <col min="2201" max="2201" width="8.81818181818182" style="92" customWidth="1"/>
    <col min="2202" max="2202" width="4.27272727272727" style="92" customWidth="1"/>
    <col min="2203" max="2203" width="7" style="92" customWidth="1"/>
    <col min="2204" max="2205" width="8.81818181818182" style="92" customWidth="1"/>
    <col min="2206" max="2206" width="22.3727272727273" style="92"/>
    <col min="2207" max="2207" width="8.81818181818182" style="92" customWidth="1"/>
    <col min="2208" max="2208" width="22.3727272727273" style="92"/>
    <col min="2209" max="2209" width="3.36363636363636" style="92" customWidth="1"/>
    <col min="2210" max="2210" width="5.18181818181818" style="92" customWidth="1"/>
    <col min="2211" max="2211" width="4.27272727272727" style="92" customWidth="1"/>
    <col min="2212" max="2212" width="5.18181818181818" style="92" customWidth="1"/>
    <col min="2213" max="2213" width="3.36363636363636" style="92" customWidth="1"/>
    <col min="2214" max="2214" width="8.81818181818182" style="92" customWidth="1"/>
    <col min="2215" max="2215" width="4.27272727272727" style="92" customWidth="1"/>
    <col min="2216" max="2216" width="7" style="92" customWidth="1"/>
    <col min="2217" max="2217" width="8.81818181818182" style="92" customWidth="1"/>
    <col min="2218" max="2218" width="4.27272727272727" style="92" customWidth="1"/>
    <col min="2219" max="2219" width="7" style="92" customWidth="1"/>
    <col min="2220" max="2221" width="8.81818181818182" style="92" customWidth="1"/>
    <col min="2222" max="2222" width="22.3727272727273" style="92"/>
    <col min="2223" max="2223" width="8.81818181818182" style="92" customWidth="1"/>
    <col min="2224" max="2224" width="22.3727272727273" style="92"/>
    <col min="2225" max="2225" width="3.36363636363636" style="92" customWidth="1"/>
    <col min="2226" max="2226" width="5.18181818181818" style="92" customWidth="1"/>
    <col min="2227" max="2227" width="4.27272727272727" style="92" customWidth="1"/>
    <col min="2228" max="2228" width="5.18181818181818" style="92" customWidth="1"/>
    <col min="2229" max="2229" width="3.36363636363636" style="92" customWidth="1"/>
    <col min="2230" max="2230" width="8.81818181818182" style="92" customWidth="1"/>
    <col min="2231" max="2231" width="4.27272727272727" style="92" customWidth="1"/>
    <col min="2232" max="2232" width="7" style="92" customWidth="1"/>
    <col min="2233" max="2233" width="8.81818181818182" style="92" customWidth="1"/>
    <col min="2234" max="2234" width="4.27272727272727" style="92" customWidth="1"/>
    <col min="2235" max="2235" width="7" style="92" customWidth="1"/>
    <col min="2236" max="2237" width="8.81818181818182" style="92" customWidth="1"/>
    <col min="2238" max="2238" width="22.3727272727273" style="92"/>
    <col min="2239" max="2239" width="8.81818181818182" style="92" customWidth="1"/>
    <col min="2240" max="2240" width="22.3727272727273" style="92"/>
    <col min="2241" max="2241" width="3.36363636363636" style="92" customWidth="1"/>
    <col min="2242" max="2242" width="5.18181818181818" style="92" customWidth="1"/>
    <col min="2243" max="2243" width="4.27272727272727" style="92" customWidth="1"/>
    <col min="2244" max="2244" width="5.18181818181818" style="92" customWidth="1"/>
    <col min="2245" max="2245" width="3.36363636363636" style="92" customWidth="1"/>
    <col min="2246" max="2246" width="8.81818181818182" style="92" customWidth="1"/>
    <col min="2247" max="2247" width="4.27272727272727" style="92" customWidth="1"/>
    <col min="2248" max="2248" width="7" style="92" customWidth="1"/>
    <col min="2249" max="2249" width="8.81818181818182" style="92" customWidth="1"/>
    <col min="2250" max="2250" width="4.27272727272727" style="92" customWidth="1"/>
    <col min="2251" max="2251" width="7" style="92" customWidth="1"/>
    <col min="2252" max="2253" width="8.81818181818182" style="92" customWidth="1"/>
    <col min="2254" max="2254" width="22.3727272727273" style="92"/>
    <col min="2255" max="2255" width="8.81818181818182" style="92" customWidth="1"/>
    <col min="2256" max="2256" width="22.3727272727273" style="92"/>
    <col min="2257" max="2257" width="3.36363636363636" style="92" customWidth="1"/>
    <col min="2258" max="2258" width="5.18181818181818" style="92" customWidth="1"/>
    <col min="2259" max="2259" width="4.27272727272727" style="92" customWidth="1"/>
    <col min="2260" max="2260" width="5.18181818181818" style="92" customWidth="1"/>
    <col min="2261" max="2261" width="3.36363636363636" style="92" customWidth="1"/>
    <col min="2262" max="2262" width="8.81818181818182" style="92" customWidth="1"/>
    <col min="2263" max="2263" width="4.27272727272727" style="92" customWidth="1"/>
    <col min="2264" max="2264" width="7" style="92" customWidth="1"/>
    <col min="2265" max="2265" width="8.81818181818182" style="92" customWidth="1"/>
    <col min="2266" max="2266" width="4.27272727272727" style="92" customWidth="1"/>
    <col min="2267" max="2267" width="7" style="92" customWidth="1"/>
    <col min="2268" max="2269" width="8.81818181818182" style="92" customWidth="1"/>
    <col min="2270" max="2270" width="22.3727272727273" style="92"/>
    <col min="2271" max="2271" width="8.81818181818182" style="92" customWidth="1"/>
    <col min="2272" max="2272" width="22.3727272727273" style="92"/>
    <col min="2273" max="2273" width="3.36363636363636" style="92" customWidth="1"/>
    <col min="2274" max="2274" width="5.18181818181818" style="92" customWidth="1"/>
    <col min="2275" max="2275" width="4.27272727272727" style="92" customWidth="1"/>
    <col min="2276" max="2276" width="5.18181818181818" style="92" customWidth="1"/>
    <col min="2277" max="2277" width="3.36363636363636" style="92" customWidth="1"/>
    <col min="2278" max="2278" width="8.81818181818182" style="92" customWidth="1"/>
    <col min="2279" max="2279" width="4.27272727272727" style="92" customWidth="1"/>
    <col min="2280" max="2280" width="7" style="92" customWidth="1"/>
    <col min="2281" max="2281" width="8.81818181818182" style="92" customWidth="1"/>
    <col min="2282" max="2282" width="4.27272727272727" style="92" customWidth="1"/>
    <col min="2283" max="2283" width="7" style="92" customWidth="1"/>
    <col min="2284" max="2285" width="8.81818181818182" style="92" customWidth="1"/>
    <col min="2286" max="2286" width="22.3727272727273" style="92"/>
    <col min="2287" max="2287" width="8.81818181818182" style="92" customWidth="1"/>
    <col min="2288" max="2288" width="22.3727272727273" style="92"/>
    <col min="2289" max="2289" width="3.36363636363636" style="92" customWidth="1"/>
    <col min="2290" max="2290" width="5.18181818181818" style="92" customWidth="1"/>
    <col min="2291" max="2291" width="4.27272727272727" style="92" customWidth="1"/>
    <col min="2292" max="2292" width="5.18181818181818" style="92" customWidth="1"/>
    <col min="2293" max="2293" width="3.36363636363636" style="92" customWidth="1"/>
    <col min="2294" max="2294" width="8.81818181818182" style="92" customWidth="1"/>
    <col min="2295" max="2295" width="4.27272727272727" style="92" customWidth="1"/>
    <col min="2296" max="2296" width="7" style="92" customWidth="1"/>
    <col min="2297" max="2297" width="8.81818181818182" style="92" customWidth="1"/>
    <col min="2298" max="2298" width="4.27272727272727" style="92" customWidth="1"/>
    <col min="2299" max="2299" width="7" style="92" customWidth="1"/>
    <col min="2300" max="2301" width="8.81818181818182" style="92" customWidth="1"/>
    <col min="2302" max="2302" width="22.3727272727273" style="92"/>
    <col min="2303" max="2303" width="8.81818181818182" style="92" customWidth="1"/>
    <col min="2304" max="2304" width="22.3727272727273" style="92"/>
    <col min="2305" max="2305" width="3.36363636363636" style="92" customWidth="1"/>
    <col min="2306" max="2306" width="5.18181818181818" style="92" customWidth="1"/>
    <col min="2307" max="2307" width="4.27272727272727" style="92" customWidth="1"/>
    <col min="2308" max="2308" width="5.18181818181818" style="92" customWidth="1"/>
    <col min="2309" max="2309" width="3.36363636363636" style="92" customWidth="1"/>
    <col min="2310" max="2310" width="8.81818181818182" style="92" customWidth="1"/>
    <col min="2311" max="2311" width="4.27272727272727" style="92" customWidth="1"/>
    <col min="2312" max="2312" width="7" style="92" customWidth="1"/>
    <col min="2313" max="2313" width="8.81818181818182" style="92" customWidth="1"/>
    <col min="2314" max="2314" width="4.27272727272727" style="92" customWidth="1"/>
    <col min="2315" max="2315" width="7" style="92" customWidth="1"/>
    <col min="2316" max="2317" width="8.81818181818182" style="92" customWidth="1"/>
    <col min="2318" max="2318" width="22.3727272727273" style="92"/>
    <col min="2319" max="2319" width="8.81818181818182" style="92" customWidth="1"/>
    <col min="2320" max="2320" width="22.3727272727273" style="92"/>
    <col min="2321" max="2321" width="3.36363636363636" style="92" customWidth="1"/>
    <col min="2322" max="2322" width="5.18181818181818" style="92" customWidth="1"/>
    <col min="2323" max="2323" width="4.27272727272727" style="92" customWidth="1"/>
    <col min="2324" max="2324" width="5.18181818181818" style="92" customWidth="1"/>
    <col min="2325" max="2325" width="3.36363636363636" style="92" customWidth="1"/>
    <col min="2326" max="2326" width="8.81818181818182" style="92" customWidth="1"/>
    <col min="2327" max="2327" width="4.27272727272727" style="92" customWidth="1"/>
    <col min="2328" max="2328" width="7" style="92" customWidth="1"/>
    <col min="2329" max="2329" width="8.81818181818182" style="92" customWidth="1"/>
    <col min="2330" max="2330" width="4.27272727272727" style="92" customWidth="1"/>
    <col min="2331" max="2331" width="7" style="92" customWidth="1"/>
    <col min="2332" max="2333" width="8.81818181818182" style="92" customWidth="1"/>
    <col min="2334" max="2334" width="22.3727272727273" style="92"/>
    <col min="2335" max="2335" width="8.81818181818182" style="92" customWidth="1"/>
    <col min="2336" max="2336" width="22.3727272727273" style="92"/>
    <col min="2337" max="2337" width="3.36363636363636" style="92" customWidth="1"/>
    <col min="2338" max="2338" width="5.18181818181818" style="92" customWidth="1"/>
    <col min="2339" max="2339" width="4.27272727272727" style="92" customWidth="1"/>
    <col min="2340" max="2340" width="5.18181818181818" style="92" customWidth="1"/>
    <col min="2341" max="2341" width="3.36363636363636" style="92" customWidth="1"/>
    <col min="2342" max="2342" width="8.81818181818182" style="92" customWidth="1"/>
    <col min="2343" max="2343" width="4.27272727272727" style="92" customWidth="1"/>
    <col min="2344" max="2344" width="7" style="92" customWidth="1"/>
    <col min="2345" max="2345" width="8.81818181818182" style="92" customWidth="1"/>
    <col min="2346" max="2346" width="4.27272727272727" style="92" customWidth="1"/>
    <col min="2347" max="2347" width="7" style="92" customWidth="1"/>
    <col min="2348" max="2349" width="8.81818181818182" style="92" customWidth="1"/>
    <col min="2350" max="2350" width="22.3727272727273" style="92"/>
    <col min="2351" max="2351" width="8.81818181818182" style="92" customWidth="1"/>
    <col min="2352" max="2352" width="22.3727272727273" style="92"/>
    <col min="2353" max="2353" width="3.36363636363636" style="92" customWidth="1"/>
    <col min="2354" max="2354" width="5.18181818181818" style="92" customWidth="1"/>
    <col min="2355" max="2355" width="4.27272727272727" style="92" customWidth="1"/>
    <col min="2356" max="2356" width="5.18181818181818" style="92" customWidth="1"/>
    <col min="2357" max="2357" width="3.36363636363636" style="92" customWidth="1"/>
    <col min="2358" max="2358" width="8.81818181818182" style="92" customWidth="1"/>
    <col min="2359" max="2359" width="4.27272727272727" style="92" customWidth="1"/>
    <col min="2360" max="2360" width="7" style="92" customWidth="1"/>
    <col min="2361" max="2361" width="8.81818181818182" style="92" customWidth="1"/>
    <col min="2362" max="2362" width="4.27272727272727" style="92" customWidth="1"/>
    <col min="2363" max="2363" width="7" style="92" customWidth="1"/>
    <col min="2364" max="2365" width="8.81818181818182" style="92" customWidth="1"/>
    <col min="2366" max="2366" width="22.3727272727273" style="92"/>
    <col min="2367" max="2367" width="8.81818181818182" style="92" customWidth="1"/>
    <col min="2368" max="2368" width="22.3727272727273" style="92"/>
    <col min="2369" max="2369" width="3.36363636363636" style="92" customWidth="1"/>
    <col min="2370" max="2370" width="5.18181818181818" style="92" customWidth="1"/>
    <col min="2371" max="2371" width="4.27272727272727" style="92" customWidth="1"/>
    <col min="2372" max="2372" width="5.18181818181818" style="92" customWidth="1"/>
    <col min="2373" max="2373" width="3.36363636363636" style="92" customWidth="1"/>
    <col min="2374" max="2374" width="8.81818181818182" style="92" customWidth="1"/>
    <col min="2375" max="2375" width="4.27272727272727" style="92" customWidth="1"/>
    <col min="2376" max="2376" width="7" style="92" customWidth="1"/>
    <col min="2377" max="2377" width="8.81818181818182" style="92" customWidth="1"/>
    <col min="2378" max="2378" width="4.27272727272727" style="92" customWidth="1"/>
    <col min="2379" max="2379" width="7" style="92" customWidth="1"/>
    <col min="2380" max="2381" width="8.81818181818182" style="92" customWidth="1"/>
    <col min="2382" max="2382" width="22.3727272727273" style="92"/>
    <col min="2383" max="2383" width="8.81818181818182" style="92" customWidth="1"/>
    <col min="2384" max="2384" width="22.3727272727273" style="92"/>
    <col min="2385" max="2385" width="3.36363636363636" style="92" customWidth="1"/>
    <col min="2386" max="2386" width="5.18181818181818" style="92" customWidth="1"/>
    <col min="2387" max="2387" width="4.27272727272727" style="92" customWidth="1"/>
    <col min="2388" max="2388" width="5.18181818181818" style="92" customWidth="1"/>
    <col min="2389" max="2389" width="3.36363636363636" style="92" customWidth="1"/>
    <col min="2390" max="2390" width="8.81818181818182" style="92" customWidth="1"/>
    <col min="2391" max="2391" width="4.27272727272727" style="92" customWidth="1"/>
    <col min="2392" max="2392" width="7" style="92" customWidth="1"/>
    <col min="2393" max="2393" width="8.81818181818182" style="92" customWidth="1"/>
    <col min="2394" max="2394" width="4.27272727272727" style="92" customWidth="1"/>
    <col min="2395" max="2395" width="7" style="92" customWidth="1"/>
    <col min="2396" max="2397" width="8.81818181818182" style="92" customWidth="1"/>
    <col min="2398" max="2398" width="22.3727272727273" style="92"/>
    <col min="2399" max="2399" width="8.81818181818182" style="92" customWidth="1"/>
    <col min="2400" max="2400" width="22.3727272727273" style="92"/>
    <col min="2401" max="2401" width="3.36363636363636" style="92" customWidth="1"/>
    <col min="2402" max="2402" width="5.18181818181818" style="92" customWidth="1"/>
    <col min="2403" max="2403" width="4.27272727272727" style="92" customWidth="1"/>
    <col min="2404" max="2404" width="5.18181818181818" style="92" customWidth="1"/>
    <col min="2405" max="2405" width="3.36363636363636" style="92" customWidth="1"/>
    <col min="2406" max="2406" width="8.81818181818182" style="92" customWidth="1"/>
    <col min="2407" max="2407" width="4.27272727272727" style="92" customWidth="1"/>
    <col min="2408" max="2408" width="7" style="92" customWidth="1"/>
    <col min="2409" max="2409" width="8.81818181818182" style="92" customWidth="1"/>
    <col min="2410" max="2410" width="4.27272727272727" style="92" customWidth="1"/>
    <col min="2411" max="2411" width="7" style="92" customWidth="1"/>
    <col min="2412" max="2413" width="8.81818181818182" style="92" customWidth="1"/>
    <col min="2414" max="2414" width="22.3727272727273" style="92"/>
    <col min="2415" max="2415" width="8.81818181818182" style="92" customWidth="1"/>
    <col min="2416" max="2416" width="22.3727272727273" style="92"/>
    <col min="2417" max="2417" width="3.36363636363636" style="92" customWidth="1"/>
    <col min="2418" max="2418" width="5.18181818181818" style="92" customWidth="1"/>
    <col min="2419" max="2419" width="4.27272727272727" style="92" customWidth="1"/>
    <col min="2420" max="2420" width="5.18181818181818" style="92" customWidth="1"/>
    <col min="2421" max="2421" width="3.36363636363636" style="92" customWidth="1"/>
    <col min="2422" max="2422" width="8.81818181818182" style="92" customWidth="1"/>
    <col min="2423" max="2423" width="4.27272727272727" style="92" customWidth="1"/>
    <col min="2424" max="2424" width="7" style="92" customWidth="1"/>
    <col min="2425" max="2425" width="8.81818181818182" style="92" customWidth="1"/>
    <col min="2426" max="2426" width="4.27272727272727" style="92" customWidth="1"/>
    <col min="2427" max="2427" width="7" style="92" customWidth="1"/>
    <col min="2428" max="2429" width="8.81818181818182" style="92" customWidth="1"/>
    <col min="2430" max="2430" width="22.3727272727273" style="92"/>
    <col min="2431" max="2431" width="8.81818181818182" style="92" customWidth="1"/>
    <col min="2432" max="2432" width="22.3727272727273" style="92"/>
    <col min="2433" max="2433" width="3.36363636363636" style="92" customWidth="1"/>
    <col min="2434" max="2434" width="5.18181818181818" style="92" customWidth="1"/>
    <col min="2435" max="2435" width="4.27272727272727" style="92" customWidth="1"/>
    <col min="2436" max="2436" width="5.18181818181818" style="92" customWidth="1"/>
    <col min="2437" max="2437" width="3.36363636363636" style="92" customWidth="1"/>
    <col min="2438" max="2438" width="8.81818181818182" style="92" customWidth="1"/>
    <col min="2439" max="2439" width="4.27272727272727" style="92" customWidth="1"/>
    <col min="2440" max="2440" width="7" style="92" customWidth="1"/>
    <col min="2441" max="2441" width="8.81818181818182" style="92" customWidth="1"/>
    <col min="2442" max="2442" width="4.27272727272727" style="92" customWidth="1"/>
    <col min="2443" max="2443" width="7" style="92" customWidth="1"/>
    <col min="2444" max="2445" width="8.81818181818182" style="92" customWidth="1"/>
    <col min="2446" max="2446" width="22.3727272727273" style="92"/>
    <col min="2447" max="2447" width="8.81818181818182" style="92" customWidth="1"/>
    <col min="2448" max="2448" width="22.3727272727273" style="92"/>
    <col min="2449" max="2449" width="3.36363636363636" style="92" customWidth="1"/>
    <col min="2450" max="2450" width="5.18181818181818" style="92" customWidth="1"/>
    <col min="2451" max="2451" width="4.27272727272727" style="92" customWidth="1"/>
    <col min="2452" max="2452" width="5.18181818181818" style="92" customWidth="1"/>
    <col min="2453" max="2453" width="3.36363636363636" style="92" customWidth="1"/>
    <col min="2454" max="2454" width="8.81818181818182" style="92" customWidth="1"/>
    <col min="2455" max="2455" width="4.27272727272727" style="92" customWidth="1"/>
    <col min="2456" max="2456" width="7" style="92" customWidth="1"/>
    <col min="2457" max="2457" width="8.81818181818182" style="92" customWidth="1"/>
    <col min="2458" max="2458" width="4.27272727272727" style="92" customWidth="1"/>
    <col min="2459" max="2459" width="7" style="92" customWidth="1"/>
    <col min="2460" max="2461" width="8.81818181818182" style="92" customWidth="1"/>
    <col min="2462" max="2462" width="22.3727272727273" style="92"/>
    <col min="2463" max="2463" width="8.81818181818182" style="92" customWidth="1"/>
    <col min="2464" max="2464" width="22.3727272727273" style="92"/>
    <col min="2465" max="2465" width="3.36363636363636" style="92" customWidth="1"/>
    <col min="2466" max="2466" width="5.18181818181818" style="92" customWidth="1"/>
    <col min="2467" max="2467" width="4.27272727272727" style="92" customWidth="1"/>
    <col min="2468" max="2468" width="5.18181818181818" style="92" customWidth="1"/>
    <col min="2469" max="2469" width="3.36363636363636" style="92" customWidth="1"/>
    <col min="2470" max="2470" width="8.81818181818182" style="92" customWidth="1"/>
    <col min="2471" max="2471" width="4.27272727272727" style="92" customWidth="1"/>
    <col min="2472" max="2472" width="7" style="92" customWidth="1"/>
    <col min="2473" max="2473" width="8.81818181818182" style="92" customWidth="1"/>
    <col min="2474" max="2474" width="4.27272727272727" style="92" customWidth="1"/>
    <col min="2475" max="2475" width="7" style="92" customWidth="1"/>
    <col min="2476" max="2477" width="8.81818181818182" style="92" customWidth="1"/>
    <col min="2478" max="2478" width="22.3727272727273" style="92"/>
    <col min="2479" max="2479" width="8.81818181818182" style="92" customWidth="1"/>
    <col min="2480" max="2480" width="22.3727272727273" style="92"/>
    <col min="2481" max="2481" width="3.36363636363636" style="92" customWidth="1"/>
    <col min="2482" max="2482" width="5.18181818181818" style="92" customWidth="1"/>
    <col min="2483" max="2483" width="4.27272727272727" style="92" customWidth="1"/>
    <col min="2484" max="2484" width="5.18181818181818" style="92" customWidth="1"/>
    <col min="2485" max="2485" width="3.36363636363636" style="92" customWidth="1"/>
    <col min="2486" max="2486" width="8.81818181818182" style="92" customWidth="1"/>
    <col min="2487" max="2487" width="4.27272727272727" style="92" customWidth="1"/>
    <col min="2488" max="2488" width="7" style="92" customWidth="1"/>
    <col min="2489" max="2489" width="8.81818181818182" style="92" customWidth="1"/>
    <col min="2490" max="2490" width="4.27272727272727" style="92" customWidth="1"/>
    <col min="2491" max="2491" width="7" style="92" customWidth="1"/>
    <col min="2492" max="2493" width="8.81818181818182" style="92" customWidth="1"/>
    <col min="2494" max="2494" width="22.3727272727273" style="92"/>
    <col min="2495" max="2495" width="8.81818181818182" style="92" customWidth="1"/>
    <col min="2496" max="2496" width="22.3727272727273" style="92"/>
    <col min="2497" max="2497" width="3.36363636363636" style="92" customWidth="1"/>
    <col min="2498" max="2498" width="5.18181818181818" style="92" customWidth="1"/>
    <col min="2499" max="2499" width="4.27272727272727" style="92" customWidth="1"/>
    <col min="2500" max="2500" width="5.18181818181818" style="92" customWidth="1"/>
    <col min="2501" max="2501" width="3.36363636363636" style="92" customWidth="1"/>
    <col min="2502" max="2502" width="8.81818181818182" style="92" customWidth="1"/>
    <col min="2503" max="2503" width="4.27272727272727" style="92" customWidth="1"/>
    <col min="2504" max="2504" width="7" style="92" customWidth="1"/>
    <col min="2505" max="2505" width="8.81818181818182" style="92" customWidth="1"/>
    <col min="2506" max="2506" width="4.27272727272727" style="92" customWidth="1"/>
    <col min="2507" max="2507" width="7" style="92" customWidth="1"/>
    <col min="2508" max="2509" width="8.81818181818182" style="92" customWidth="1"/>
    <col min="2510" max="2510" width="22.3727272727273" style="92"/>
    <col min="2511" max="2511" width="8.81818181818182" style="92" customWidth="1"/>
    <col min="2512" max="2512" width="22.3727272727273" style="92"/>
    <col min="2513" max="2513" width="3.36363636363636" style="92" customWidth="1"/>
    <col min="2514" max="2514" width="5.18181818181818" style="92" customWidth="1"/>
    <col min="2515" max="2515" width="4.27272727272727" style="92" customWidth="1"/>
    <col min="2516" max="2516" width="5.18181818181818" style="92" customWidth="1"/>
    <col min="2517" max="2517" width="3.36363636363636" style="92" customWidth="1"/>
    <col min="2518" max="2518" width="8.81818181818182" style="92" customWidth="1"/>
    <col min="2519" max="2519" width="4.27272727272727" style="92" customWidth="1"/>
    <col min="2520" max="2520" width="7" style="92" customWidth="1"/>
    <col min="2521" max="2521" width="8.81818181818182" style="92" customWidth="1"/>
    <col min="2522" max="2522" width="4.27272727272727" style="92" customWidth="1"/>
    <col min="2523" max="2523" width="7" style="92" customWidth="1"/>
    <col min="2524" max="2525" width="8.81818181818182" style="92" customWidth="1"/>
    <col min="2526" max="2526" width="22.3727272727273" style="92"/>
    <col min="2527" max="2527" width="8.81818181818182" style="92" customWidth="1"/>
    <col min="2528" max="2528" width="22.3727272727273" style="92"/>
    <col min="2529" max="2529" width="3.36363636363636" style="92" customWidth="1"/>
    <col min="2530" max="2530" width="5.18181818181818" style="92" customWidth="1"/>
    <col min="2531" max="2531" width="4.27272727272727" style="92" customWidth="1"/>
    <col min="2532" max="2532" width="5.18181818181818" style="92" customWidth="1"/>
    <col min="2533" max="2533" width="3.36363636363636" style="92" customWidth="1"/>
    <col min="2534" max="2534" width="8.81818181818182" style="92" customWidth="1"/>
    <col min="2535" max="2535" width="4.27272727272727" style="92" customWidth="1"/>
    <col min="2536" max="2536" width="7" style="92" customWidth="1"/>
    <col min="2537" max="2537" width="8.81818181818182" style="92" customWidth="1"/>
    <col min="2538" max="2538" width="4.27272727272727" style="92" customWidth="1"/>
    <col min="2539" max="2539" width="7" style="92" customWidth="1"/>
    <col min="2540" max="2541" width="8.81818181818182" style="92" customWidth="1"/>
    <col min="2542" max="2542" width="22.3727272727273" style="92"/>
    <col min="2543" max="2543" width="8.81818181818182" style="92" customWidth="1"/>
    <col min="2544" max="2544" width="22.3727272727273" style="92"/>
    <col min="2545" max="2545" width="3.36363636363636" style="92" customWidth="1"/>
    <col min="2546" max="2546" width="5.18181818181818" style="92" customWidth="1"/>
    <col min="2547" max="2547" width="4.27272727272727" style="92" customWidth="1"/>
    <col min="2548" max="2548" width="5.18181818181818" style="92" customWidth="1"/>
    <col min="2549" max="2549" width="3.36363636363636" style="92" customWidth="1"/>
    <col min="2550" max="2550" width="8.81818181818182" style="92" customWidth="1"/>
    <col min="2551" max="2551" width="4.27272727272727" style="92" customWidth="1"/>
    <col min="2552" max="2552" width="7" style="92" customWidth="1"/>
    <col min="2553" max="2553" width="8.81818181818182" style="92" customWidth="1"/>
    <col min="2554" max="2554" width="4.27272727272727" style="92" customWidth="1"/>
    <col min="2555" max="2555" width="7" style="92" customWidth="1"/>
    <col min="2556" max="2557" width="8.81818181818182" style="92" customWidth="1"/>
    <col min="2558" max="2558" width="22.3727272727273" style="92"/>
    <col min="2559" max="2559" width="8.81818181818182" style="92" customWidth="1"/>
    <col min="2560" max="2560" width="22.3727272727273" style="92"/>
    <col min="2561" max="2561" width="3.36363636363636" style="92" customWidth="1"/>
    <col min="2562" max="2562" width="5.18181818181818" style="92" customWidth="1"/>
    <col min="2563" max="2563" width="4.27272727272727" style="92" customWidth="1"/>
    <col min="2564" max="2564" width="5.18181818181818" style="92" customWidth="1"/>
    <col min="2565" max="2565" width="3.36363636363636" style="92" customWidth="1"/>
    <col min="2566" max="2566" width="8.81818181818182" style="92" customWidth="1"/>
    <col min="2567" max="2567" width="4.27272727272727" style="92" customWidth="1"/>
    <col min="2568" max="2568" width="7" style="92" customWidth="1"/>
    <col min="2569" max="2569" width="8.81818181818182" style="92" customWidth="1"/>
    <col min="2570" max="2570" width="4.27272727272727" style="92" customWidth="1"/>
    <col min="2571" max="2571" width="7" style="92" customWidth="1"/>
    <col min="2572" max="2573" width="8.81818181818182" style="92" customWidth="1"/>
    <col min="2574" max="2574" width="22.3727272727273" style="92"/>
    <col min="2575" max="2575" width="8.81818181818182" style="92" customWidth="1"/>
    <col min="2576" max="2576" width="22.3727272727273" style="92"/>
    <col min="2577" max="2577" width="3.36363636363636" style="92" customWidth="1"/>
    <col min="2578" max="2578" width="5.18181818181818" style="92" customWidth="1"/>
    <col min="2579" max="2579" width="4.27272727272727" style="92" customWidth="1"/>
    <col min="2580" max="2580" width="5.18181818181818" style="92" customWidth="1"/>
    <col min="2581" max="2581" width="3.36363636363636" style="92" customWidth="1"/>
    <col min="2582" max="2582" width="8.81818181818182" style="92" customWidth="1"/>
    <col min="2583" max="2583" width="4.27272727272727" style="92" customWidth="1"/>
    <col min="2584" max="2584" width="7" style="92" customWidth="1"/>
    <col min="2585" max="2585" width="8.81818181818182" style="92" customWidth="1"/>
    <col min="2586" max="2586" width="4.27272727272727" style="92" customWidth="1"/>
    <col min="2587" max="2587" width="7" style="92" customWidth="1"/>
    <col min="2588" max="2589" width="8.81818181818182" style="92" customWidth="1"/>
    <col min="2590" max="2590" width="22.3727272727273" style="92"/>
    <col min="2591" max="2591" width="8.81818181818182" style="92" customWidth="1"/>
    <col min="2592" max="2592" width="22.3727272727273" style="92"/>
    <col min="2593" max="2593" width="3.36363636363636" style="92" customWidth="1"/>
    <col min="2594" max="2594" width="5.18181818181818" style="92" customWidth="1"/>
    <col min="2595" max="2595" width="4.27272727272727" style="92" customWidth="1"/>
    <col min="2596" max="2596" width="5.18181818181818" style="92" customWidth="1"/>
    <col min="2597" max="2597" width="3.36363636363636" style="92" customWidth="1"/>
    <col min="2598" max="2598" width="8.81818181818182" style="92" customWidth="1"/>
    <col min="2599" max="2599" width="4.27272727272727" style="92" customWidth="1"/>
    <col min="2600" max="2600" width="7" style="92" customWidth="1"/>
    <col min="2601" max="2601" width="8.81818181818182" style="92" customWidth="1"/>
    <col min="2602" max="2602" width="4.27272727272727" style="92" customWidth="1"/>
    <col min="2603" max="2603" width="7" style="92" customWidth="1"/>
    <col min="2604" max="2605" width="8.81818181818182" style="92" customWidth="1"/>
    <col min="2606" max="2606" width="22.3727272727273" style="92"/>
    <col min="2607" max="2607" width="8.81818181818182" style="92" customWidth="1"/>
    <col min="2608" max="2608" width="22.3727272727273" style="92"/>
    <col min="2609" max="2609" width="3.36363636363636" style="92" customWidth="1"/>
    <col min="2610" max="2610" width="5.18181818181818" style="92" customWidth="1"/>
    <col min="2611" max="2611" width="4.27272727272727" style="92" customWidth="1"/>
    <col min="2612" max="2612" width="5.18181818181818" style="92" customWidth="1"/>
    <col min="2613" max="2613" width="3.36363636363636" style="92" customWidth="1"/>
    <col min="2614" max="2614" width="8.81818181818182" style="92" customWidth="1"/>
    <col min="2615" max="2615" width="4.27272727272727" style="92" customWidth="1"/>
    <col min="2616" max="2616" width="7" style="92" customWidth="1"/>
    <col min="2617" max="2617" width="8.81818181818182" style="92" customWidth="1"/>
    <col min="2618" max="2618" width="4.27272727272727" style="92" customWidth="1"/>
    <col min="2619" max="2619" width="7" style="92" customWidth="1"/>
    <col min="2620" max="2621" width="8.81818181818182" style="92" customWidth="1"/>
    <col min="2622" max="2622" width="22.3727272727273" style="92"/>
    <col min="2623" max="2623" width="8.81818181818182" style="92" customWidth="1"/>
    <col min="2624" max="2624" width="22.3727272727273" style="92"/>
    <col min="2625" max="2625" width="3.36363636363636" style="92" customWidth="1"/>
    <col min="2626" max="2626" width="5.18181818181818" style="92" customWidth="1"/>
    <col min="2627" max="2627" width="4.27272727272727" style="92" customWidth="1"/>
    <col min="2628" max="2628" width="5.18181818181818" style="92" customWidth="1"/>
    <col min="2629" max="2629" width="3.36363636363636" style="92" customWidth="1"/>
    <col min="2630" max="2630" width="8.81818181818182" style="92" customWidth="1"/>
    <col min="2631" max="2631" width="4.27272727272727" style="92" customWidth="1"/>
    <col min="2632" max="2632" width="7" style="92" customWidth="1"/>
    <col min="2633" max="2633" width="8.81818181818182" style="92" customWidth="1"/>
    <col min="2634" max="2634" width="4.27272727272727" style="92" customWidth="1"/>
    <col min="2635" max="2635" width="7" style="92" customWidth="1"/>
    <col min="2636" max="2637" width="8.81818181818182" style="92" customWidth="1"/>
    <col min="2638" max="2638" width="22.3727272727273" style="92"/>
    <col min="2639" max="2639" width="8.81818181818182" style="92" customWidth="1"/>
    <col min="2640" max="2640" width="22.3727272727273" style="92"/>
    <col min="2641" max="2641" width="3.36363636363636" style="92" customWidth="1"/>
    <col min="2642" max="2642" width="5.18181818181818" style="92" customWidth="1"/>
    <col min="2643" max="2643" width="4.27272727272727" style="92" customWidth="1"/>
    <col min="2644" max="2644" width="5.18181818181818" style="92" customWidth="1"/>
    <col min="2645" max="2645" width="3.36363636363636" style="92" customWidth="1"/>
    <col min="2646" max="2646" width="8.81818181818182" style="92" customWidth="1"/>
    <col min="2647" max="2647" width="4.27272727272727" style="92" customWidth="1"/>
    <col min="2648" max="2648" width="7" style="92" customWidth="1"/>
    <col min="2649" max="2649" width="8.81818181818182" style="92" customWidth="1"/>
    <col min="2650" max="2650" width="4.27272727272727" style="92" customWidth="1"/>
    <col min="2651" max="2651" width="7" style="92" customWidth="1"/>
    <col min="2652" max="2653" width="8.81818181818182" style="92" customWidth="1"/>
    <col min="2654" max="2654" width="22.3727272727273" style="92"/>
    <col min="2655" max="2655" width="8.81818181818182" style="92" customWidth="1"/>
    <col min="2656" max="2656" width="22.3727272727273" style="92"/>
    <col min="2657" max="2657" width="3.36363636363636" style="92" customWidth="1"/>
    <col min="2658" max="2658" width="5.18181818181818" style="92" customWidth="1"/>
    <col min="2659" max="2659" width="4.27272727272727" style="92" customWidth="1"/>
    <col min="2660" max="2660" width="5.18181818181818" style="92" customWidth="1"/>
    <col min="2661" max="2661" width="3.36363636363636" style="92" customWidth="1"/>
    <col min="2662" max="2662" width="8.81818181818182" style="92" customWidth="1"/>
    <col min="2663" max="2663" width="4.27272727272727" style="92" customWidth="1"/>
    <col min="2664" max="2664" width="7" style="92" customWidth="1"/>
    <col min="2665" max="2665" width="8.81818181818182" style="92" customWidth="1"/>
    <col min="2666" max="2666" width="4.27272727272727" style="92" customWidth="1"/>
    <col min="2667" max="2667" width="7" style="92" customWidth="1"/>
    <col min="2668" max="2669" width="8.81818181818182" style="92" customWidth="1"/>
    <col min="2670" max="2670" width="22.3727272727273" style="92"/>
    <col min="2671" max="2671" width="8.81818181818182" style="92" customWidth="1"/>
    <col min="2672" max="2672" width="22.3727272727273" style="92"/>
    <col min="2673" max="2673" width="3.36363636363636" style="92" customWidth="1"/>
    <col min="2674" max="2674" width="5.18181818181818" style="92" customWidth="1"/>
    <col min="2675" max="2675" width="4.27272727272727" style="92" customWidth="1"/>
    <col min="2676" max="2676" width="5.18181818181818" style="92" customWidth="1"/>
    <col min="2677" max="2677" width="3.36363636363636" style="92" customWidth="1"/>
    <col min="2678" max="2678" width="8.81818181818182" style="92" customWidth="1"/>
    <col min="2679" max="2679" width="4.27272727272727" style="92" customWidth="1"/>
    <col min="2680" max="2680" width="7" style="92" customWidth="1"/>
    <col min="2681" max="2681" width="8.81818181818182" style="92" customWidth="1"/>
    <col min="2682" max="2682" width="4.27272727272727" style="92" customWidth="1"/>
    <col min="2683" max="2683" width="7" style="92" customWidth="1"/>
    <col min="2684" max="2685" width="8.81818181818182" style="92" customWidth="1"/>
    <col min="2686" max="2686" width="22.3727272727273" style="92"/>
    <col min="2687" max="2687" width="8.81818181818182" style="92" customWidth="1"/>
    <col min="2688" max="2688" width="22.3727272727273" style="92"/>
    <col min="2689" max="2689" width="3.36363636363636" style="92" customWidth="1"/>
    <col min="2690" max="2690" width="5.18181818181818" style="92" customWidth="1"/>
    <col min="2691" max="2691" width="4.27272727272727" style="92" customWidth="1"/>
    <col min="2692" max="2692" width="5.18181818181818" style="92" customWidth="1"/>
    <col min="2693" max="2693" width="3.36363636363636" style="92" customWidth="1"/>
    <col min="2694" max="2694" width="8.81818181818182" style="92" customWidth="1"/>
    <col min="2695" max="2695" width="4.27272727272727" style="92" customWidth="1"/>
    <col min="2696" max="2696" width="7" style="92" customWidth="1"/>
    <col min="2697" max="2697" width="8.81818181818182" style="92" customWidth="1"/>
    <col min="2698" max="2698" width="4.27272727272727" style="92" customWidth="1"/>
    <col min="2699" max="2699" width="7" style="92" customWidth="1"/>
    <col min="2700" max="2701" width="8.81818181818182" style="92" customWidth="1"/>
    <col min="2702" max="2702" width="22.3727272727273" style="92"/>
    <col min="2703" max="2703" width="8.81818181818182" style="92" customWidth="1"/>
    <col min="2704" max="2704" width="22.3727272727273" style="92"/>
    <col min="2705" max="2705" width="3.36363636363636" style="92" customWidth="1"/>
    <col min="2706" max="2706" width="5.18181818181818" style="92" customWidth="1"/>
    <col min="2707" max="2707" width="4.27272727272727" style="92" customWidth="1"/>
    <col min="2708" max="2708" width="5.18181818181818" style="92" customWidth="1"/>
    <col min="2709" max="2709" width="3.36363636363636" style="92" customWidth="1"/>
    <col min="2710" max="2710" width="8.81818181818182" style="92" customWidth="1"/>
    <col min="2711" max="2711" width="4.27272727272727" style="92" customWidth="1"/>
    <col min="2712" max="2712" width="7" style="92" customWidth="1"/>
    <col min="2713" max="2713" width="8.81818181818182" style="92" customWidth="1"/>
    <col min="2714" max="2714" width="4.27272727272727" style="92" customWidth="1"/>
    <col min="2715" max="2715" width="7" style="92" customWidth="1"/>
    <col min="2716" max="2717" width="8.81818181818182" style="92" customWidth="1"/>
    <col min="2718" max="2718" width="22.3727272727273" style="92"/>
    <col min="2719" max="2719" width="8.81818181818182" style="92" customWidth="1"/>
    <col min="2720" max="2720" width="22.3727272727273" style="92"/>
    <col min="2721" max="2721" width="3.36363636363636" style="92" customWidth="1"/>
    <col min="2722" max="2722" width="5.18181818181818" style="92" customWidth="1"/>
    <col min="2723" max="2723" width="4.27272727272727" style="92" customWidth="1"/>
    <col min="2724" max="2724" width="5.18181818181818" style="92" customWidth="1"/>
    <col min="2725" max="2725" width="3.36363636363636" style="92" customWidth="1"/>
    <col min="2726" max="2726" width="8.81818181818182" style="92" customWidth="1"/>
    <col min="2727" max="2727" width="4.27272727272727" style="92" customWidth="1"/>
    <col min="2728" max="2728" width="7" style="92" customWidth="1"/>
    <col min="2729" max="2729" width="8.81818181818182" style="92" customWidth="1"/>
    <col min="2730" max="2730" width="4.27272727272727" style="92" customWidth="1"/>
    <col min="2731" max="2731" width="7" style="92" customWidth="1"/>
    <col min="2732" max="2733" width="8.81818181818182" style="92" customWidth="1"/>
    <col min="2734" max="2734" width="22.3727272727273" style="92"/>
    <col min="2735" max="2735" width="8.81818181818182" style="92" customWidth="1"/>
    <col min="2736" max="2736" width="22.3727272727273" style="92"/>
    <col min="2737" max="2737" width="3.36363636363636" style="92" customWidth="1"/>
    <col min="2738" max="2738" width="5.18181818181818" style="92" customWidth="1"/>
    <col min="2739" max="2739" width="4.27272727272727" style="92" customWidth="1"/>
    <col min="2740" max="2740" width="5.18181818181818" style="92" customWidth="1"/>
    <col min="2741" max="2741" width="3.36363636363636" style="92" customWidth="1"/>
    <col min="2742" max="2742" width="8.81818181818182" style="92" customWidth="1"/>
    <col min="2743" max="2743" width="4.27272727272727" style="92" customWidth="1"/>
    <col min="2744" max="2744" width="7" style="92" customWidth="1"/>
    <col min="2745" max="2745" width="8.81818181818182" style="92" customWidth="1"/>
    <col min="2746" max="2746" width="4.27272727272727" style="92" customWidth="1"/>
    <col min="2747" max="2747" width="7" style="92" customWidth="1"/>
    <col min="2748" max="2749" width="8.81818181818182" style="92" customWidth="1"/>
    <col min="2750" max="2750" width="22.3727272727273" style="92"/>
    <col min="2751" max="2751" width="8.81818181818182" style="92" customWidth="1"/>
    <col min="2752" max="2752" width="22.3727272727273" style="92"/>
    <col min="2753" max="2753" width="3.36363636363636" style="92" customWidth="1"/>
    <col min="2754" max="2754" width="5.18181818181818" style="92" customWidth="1"/>
    <col min="2755" max="2755" width="4.27272727272727" style="92" customWidth="1"/>
    <col min="2756" max="2756" width="5.18181818181818" style="92" customWidth="1"/>
    <col min="2757" max="2757" width="3.36363636363636" style="92" customWidth="1"/>
    <col min="2758" max="2758" width="8.81818181818182" style="92" customWidth="1"/>
    <col min="2759" max="2759" width="4.27272727272727" style="92" customWidth="1"/>
    <col min="2760" max="2760" width="7" style="92" customWidth="1"/>
    <col min="2761" max="2761" width="8.81818181818182" style="92" customWidth="1"/>
    <col min="2762" max="2762" width="4.27272727272727" style="92" customWidth="1"/>
    <col min="2763" max="2763" width="7" style="92" customWidth="1"/>
    <col min="2764" max="2765" width="8.81818181818182" style="92" customWidth="1"/>
    <col min="2766" max="2766" width="22.3727272727273" style="92"/>
    <col min="2767" max="2767" width="8.81818181818182" style="92" customWidth="1"/>
    <col min="2768" max="2768" width="22.3727272727273" style="92"/>
    <col min="2769" max="2769" width="3.36363636363636" style="92" customWidth="1"/>
    <col min="2770" max="2770" width="5.18181818181818" style="92" customWidth="1"/>
    <col min="2771" max="2771" width="4.27272727272727" style="92" customWidth="1"/>
    <col min="2772" max="2772" width="5.18181818181818" style="92" customWidth="1"/>
    <col min="2773" max="2773" width="3.36363636363636" style="92" customWidth="1"/>
    <col min="2774" max="2774" width="8.81818181818182" style="92" customWidth="1"/>
    <col min="2775" max="2775" width="4.27272727272727" style="92" customWidth="1"/>
    <col min="2776" max="2776" width="7" style="92" customWidth="1"/>
    <col min="2777" max="2777" width="8.81818181818182" style="92" customWidth="1"/>
    <col min="2778" max="2778" width="4.27272727272727" style="92" customWidth="1"/>
    <col min="2779" max="2779" width="7" style="92" customWidth="1"/>
    <col min="2780" max="2781" width="8.81818181818182" style="92" customWidth="1"/>
    <col min="2782" max="2782" width="22.3727272727273" style="92"/>
    <col min="2783" max="2783" width="8.81818181818182" style="92" customWidth="1"/>
    <col min="2784" max="2784" width="22.3727272727273" style="92"/>
    <col min="2785" max="2785" width="3.36363636363636" style="92" customWidth="1"/>
    <col min="2786" max="2786" width="5.18181818181818" style="92" customWidth="1"/>
    <col min="2787" max="2787" width="4.27272727272727" style="92" customWidth="1"/>
    <col min="2788" max="2788" width="5.18181818181818" style="92" customWidth="1"/>
    <col min="2789" max="2789" width="3.36363636363636" style="92" customWidth="1"/>
    <col min="2790" max="2790" width="8.81818181818182" style="92" customWidth="1"/>
    <col min="2791" max="2791" width="4.27272727272727" style="92" customWidth="1"/>
    <col min="2792" max="2792" width="7" style="92" customWidth="1"/>
    <col min="2793" max="2793" width="8.81818181818182" style="92" customWidth="1"/>
    <col min="2794" max="2794" width="4.27272727272727" style="92" customWidth="1"/>
    <col min="2795" max="2795" width="7" style="92" customWidth="1"/>
    <col min="2796" max="2797" width="8.81818181818182" style="92" customWidth="1"/>
    <col min="2798" max="2798" width="22.3727272727273" style="92"/>
    <col min="2799" max="2799" width="8.81818181818182" style="92" customWidth="1"/>
    <col min="2800" max="2800" width="22.3727272727273" style="92"/>
    <col min="2801" max="2801" width="3.36363636363636" style="92" customWidth="1"/>
    <col min="2802" max="2802" width="5.18181818181818" style="92" customWidth="1"/>
    <col min="2803" max="2803" width="4.27272727272727" style="92" customWidth="1"/>
    <col min="2804" max="2804" width="5.18181818181818" style="92" customWidth="1"/>
    <col min="2805" max="2805" width="3.36363636363636" style="92" customWidth="1"/>
    <col min="2806" max="2806" width="8.81818181818182" style="92" customWidth="1"/>
    <col min="2807" max="2807" width="4.27272727272727" style="92" customWidth="1"/>
    <col min="2808" max="2808" width="7" style="92" customWidth="1"/>
    <col min="2809" max="2809" width="8.81818181818182" style="92" customWidth="1"/>
    <col min="2810" max="2810" width="4.27272727272727" style="92" customWidth="1"/>
    <col min="2811" max="2811" width="7" style="92" customWidth="1"/>
    <col min="2812" max="2813" width="8.81818181818182" style="92" customWidth="1"/>
    <col min="2814" max="2814" width="22.3727272727273" style="92"/>
    <col min="2815" max="2815" width="8.81818181818182" style="92" customWidth="1"/>
    <col min="2816" max="2816" width="22.3727272727273" style="92"/>
    <col min="2817" max="2817" width="3.36363636363636" style="92" customWidth="1"/>
    <col min="2818" max="2818" width="5.18181818181818" style="92" customWidth="1"/>
    <col min="2819" max="2819" width="4.27272727272727" style="92" customWidth="1"/>
    <col min="2820" max="2820" width="5.18181818181818" style="92" customWidth="1"/>
    <col min="2821" max="2821" width="3.36363636363636" style="92" customWidth="1"/>
    <col min="2822" max="2822" width="8.81818181818182" style="92" customWidth="1"/>
    <col min="2823" max="2823" width="4.27272727272727" style="92" customWidth="1"/>
    <col min="2824" max="2824" width="7" style="92" customWidth="1"/>
    <col min="2825" max="2825" width="8.81818181818182" style="92" customWidth="1"/>
    <col min="2826" max="2826" width="4.27272727272727" style="92" customWidth="1"/>
    <col min="2827" max="2827" width="7" style="92" customWidth="1"/>
    <col min="2828" max="2829" width="8.81818181818182" style="92" customWidth="1"/>
    <col min="2830" max="2830" width="22.3727272727273" style="92"/>
    <col min="2831" max="2831" width="8.81818181818182" style="92" customWidth="1"/>
    <col min="2832" max="2832" width="22.3727272727273" style="92"/>
    <col min="2833" max="2833" width="3.36363636363636" style="92" customWidth="1"/>
    <col min="2834" max="2834" width="5.18181818181818" style="92" customWidth="1"/>
    <col min="2835" max="2835" width="4.27272727272727" style="92" customWidth="1"/>
    <col min="2836" max="2836" width="5.18181818181818" style="92" customWidth="1"/>
    <col min="2837" max="2837" width="3.36363636363636" style="92" customWidth="1"/>
    <col min="2838" max="2838" width="8.81818181818182" style="92" customWidth="1"/>
    <col min="2839" max="2839" width="4.27272727272727" style="92" customWidth="1"/>
    <col min="2840" max="2840" width="7" style="92" customWidth="1"/>
    <col min="2841" max="2841" width="8.81818181818182" style="92" customWidth="1"/>
    <col min="2842" max="2842" width="4.27272727272727" style="92" customWidth="1"/>
    <col min="2843" max="2843" width="7" style="92" customWidth="1"/>
    <col min="2844" max="2845" width="8.81818181818182" style="92" customWidth="1"/>
    <col min="2846" max="2846" width="22.3727272727273" style="92"/>
    <col min="2847" max="2847" width="8.81818181818182" style="92" customWidth="1"/>
    <col min="2848" max="2848" width="22.3727272727273" style="92"/>
    <col min="2849" max="2849" width="3.36363636363636" style="92" customWidth="1"/>
    <col min="2850" max="2850" width="5.18181818181818" style="92" customWidth="1"/>
    <col min="2851" max="2851" width="4.27272727272727" style="92" customWidth="1"/>
    <col min="2852" max="2852" width="5.18181818181818" style="92" customWidth="1"/>
    <col min="2853" max="2853" width="3.36363636363636" style="92" customWidth="1"/>
    <col min="2854" max="2854" width="8.81818181818182" style="92" customWidth="1"/>
    <col min="2855" max="2855" width="4.27272727272727" style="92" customWidth="1"/>
    <col min="2856" max="2856" width="7" style="92" customWidth="1"/>
    <col min="2857" max="2857" width="8.81818181818182" style="92" customWidth="1"/>
    <col min="2858" max="2858" width="4.27272727272727" style="92" customWidth="1"/>
    <col min="2859" max="2859" width="7" style="92" customWidth="1"/>
    <col min="2860" max="2861" width="8.81818181818182" style="92" customWidth="1"/>
    <col min="2862" max="2862" width="22.3727272727273" style="92"/>
    <col min="2863" max="2863" width="8.81818181818182" style="92" customWidth="1"/>
    <col min="2864" max="2864" width="22.3727272727273" style="92"/>
    <col min="2865" max="2865" width="3.36363636363636" style="92" customWidth="1"/>
    <col min="2866" max="2866" width="5.18181818181818" style="92" customWidth="1"/>
    <col min="2867" max="2867" width="4.27272727272727" style="92" customWidth="1"/>
    <col min="2868" max="2868" width="5.18181818181818" style="92" customWidth="1"/>
    <col min="2869" max="2869" width="3.36363636363636" style="92" customWidth="1"/>
    <col min="2870" max="2870" width="8.81818181818182" style="92" customWidth="1"/>
    <col min="2871" max="2871" width="4.27272727272727" style="92" customWidth="1"/>
    <col min="2872" max="2872" width="7" style="92" customWidth="1"/>
    <col min="2873" max="2873" width="8.81818181818182" style="92" customWidth="1"/>
    <col min="2874" max="2874" width="4.27272727272727" style="92" customWidth="1"/>
    <col min="2875" max="2875" width="7" style="92" customWidth="1"/>
    <col min="2876" max="2877" width="8.81818181818182" style="92" customWidth="1"/>
    <col min="2878" max="2878" width="22.3727272727273" style="92"/>
    <col min="2879" max="2879" width="8.81818181818182" style="92" customWidth="1"/>
    <col min="2880" max="2880" width="22.3727272727273" style="92"/>
    <col min="2881" max="2881" width="3.36363636363636" style="92" customWidth="1"/>
    <col min="2882" max="2882" width="5.18181818181818" style="92" customWidth="1"/>
    <col min="2883" max="2883" width="4.27272727272727" style="92" customWidth="1"/>
    <col min="2884" max="2884" width="5.18181818181818" style="92" customWidth="1"/>
    <col min="2885" max="2885" width="3.36363636363636" style="92" customWidth="1"/>
    <col min="2886" max="2886" width="8.81818181818182" style="92" customWidth="1"/>
    <col min="2887" max="2887" width="4.27272727272727" style="92" customWidth="1"/>
    <col min="2888" max="2888" width="7" style="92" customWidth="1"/>
    <col min="2889" max="2889" width="8.81818181818182" style="92" customWidth="1"/>
    <col min="2890" max="2890" width="4.27272727272727" style="92" customWidth="1"/>
    <col min="2891" max="2891" width="7" style="92" customWidth="1"/>
    <col min="2892" max="2893" width="8.81818181818182" style="92" customWidth="1"/>
    <col min="2894" max="2894" width="22.3727272727273" style="92"/>
    <col min="2895" max="2895" width="8.81818181818182" style="92" customWidth="1"/>
    <col min="2896" max="2896" width="22.3727272727273" style="92"/>
    <col min="2897" max="2897" width="3.36363636363636" style="92" customWidth="1"/>
    <col min="2898" max="2898" width="5.18181818181818" style="92" customWidth="1"/>
    <col min="2899" max="2899" width="4.27272727272727" style="92" customWidth="1"/>
    <col min="2900" max="2900" width="5.18181818181818" style="92" customWidth="1"/>
    <col min="2901" max="2901" width="3.36363636363636" style="92" customWidth="1"/>
    <col min="2902" max="2902" width="8.81818181818182" style="92" customWidth="1"/>
    <col min="2903" max="2903" width="4.27272727272727" style="92" customWidth="1"/>
    <col min="2904" max="2904" width="7" style="92" customWidth="1"/>
    <col min="2905" max="2905" width="8.81818181818182" style="92" customWidth="1"/>
    <col min="2906" max="2906" width="4.27272727272727" style="92" customWidth="1"/>
    <col min="2907" max="2907" width="7" style="92" customWidth="1"/>
    <col min="2908" max="2909" width="8.81818181818182" style="92" customWidth="1"/>
    <col min="2910" max="2910" width="22.3727272727273" style="92"/>
    <col min="2911" max="2911" width="8.81818181818182" style="92" customWidth="1"/>
    <col min="2912" max="2912" width="22.3727272727273" style="92"/>
    <col min="2913" max="2913" width="3.36363636363636" style="92" customWidth="1"/>
    <col min="2914" max="2914" width="5.18181818181818" style="92" customWidth="1"/>
    <col min="2915" max="2915" width="4.27272727272727" style="92" customWidth="1"/>
    <col min="2916" max="2916" width="5.18181818181818" style="92" customWidth="1"/>
    <col min="2917" max="2917" width="3.36363636363636" style="92" customWidth="1"/>
    <col min="2918" max="2918" width="8.81818181818182" style="92" customWidth="1"/>
    <col min="2919" max="2919" width="4.27272727272727" style="92" customWidth="1"/>
    <col min="2920" max="2920" width="7" style="92" customWidth="1"/>
    <col min="2921" max="2921" width="8.81818181818182" style="92" customWidth="1"/>
    <col min="2922" max="2922" width="4.27272727272727" style="92" customWidth="1"/>
    <col min="2923" max="2923" width="7" style="92" customWidth="1"/>
    <col min="2924" max="2925" width="8.81818181818182" style="92" customWidth="1"/>
    <col min="2926" max="2926" width="22.3727272727273" style="92"/>
    <col min="2927" max="2927" width="8.81818181818182" style="92" customWidth="1"/>
    <col min="2928" max="2928" width="22.3727272727273" style="92"/>
    <col min="2929" max="2929" width="3.36363636363636" style="92" customWidth="1"/>
    <col min="2930" max="2930" width="5.18181818181818" style="92" customWidth="1"/>
    <col min="2931" max="2931" width="4.27272727272727" style="92" customWidth="1"/>
    <col min="2932" max="2932" width="5.18181818181818" style="92" customWidth="1"/>
    <col min="2933" max="2933" width="3.36363636363636" style="92" customWidth="1"/>
    <col min="2934" max="2934" width="8.81818181818182" style="92" customWidth="1"/>
    <col min="2935" max="2935" width="4.27272727272727" style="92" customWidth="1"/>
    <col min="2936" max="2936" width="7" style="92" customWidth="1"/>
    <col min="2937" max="2937" width="8.81818181818182" style="92" customWidth="1"/>
    <col min="2938" max="2938" width="4.27272727272727" style="92" customWidth="1"/>
    <col min="2939" max="2939" width="7" style="92" customWidth="1"/>
    <col min="2940" max="2941" width="8.81818181818182" style="92" customWidth="1"/>
    <col min="2942" max="2942" width="22.3727272727273" style="92"/>
    <col min="2943" max="2943" width="8.81818181818182" style="92" customWidth="1"/>
    <col min="2944" max="2944" width="22.3727272727273" style="92"/>
    <col min="2945" max="2945" width="3.36363636363636" style="92" customWidth="1"/>
    <col min="2946" max="2946" width="5.18181818181818" style="92" customWidth="1"/>
    <col min="2947" max="2947" width="4.27272727272727" style="92" customWidth="1"/>
    <col min="2948" max="2948" width="5.18181818181818" style="92" customWidth="1"/>
    <col min="2949" max="2949" width="3.36363636363636" style="92" customWidth="1"/>
    <col min="2950" max="2950" width="8.81818181818182" style="92" customWidth="1"/>
    <col min="2951" max="2951" width="4.27272727272727" style="92" customWidth="1"/>
    <col min="2952" max="2952" width="7" style="92" customWidth="1"/>
    <col min="2953" max="2953" width="8.81818181818182" style="92" customWidth="1"/>
    <col min="2954" max="2954" width="4.27272727272727" style="92" customWidth="1"/>
    <col min="2955" max="2955" width="7" style="92" customWidth="1"/>
    <col min="2956" max="2957" width="8.81818181818182" style="92" customWidth="1"/>
    <col min="2958" max="2958" width="22.3727272727273" style="92"/>
    <col min="2959" max="2959" width="8.81818181818182" style="92" customWidth="1"/>
    <col min="2960" max="2960" width="22.3727272727273" style="92"/>
    <col min="2961" max="2961" width="3.36363636363636" style="92" customWidth="1"/>
    <col min="2962" max="2962" width="5.18181818181818" style="92" customWidth="1"/>
    <col min="2963" max="2963" width="4.27272727272727" style="92" customWidth="1"/>
    <col min="2964" max="2964" width="5.18181818181818" style="92" customWidth="1"/>
    <col min="2965" max="2965" width="3.36363636363636" style="92" customWidth="1"/>
    <col min="2966" max="2966" width="8.81818181818182" style="92" customWidth="1"/>
    <col min="2967" max="2967" width="4.27272727272727" style="92" customWidth="1"/>
    <col min="2968" max="2968" width="7" style="92" customWidth="1"/>
    <col min="2969" max="2969" width="8.81818181818182" style="92" customWidth="1"/>
    <col min="2970" max="2970" width="4.27272727272727" style="92" customWidth="1"/>
    <col min="2971" max="2971" width="7" style="92" customWidth="1"/>
    <col min="2972" max="2973" width="8.81818181818182" style="92" customWidth="1"/>
    <col min="2974" max="2974" width="22.3727272727273" style="92"/>
    <col min="2975" max="2975" width="8.81818181818182" style="92" customWidth="1"/>
    <col min="2976" max="2976" width="22.3727272727273" style="92"/>
    <col min="2977" max="2977" width="3.36363636363636" style="92" customWidth="1"/>
    <col min="2978" max="2978" width="5.18181818181818" style="92" customWidth="1"/>
    <col min="2979" max="2979" width="4.27272727272727" style="92" customWidth="1"/>
    <col min="2980" max="2980" width="5.18181818181818" style="92" customWidth="1"/>
    <col min="2981" max="2981" width="3.36363636363636" style="92" customWidth="1"/>
    <col min="2982" max="2982" width="8.81818181818182" style="92" customWidth="1"/>
    <col min="2983" max="2983" width="4.27272727272727" style="92" customWidth="1"/>
    <col min="2984" max="2984" width="7" style="92" customWidth="1"/>
    <col min="2985" max="2985" width="8.81818181818182" style="92" customWidth="1"/>
    <col min="2986" max="2986" width="4.27272727272727" style="92" customWidth="1"/>
    <col min="2987" max="2987" width="7" style="92" customWidth="1"/>
    <col min="2988" max="2989" width="8.81818181818182" style="92" customWidth="1"/>
    <col min="2990" max="2990" width="22.3727272727273" style="92"/>
    <col min="2991" max="2991" width="8.81818181818182" style="92" customWidth="1"/>
    <col min="2992" max="2992" width="22.3727272727273" style="92"/>
    <col min="2993" max="2993" width="3.36363636363636" style="92" customWidth="1"/>
    <col min="2994" max="2994" width="5.18181818181818" style="92" customWidth="1"/>
    <col min="2995" max="2995" width="4.27272727272727" style="92" customWidth="1"/>
    <col min="2996" max="2996" width="5.18181818181818" style="92" customWidth="1"/>
    <col min="2997" max="2997" width="3.36363636363636" style="92" customWidth="1"/>
    <col min="2998" max="2998" width="8.81818181818182" style="92" customWidth="1"/>
    <col min="2999" max="2999" width="4.27272727272727" style="92" customWidth="1"/>
    <col min="3000" max="3000" width="7" style="92" customWidth="1"/>
    <col min="3001" max="3001" width="8.81818181818182" style="92" customWidth="1"/>
    <col min="3002" max="3002" width="4.27272727272727" style="92" customWidth="1"/>
    <col min="3003" max="3003" width="7" style="92" customWidth="1"/>
    <col min="3004" max="3005" width="8.81818181818182" style="92" customWidth="1"/>
    <col min="3006" max="3006" width="22.3727272727273" style="92"/>
    <col min="3007" max="3007" width="8.81818181818182" style="92" customWidth="1"/>
    <col min="3008" max="3008" width="22.3727272727273" style="92"/>
    <col min="3009" max="3009" width="3.36363636363636" style="92" customWidth="1"/>
    <col min="3010" max="3010" width="5.18181818181818" style="92" customWidth="1"/>
    <col min="3011" max="3011" width="4.27272727272727" style="92" customWidth="1"/>
    <col min="3012" max="3012" width="5.18181818181818" style="92" customWidth="1"/>
    <col min="3013" max="3013" width="3.36363636363636" style="92" customWidth="1"/>
    <col min="3014" max="3014" width="8.81818181818182" style="92" customWidth="1"/>
    <col min="3015" max="3015" width="4.27272727272727" style="92" customWidth="1"/>
    <col min="3016" max="3016" width="7" style="92" customWidth="1"/>
    <col min="3017" max="3017" width="8.81818181818182" style="92" customWidth="1"/>
    <col min="3018" max="3018" width="4.27272727272727" style="92" customWidth="1"/>
    <col min="3019" max="3019" width="7" style="92" customWidth="1"/>
    <col min="3020" max="3021" width="8.81818181818182" style="92" customWidth="1"/>
    <col min="3022" max="3022" width="22.3727272727273" style="92"/>
    <col min="3023" max="3023" width="8.81818181818182" style="92" customWidth="1"/>
    <col min="3024" max="3024" width="22.3727272727273" style="92"/>
    <col min="3025" max="3025" width="3.36363636363636" style="92" customWidth="1"/>
    <col min="3026" max="3026" width="5.18181818181818" style="92" customWidth="1"/>
    <col min="3027" max="3027" width="4.27272727272727" style="92" customWidth="1"/>
    <col min="3028" max="3028" width="5.18181818181818" style="92" customWidth="1"/>
    <col min="3029" max="3029" width="3.36363636363636" style="92" customWidth="1"/>
    <col min="3030" max="3030" width="8.81818181818182" style="92" customWidth="1"/>
    <col min="3031" max="3031" width="4.27272727272727" style="92" customWidth="1"/>
    <col min="3032" max="3032" width="7" style="92" customWidth="1"/>
    <col min="3033" max="3033" width="8.81818181818182" style="92" customWidth="1"/>
    <col min="3034" max="3034" width="4.27272727272727" style="92" customWidth="1"/>
    <col min="3035" max="3035" width="7" style="92" customWidth="1"/>
    <col min="3036" max="3037" width="8.81818181818182" style="92" customWidth="1"/>
    <col min="3038" max="3038" width="22.3727272727273" style="92"/>
    <col min="3039" max="3039" width="8.81818181818182" style="92" customWidth="1"/>
    <col min="3040" max="3040" width="22.3727272727273" style="92"/>
    <col min="3041" max="3041" width="3.36363636363636" style="92" customWidth="1"/>
    <col min="3042" max="3042" width="5.18181818181818" style="92" customWidth="1"/>
    <col min="3043" max="3043" width="4.27272727272727" style="92" customWidth="1"/>
    <col min="3044" max="3044" width="5.18181818181818" style="92" customWidth="1"/>
    <col min="3045" max="3045" width="3.36363636363636" style="92" customWidth="1"/>
    <col min="3046" max="3046" width="8.81818181818182" style="92" customWidth="1"/>
    <col min="3047" max="3047" width="4.27272727272727" style="92" customWidth="1"/>
    <col min="3048" max="3048" width="7" style="92" customWidth="1"/>
    <col min="3049" max="3049" width="8.81818181818182" style="92" customWidth="1"/>
    <col min="3050" max="3050" width="4.27272727272727" style="92" customWidth="1"/>
    <col min="3051" max="3051" width="7" style="92" customWidth="1"/>
    <col min="3052" max="3053" width="8.81818181818182" style="92" customWidth="1"/>
    <col min="3054" max="3054" width="22.3727272727273" style="92"/>
    <col min="3055" max="3055" width="8.81818181818182" style="92" customWidth="1"/>
    <col min="3056" max="3056" width="22.3727272727273" style="92"/>
    <col min="3057" max="3057" width="3.36363636363636" style="92" customWidth="1"/>
    <col min="3058" max="3058" width="5.18181818181818" style="92" customWidth="1"/>
    <col min="3059" max="3059" width="4.27272727272727" style="92" customWidth="1"/>
    <col min="3060" max="3060" width="5.18181818181818" style="92" customWidth="1"/>
    <col min="3061" max="3061" width="3.36363636363636" style="92" customWidth="1"/>
    <col min="3062" max="3062" width="8.81818181818182" style="92" customWidth="1"/>
    <col min="3063" max="3063" width="4.27272727272727" style="92" customWidth="1"/>
    <col min="3064" max="3064" width="7" style="92" customWidth="1"/>
    <col min="3065" max="3065" width="8.81818181818182" style="92" customWidth="1"/>
    <col min="3066" max="3066" width="4.27272727272727" style="92" customWidth="1"/>
    <col min="3067" max="3067" width="7" style="92" customWidth="1"/>
    <col min="3068" max="3069" width="8.81818181818182" style="92" customWidth="1"/>
    <col min="3070" max="3070" width="22.3727272727273" style="92"/>
    <col min="3071" max="3071" width="8.81818181818182" style="92" customWidth="1"/>
    <col min="3072" max="3072" width="22.3727272727273" style="92"/>
    <col min="3073" max="3073" width="3.36363636363636" style="92" customWidth="1"/>
    <col min="3074" max="3074" width="5.18181818181818" style="92" customWidth="1"/>
    <col min="3075" max="3075" width="4.27272727272727" style="92" customWidth="1"/>
    <col min="3076" max="3076" width="5.18181818181818" style="92" customWidth="1"/>
    <col min="3077" max="3077" width="3.36363636363636" style="92" customWidth="1"/>
    <col min="3078" max="3078" width="8.81818181818182" style="92" customWidth="1"/>
    <col min="3079" max="3079" width="4.27272727272727" style="92" customWidth="1"/>
    <col min="3080" max="3080" width="7" style="92" customWidth="1"/>
    <col min="3081" max="3081" width="8.81818181818182" style="92" customWidth="1"/>
    <col min="3082" max="3082" width="4.27272727272727" style="92" customWidth="1"/>
    <col min="3083" max="3083" width="7" style="92" customWidth="1"/>
    <col min="3084" max="3085" width="8.81818181818182" style="92" customWidth="1"/>
    <col min="3086" max="3086" width="22.3727272727273" style="92"/>
    <col min="3087" max="3087" width="8.81818181818182" style="92" customWidth="1"/>
    <col min="3088" max="3088" width="22.3727272727273" style="92"/>
    <col min="3089" max="3089" width="3.36363636363636" style="92" customWidth="1"/>
    <col min="3090" max="3090" width="5.18181818181818" style="92" customWidth="1"/>
    <col min="3091" max="3091" width="4.27272727272727" style="92" customWidth="1"/>
    <col min="3092" max="3092" width="5.18181818181818" style="92" customWidth="1"/>
    <col min="3093" max="3093" width="3.36363636363636" style="92" customWidth="1"/>
    <col min="3094" max="3094" width="8.81818181818182" style="92" customWidth="1"/>
    <col min="3095" max="3095" width="4.27272727272727" style="92" customWidth="1"/>
    <col min="3096" max="3096" width="7" style="92" customWidth="1"/>
    <col min="3097" max="3097" width="8.81818181818182" style="92" customWidth="1"/>
    <col min="3098" max="3098" width="4.27272727272727" style="92" customWidth="1"/>
    <col min="3099" max="3099" width="7" style="92" customWidth="1"/>
    <col min="3100" max="3101" width="8.81818181818182" style="92" customWidth="1"/>
    <col min="3102" max="3102" width="22.3727272727273" style="92"/>
    <col min="3103" max="3103" width="8.81818181818182" style="92" customWidth="1"/>
    <col min="3104" max="3104" width="22.3727272727273" style="92"/>
    <col min="3105" max="3105" width="3.36363636363636" style="92" customWidth="1"/>
    <col min="3106" max="3106" width="5.18181818181818" style="92" customWidth="1"/>
    <col min="3107" max="3107" width="4.27272727272727" style="92" customWidth="1"/>
    <col min="3108" max="3108" width="5.18181818181818" style="92" customWidth="1"/>
    <col min="3109" max="3109" width="3.36363636363636" style="92" customWidth="1"/>
    <col min="3110" max="3110" width="8.81818181818182" style="92" customWidth="1"/>
    <col min="3111" max="3111" width="4.27272727272727" style="92" customWidth="1"/>
    <col min="3112" max="3112" width="7" style="92" customWidth="1"/>
    <col min="3113" max="3113" width="8.81818181818182" style="92" customWidth="1"/>
    <col min="3114" max="3114" width="4.27272727272727" style="92" customWidth="1"/>
    <col min="3115" max="3115" width="7" style="92" customWidth="1"/>
    <col min="3116" max="3117" width="8.81818181818182" style="92" customWidth="1"/>
    <col min="3118" max="3118" width="22.3727272727273" style="92"/>
    <col min="3119" max="3119" width="8.81818181818182" style="92" customWidth="1"/>
    <col min="3120" max="3120" width="22.3727272727273" style="92"/>
    <col min="3121" max="3121" width="3.36363636363636" style="92" customWidth="1"/>
    <col min="3122" max="3122" width="5.18181818181818" style="92" customWidth="1"/>
    <col min="3123" max="3123" width="4.27272727272727" style="92" customWidth="1"/>
    <col min="3124" max="3124" width="5.18181818181818" style="92" customWidth="1"/>
    <col min="3125" max="3125" width="3.36363636363636" style="92" customWidth="1"/>
    <col min="3126" max="3126" width="8.81818181818182" style="92" customWidth="1"/>
    <col min="3127" max="3127" width="4.27272727272727" style="92" customWidth="1"/>
    <col min="3128" max="3128" width="7" style="92" customWidth="1"/>
    <col min="3129" max="3129" width="8.81818181818182" style="92" customWidth="1"/>
    <col min="3130" max="3130" width="4.27272727272727" style="92" customWidth="1"/>
    <col min="3131" max="3131" width="7" style="92" customWidth="1"/>
    <col min="3132" max="3133" width="8.81818181818182" style="92" customWidth="1"/>
    <col min="3134" max="3134" width="22.3727272727273" style="92"/>
    <col min="3135" max="3135" width="8.81818181818182" style="92" customWidth="1"/>
    <col min="3136" max="3136" width="22.3727272727273" style="92"/>
    <col min="3137" max="3137" width="3.36363636363636" style="92" customWidth="1"/>
    <col min="3138" max="3138" width="5.18181818181818" style="92" customWidth="1"/>
    <col min="3139" max="3139" width="4.27272727272727" style="92" customWidth="1"/>
    <col min="3140" max="3140" width="5.18181818181818" style="92" customWidth="1"/>
    <col min="3141" max="3141" width="3.36363636363636" style="92" customWidth="1"/>
    <col min="3142" max="3142" width="8.81818181818182" style="92" customWidth="1"/>
    <col min="3143" max="3143" width="4.27272727272727" style="92" customWidth="1"/>
    <col min="3144" max="3144" width="7" style="92" customWidth="1"/>
    <col min="3145" max="3145" width="8.81818181818182" style="92" customWidth="1"/>
    <col min="3146" max="3146" width="4.27272727272727" style="92" customWidth="1"/>
    <col min="3147" max="3147" width="7" style="92" customWidth="1"/>
    <col min="3148" max="3149" width="8.81818181818182" style="92" customWidth="1"/>
    <col min="3150" max="3150" width="22.3727272727273" style="92"/>
    <col min="3151" max="3151" width="8.81818181818182" style="92" customWidth="1"/>
    <col min="3152" max="3152" width="22.3727272727273" style="92"/>
    <col min="3153" max="3153" width="3.36363636363636" style="92" customWidth="1"/>
    <col min="3154" max="3154" width="5.18181818181818" style="92" customWidth="1"/>
    <col min="3155" max="3155" width="4.27272727272727" style="92" customWidth="1"/>
    <col min="3156" max="3156" width="5.18181818181818" style="92" customWidth="1"/>
    <col min="3157" max="3157" width="3.36363636363636" style="92" customWidth="1"/>
    <col min="3158" max="3158" width="8.81818181818182" style="92" customWidth="1"/>
    <col min="3159" max="3159" width="4.27272727272727" style="92" customWidth="1"/>
    <col min="3160" max="3160" width="7" style="92" customWidth="1"/>
    <col min="3161" max="3161" width="8.81818181818182" style="92" customWidth="1"/>
    <col min="3162" max="3162" width="4.27272727272727" style="92" customWidth="1"/>
    <col min="3163" max="3163" width="7" style="92" customWidth="1"/>
    <col min="3164" max="3165" width="8.81818181818182" style="92" customWidth="1"/>
    <col min="3166" max="3166" width="22.3727272727273" style="92"/>
    <col min="3167" max="3167" width="8.81818181818182" style="92" customWidth="1"/>
    <col min="3168" max="3168" width="22.3727272727273" style="92"/>
    <col min="3169" max="3169" width="3.36363636363636" style="92" customWidth="1"/>
    <col min="3170" max="3170" width="5.18181818181818" style="92" customWidth="1"/>
    <col min="3171" max="3171" width="4.27272727272727" style="92" customWidth="1"/>
    <col min="3172" max="3172" width="5.18181818181818" style="92" customWidth="1"/>
    <col min="3173" max="3173" width="3.36363636363636" style="92" customWidth="1"/>
    <col min="3174" max="3174" width="8.81818181818182" style="92" customWidth="1"/>
    <col min="3175" max="3175" width="4.27272727272727" style="92" customWidth="1"/>
    <col min="3176" max="3176" width="7" style="92" customWidth="1"/>
    <col min="3177" max="3177" width="8.81818181818182" style="92" customWidth="1"/>
    <col min="3178" max="3178" width="4.27272727272727" style="92" customWidth="1"/>
    <col min="3179" max="3179" width="7" style="92" customWidth="1"/>
    <col min="3180" max="3181" width="8.81818181818182" style="92" customWidth="1"/>
    <col min="3182" max="3182" width="22.3727272727273" style="92"/>
    <col min="3183" max="3183" width="8.81818181818182" style="92" customWidth="1"/>
    <col min="3184" max="3184" width="22.3727272727273" style="92"/>
    <col min="3185" max="3185" width="3.36363636363636" style="92" customWidth="1"/>
    <col min="3186" max="3186" width="5.18181818181818" style="92" customWidth="1"/>
    <col min="3187" max="3187" width="4.27272727272727" style="92" customWidth="1"/>
    <col min="3188" max="3188" width="5.18181818181818" style="92" customWidth="1"/>
    <col min="3189" max="3189" width="3.36363636363636" style="92" customWidth="1"/>
    <col min="3190" max="3190" width="8.81818181818182" style="92" customWidth="1"/>
    <col min="3191" max="3191" width="4.27272727272727" style="92" customWidth="1"/>
    <col min="3192" max="3192" width="7" style="92" customWidth="1"/>
    <col min="3193" max="3193" width="8.81818181818182" style="92" customWidth="1"/>
    <col min="3194" max="3194" width="4.27272727272727" style="92" customWidth="1"/>
    <col min="3195" max="3195" width="7" style="92" customWidth="1"/>
    <col min="3196" max="3197" width="8.81818181818182" style="92" customWidth="1"/>
    <col min="3198" max="3198" width="22.3727272727273" style="92"/>
    <col min="3199" max="3199" width="8.81818181818182" style="92" customWidth="1"/>
    <col min="3200" max="3200" width="22.3727272727273" style="92"/>
    <col min="3201" max="3201" width="3.36363636363636" style="92" customWidth="1"/>
    <col min="3202" max="3202" width="5.18181818181818" style="92" customWidth="1"/>
    <col min="3203" max="3203" width="4.27272727272727" style="92" customWidth="1"/>
    <col min="3204" max="3204" width="5.18181818181818" style="92" customWidth="1"/>
    <col min="3205" max="3205" width="3.36363636363636" style="92" customWidth="1"/>
    <col min="3206" max="3206" width="8.81818181818182" style="92" customWidth="1"/>
    <col min="3207" max="3207" width="4.27272727272727" style="92" customWidth="1"/>
    <col min="3208" max="3208" width="7" style="92" customWidth="1"/>
    <col min="3209" max="3209" width="8.81818181818182" style="92" customWidth="1"/>
    <col min="3210" max="3210" width="4.27272727272727" style="92" customWidth="1"/>
    <col min="3211" max="3211" width="7" style="92" customWidth="1"/>
    <col min="3212" max="3213" width="8.81818181818182" style="92" customWidth="1"/>
    <col min="3214" max="3214" width="22.3727272727273" style="92"/>
    <col min="3215" max="3215" width="8.81818181818182" style="92" customWidth="1"/>
    <col min="3216" max="3216" width="22.3727272727273" style="92"/>
    <col min="3217" max="3217" width="3.36363636363636" style="92" customWidth="1"/>
    <col min="3218" max="3218" width="5.18181818181818" style="92" customWidth="1"/>
    <col min="3219" max="3219" width="4.27272727272727" style="92" customWidth="1"/>
    <col min="3220" max="3220" width="5.18181818181818" style="92" customWidth="1"/>
    <col min="3221" max="3221" width="3.36363636363636" style="92" customWidth="1"/>
    <col min="3222" max="3222" width="8.81818181818182" style="92" customWidth="1"/>
    <col min="3223" max="3223" width="4.27272727272727" style="92" customWidth="1"/>
    <col min="3224" max="3224" width="7" style="92" customWidth="1"/>
    <col min="3225" max="3225" width="8.81818181818182" style="92" customWidth="1"/>
    <col min="3226" max="3226" width="4.27272727272727" style="92" customWidth="1"/>
    <col min="3227" max="3227" width="7" style="92" customWidth="1"/>
    <col min="3228" max="3229" width="8.81818181818182" style="92" customWidth="1"/>
    <col min="3230" max="3230" width="22.3727272727273" style="92"/>
    <col min="3231" max="3231" width="8.81818181818182" style="92" customWidth="1"/>
    <col min="3232" max="3232" width="22.3727272727273" style="92"/>
    <col min="3233" max="3233" width="3.36363636363636" style="92" customWidth="1"/>
    <col min="3234" max="3234" width="5.18181818181818" style="92" customWidth="1"/>
    <col min="3235" max="3235" width="4.27272727272727" style="92" customWidth="1"/>
    <col min="3236" max="3236" width="5.18181818181818" style="92" customWidth="1"/>
    <col min="3237" max="3237" width="3.36363636363636" style="92" customWidth="1"/>
    <col min="3238" max="3238" width="8.81818181818182" style="92" customWidth="1"/>
    <col min="3239" max="3239" width="4.27272727272727" style="92" customWidth="1"/>
    <col min="3240" max="3240" width="7" style="92" customWidth="1"/>
    <col min="3241" max="3241" width="8.81818181818182" style="92" customWidth="1"/>
    <col min="3242" max="3242" width="4.27272727272727" style="92" customWidth="1"/>
    <col min="3243" max="3243" width="7" style="92" customWidth="1"/>
    <col min="3244" max="3245" width="8.81818181818182" style="92" customWidth="1"/>
    <col min="3246" max="3246" width="22.3727272727273" style="92"/>
    <col min="3247" max="3247" width="8.81818181818182" style="92" customWidth="1"/>
    <col min="3248" max="3248" width="22.3727272727273" style="92"/>
    <col min="3249" max="3249" width="3.36363636363636" style="92" customWidth="1"/>
    <col min="3250" max="3250" width="5.18181818181818" style="92" customWidth="1"/>
    <col min="3251" max="3251" width="4.27272727272727" style="92" customWidth="1"/>
    <col min="3252" max="3252" width="5.18181818181818" style="92" customWidth="1"/>
    <col min="3253" max="3253" width="3.36363636363636" style="92" customWidth="1"/>
    <col min="3254" max="3254" width="8.81818181818182" style="92" customWidth="1"/>
    <col min="3255" max="3255" width="4.27272727272727" style="92" customWidth="1"/>
    <col min="3256" max="3256" width="7" style="92" customWidth="1"/>
    <col min="3257" max="3257" width="8.81818181818182" style="92" customWidth="1"/>
    <col min="3258" max="3258" width="4.27272727272727" style="92" customWidth="1"/>
    <col min="3259" max="3259" width="7" style="92" customWidth="1"/>
    <col min="3260" max="3261" width="8.81818181818182" style="92" customWidth="1"/>
    <col min="3262" max="3262" width="22.3727272727273" style="92"/>
    <col min="3263" max="3263" width="8.81818181818182" style="92" customWidth="1"/>
    <col min="3264" max="3264" width="22.3727272727273" style="92"/>
    <col min="3265" max="3265" width="3.36363636363636" style="92" customWidth="1"/>
    <col min="3266" max="3266" width="5.18181818181818" style="92" customWidth="1"/>
    <col min="3267" max="3267" width="4.27272727272727" style="92" customWidth="1"/>
    <col min="3268" max="3268" width="5.18181818181818" style="92" customWidth="1"/>
    <col min="3269" max="3269" width="3.36363636363636" style="92" customWidth="1"/>
    <col min="3270" max="3270" width="8.81818181818182" style="92" customWidth="1"/>
    <col min="3271" max="3271" width="4.27272727272727" style="92" customWidth="1"/>
    <col min="3272" max="3272" width="7" style="92" customWidth="1"/>
    <col min="3273" max="3273" width="8.81818181818182" style="92" customWidth="1"/>
    <col min="3274" max="3274" width="4.27272727272727" style="92" customWidth="1"/>
    <col min="3275" max="3275" width="7" style="92" customWidth="1"/>
    <col min="3276" max="3277" width="8.81818181818182" style="92" customWidth="1"/>
    <col min="3278" max="3278" width="22.3727272727273" style="92"/>
    <col min="3279" max="3279" width="8.81818181818182" style="92" customWidth="1"/>
    <col min="3280" max="3280" width="22.3727272727273" style="92"/>
    <col min="3281" max="3281" width="3.36363636363636" style="92" customWidth="1"/>
    <col min="3282" max="3282" width="5.18181818181818" style="92" customWidth="1"/>
    <col min="3283" max="3283" width="4.27272727272727" style="92" customWidth="1"/>
    <col min="3284" max="3284" width="5.18181818181818" style="92" customWidth="1"/>
    <col min="3285" max="3285" width="3.36363636363636" style="92" customWidth="1"/>
    <col min="3286" max="3286" width="8.81818181818182" style="92" customWidth="1"/>
    <col min="3287" max="3287" width="4.27272727272727" style="92" customWidth="1"/>
    <col min="3288" max="3288" width="7" style="92" customWidth="1"/>
    <col min="3289" max="3289" width="8.81818181818182" style="92" customWidth="1"/>
    <col min="3290" max="3290" width="4.27272727272727" style="92" customWidth="1"/>
    <col min="3291" max="3291" width="7" style="92" customWidth="1"/>
    <col min="3292" max="3293" width="8.81818181818182" style="92" customWidth="1"/>
    <col min="3294" max="3294" width="22.3727272727273" style="92"/>
    <col min="3295" max="3295" width="8.81818181818182" style="92" customWidth="1"/>
    <col min="3296" max="3296" width="22.3727272727273" style="92"/>
    <col min="3297" max="3297" width="3.36363636363636" style="92" customWidth="1"/>
    <col min="3298" max="3298" width="5.18181818181818" style="92" customWidth="1"/>
    <col min="3299" max="3299" width="4.27272727272727" style="92" customWidth="1"/>
    <col min="3300" max="3300" width="5.18181818181818" style="92" customWidth="1"/>
    <col min="3301" max="3301" width="3.36363636363636" style="92" customWidth="1"/>
    <col min="3302" max="3302" width="8.81818181818182" style="92" customWidth="1"/>
    <col min="3303" max="3303" width="4.27272727272727" style="92" customWidth="1"/>
    <col min="3304" max="3304" width="7" style="92" customWidth="1"/>
    <col min="3305" max="3305" width="8.81818181818182" style="92" customWidth="1"/>
    <col min="3306" max="3306" width="4.27272727272727" style="92" customWidth="1"/>
    <col min="3307" max="3307" width="7" style="92" customWidth="1"/>
    <col min="3308" max="3309" width="8.81818181818182" style="92" customWidth="1"/>
    <col min="3310" max="3310" width="22.3727272727273" style="92"/>
    <col min="3311" max="3311" width="8.81818181818182" style="92" customWidth="1"/>
    <col min="3312" max="3312" width="22.3727272727273" style="92"/>
    <col min="3313" max="3313" width="3.36363636363636" style="92" customWidth="1"/>
    <col min="3314" max="3314" width="5.18181818181818" style="92" customWidth="1"/>
    <col min="3315" max="3315" width="4.27272727272727" style="92" customWidth="1"/>
    <col min="3316" max="3316" width="5.18181818181818" style="92" customWidth="1"/>
    <col min="3317" max="3317" width="3.36363636363636" style="92" customWidth="1"/>
    <col min="3318" max="3318" width="8.81818181818182" style="92" customWidth="1"/>
    <col min="3319" max="3319" width="4.27272727272727" style="92" customWidth="1"/>
    <col min="3320" max="3320" width="7" style="92" customWidth="1"/>
    <col min="3321" max="3321" width="8.81818181818182" style="92" customWidth="1"/>
    <col min="3322" max="3322" width="4.27272727272727" style="92" customWidth="1"/>
    <col min="3323" max="3323" width="7" style="92" customWidth="1"/>
    <col min="3324" max="3325" width="8.81818181818182" style="92" customWidth="1"/>
    <col min="3326" max="3326" width="22.3727272727273" style="92"/>
    <col min="3327" max="3327" width="8.81818181818182" style="92" customWidth="1"/>
    <col min="3328" max="3328" width="22.3727272727273" style="92"/>
    <col min="3329" max="3329" width="3.36363636363636" style="92" customWidth="1"/>
    <col min="3330" max="3330" width="5.18181818181818" style="92" customWidth="1"/>
    <col min="3331" max="3331" width="4.27272727272727" style="92" customWidth="1"/>
    <col min="3332" max="3332" width="5.18181818181818" style="92" customWidth="1"/>
    <col min="3333" max="3333" width="3.36363636363636" style="92" customWidth="1"/>
    <col min="3334" max="3334" width="8.81818181818182" style="92" customWidth="1"/>
    <col min="3335" max="3335" width="4.27272727272727" style="92" customWidth="1"/>
    <col min="3336" max="3336" width="7" style="92" customWidth="1"/>
    <col min="3337" max="3337" width="8.81818181818182" style="92" customWidth="1"/>
    <col min="3338" max="3338" width="4.27272727272727" style="92" customWidth="1"/>
    <col min="3339" max="3339" width="7" style="92" customWidth="1"/>
    <col min="3340" max="3341" width="8.81818181818182" style="92" customWidth="1"/>
    <col min="3342" max="3342" width="22.3727272727273" style="92"/>
    <col min="3343" max="3343" width="8.81818181818182" style="92" customWidth="1"/>
    <col min="3344" max="3344" width="22.3727272727273" style="92"/>
    <col min="3345" max="3345" width="3.36363636363636" style="92" customWidth="1"/>
    <col min="3346" max="3346" width="5.18181818181818" style="92" customWidth="1"/>
    <col min="3347" max="3347" width="4.27272727272727" style="92" customWidth="1"/>
    <col min="3348" max="3348" width="5.18181818181818" style="92" customWidth="1"/>
    <col min="3349" max="3349" width="3.36363636363636" style="92" customWidth="1"/>
    <col min="3350" max="3350" width="8.81818181818182" style="92" customWidth="1"/>
    <col min="3351" max="3351" width="4.27272727272727" style="92" customWidth="1"/>
    <col min="3352" max="3352" width="7" style="92" customWidth="1"/>
    <col min="3353" max="3353" width="8.81818181818182" style="92" customWidth="1"/>
    <col min="3354" max="3354" width="4.27272727272727" style="92" customWidth="1"/>
    <col min="3355" max="3355" width="7" style="92" customWidth="1"/>
    <col min="3356" max="3357" width="8.81818181818182" style="92" customWidth="1"/>
    <col min="3358" max="3358" width="22.3727272727273" style="92"/>
    <col min="3359" max="3359" width="8.81818181818182" style="92" customWidth="1"/>
    <col min="3360" max="3360" width="22.3727272727273" style="92"/>
    <col min="3361" max="3361" width="3.36363636363636" style="92" customWidth="1"/>
    <col min="3362" max="3362" width="5.18181818181818" style="92" customWidth="1"/>
    <col min="3363" max="3363" width="4.27272727272727" style="92" customWidth="1"/>
    <col min="3364" max="3364" width="5.18181818181818" style="92" customWidth="1"/>
    <col min="3365" max="3365" width="3.36363636363636" style="92" customWidth="1"/>
    <col min="3366" max="3366" width="8.81818181818182" style="92" customWidth="1"/>
    <col min="3367" max="3367" width="4.27272727272727" style="92" customWidth="1"/>
    <col min="3368" max="3368" width="7" style="92" customWidth="1"/>
    <col min="3369" max="3369" width="8.81818181818182" style="92" customWidth="1"/>
    <col min="3370" max="3370" width="4.27272727272727" style="92" customWidth="1"/>
    <col min="3371" max="3371" width="7" style="92" customWidth="1"/>
    <col min="3372" max="3373" width="8.81818181818182" style="92" customWidth="1"/>
    <col min="3374" max="3374" width="22.3727272727273" style="92"/>
    <col min="3375" max="3375" width="8.81818181818182" style="92" customWidth="1"/>
    <col min="3376" max="3376" width="22.3727272727273" style="92"/>
    <col min="3377" max="3377" width="3.36363636363636" style="92" customWidth="1"/>
    <col min="3378" max="3378" width="5.18181818181818" style="92" customWidth="1"/>
    <col min="3379" max="3379" width="4.27272727272727" style="92" customWidth="1"/>
    <col min="3380" max="3380" width="5.18181818181818" style="92" customWidth="1"/>
    <col min="3381" max="3381" width="3.36363636363636" style="92" customWidth="1"/>
    <col min="3382" max="3382" width="8.81818181818182" style="92" customWidth="1"/>
    <col min="3383" max="3383" width="4.27272727272727" style="92" customWidth="1"/>
    <col min="3384" max="3384" width="7" style="92" customWidth="1"/>
    <col min="3385" max="3385" width="8.81818181818182" style="92" customWidth="1"/>
    <col min="3386" max="3386" width="4.27272727272727" style="92" customWidth="1"/>
    <col min="3387" max="3387" width="7" style="92" customWidth="1"/>
    <col min="3388" max="3389" width="8.81818181818182" style="92" customWidth="1"/>
    <col min="3390" max="3390" width="22.3727272727273" style="92"/>
    <col min="3391" max="3391" width="8.81818181818182" style="92" customWidth="1"/>
    <col min="3392" max="3392" width="22.3727272727273" style="92"/>
    <col min="3393" max="3393" width="3.36363636363636" style="92" customWidth="1"/>
    <col min="3394" max="3394" width="5.18181818181818" style="92" customWidth="1"/>
    <col min="3395" max="3395" width="4.27272727272727" style="92" customWidth="1"/>
    <col min="3396" max="3396" width="5.18181818181818" style="92" customWidth="1"/>
    <col min="3397" max="3397" width="3.36363636363636" style="92" customWidth="1"/>
    <col min="3398" max="3398" width="8.81818181818182" style="92" customWidth="1"/>
    <col min="3399" max="3399" width="4.27272727272727" style="92" customWidth="1"/>
    <col min="3400" max="3400" width="7" style="92" customWidth="1"/>
    <col min="3401" max="3401" width="8.81818181818182" style="92" customWidth="1"/>
    <col min="3402" max="3402" width="4.27272727272727" style="92" customWidth="1"/>
    <col min="3403" max="3403" width="7" style="92" customWidth="1"/>
    <col min="3404" max="3405" width="8.81818181818182" style="92" customWidth="1"/>
    <col min="3406" max="3406" width="22.3727272727273" style="92"/>
    <col min="3407" max="3407" width="8.81818181818182" style="92" customWidth="1"/>
    <col min="3408" max="3408" width="22.3727272727273" style="92"/>
    <col min="3409" max="3409" width="3.36363636363636" style="92" customWidth="1"/>
    <col min="3410" max="3410" width="5.18181818181818" style="92" customWidth="1"/>
    <col min="3411" max="3411" width="4.27272727272727" style="92" customWidth="1"/>
    <col min="3412" max="3412" width="5.18181818181818" style="92" customWidth="1"/>
    <col min="3413" max="3413" width="3.36363636363636" style="92" customWidth="1"/>
    <col min="3414" max="3414" width="8.81818181818182" style="92" customWidth="1"/>
    <col min="3415" max="3415" width="4.27272727272727" style="92" customWidth="1"/>
    <col min="3416" max="3416" width="7" style="92" customWidth="1"/>
    <col min="3417" max="3417" width="8.81818181818182" style="92" customWidth="1"/>
    <col min="3418" max="3418" width="4.27272727272727" style="92" customWidth="1"/>
    <col min="3419" max="3419" width="7" style="92" customWidth="1"/>
    <col min="3420" max="3421" width="8.81818181818182" style="92" customWidth="1"/>
    <col min="3422" max="3422" width="22.3727272727273" style="92"/>
    <col min="3423" max="3423" width="8.81818181818182" style="92" customWidth="1"/>
    <col min="3424" max="3424" width="22.3727272727273" style="92"/>
    <col min="3425" max="3425" width="3.36363636363636" style="92" customWidth="1"/>
    <col min="3426" max="3426" width="5.18181818181818" style="92" customWidth="1"/>
    <col min="3427" max="3427" width="4.27272727272727" style="92" customWidth="1"/>
    <col min="3428" max="3428" width="5.18181818181818" style="92" customWidth="1"/>
    <col min="3429" max="3429" width="3.36363636363636" style="92" customWidth="1"/>
    <col min="3430" max="3430" width="8.81818181818182" style="92" customWidth="1"/>
    <col min="3431" max="3431" width="4.27272727272727" style="92" customWidth="1"/>
    <col min="3432" max="3432" width="7" style="92" customWidth="1"/>
    <col min="3433" max="3433" width="8.81818181818182" style="92" customWidth="1"/>
    <col min="3434" max="3434" width="4.27272727272727" style="92" customWidth="1"/>
    <col min="3435" max="3435" width="7" style="92" customWidth="1"/>
    <col min="3436" max="3437" width="8.81818181818182" style="92" customWidth="1"/>
    <col min="3438" max="3438" width="22.3727272727273" style="92"/>
    <col min="3439" max="3439" width="8.81818181818182" style="92" customWidth="1"/>
    <col min="3440" max="3440" width="22.3727272727273" style="92"/>
    <col min="3441" max="3441" width="3.36363636363636" style="92" customWidth="1"/>
    <col min="3442" max="3442" width="5.18181818181818" style="92" customWidth="1"/>
    <col min="3443" max="3443" width="4.27272727272727" style="92" customWidth="1"/>
    <col min="3444" max="3444" width="5.18181818181818" style="92" customWidth="1"/>
    <col min="3445" max="3445" width="3.36363636363636" style="92" customWidth="1"/>
    <col min="3446" max="3446" width="8.81818181818182" style="92" customWidth="1"/>
    <col min="3447" max="3447" width="4.27272727272727" style="92" customWidth="1"/>
    <col min="3448" max="3448" width="7" style="92" customWidth="1"/>
    <col min="3449" max="3449" width="8.81818181818182" style="92" customWidth="1"/>
    <col min="3450" max="3450" width="4.27272727272727" style="92" customWidth="1"/>
    <col min="3451" max="3451" width="7" style="92" customWidth="1"/>
    <col min="3452" max="3453" width="8.81818181818182" style="92" customWidth="1"/>
    <col min="3454" max="3454" width="22.3727272727273" style="92"/>
    <col min="3455" max="3455" width="8.81818181818182" style="92" customWidth="1"/>
    <col min="3456" max="3456" width="22.3727272727273" style="92"/>
    <col min="3457" max="3457" width="3.36363636363636" style="92" customWidth="1"/>
    <col min="3458" max="3458" width="5.18181818181818" style="92" customWidth="1"/>
    <col min="3459" max="3459" width="4.27272727272727" style="92" customWidth="1"/>
    <col min="3460" max="3460" width="5.18181818181818" style="92" customWidth="1"/>
    <col min="3461" max="3461" width="3.36363636363636" style="92" customWidth="1"/>
    <col min="3462" max="3462" width="8.81818181818182" style="92" customWidth="1"/>
    <col min="3463" max="3463" width="4.27272727272727" style="92" customWidth="1"/>
    <col min="3464" max="3464" width="7" style="92" customWidth="1"/>
    <col min="3465" max="3465" width="8.81818181818182" style="92" customWidth="1"/>
    <col min="3466" max="3466" width="4.27272727272727" style="92" customWidth="1"/>
    <col min="3467" max="3467" width="7" style="92" customWidth="1"/>
    <col min="3468" max="3469" width="8.81818181818182" style="92" customWidth="1"/>
    <col min="3470" max="3470" width="22.3727272727273" style="92"/>
    <col min="3471" max="3471" width="8.81818181818182" style="92" customWidth="1"/>
    <col min="3472" max="3472" width="22.3727272727273" style="92"/>
    <col min="3473" max="3473" width="3.36363636363636" style="92" customWidth="1"/>
    <col min="3474" max="3474" width="5.18181818181818" style="92" customWidth="1"/>
    <col min="3475" max="3475" width="4.27272727272727" style="92" customWidth="1"/>
    <col min="3476" max="3476" width="5.18181818181818" style="92" customWidth="1"/>
    <col min="3477" max="3477" width="3.36363636363636" style="92" customWidth="1"/>
    <col min="3478" max="3478" width="8.81818181818182" style="92" customWidth="1"/>
    <col min="3479" max="3479" width="4.27272727272727" style="92" customWidth="1"/>
    <col min="3480" max="3480" width="7" style="92" customWidth="1"/>
    <col min="3481" max="3481" width="8.81818181818182" style="92" customWidth="1"/>
    <col min="3482" max="3482" width="4.27272727272727" style="92" customWidth="1"/>
    <col min="3483" max="3483" width="7" style="92" customWidth="1"/>
    <col min="3484" max="3485" width="8.81818181818182" style="92" customWidth="1"/>
    <col min="3486" max="3486" width="22.3727272727273" style="92"/>
    <col min="3487" max="3487" width="8.81818181818182" style="92" customWidth="1"/>
    <col min="3488" max="3488" width="22.3727272727273" style="92"/>
    <col min="3489" max="3489" width="3.36363636363636" style="92" customWidth="1"/>
    <col min="3490" max="3490" width="5.18181818181818" style="92" customWidth="1"/>
    <col min="3491" max="3491" width="4.27272727272727" style="92" customWidth="1"/>
    <col min="3492" max="3492" width="5.18181818181818" style="92" customWidth="1"/>
    <col min="3493" max="3493" width="3.36363636363636" style="92" customWidth="1"/>
    <col min="3494" max="3494" width="8.81818181818182" style="92" customWidth="1"/>
    <col min="3495" max="3495" width="4.27272727272727" style="92" customWidth="1"/>
    <col min="3496" max="3496" width="7" style="92" customWidth="1"/>
    <col min="3497" max="3497" width="8.81818181818182" style="92" customWidth="1"/>
    <col min="3498" max="3498" width="4.27272727272727" style="92" customWidth="1"/>
    <col min="3499" max="3499" width="7" style="92" customWidth="1"/>
    <col min="3500" max="3501" width="8.81818181818182" style="92" customWidth="1"/>
    <col min="3502" max="3502" width="22.3727272727273" style="92"/>
    <col min="3503" max="3503" width="8.81818181818182" style="92" customWidth="1"/>
    <col min="3504" max="3504" width="22.3727272727273" style="92"/>
    <col min="3505" max="3505" width="3.36363636363636" style="92" customWidth="1"/>
    <col min="3506" max="3506" width="5.18181818181818" style="92" customWidth="1"/>
    <col min="3507" max="3507" width="4.27272727272727" style="92" customWidth="1"/>
    <col min="3508" max="3508" width="5.18181818181818" style="92" customWidth="1"/>
    <col min="3509" max="3509" width="3.36363636363636" style="92" customWidth="1"/>
    <col min="3510" max="3510" width="8.81818181818182" style="92" customWidth="1"/>
    <col min="3511" max="3511" width="4.27272727272727" style="92" customWidth="1"/>
    <col min="3512" max="3512" width="7" style="92" customWidth="1"/>
    <col min="3513" max="3513" width="8.81818181818182" style="92" customWidth="1"/>
    <col min="3514" max="3514" width="4.27272727272727" style="92" customWidth="1"/>
    <col min="3515" max="3515" width="7" style="92" customWidth="1"/>
    <col min="3516" max="3517" width="8.81818181818182" style="92" customWidth="1"/>
    <col min="3518" max="3518" width="22.3727272727273" style="92"/>
    <col min="3519" max="3519" width="8.81818181818182" style="92" customWidth="1"/>
    <col min="3520" max="3520" width="22.3727272727273" style="92"/>
    <col min="3521" max="3521" width="3.36363636363636" style="92" customWidth="1"/>
    <col min="3522" max="3522" width="5.18181818181818" style="92" customWidth="1"/>
    <col min="3523" max="3523" width="4.27272727272727" style="92" customWidth="1"/>
    <col min="3524" max="3524" width="5.18181818181818" style="92" customWidth="1"/>
    <col min="3525" max="3525" width="3.36363636363636" style="92" customWidth="1"/>
    <col min="3526" max="3526" width="8.81818181818182" style="92" customWidth="1"/>
    <col min="3527" max="3527" width="4.27272727272727" style="92" customWidth="1"/>
    <col min="3528" max="3528" width="7" style="92" customWidth="1"/>
    <col min="3529" max="3529" width="8.81818181818182" style="92" customWidth="1"/>
    <col min="3530" max="3530" width="4.27272727272727" style="92" customWidth="1"/>
    <col min="3531" max="3531" width="7" style="92" customWidth="1"/>
    <col min="3532" max="3533" width="8.81818181818182" style="92" customWidth="1"/>
    <col min="3534" max="3534" width="22.3727272727273" style="92"/>
    <col min="3535" max="3535" width="8.81818181818182" style="92" customWidth="1"/>
    <col min="3536" max="3536" width="22.3727272727273" style="92"/>
    <col min="3537" max="3537" width="3.36363636363636" style="92" customWidth="1"/>
    <col min="3538" max="3538" width="5.18181818181818" style="92" customWidth="1"/>
    <col min="3539" max="3539" width="4.27272727272727" style="92" customWidth="1"/>
    <col min="3540" max="3540" width="5.18181818181818" style="92" customWidth="1"/>
    <col min="3541" max="3541" width="3.36363636363636" style="92" customWidth="1"/>
    <col min="3542" max="3542" width="8.81818181818182" style="92" customWidth="1"/>
    <col min="3543" max="3543" width="4.27272727272727" style="92" customWidth="1"/>
    <col min="3544" max="3544" width="7" style="92" customWidth="1"/>
    <col min="3545" max="3545" width="8.81818181818182" style="92" customWidth="1"/>
    <col min="3546" max="3546" width="4.27272727272727" style="92" customWidth="1"/>
    <col min="3547" max="3547" width="7" style="92" customWidth="1"/>
    <col min="3548" max="3549" width="8.81818181818182" style="92" customWidth="1"/>
    <col min="3550" max="3550" width="22.3727272727273" style="92"/>
    <col min="3551" max="3551" width="8.81818181818182" style="92" customWidth="1"/>
    <col min="3552" max="3552" width="22.3727272727273" style="92"/>
    <col min="3553" max="3553" width="3.36363636363636" style="92" customWidth="1"/>
    <col min="3554" max="3554" width="5.18181818181818" style="92" customWidth="1"/>
    <col min="3555" max="3555" width="4.27272727272727" style="92" customWidth="1"/>
    <col min="3556" max="3556" width="5.18181818181818" style="92" customWidth="1"/>
    <col min="3557" max="3557" width="3.36363636363636" style="92" customWidth="1"/>
    <col min="3558" max="3558" width="8.81818181818182" style="92" customWidth="1"/>
    <col min="3559" max="3559" width="4.27272727272727" style="92" customWidth="1"/>
    <col min="3560" max="3560" width="7" style="92" customWidth="1"/>
    <col min="3561" max="3561" width="8.81818181818182" style="92" customWidth="1"/>
    <col min="3562" max="3562" width="4.27272727272727" style="92" customWidth="1"/>
    <col min="3563" max="3563" width="7" style="92" customWidth="1"/>
    <col min="3564" max="3565" width="8.81818181818182" style="92" customWidth="1"/>
    <col min="3566" max="3566" width="22.3727272727273" style="92"/>
    <col min="3567" max="3567" width="8.81818181818182" style="92" customWidth="1"/>
    <col min="3568" max="3568" width="22.3727272727273" style="92"/>
    <col min="3569" max="3569" width="3.36363636363636" style="92" customWidth="1"/>
    <col min="3570" max="3570" width="5.18181818181818" style="92" customWidth="1"/>
    <col min="3571" max="3571" width="4.27272727272727" style="92" customWidth="1"/>
    <col min="3572" max="3572" width="5.18181818181818" style="92" customWidth="1"/>
    <col min="3573" max="3573" width="3.36363636363636" style="92" customWidth="1"/>
    <col min="3574" max="3574" width="8.81818181818182" style="92" customWidth="1"/>
    <col min="3575" max="3575" width="4.27272727272727" style="92" customWidth="1"/>
    <col min="3576" max="3576" width="7" style="92" customWidth="1"/>
    <col min="3577" max="3577" width="8.81818181818182" style="92" customWidth="1"/>
    <col min="3578" max="3578" width="4.27272727272727" style="92" customWidth="1"/>
    <col min="3579" max="3579" width="7" style="92" customWidth="1"/>
    <col min="3580" max="3581" width="8.81818181818182" style="92" customWidth="1"/>
    <col min="3582" max="3582" width="22.3727272727273" style="92"/>
    <col min="3583" max="3583" width="8.81818181818182" style="92" customWidth="1"/>
    <col min="3584" max="3584" width="22.3727272727273" style="92"/>
    <col min="3585" max="3585" width="3.36363636363636" style="92" customWidth="1"/>
    <col min="3586" max="3586" width="5.18181818181818" style="92" customWidth="1"/>
    <col min="3587" max="3587" width="4.27272727272727" style="92" customWidth="1"/>
    <col min="3588" max="3588" width="5.18181818181818" style="92" customWidth="1"/>
    <col min="3589" max="3589" width="3.36363636363636" style="92" customWidth="1"/>
    <col min="3590" max="3590" width="8.81818181818182" style="92" customWidth="1"/>
    <col min="3591" max="3591" width="4.27272727272727" style="92" customWidth="1"/>
    <col min="3592" max="3592" width="7" style="92" customWidth="1"/>
    <col min="3593" max="3593" width="8.81818181818182" style="92" customWidth="1"/>
    <col min="3594" max="3594" width="4.27272727272727" style="92" customWidth="1"/>
    <col min="3595" max="3595" width="7" style="92" customWidth="1"/>
    <col min="3596" max="3597" width="8.81818181818182" style="92" customWidth="1"/>
    <col min="3598" max="3598" width="22.3727272727273" style="92"/>
    <col min="3599" max="3599" width="8.81818181818182" style="92" customWidth="1"/>
    <col min="3600" max="3600" width="22.3727272727273" style="92"/>
    <col min="3601" max="3601" width="3.36363636363636" style="92" customWidth="1"/>
    <col min="3602" max="3602" width="5.18181818181818" style="92" customWidth="1"/>
    <col min="3603" max="3603" width="4.27272727272727" style="92" customWidth="1"/>
    <col min="3604" max="3604" width="5.18181818181818" style="92" customWidth="1"/>
    <col min="3605" max="3605" width="3.36363636363636" style="92" customWidth="1"/>
    <col min="3606" max="3606" width="8.81818181818182" style="92" customWidth="1"/>
    <col min="3607" max="3607" width="4.27272727272727" style="92" customWidth="1"/>
    <col min="3608" max="3608" width="7" style="92" customWidth="1"/>
    <col min="3609" max="3609" width="8.81818181818182" style="92" customWidth="1"/>
    <col min="3610" max="3610" width="4.27272727272727" style="92" customWidth="1"/>
    <col min="3611" max="3611" width="7" style="92" customWidth="1"/>
    <col min="3612" max="3613" width="8.81818181818182" style="92" customWidth="1"/>
    <col min="3614" max="3614" width="22.3727272727273" style="92"/>
    <col min="3615" max="3615" width="8.81818181818182" style="92" customWidth="1"/>
    <col min="3616" max="3616" width="22.3727272727273" style="92"/>
    <col min="3617" max="3617" width="3.36363636363636" style="92" customWidth="1"/>
    <col min="3618" max="3618" width="5.18181818181818" style="92" customWidth="1"/>
    <col min="3619" max="3619" width="4.27272727272727" style="92" customWidth="1"/>
    <col min="3620" max="3620" width="5.18181818181818" style="92" customWidth="1"/>
    <col min="3621" max="3621" width="3.36363636363636" style="92" customWidth="1"/>
    <col min="3622" max="3622" width="8.81818181818182" style="92" customWidth="1"/>
    <col min="3623" max="3623" width="4.27272727272727" style="92" customWidth="1"/>
    <col min="3624" max="3624" width="7" style="92" customWidth="1"/>
    <col min="3625" max="3625" width="8.81818181818182" style="92" customWidth="1"/>
    <col min="3626" max="3626" width="4.27272727272727" style="92" customWidth="1"/>
    <col min="3627" max="3627" width="7" style="92" customWidth="1"/>
    <col min="3628" max="3629" width="8.81818181818182" style="92" customWidth="1"/>
    <col min="3630" max="3630" width="22.3727272727273" style="92"/>
    <col min="3631" max="3631" width="8.81818181818182" style="92" customWidth="1"/>
    <col min="3632" max="3632" width="22.3727272727273" style="92"/>
    <col min="3633" max="3633" width="3.36363636363636" style="92" customWidth="1"/>
    <col min="3634" max="3634" width="5.18181818181818" style="92" customWidth="1"/>
    <col min="3635" max="3635" width="4.27272727272727" style="92" customWidth="1"/>
    <col min="3636" max="3636" width="5.18181818181818" style="92" customWidth="1"/>
    <col min="3637" max="3637" width="3.36363636363636" style="92" customWidth="1"/>
    <col min="3638" max="3638" width="8.81818181818182" style="92" customWidth="1"/>
    <col min="3639" max="3639" width="4.27272727272727" style="92" customWidth="1"/>
    <col min="3640" max="3640" width="7" style="92" customWidth="1"/>
    <col min="3641" max="3641" width="8.81818181818182" style="92" customWidth="1"/>
    <col min="3642" max="3642" width="4.27272727272727" style="92" customWidth="1"/>
    <col min="3643" max="3643" width="7" style="92" customWidth="1"/>
    <col min="3644" max="3645" width="8.81818181818182" style="92" customWidth="1"/>
    <col min="3646" max="3646" width="22.3727272727273" style="92"/>
    <col min="3647" max="3647" width="8.81818181818182" style="92" customWidth="1"/>
    <col min="3648" max="3648" width="22.3727272727273" style="92"/>
    <col min="3649" max="3649" width="3.36363636363636" style="92" customWidth="1"/>
    <col min="3650" max="3650" width="5.18181818181818" style="92" customWidth="1"/>
    <col min="3651" max="3651" width="4.27272727272727" style="92" customWidth="1"/>
    <col min="3652" max="3652" width="5.18181818181818" style="92" customWidth="1"/>
    <col min="3653" max="3653" width="3.36363636363636" style="92" customWidth="1"/>
    <col min="3654" max="3654" width="8.81818181818182" style="92" customWidth="1"/>
    <col min="3655" max="3655" width="4.27272727272727" style="92" customWidth="1"/>
    <col min="3656" max="3656" width="7" style="92" customWidth="1"/>
    <col min="3657" max="3657" width="8.81818181818182" style="92" customWidth="1"/>
    <col min="3658" max="3658" width="4.27272727272727" style="92" customWidth="1"/>
    <col min="3659" max="3659" width="7" style="92" customWidth="1"/>
    <col min="3660" max="3661" width="8.81818181818182" style="92" customWidth="1"/>
    <col min="3662" max="3662" width="22.3727272727273" style="92"/>
    <col min="3663" max="3663" width="8.81818181818182" style="92" customWidth="1"/>
    <col min="3664" max="3664" width="22.3727272727273" style="92"/>
    <col min="3665" max="3665" width="3.36363636363636" style="92" customWidth="1"/>
    <col min="3666" max="3666" width="5.18181818181818" style="92" customWidth="1"/>
    <col min="3667" max="3667" width="4.27272727272727" style="92" customWidth="1"/>
    <col min="3668" max="3668" width="5.18181818181818" style="92" customWidth="1"/>
    <col min="3669" max="3669" width="3.36363636363636" style="92" customWidth="1"/>
    <col min="3670" max="3670" width="8.81818181818182" style="92" customWidth="1"/>
    <col min="3671" max="3671" width="4.27272727272727" style="92" customWidth="1"/>
    <col min="3672" max="3672" width="7" style="92" customWidth="1"/>
    <col min="3673" max="3673" width="8.81818181818182" style="92" customWidth="1"/>
    <col min="3674" max="3674" width="4.27272727272727" style="92" customWidth="1"/>
    <col min="3675" max="3675" width="7" style="92" customWidth="1"/>
    <col min="3676" max="3677" width="8.81818181818182" style="92" customWidth="1"/>
    <col min="3678" max="3678" width="22.3727272727273" style="92"/>
    <col min="3679" max="3679" width="8.81818181818182" style="92" customWidth="1"/>
    <col min="3680" max="3680" width="22.3727272727273" style="92"/>
    <col min="3681" max="3681" width="3.36363636363636" style="92" customWidth="1"/>
    <col min="3682" max="3682" width="5.18181818181818" style="92" customWidth="1"/>
    <col min="3683" max="3683" width="4.27272727272727" style="92" customWidth="1"/>
    <col min="3684" max="3684" width="5.18181818181818" style="92" customWidth="1"/>
    <col min="3685" max="3685" width="3.36363636363636" style="92" customWidth="1"/>
    <col min="3686" max="3686" width="8.81818181818182" style="92" customWidth="1"/>
    <col min="3687" max="3687" width="4.27272727272727" style="92" customWidth="1"/>
    <col min="3688" max="3688" width="7" style="92" customWidth="1"/>
    <col min="3689" max="3689" width="8.81818181818182" style="92" customWidth="1"/>
    <col min="3690" max="3690" width="4.27272727272727" style="92" customWidth="1"/>
    <col min="3691" max="3691" width="7" style="92" customWidth="1"/>
    <col min="3692" max="3693" width="8.81818181818182" style="92" customWidth="1"/>
    <col min="3694" max="3694" width="22.3727272727273" style="92"/>
    <col min="3695" max="3695" width="8.81818181818182" style="92" customWidth="1"/>
    <col min="3696" max="3696" width="22.3727272727273" style="92"/>
    <col min="3697" max="3697" width="3.36363636363636" style="92" customWidth="1"/>
    <col min="3698" max="3698" width="5.18181818181818" style="92" customWidth="1"/>
    <col min="3699" max="3699" width="4.27272727272727" style="92" customWidth="1"/>
    <col min="3700" max="3700" width="5.18181818181818" style="92" customWidth="1"/>
    <col min="3701" max="3701" width="3.36363636363636" style="92" customWidth="1"/>
    <col min="3702" max="3702" width="8.81818181818182" style="92" customWidth="1"/>
    <col min="3703" max="3703" width="4.27272727272727" style="92" customWidth="1"/>
    <col min="3704" max="3704" width="7" style="92" customWidth="1"/>
    <col min="3705" max="3705" width="8.81818181818182" style="92" customWidth="1"/>
    <col min="3706" max="3706" width="4.27272727272727" style="92" customWidth="1"/>
    <col min="3707" max="3707" width="7" style="92" customWidth="1"/>
    <col min="3708" max="3709" width="8.81818181818182" style="92" customWidth="1"/>
    <col min="3710" max="3710" width="22.3727272727273" style="92"/>
    <col min="3711" max="3711" width="8.81818181818182" style="92" customWidth="1"/>
    <col min="3712" max="3712" width="22.3727272727273" style="92"/>
    <col min="3713" max="3713" width="3.36363636363636" style="92" customWidth="1"/>
    <col min="3714" max="3714" width="5.18181818181818" style="92" customWidth="1"/>
    <col min="3715" max="3715" width="4.27272727272727" style="92" customWidth="1"/>
    <col min="3716" max="3716" width="5.18181818181818" style="92" customWidth="1"/>
    <col min="3717" max="3717" width="3.36363636363636" style="92" customWidth="1"/>
    <col min="3718" max="3718" width="8.81818181818182" style="92" customWidth="1"/>
    <col min="3719" max="3719" width="4.27272727272727" style="92" customWidth="1"/>
    <col min="3720" max="3720" width="7" style="92" customWidth="1"/>
    <col min="3721" max="3721" width="8.81818181818182" style="92" customWidth="1"/>
    <col min="3722" max="3722" width="4.27272727272727" style="92" customWidth="1"/>
    <col min="3723" max="3723" width="7" style="92" customWidth="1"/>
    <col min="3724" max="3725" width="8.81818181818182" style="92" customWidth="1"/>
    <col min="3726" max="3726" width="22.3727272727273" style="92"/>
    <col min="3727" max="3727" width="8.81818181818182" style="92" customWidth="1"/>
    <col min="3728" max="3728" width="22.3727272727273" style="92"/>
    <col min="3729" max="3729" width="3.36363636363636" style="92" customWidth="1"/>
    <col min="3730" max="3730" width="5.18181818181818" style="92" customWidth="1"/>
    <col min="3731" max="3731" width="4.27272727272727" style="92" customWidth="1"/>
    <col min="3732" max="3732" width="5.18181818181818" style="92" customWidth="1"/>
    <col min="3733" max="3733" width="3.36363636363636" style="92" customWidth="1"/>
    <col min="3734" max="3734" width="8.81818181818182" style="92" customWidth="1"/>
    <col min="3735" max="3735" width="4.27272727272727" style="92" customWidth="1"/>
    <col min="3736" max="3736" width="7" style="92" customWidth="1"/>
    <col min="3737" max="3737" width="8.81818181818182" style="92" customWidth="1"/>
    <col min="3738" max="3738" width="4.27272727272727" style="92" customWidth="1"/>
    <col min="3739" max="3739" width="7" style="92" customWidth="1"/>
    <col min="3740" max="3741" width="8.81818181818182" style="92" customWidth="1"/>
    <col min="3742" max="3742" width="22.3727272727273" style="92"/>
    <col min="3743" max="3743" width="8.81818181818182" style="92" customWidth="1"/>
    <col min="3744" max="3744" width="22.3727272727273" style="92"/>
    <col min="3745" max="3745" width="3.36363636363636" style="92" customWidth="1"/>
    <col min="3746" max="3746" width="5.18181818181818" style="92" customWidth="1"/>
    <col min="3747" max="3747" width="4.27272727272727" style="92" customWidth="1"/>
    <col min="3748" max="3748" width="5.18181818181818" style="92" customWidth="1"/>
    <col min="3749" max="3749" width="3.36363636363636" style="92" customWidth="1"/>
    <col min="3750" max="3750" width="8.81818181818182" style="92" customWidth="1"/>
    <col min="3751" max="3751" width="4.27272727272727" style="92" customWidth="1"/>
    <col min="3752" max="3752" width="7" style="92" customWidth="1"/>
    <col min="3753" max="3753" width="8.81818181818182" style="92" customWidth="1"/>
    <col min="3754" max="3754" width="4.27272727272727" style="92" customWidth="1"/>
    <col min="3755" max="3755" width="7" style="92" customWidth="1"/>
    <col min="3756" max="3757" width="8.81818181818182" style="92" customWidth="1"/>
    <col min="3758" max="3758" width="22.3727272727273" style="92"/>
    <col min="3759" max="3759" width="8.81818181818182" style="92" customWidth="1"/>
    <col min="3760" max="3760" width="22.3727272727273" style="92"/>
    <col min="3761" max="3761" width="3.36363636363636" style="92" customWidth="1"/>
    <col min="3762" max="3762" width="5.18181818181818" style="92" customWidth="1"/>
    <col min="3763" max="3763" width="4.27272727272727" style="92" customWidth="1"/>
    <col min="3764" max="3764" width="5.18181818181818" style="92" customWidth="1"/>
    <col min="3765" max="3765" width="3.36363636363636" style="92" customWidth="1"/>
    <col min="3766" max="3766" width="8.81818181818182" style="92" customWidth="1"/>
    <col min="3767" max="3767" width="4.27272727272727" style="92" customWidth="1"/>
    <col min="3768" max="3768" width="7" style="92" customWidth="1"/>
    <col min="3769" max="3769" width="8.81818181818182" style="92" customWidth="1"/>
    <col min="3770" max="3770" width="4.27272727272727" style="92" customWidth="1"/>
    <col min="3771" max="3771" width="7" style="92" customWidth="1"/>
    <col min="3772" max="3773" width="8.81818181818182" style="92" customWidth="1"/>
    <col min="3774" max="3774" width="22.3727272727273" style="92"/>
    <col min="3775" max="3775" width="8.81818181818182" style="92" customWidth="1"/>
    <col min="3776" max="3776" width="22.3727272727273" style="92"/>
    <col min="3777" max="3777" width="3.36363636363636" style="92" customWidth="1"/>
    <col min="3778" max="3778" width="5.18181818181818" style="92" customWidth="1"/>
    <col min="3779" max="3779" width="4.27272727272727" style="92" customWidth="1"/>
    <col min="3780" max="3780" width="5.18181818181818" style="92" customWidth="1"/>
    <col min="3781" max="3781" width="3.36363636363636" style="92" customWidth="1"/>
    <col min="3782" max="3782" width="8.81818181818182" style="92" customWidth="1"/>
    <col min="3783" max="3783" width="4.27272727272727" style="92" customWidth="1"/>
    <col min="3784" max="3784" width="7" style="92" customWidth="1"/>
    <col min="3785" max="3785" width="8.81818181818182" style="92" customWidth="1"/>
    <col min="3786" max="3786" width="4.27272727272727" style="92" customWidth="1"/>
    <col min="3787" max="3787" width="7" style="92" customWidth="1"/>
    <col min="3788" max="3789" width="8.81818181818182" style="92" customWidth="1"/>
    <col min="3790" max="3790" width="22.3727272727273" style="92"/>
    <col min="3791" max="3791" width="8.81818181818182" style="92" customWidth="1"/>
    <col min="3792" max="3792" width="22.3727272727273" style="92"/>
    <col min="3793" max="3793" width="3.36363636363636" style="92" customWidth="1"/>
    <col min="3794" max="3794" width="5.18181818181818" style="92" customWidth="1"/>
    <col min="3795" max="3795" width="4.27272727272727" style="92" customWidth="1"/>
    <col min="3796" max="3796" width="5.18181818181818" style="92" customWidth="1"/>
    <col min="3797" max="3797" width="3.36363636363636" style="92" customWidth="1"/>
    <col min="3798" max="3798" width="8.81818181818182" style="92" customWidth="1"/>
    <col min="3799" max="3799" width="4.27272727272727" style="92" customWidth="1"/>
    <col min="3800" max="3800" width="7" style="92" customWidth="1"/>
    <col min="3801" max="3801" width="8.81818181818182" style="92" customWidth="1"/>
    <col min="3802" max="3802" width="4.27272727272727" style="92" customWidth="1"/>
    <col min="3803" max="3803" width="7" style="92" customWidth="1"/>
    <col min="3804" max="3805" width="8.81818181818182" style="92" customWidth="1"/>
    <col min="3806" max="3806" width="22.3727272727273" style="92"/>
    <col min="3807" max="3807" width="8.81818181818182" style="92" customWidth="1"/>
    <col min="3808" max="3808" width="22.3727272727273" style="92"/>
    <col min="3809" max="3809" width="3.36363636363636" style="92" customWidth="1"/>
    <col min="3810" max="3810" width="5.18181818181818" style="92" customWidth="1"/>
    <col min="3811" max="3811" width="4.27272727272727" style="92" customWidth="1"/>
    <col min="3812" max="3812" width="5.18181818181818" style="92" customWidth="1"/>
    <col min="3813" max="3813" width="3.36363636363636" style="92" customWidth="1"/>
    <col min="3814" max="3814" width="8.81818181818182" style="92" customWidth="1"/>
    <col min="3815" max="3815" width="4.27272727272727" style="92" customWidth="1"/>
    <col min="3816" max="3816" width="7" style="92" customWidth="1"/>
    <col min="3817" max="3817" width="8.81818181818182" style="92" customWidth="1"/>
    <col min="3818" max="3818" width="4.27272727272727" style="92" customWidth="1"/>
    <col min="3819" max="3819" width="7" style="92" customWidth="1"/>
    <col min="3820" max="3821" width="8.81818181818182" style="92" customWidth="1"/>
    <col min="3822" max="3822" width="22.3727272727273" style="92"/>
    <col min="3823" max="3823" width="8.81818181818182" style="92" customWidth="1"/>
    <col min="3824" max="3824" width="22.3727272727273" style="92"/>
    <col min="3825" max="3825" width="3.36363636363636" style="92" customWidth="1"/>
    <col min="3826" max="3826" width="5.18181818181818" style="92" customWidth="1"/>
    <col min="3827" max="3827" width="4.27272727272727" style="92" customWidth="1"/>
    <col min="3828" max="3828" width="5.18181818181818" style="92" customWidth="1"/>
    <col min="3829" max="3829" width="3.36363636363636" style="92" customWidth="1"/>
    <col min="3830" max="3830" width="8.81818181818182" style="92" customWidth="1"/>
    <col min="3831" max="3831" width="4.27272727272727" style="92" customWidth="1"/>
    <col min="3832" max="3832" width="7" style="92" customWidth="1"/>
    <col min="3833" max="3833" width="8.81818181818182" style="92" customWidth="1"/>
    <col min="3834" max="3834" width="4.27272727272727" style="92" customWidth="1"/>
    <col min="3835" max="3835" width="7" style="92" customWidth="1"/>
    <col min="3836" max="3837" width="8.81818181818182" style="92" customWidth="1"/>
    <col min="3838" max="3838" width="22.3727272727273" style="92"/>
    <col min="3839" max="3839" width="8.81818181818182" style="92" customWidth="1"/>
    <col min="3840" max="3840" width="22.3727272727273" style="92"/>
    <col min="3841" max="3841" width="3.36363636363636" style="92" customWidth="1"/>
    <col min="3842" max="3842" width="5.18181818181818" style="92" customWidth="1"/>
    <col min="3843" max="3843" width="4.27272727272727" style="92" customWidth="1"/>
    <col min="3844" max="3844" width="5.18181818181818" style="92" customWidth="1"/>
    <col min="3845" max="3845" width="3.36363636363636" style="92" customWidth="1"/>
    <col min="3846" max="3846" width="8.81818181818182" style="92" customWidth="1"/>
    <col min="3847" max="3847" width="4.27272727272727" style="92" customWidth="1"/>
    <col min="3848" max="3848" width="7" style="92" customWidth="1"/>
    <col min="3849" max="3849" width="8.81818181818182" style="92" customWidth="1"/>
    <col min="3850" max="3850" width="4.27272727272727" style="92" customWidth="1"/>
    <col min="3851" max="3851" width="7" style="92" customWidth="1"/>
    <col min="3852" max="3853" width="8.81818181818182" style="92" customWidth="1"/>
    <col min="3854" max="3854" width="22.3727272727273" style="92"/>
    <col min="3855" max="3855" width="8.81818181818182" style="92" customWidth="1"/>
    <col min="3856" max="3856" width="22.3727272727273" style="92"/>
    <col min="3857" max="3857" width="3.36363636363636" style="92" customWidth="1"/>
    <col min="3858" max="3858" width="5.18181818181818" style="92" customWidth="1"/>
    <col min="3859" max="3859" width="4.27272727272727" style="92" customWidth="1"/>
    <col min="3860" max="3860" width="5.18181818181818" style="92" customWidth="1"/>
    <col min="3861" max="3861" width="3.36363636363636" style="92" customWidth="1"/>
    <col min="3862" max="3862" width="8.81818181818182" style="92" customWidth="1"/>
    <col min="3863" max="3863" width="4.27272727272727" style="92" customWidth="1"/>
    <col min="3864" max="3864" width="7" style="92" customWidth="1"/>
    <col min="3865" max="3865" width="8.81818181818182" style="92" customWidth="1"/>
    <col min="3866" max="3866" width="4.27272727272727" style="92" customWidth="1"/>
    <col min="3867" max="3867" width="7" style="92" customWidth="1"/>
    <col min="3868" max="3869" width="8.81818181818182" style="92" customWidth="1"/>
    <col min="3870" max="3870" width="22.3727272727273" style="92"/>
    <col min="3871" max="3871" width="8.81818181818182" style="92" customWidth="1"/>
    <col min="3872" max="3872" width="22.3727272727273" style="92"/>
    <col min="3873" max="3873" width="3.36363636363636" style="92" customWidth="1"/>
    <col min="3874" max="3874" width="5.18181818181818" style="92" customWidth="1"/>
    <col min="3875" max="3875" width="4.27272727272727" style="92" customWidth="1"/>
    <col min="3876" max="3876" width="5.18181818181818" style="92" customWidth="1"/>
    <col min="3877" max="3877" width="3.36363636363636" style="92" customWidth="1"/>
    <col min="3878" max="3878" width="8.81818181818182" style="92" customWidth="1"/>
    <col min="3879" max="3879" width="4.27272727272727" style="92" customWidth="1"/>
    <col min="3880" max="3880" width="7" style="92" customWidth="1"/>
    <col min="3881" max="3881" width="8.81818181818182" style="92" customWidth="1"/>
    <col min="3882" max="3882" width="4.27272727272727" style="92" customWidth="1"/>
    <col min="3883" max="3883" width="7" style="92" customWidth="1"/>
    <col min="3884" max="3885" width="8.81818181818182" style="92" customWidth="1"/>
    <col min="3886" max="3886" width="22.3727272727273" style="92"/>
    <col min="3887" max="3887" width="8.81818181818182" style="92" customWidth="1"/>
    <col min="3888" max="3888" width="22.3727272727273" style="92"/>
    <col min="3889" max="3889" width="3.36363636363636" style="92" customWidth="1"/>
    <col min="3890" max="3890" width="5.18181818181818" style="92" customWidth="1"/>
    <col min="3891" max="3891" width="4.27272727272727" style="92" customWidth="1"/>
    <col min="3892" max="3892" width="5.18181818181818" style="92" customWidth="1"/>
    <col min="3893" max="3893" width="3.36363636363636" style="92" customWidth="1"/>
    <col min="3894" max="3894" width="8.81818181818182" style="92" customWidth="1"/>
    <col min="3895" max="3895" width="4.27272727272727" style="92" customWidth="1"/>
    <col min="3896" max="3896" width="7" style="92" customWidth="1"/>
    <col min="3897" max="3897" width="8.81818181818182" style="92" customWidth="1"/>
    <col min="3898" max="3898" width="4.27272727272727" style="92" customWidth="1"/>
    <col min="3899" max="3899" width="7" style="92" customWidth="1"/>
    <col min="3900" max="3901" width="8.81818181818182" style="92" customWidth="1"/>
    <col min="3902" max="3902" width="22.3727272727273" style="92"/>
    <col min="3903" max="3903" width="8.81818181818182" style="92" customWidth="1"/>
    <col min="3904" max="3904" width="22.3727272727273" style="92"/>
    <col min="3905" max="3905" width="3.36363636363636" style="92" customWidth="1"/>
    <col min="3906" max="3906" width="5.18181818181818" style="92" customWidth="1"/>
    <col min="3907" max="3907" width="4.27272727272727" style="92" customWidth="1"/>
    <col min="3908" max="3908" width="5.18181818181818" style="92" customWidth="1"/>
    <col min="3909" max="3909" width="3.36363636363636" style="92" customWidth="1"/>
    <col min="3910" max="3910" width="8.81818181818182" style="92" customWidth="1"/>
    <col min="3911" max="3911" width="4.27272727272727" style="92" customWidth="1"/>
    <col min="3912" max="3912" width="7" style="92" customWidth="1"/>
    <col min="3913" max="3913" width="8.81818181818182" style="92" customWidth="1"/>
    <col min="3914" max="3914" width="4.27272727272727" style="92" customWidth="1"/>
    <col min="3915" max="3915" width="7" style="92" customWidth="1"/>
    <col min="3916" max="3917" width="8.81818181818182" style="92" customWidth="1"/>
    <col min="3918" max="3918" width="22.3727272727273" style="92"/>
    <col min="3919" max="3919" width="8.81818181818182" style="92" customWidth="1"/>
    <col min="3920" max="3920" width="22.3727272727273" style="92"/>
    <col min="3921" max="3921" width="3.36363636363636" style="92" customWidth="1"/>
    <col min="3922" max="3922" width="5.18181818181818" style="92" customWidth="1"/>
    <col min="3923" max="3923" width="4.27272727272727" style="92" customWidth="1"/>
    <col min="3924" max="3924" width="5.18181818181818" style="92" customWidth="1"/>
    <col min="3925" max="3925" width="3.36363636363636" style="92" customWidth="1"/>
    <col min="3926" max="3926" width="8.81818181818182" style="92" customWidth="1"/>
    <col min="3927" max="3927" width="4.27272727272727" style="92" customWidth="1"/>
    <col min="3928" max="3928" width="7" style="92" customWidth="1"/>
    <col min="3929" max="3929" width="8.81818181818182" style="92" customWidth="1"/>
    <col min="3930" max="3930" width="4.27272727272727" style="92" customWidth="1"/>
    <col min="3931" max="3931" width="7" style="92" customWidth="1"/>
    <col min="3932" max="3933" width="8.81818181818182" style="92" customWidth="1"/>
    <col min="3934" max="3934" width="22.3727272727273" style="92"/>
    <col min="3935" max="3935" width="8.81818181818182" style="92" customWidth="1"/>
    <col min="3936" max="3936" width="22.3727272727273" style="92"/>
    <col min="3937" max="3937" width="3.36363636363636" style="92" customWidth="1"/>
    <col min="3938" max="3938" width="5.18181818181818" style="92" customWidth="1"/>
    <col min="3939" max="3939" width="4.27272727272727" style="92" customWidth="1"/>
    <col min="3940" max="3940" width="5.18181818181818" style="92" customWidth="1"/>
    <col min="3941" max="3941" width="3.36363636363636" style="92" customWidth="1"/>
    <col min="3942" max="3942" width="8.81818181818182" style="92" customWidth="1"/>
    <col min="3943" max="3943" width="4.27272727272727" style="92" customWidth="1"/>
    <col min="3944" max="3944" width="7" style="92" customWidth="1"/>
    <col min="3945" max="3945" width="8.81818181818182" style="92" customWidth="1"/>
    <col min="3946" max="3946" width="4.27272727272727" style="92" customWidth="1"/>
    <col min="3947" max="3947" width="7" style="92" customWidth="1"/>
    <col min="3948" max="3949" width="8.81818181818182" style="92" customWidth="1"/>
    <col min="3950" max="3950" width="22.3727272727273" style="92"/>
    <col min="3951" max="3951" width="8.81818181818182" style="92" customWidth="1"/>
    <col min="3952" max="3952" width="22.3727272727273" style="92"/>
    <col min="3953" max="3953" width="3.36363636363636" style="92" customWidth="1"/>
    <col min="3954" max="3954" width="5.18181818181818" style="92" customWidth="1"/>
    <col min="3955" max="3955" width="4.27272727272727" style="92" customWidth="1"/>
    <col min="3956" max="3956" width="5.18181818181818" style="92" customWidth="1"/>
    <col min="3957" max="3957" width="3.36363636363636" style="92" customWidth="1"/>
    <col min="3958" max="3958" width="8.81818181818182" style="92" customWidth="1"/>
    <col min="3959" max="3959" width="4.27272727272727" style="92" customWidth="1"/>
    <col min="3960" max="3960" width="7" style="92" customWidth="1"/>
    <col min="3961" max="3961" width="8.81818181818182" style="92" customWidth="1"/>
    <col min="3962" max="3962" width="4.27272727272727" style="92" customWidth="1"/>
    <col min="3963" max="3963" width="7" style="92" customWidth="1"/>
    <col min="3964" max="3965" width="8.81818181818182" style="92" customWidth="1"/>
    <col min="3966" max="3966" width="22.3727272727273" style="92"/>
    <col min="3967" max="3967" width="8.81818181818182" style="92" customWidth="1"/>
    <col min="3968" max="3968" width="22.3727272727273" style="92"/>
    <col min="3969" max="3969" width="3.36363636363636" style="92" customWidth="1"/>
    <col min="3970" max="3970" width="5.18181818181818" style="92" customWidth="1"/>
    <col min="3971" max="3971" width="4.27272727272727" style="92" customWidth="1"/>
    <col min="3972" max="3972" width="5.18181818181818" style="92" customWidth="1"/>
    <col min="3973" max="3973" width="3.36363636363636" style="92" customWidth="1"/>
    <col min="3974" max="3974" width="8.81818181818182" style="92" customWidth="1"/>
    <col min="3975" max="3975" width="4.27272727272727" style="92" customWidth="1"/>
    <col min="3976" max="3976" width="7" style="92" customWidth="1"/>
    <col min="3977" max="3977" width="8.81818181818182" style="92" customWidth="1"/>
    <col min="3978" max="3978" width="4.27272727272727" style="92" customWidth="1"/>
    <col min="3979" max="3979" width="7" style="92" customWidth="1"/>
    <col min="3980" max="3981" width="8.81818181818182" style="92" customWidth="1"/>
    <col min="3982" max="3982" width="22.3727272727273" style="92"/>
    <col min="3983" max="3983" width="8.81818181818182" style="92" customWidth="1"/>
    <col min="3984" max="3984" width="22.3727272727273" style="92"/>
    <col min="3985" max="3985" width="3.36363636363636" style="92" customWidth="1"/>
    <col min="3986" max="3986" width="5.18181818181818" style="92" customWidth="1"/>
    <col min="3987" max="3987" width="4.27272727272727" style="92" customWidth="1"/>
    <col min="3988" max="3988" width="5.18181818181818" style="92" customWidth="1"/>
    <col min="3989" max="3989" width="3.36363636363636" style="92" customWidth="1"/>
    <col min="3990" max="3990" width="8.81818181818182" style="92" customWidth="1"/>
    <col min="3991" max="3991" width="4.27272727272727" style="92" customWidth="1"/>
    <col min="3992" max="3992" width="7" style="92" customWidth="1"/>
    <col min="3993" max="3993" width="8.81818181818182" style="92" customWidth="1"/>
    <col min="3994" max="3994" width="4.27272727272727" style="92" customWidth="1"/>
    <col min="3995" max="3995" width="7" style="92" customWidth="1"/>
    <col min="3996" max="3997" width="8.81818181818182" style="92" customWidth="1"/>
    <col min="3998" max="3998" width="22.3727272727273" style="92"/>
    <col min="3999" max="3999" width="8.81818181818182" style="92" customWidth="1"/>
    <col min="4000" max="4000" width="22.3727272727273" style="92"/>
    <col min="4001" max="4001" width="3.36363636363636" style="92" customWidth="1"/>
    <col min="4002" max="4002" width="5.18181818181818" style="92" customWidth="1"/>
    <col min="4003" max="4003" width="4.27272727272727" style="92" customWidth="1"/>
    <col min="4004" max="4004" width="5.18181818181818" style="92" customWidth="1"/>
    <col min="4005" max="4005" width="3.36363636363636" style="92" customWidth="1"/>
    <col min="4006" max="4006" width="8.81818181818182" style="92" customWidth="1"/>
    <col min="4007" max="4007" width="4.27272727272727" style="92" customWidth="1"/>
    <col min="4008" max="4008" width="7" style="92" customWidth="1"/>
    <col min="4009" max="4009" width="8.81818181818182" style="92" customWidth="1"/>
    <col min="4010" max="4010" width="4.27272727272727" style="92" customWidth="1"/>
    <col min="4011" max="4011" width="7" style="92" customWidth="1"/>
    <col min="4012" max="4013" width="8.81818181818182" style="92" customWidth="1"/>
    <col min="4014" max="4014" width="22.3727272727273" style="92"/>
    <col min="4015" max="4015" width="8.81818181818182" style="92" customWidth="1"/>
    <col min="4016" max="4016" width="22.3727272727273" style="92"/>
    <col min="4017" max="4017" width="3.36363636363636" style="92" customWidth="1"/>
    <col min="4018" max="4018" width="5.18181818181818" style="92" customWidth="1"/>
    <col min="4019" max="4019" width="4.27272727272727" style="92" customWidth="1"/>
    <col min="4020" max="4020" width="5.18181818181818" style="92" customWidth="1"/>
    <col min="4021" max="4021" width="3.36363636363636" style="92" customWidth="1"/>
    <col min="4022" max="4022" width="8.81818181818182" style="92" customWidth="1"/>
    <col min="4023" max="4023" width="4.27272727272727" style="92" customWidth="1"/>
    <col min="4024" max="4024" width="7" style="92" customWidth="1"/>
    <col min="4025" max="4025" width="8.81818181818182" style="92" customWidth="1"/>
    <col min="4026" max="4026" width="4.27272727272727" style="92" customWidth="1"/>
    <col min="4027" max="4027" width="7" style="92" customWidth="1"/>
    <col min="4028" max="4029" width="8.81818181818182" style="92" customWidth="1"/>
    <col min="4030" max="4030" width="22.3727272727273" style="92"/>
    <col min="4031" max="4031" width="8.81818181818182" style="92" customWidth="1"/>
    <col min="4032" max="4032" width="22.3727272727273" style="92"/>
    <col min="4033" max="4033" width="3.36363636363636" style="92" customWidth="1"/>
    <col min="4034" max="4034" width="5.18181818181818" style="92" customWidth="1"/>
    <col min="4035" max="4035" width="4.27272727272727" style="92" customWidth="1"/>
    <col min="4036" max="4036" width="5.18181818181818" style="92" customWidth="1"/>
    <col min="4037" max="4037" width="3.36363636363636" style="92" customWidth="1"/>
    <col min="4038" max="4038" width="8.81818181818182" style="92" customWidth="1"/>
    <col min="4039" max="4039" width="4.27272727272727" style="92" customWidth="1"/>
    <col min="4040" max="4040" width="7" style="92" customWidth="1"/>
    <col min="4041" max="4041" width="8.81818181818182" style="92" customWidth="1"/>
    <col min="4042" max="4042" width="4.27272727272727" style="92" customWidth="1"/>
    <col min="4043" max="4043" width="7" style="92" customWidth="1"/>
    <col min="4044" max="4045" width="8.81818181818182" style="92" customWidth="1"/>
    <col min="4046" max="4046" width="22.3727272727273" style="92"/>
    <col min="4047" max="4047" width="8.81818181818182" style="92" customWidth="1"/>
    <col min="4048" max="4048" width="22.3727272727273" style="92"/>
    <col min="4049" max="4049" width="3.36363636363636" style="92" customWidth="1"/>
    <col min="4050" max="4050" width="5.18181818181818" style="92" customWidth="1"/>
    <col min="4051" max="4051" width="4.27272727272727" style="92" customWidth="1"/>
    <col min="4052" max="4052" width="5.18181818181818" style="92" customWidth="1"/>
    <col min="4053" max="4053" width="3.36363636363636" style="92" customWidth="1"/>
    <col min="4054" max="4054" width="8.81818181818182" style="92" customWidth="1"/>
    <col min="4055" max="4055" width="4.27272727272727" style="92" customWidth="1"/>
    <col min="4056" max="4056" width="7" style="92" customWidth="1"/>
    <col min="4057" max="4057" width="8.81818181818182" style="92" customWidth="1"/>
    <col min="4058" max="4058" width="4.27272727272727" style="92" customWidth="1"/>
    <col min="4059" max="4059" width="7" style="92" customWidth="1"/>
    <col min="4060" max="4061" width="8.81818181818182" style="92" customWidth="1"/>
    <col min="4062" max="4062" width="22.3727272727273" style="92"/>
    <col min="4063" max="4063" width="8.81818181818182" style="92" customWidth="1"/>
    <col min="4064" max="4064" width="22.3727272727273" style="92"/>
    <col min="4065" max="4065" width="3.36363636363636" style="92" customWidth="1"/>
    <col min="4066" max="4066" width="5.18181818181818" style="92" customWidth="1"/>
    <col min="4067" max="4067" width="4.27272727272727" style="92" customWidth="1"/>
    <col min="4068" max="4068" width="5.18181818181818" style="92" customWidth="1"/>
    <col min="4069" max="4069" width="3.36363636363636" style="92" customWidth="1"/>
    <col min="4070" max="4070" width="8.81818181818182" style="92" customWidth="1"/>
    <col min="4071" max="4071" width="4.27272727272727" style="92" customWidth="1"/>
    <col min="4072" max="4072" width="7" style="92" customWidth="1"/>
    <col min="4073" max="4073" width="8.81818181818182" style="92" customWidth="1"/>
    <col min="4074" max="4074" width="4.27272727272727" style="92" customWidth="1"/>
    <col min="4075" max="4075" width="7" style="92" customWidth="1"/>
    <col min="4076" max="4077" width="8.81818181818182" style="92" customWidth="1"/>
    <col min="4078" max="4078" width="22.3727272727273" style="92"/>
    <col min="4079" max="4079" width="8.81818181818182" style="92" customWidth="1"/>
    <col min="4080" max="4080" width="22.3727272727273" style="92"/>
    <col min="4081" max="4081" width="3.36363636363636" style="92" customWidth="1"/>
    <col min="4082" max="4082" width="5.18181818181818" style="92" customWidth="1"/>
    <col min="4083" max="4083" width="4.27272727272727" style="92" customWidth="1"/>
    <col min="4084" max="4084" width="5.18181818181818" style="92" customWidth="1"/>
    <col min="4085" max="4085" width="3.36363636363636" style="92" customWidth="1"/>
    <col min="4086" max="4086" width="8.81818181818182" style="92" customWidth="1"/>
    <col min="4087" max="4087" width="4.27272727272727" style="92" customWidth="1"/>
    <col min="4088" max="4088" width="7" style="92" customWidth="1"/>
    <col min="4089" max="4089" width="8.81818181818182" style="92" customWidth="1"/>
    <col min="4090" max="4090" width="4.27272727272727" style="92" customWidth="1"/>
    <col min="4091" max="4091" width="7" style="92" customWidth="1"/>
    <col min="4092" max="4093" width="8.81818181818182" style="92" customWidth="1"/>
    <col min="4094" max="4094" width="22.3727272727273" style="92"/>
    <col min="4095" max="4095" width="8.81818181818182" style="92" customWidth="1"/>
    <col min="4096" max="4096" width="22.3727272727273" style="92"/>
    <col min="4097" max="4097" width="3.36363636363636" style="92" customWidth="1"/>
    <col min="4098" max="4098" width="5.18181818181818" style="92" customWidth="1"/>
    <col min="4099" max="4099" width="4.27272727272727" style="92" customWidth="1"/>
    <col min="4100" max="4100" width="5.18181818181818" style="92" customWidth="1"/>
    <col min="4101" max="4101" width="3.36363636363636" style="92" customWidth="1"/>
    <col min="4102" max="4102" width="8.81818181818182" style="92" customWidth="1"/>
    <col min="4103" max="4103" width="4.27272727272727" style="92" customWidth="1"/>
    <col min="4104" max="4104" width="7" style="92" customWidth="1"/>
    <col min="4105" max="4105" width="8.81818181818182" style="92" customWidth="1"/>
    <col min="4106" max="4106" width="4.27272727272727" style="92" customWidth="1"/>
    <col min="4107" max="4107" width="7" style="92" customWidth="1"/>
    <col min="4108" max="4109" width="8.81818181818182" style="92" customWidth="1"/>
    <col min="4110" max="4110" width="22.3727272727273" style="92"/>
    <col min="4111" max="4111" width="8.81818181818182" style="92" customWidth="1"/>
    <col min="4112" max="4112" width="22.3727272727273" style="92"/>
    <col min="4113" max="4113" width="3.36363636363636" style="92" customWidth="1"/>
    <col min="4114" max="4114" width="5.18181818181818" style="92" customWidth="1"/>
    <col min="4115" max="4115" width="4.27272727272727" style="92" customWidth="1"/>
    <col min="4116" max="4116" width="5.18181818181818" style="92" customWidth="1"/>
    <col min="4117" max="4117" width="3.36363636363636" style="92" customWidth="1"/>
    <col min="4118" max="4118" width="8.81818181818182" style="92" customWidth="1"/>
    <col min="4119" max="4119" width="4.27272727272727" style="92" customWidth="1"/>
    <col min="4120" max="4120" width="7" style="92" customWidth="1"/>
    <col min="4121" max="4121" width="8.81818181818182" style="92" customWidth="1"/>
    <col min="4122" max="4122" width="4.27272727272727" style="92" customWidth="1"/>
    <col min="4123" max="4123" width="7" style="92" customWidth="1"/>
    <col min="4124" max="4125" width="8.81818181818182" style="92" customWidth="1"/>
    <col min="4126" max="4126" width="22.3727272727273" style="92"/>
    <col min="4127" max="4127" width="8.81818181818182" style="92" customWidth="1"/>
    <col min="4128" max="4128" width="22.3727272727273" style="92"/>
    <col min="4129" max="4129" width="3.36363636363636" style="92" customWidth="1"/>
    <col min="4130" max="4130" width="5.18181818181818" style="92" customWidth="1"/>
    <col min="4131" max="4131" width="4.27272727272727" style="92" customWidth="1"/>
    <col min="4132" max="4132" width="5.18181818181818" style="92" customWidth="1"/>
    <col min="4133" max="4133" width="3.36363636363636" style="92" customWidth="1"/>
    <col min="4134" max="4134" width="8.81818181818182" style="92" customWidth="1"/>
    <col min="4135" max="4135" width="4.27272727272727" style="92" customWidth="1"/>
    <col min="4136" max="4136" width="7" style="92" customWidth="1"/>
    <col min="4137" max="4137" width="8.81818181818182" style="92" customWidth="1"/>
    <col min="4138" max="4138" width="4.27272727272727" style="92" customWidth="1"/>
    <col min="4139" max="4139" width="7" style="92" customWidth="1"/>
    <col min="4140" max="4141" width="8.81818181818182" style="92" customWidth="1"/>
    <col min="4142" max="4142" width="22.3727272727273" style="92"/>
    <col min="4143" max="4143" width="8.81818181818182" style="92" customWidth="1"/>
    <col min="4144" max="4144" width="22.3727272727273" style="92"/>
    <col min="4145" max="4145" width="3.36363636363636" style="92" customWidth="1"/>
    <col min="4146" max="4146" width="5.18181818181818" style="92" customWidth="1"/>
    <col min="4147" max="4147" width="4.27272727272727" style="92" customWidth="1"/>
    <col min="4148" max="4148" width="5.18181818181818" style="92" customWidth="1"/>
    <col min="4149" max="4149" width="3.36363636363636" style="92" customWidth="1"/>
    <col min="4150" max="4150" width="8.81818181818182" style="92" customWidth="1"/>
    <col min="4151" max="4151" width="4.27272727272727" style="92" customWidth="1"/>
    <col min="4152" max="4152" width="7" style="92" customWidth="1"/>
    <col min="4153" max="4153" width="8.81818181818182" style="92" customWidth="1"/>
    <col min="4154" max="4154" width="4.27272727272727" style="92" customWidth="1"/>
    <col min="4155" max="4155" width="7" style="92" customWidth="1"/>
    <col min="4156" max="4157" width="8.81818181818182" style="92" customWidth="1"/>
    <col min="4158" max="4158" width="22.3727272727273" style="92"/>
    <col min="4159" max="4159" width="8.81818181818182" style="92" customWidth="1"/>
    <col min="4160" max="4160" width="22.3727272727273" style="92"/>
    <col min="4161" max="4161" width="3.36363636363636" style="92" customWidth="1"/>
    <col min="4162" max="4162" width="5.18181818181818" style="92" customWidth="1"/>
    <col min="4163" max="4163" width="4.27272727272727" style="92" customWidth="1"/>
    <col min="4164" max="4164" width="5.18181818181818" style="92" customWidth="1"/>
    <col min="4165" max="4165" width="3.36363636363636" style="92" customWidth="1"/>
    <col min="4166" max="4166" width="8.81818181818182" style="92" customWidth="1"/>
    <col min="4167" max="4167" width="4.27272727272727" style="92" customWidth="1"/>
    <col min="4168" max="4168" width="7" style="92" customWidth="1"/>
    <col min="4169" max="4169" width="8.81818181818182" style="92" customWidth="1"/>
    <col min="4170" max="4170" width="4.27272727272727" style="92" customWidth="1"/>
    <col min="4171" max="4171" width="7" style="92" customWidth="1"/>
    <col min="4172" max="4173" width="8.81818181818182" style="92" customWidth="1"/>
    <col min="4174" max="4174" width="22.3727272727273" style="92"/>
    <col min="4175" max="4175" width="8.81818181818182" style="92" customWidth="1"/>
    <col min="4176" max="4176" width="22.3727272727273" style="92"/>
    <col min="4177" max="4177" width="3.36363636363636" style="92" customWidth="1"/>
    <col min="4178" max="4178" width="5.18181818181818" style="92" customWidth="1"/>
    <col min="4179" max="4179" width="4.27272727272727" style="92" customWidth="1"/>
    <col min="4180" max="4180" width="5.18181818181818" style="92" customWidth="1"/>
    <col min="4181" max="4181" width="3.36363636363636" style="92" customWidth="1"/>
    <col min="4182" max="4182" width="8.81818181818182" style="92" customWidth="1"/>
    <col min="4183" max="4183" width="4.27272727272727" style="92" customWidth="1"/>
    <col min="4184" max="4184" width="7" style="92" customWidth="1"/>
    <col min="4185" max="4185" width="8.81818181818182" style="92" customWidth="1"/>
    <col min="4186" max="4186" width="4.27272727272727" style="92" customWidth="1"/>
    <col min="4187" max="4187" width="7" style="92" customWidth="1"/>
    <col min="4188" max="4189" width="8.81818181818182" style="92" customWidth="1"/>
    <col min="4190" max="4190" width="22.3727272727273" style="92"/>
    <col min="4191" max="4191" width="8.81818181818182" style="92" customWidth="1"/>
    <col min="4192" max="4192" width="22.3727272727273" style="92"/>
    <col min="4193" max="4193" width="3.36363636363636" style="92" customWidth="1"/>
    <col min="4194" max="4194" width="5.18181818181818" style="92" customWidth="1"/>
    <col min="4195" max="4195" width="4.27272727272727" style="92" customWidth="1"/>
    <col min="4196" max="4196" width="5.18181818181818" style="92" customWidth="1"/>
    <col min="4197" max="4197" width="3.36363636363636" style="92" customWidth="1"/>
    <col min="4198" max="4198" width="8.81818181818182" style="92" customWidth="1"/>
    <col min="4199" max="4199" width="4.27272727272727" style="92" customWidth="1"/>
    <col min="4200" max="4200" width="7" style="92" customWidth="1"/>
    <col min="4201" max="4201" width="8.81818181818182" style="92" customWidth="1"/>
    <col min="4202" max="4202" width="4.27272727272727" style="92" customWidth="1"/>
    <col min="4203" max="4203" width="7" style="92" customWidth="1"/>
    <col min="4204" max="4205" width="8.81818181818182" style="92" customWidth="1"/>
    <col min="4206" max="4206" width="22.3727272727273" style="92"/>
    <col min="4207" max="4207" width="8.81818181818182" style="92" customWidth="1"/>
    <col min="4208" max="4208" width="22.3727272727273" style="92"/>
    <col min="4209" max="4209" width="3.36363636363636" style="92" customWidth="1"/>
    <col min="4210" max="4210" width="5.18181818181818" style="92" customWidth="1"/>
    <col min="4211" max="4211" width="4.27272727272727" style="92" customWidth="1"/>
    <col min="4212" max="4212" width="5.18181818181818" style="92" customWidth="1"/>
    <col min="4213" max="4213" width="3.36363636363636" style="92" customWidth="1"/>
    <col min="4214" max="4214" width="8.81818181818182" style="92" customWidth="1"/>
    <col min="4215" max="4215" width="4.27272727272727" style="92" customWidth="1"/>
    <col min="4216" max="4216" width="7" style="92" customWidth="1"/>
    <col min="4217" max="4217" width="8.81818181818182" style="92" customWidth="1"/>
    <col min="4218" max="4218" width="4.27272727272727" style="92" customWidth="1"/>
    <col min="4219" max="4219" width="7" style="92" customWidth="1"/>
    <col min="4220" max="4221" width="8.81818181818182" style="92" customWidth="1"/>
    <col min="4222" max="4222" width="22.3727272727273" style="92"/>
    <col min="4223" max="4223" width="8.81818181818182" style="92" customWidth="1"/>
    <col min="4224" max="4224" width="22.3727272727273" style="92"/>
    <col min="4225" max="4225" width="3.36363636363636" style="92" customWidth="1"/>
    <col min="4226" max="4226" width="5.18181818181818" style="92" customWidth="1"/>
    <col min="4227" max="4227" width="4.27272727272727" style="92" customWidth="1"/>
    <col min="4228" max="4228" width="5.18181818181818" style="92" customWidth="1"/>
    <col min="4229" max="4229" width="3.36363636363636" style="92" customWidth="1"/>
    <col min="4230" max="4230" width="8.81818181818182" style="92" customWidth="1"/>
    <col min="4231" max="4231" width="4.27272727272727" style="92" customWidth="1"/>
    <col min="4232" max="4232" width="7" style="92" customWidth="1"/>
    <col min="4233" max="4233" width="8.81818181818182" style="92" customWidth="1"/>
    <col min="4234" max="4234" width="4.27272727272727" style="92" customWidth="1"/>
    <col min="4235" max="4235" width="7" style="92" customWidth="1"/>
    <col min="4236" max="4237" width="8.81818181818182" style="92" customWidth="1"/>
    <col min="4238" max="4238" width="22.3727272727273" style="92"/>
    <col min="4239" max="4239" width="8.81818181818182" style="92" customWidth="1"/>
    <col min="4240" max="4240" width="22.3727272727273" style="92"/>
    <col min="4241" max="4241" width="3.36363636363636" style="92" customWidth="1"/>
    <col min="4242" max="4242" width="5.18181818181818" style="92" customWidth="1"/>
    <col min="4243" max="4243" width="4.27272727272727" style="92" customWidth="1"/>
    <col min="4244" max="4244" width="5.18181818181818" style="92" customWidth="1"/>
    <col min="4245" max="4245" width="3.36363636363636" style="92" customWidth="1"/>
    <col min="4246" max="4246" width="8.81818181818182" style="92" customWidth="1"/>
    <col min="4247" max="4247" width="4.27272727272727" style="92" customWidth="1"/>
    <col min="4248" max="4248" width="7" style="92" customWidth="1"/>
    <col min="4249" max="4249" width="8.81818181818182" style="92" customWidth="1"/>
    <col min="4250" max="4250" width="4.27272727272727" style="92" customWidth="1"/>
    <col min="4251" max="4251" width="7" style="92" customWidth="1"/>
    <col min="4252" max="4253" width="8.81818181818182" style="92" customWidth="1"/>
    <col min="4254" max="4254" width="22.3727272727273" style="92"/>
    <col min="4255" max="4255" width="8.81818181818182" style="92" customWidth="1"/>
    <col min="4256" max="4256" width="22.3727272727273" style="92"/>
    <col min="4257" max="4257" width="3.36363636363636" style="92" customWidth="1"/>
    <col min="4258" max="4258" width="5.18181818181818" style="92" customWidth="1"/>
    <col min="4259" max="4259" width="4.27272727272727" style="92" customWidth="1"/>
    <col min="4260" max="4260" width="5.18181818181818" style="92" customWidth="1"/>
    <col min="4261" max="4261" width="3.36363636363636" style="92" customWidth="1"/>
    <col min="4262" max="4262" width="8.81818181818182" style="92" customWidth="1"/>
    <col min="4263" max="4263" width="4.27272727272727" style="92" customWidth="1"/>
    <col min="4264" max="4264" width="7" style="92" customWidth="1"/>
    <col min="4265" max="4265" width="8.81818181818182" style="92" customWidth="1"/>
    <col min="4266" max="4266" width="4.27272727272727" style="92" customWidth="1"/>
    <col min="4267" max="4267" width="7" style="92" customWidth="1"/>
    <col min="4268" max="4269" width="8.81818181818182" style="92" customWidth="1"/>
    <col min="4270" max="4270" width="22.3727272727273" style="92"/>
    <col min="4271" max="4271" width="8.81818181818182" style="92" customWidth="1"/>
    <col min="4272" max="4272" width="22.3727272727273" style="92"/>
    <col min="4273" max="4273" width="3.36363636363636" style="92" customWidth="1"/>
    <col min="4274" max="4274" width="5.18181818181818" style="92" customWidth="1"/>
    <col min="4275" max="4275" width="4.27272727272727" style="92" customWidth="1"/>
    <col min="4276" max="4276" width="5.18181818181818" style="92" customWidth="1"/>
    <col min="4277" max="4277" width="3.36363636363636" style="92" customWidth="1"/>
    <col min="4278" max="4278" width="8.81818181818182" style="92" customWidth="1"/>
    <col min="4279" max="4279" width="4.27272727272727" style="92" customWidth="1"/>
    <col min="4280" max="4280" width="7" style="92" customWidth="1"/>
    <col min="4281" max="4281" width="8.81818181818182" style="92" customWidth="1"/>
    <col min="4282" max="4282" width="4.27272727272727" style="92" customWidth="1"/>
    <col min="4283" max="4283" width="7" style="92" customWidth="1"/>
    <col min="4284" max="4285" width="8.81818181818182" style="92" customWidth="1"/>
    <col min="4286" max="4286" width="22.3727272727273" style="92"/>
    <col min="4287" max="4287" width="8.81818181818182" style="92" customWidth="1"/>
    <col min="4288" max="4288" width="22.3727272727273" style="92"/>
    <col min="4289" max="4289" width="3.36363636363636" style="92" customWidth="1"/>
    <col min="4290" max="4290" width="5.18181818181818" style="92" customWidth="1"/>
    <col min="4291" max="4291" width="4.27272727272727" style="92" customWidth="1"/>
    <col min="4292" max="4292" width="5.18181818181818" style="92" customWidth="1"/>
    <col min="4293" max="4293" width="3.36363636363636" style="92" customWidth="1"/>
    <col min="4294" max="4294" width="8.81818181818182" style="92" customWidth="1"/>
    <col min="4295" max="4295" width="4.27272727272727" style="92" customWidth="1"/>
    <col min="4296" max="4296" width="7" style="92" customWidth="1"/>
    <col min="4297" max="4297" width="8.81818181818182" style="92" customWidth="1"/>
    <col min="4298" max="4298" width="4.27272727272727" style="92" customWidth="1"/>
    <col min="4299" max="4299" width="7" style="92" customWidth="1"/>
    <col min="4300" max="4301" width="8.81818181818182" style="92" customWidth="1"/>
    <col min="4302" max="4302" width="22.3727272727273" style="92"/>
    <col min="4303" max="4303" width="8.81818181818182" style="92" customWidth="1"/>
    <col min="4304" max="4304" width="22.3727272727273" style="92"/>
    <col min="4305" max="4305" width="3.36363636363636" style="92" customWidth="1"/>
    <col min="4306" max="4306" width="5.18181818181818" style="92" customWidth="1"/>
    <col min="4307" max="4307" width="4.27272727272727" style="92" customWidth="1"/>
    <col min="4308" max="4308" width="5.18181818181818" style="92" customWidth="1"/>
    <col min="4309" max="4309" width="3.36363636363636" style="92" customWidth="1"/>
    <col min="4310" max="4310" width="8.81818181818182" style="92" customWidth="1"/>
    <col min="4311" max="4311" width="4.27272727272727" style="92" customWidth="1"/>
    <col min="4312" max="4312" width="7" style="92" customWidth="1"/>
    <col min="4313" max="4313" width="8.81818181818182" style="92" customWidth="1"/>
    <col min="4314" max="4314" width="4.27272727272727" style="92" customWidth="1"/>
    <col min="4315" max="4315" width="7" style="92" customWidth="1"/>
    <col min="4316" max="4317" width="8.81818181818182" style="92" customWidth="1"/>
    <col min="4318" max="4318" width="22.3727272727273" style="92"/>
    <col min="4319" max="4319" width="8.81818181818182" style="92" customWidth="1"/>
    <col min="4320" max="4320" width="22.3727272727273" style="92"/>
    <col min="4321" max="4321" width="3.36363636363636" style="92" customWidth="1"/>
    <col min="4322" max="4322" width="5.18181818181818" style="92" customWidth="1"/>
    <col min="4323" max="4323" width="4.27272727272727" style="92" customWidth="1"/>
    <col min="4324" max="4324" width="5.18181818181818" style="92" customWidth="1"/>
    <col min="4325" max="4325" width="3.36363636363636" style="92" customWidth="1"/>
    <col min="4326" max="4326" width="8.81818181818182" style="92" customWidth="1"/>
    <col min="4327" max="4327" width="4.27272727272727" style="92" customWidth="1"/>
    <col min="4328" max="4328" width="7" style="92" customWidth="1"/>
    <col min="4329" max="4329" width="8.81818181818182" style="92" customWidth="1"/>
    <col min="4330" max="4330" width="4.27272727272727" style="92" customWidth="1"/>
    <col min="4331" max="4331" width="7" style="92" customWidth="1"/>
    <col min="4332" max="4333" width="8.81818181818182" style="92" customWidth="1"/>
    <col min="4334" max="4334" width="22.3727272727273" style="92"/>
    <col min="4335" max="4335" width="8.81818181818182" style="92" customWidth="1"/>
    <col min="4336" max="4336" width="22.3727272727273" style="92"/>
    <col min="4337" max="4337" width="3.36363636363636" style="92" customWidth="1"/>
    <col min="4338" max="4338" width="5.18181818181818" style="92" customWidth="1"/>
    <col min="4339" max="4339" width="4.27272727272727" style="92" customWidth="1"/>
    <col min="4340" max="4340" width="5.18181818181818" style="92" customWidth="1"/>
    <col min="4341" max="4341" width="3.36363636363636" style="92" customWidth="1"/>
    <col min="4342" max="4342" width="8.81818181818182" style="92" customWidth="1"/>
    <col min="4343" max="4343" width="4.27272727272727" style="92" customWidth="1"/>
    <col min="4344" max="4344" width="7" style="92" customWidth="1"/>
    <col min="4345" max="4345" width="8.81818181818182" style="92" customWidth="1"/>
    <col min="4346" max="4346" width="4.27272727272727" style="92" customWidth="1"/>
    <col min="4347" max="4347" width="7" style="92" customWidth="1"/>
    <col min="4348" max="4349" width="8.81818181818182" style="92" customWidth="1"/>
    <col min="4350" max="4350" width="22.3727272727273" style="92"/>
    <col min="4351" max="4351" width="8.81818181818182" style="92" customWidth="1"/>
    <col min="4352" max="4352" width="22.3727272727273" style="92"/>
    <col min="4353" max="4353" width="3.36363636363636" style="92" customWidth="1"/>
    <col min="4354" max="4354" width="5.18181818181818" style="92" customWidth="1"/>
    <col min="4355" max="4355" width="4.27272727272727" style="92" customWidth="1"/>
    <col min="4356" max="4356" width="5.18181818181818" style="92" customWidth="1"/>
    <col min="4357" max="4357" width="3.36363636363636" style="92" customWidth="1"/>
    <col min="4358" max="4358" width="8.81818181818182" style="92" customWidth="1"/>
    <col min="4359" max="4359" width="4.27272727272727" style="92" customWidth="1"/>
    <col min="4360" max="4360" width="7" style="92" customWidth="1"/>
    <col min="4361" max="4361" width="8.81818181818182" style="92" customWidth="1"/>
    <col min="4362" max="4362" width="4.27272727272727" style="92" customWidth="1"/>
    <col min="4363" max="4363" width="7" style="92" customWidth="1"/>
    <col min="4364" max="4365" width="8.81818181818182" style="92" customWidth="1"/>
    <col min="4366" max="4366" width="22.3727272727273" style="92"/>
    <col min="4367" max="4367" width="8.81818181818182" style="92" customWidth="1"/>
    <col min="4368" max="4368" width="22.3727272727273" style="92"/>
    <col min="4369" max="4369" width="3.36363636363636" style="92" customWidth="1"/>
    <col min="4370" max="4370" width="5.18181818181818" style="92" customWidth="1"/>
    <col min="4371" max="4371" width="4.27272727272727" style="92" customWidth="1"/>
    <col min="4372" max="4372" width="5.18181818181818" style="92" customWidth="1"/>
    <col min="4373" max="4373" width="3.36363636363636" style="92" customWidth="1"/>
    <col min="4374" max="4374" width="8.81818181818182" style="92" customWidth="1"/>
    <col min="4375" max="4375" width="4.27272727272727" style="92" customWidth="1"/>
    <col min="4376" max="4376" width="7" style="92" customWidth="1"/>
    <col min="4377" max="4377" width="8.81818181818182" style="92" customWidth="1"/>
    <col min="4378" max="4378" width="4.27272727272727" style="92" customWidth="1"/>
    <col min="4379" max="4379" width="7" style="92" customWidth="1"/>
    <col min="4380" max="4381" width="8.81818181818182" style="92" customWidth="1"/>
    <col min="4382" max="4382" width="22.3727272727273" style="92"/>
    <col min="4383" max="4383" width="8.81818181818182" style="92" customWidth="1"/>
    <col min="4384" max="4384" width="22.3727272727273" style="92"/>
    <col min="4385" max="4385" width="3.36363636363636" style="92" customWidth="1"/>
    <col min="4386" max="4386" width="5.18181818181818" style="92" customWidth="1"/>
    <col min="4387" max="4387" width="4.27272727272727" style="92" customWidth="1"/>
    <col min="4388" max="4388" width="5.18181818181818" style="92" customWidth="1"/>
    <col min="4389" max="4389" width="3.36363636363636" style="92" customWidth="1"/>
    <col min="4390" max="4390" width="8.81818181818182" style="92" customWidth="1"/>
    <col min="4391" max="4391" width="4.27272727272727" style="92" customWidth="1"/>
    <col min="4392" max="4392" width="7" style="92" customWidth="1"/>
    <col min="4393" max="4393" width="8.81818181818182" style="92" customWidth="1"/>
    <col min="4394" max="4394" width="4.27272727272727" style="92" customWidth="1"/>
    <col min="4395" max="4395" width="7" style="92" customWidth="1"/>
    <col min="4396" max="4397" width="8.81818181818182" style="92" customWidth="1"/>
    <col min="4398" max="4398" width="22.3727272727273" style="92"/>
    <col min="4399" max="4399" width="8.81818181818182" style="92" customWidth="1"/>
    <col min="4400" max="4400" width="22.3727272727273" style="92"/>
    <col min="4401" max="4401" width="3.36363636363636" style="92" customWidth="1"/>
    <col min="4402" max="4402" width="5.18181818181818" style="92" customWidth="1"/>
    <col min="4403" max="4403" width="4.27272727272727" style="92" customWidth="1"/>
    <col min="4404" max="4404" width="5.18181818181818" style="92" customWidth="1"/>
    <col min="4405" max="4405" width="3.36363636363636" style="92" customWidth="1"/>
    <col min="4406" max="4406" width="8.81818181818182" style="92" customWidth="1"/>
    <col min="4407" max="4407" width="4.27272727272727" style="92" customWidth="1"/>
    <col min="4408" max="4408" width="7" style="92" customWidth="1"/>
    <col min="4409" max="4409" width="8.81818181818182" style="92" customWidth="1"/>
    <col min="4410" max="4410" width="4.27272727272727" style="92" customWidth="1"/>
    <col min="4411" max="4411" width="7" style="92" customWidth="1"/>
    <col min="4412" max="4413" width="8.81818181818182" style="92" customWidth="1"/>
    <col min="4414" max="4414" width="22.3727272727273" style="92"/>
    <col min="4415" max="4415" width="8.81818181818182" style="92" customWidth="1"/>
    <col min="4416" max="4416" width="22.3727272727273" style="92"/>
    <col min="4417" max="4417" width="3.36363636363636" style="92" customWidth="1"/>
    <col min="4418" max="4418" width="5.18181818181818" style="92" customWidth="1"/>
    <col min="4419" max="4419" width="4.27272727272727" style="92" customWidth="1"/>
    <col min="4420" max="4420" width="5.18181818181818" style="92" customWidth="1"/>
    <col min="4421" max="4421" width="3.36363636363636" style="92" customWidth="1"/>
    <col min="4422" max="4422" width="8.81818181818182" style="92" customWidth="1"/>
    <col min="4423" max="4423" width="4.27272727272727" style="92" customWidth="1"/>
    <col min="4424" max="4424" width="7" style="92" customWidth="1"/>
    <col min="4425" max="4425" width="8.81818181818182" style="92" customWidth="1"/>
    <col min="4426" max="4426" width="4.27272727272727" style="92" customWidth="1"/>
    <col min="4427" max="4427" width="7" style="92" customWidth="1"/>
    <col min="4428" max="4429" width="8.81818181818182" style="92" customWidth="1"/>
    <col min="4430" max="4430" width="22.3727272727273" style="92"/>
    <col min="4431" max="4431" width="8.81818181818182" style="92" customWidth="1"/>
    <col min="4432" max="4432" width="22.3727272727273" style="92"/>
    <col min="4433" max="4433" width="3.36363636363636" style="92" customWidth="1"/>
    <col min="4434" max="4434" width="5.18181818181818" style="92" customWidth="1"/>
    <col min="4435" max="4435" width="4.27272727272727" style="92" customWidth="1"/>
    <col min="4436" max="4436" width="5.18181818181818" style="92" customWidth="1"/>
    <col min="4437" max="4437" width="3.36363636363636" style="92" customWidth="1"/>
    <col min="4438" max="4438" width="8.81818181818182" style="92" customWidth="1"/>
    <col min="4439" max="4439" width="4.27272727272727" style="92" customWidth="1"/>
    <col min="4440" max="4440" width="7" style="92" customWidth="1"/>
    <col min="4441" max="4441" width="8.81818181818182" style="92" customWidth="1"/>
    <col min="4442" max="4442" width="4.27272727272727" style="92" customWidth="1"/>
    <col min="4443" max="4443" width="7" style="92" customWidth="1"/>
    <col min="4444" max="4445" width="8.81818181818182" style="92" customWidth="1"/>
    <col min="4446" max="4446" width="22.3727272727273" style="92"/>
    <col min="4447" max="4447" width="8.81818181818182" style="92" customWidth="1"/>
    <col min="4448" max="4448" width="22.3727272727273" style="92"/>
    <col min="4449" max="4449" width="3.36363636363636" style="92" customWidth="1"/>
    <col min="4450" max="4450" width="5.18181818181818" style="92" customWidth="1"/>
    <col min="4451" max="4451" width="4.27272727272727" style="92" customWidth="1"/>
    <col min="4452" max="4452" width="5.18181818181818" style="92" customWidth="1"/>
    <col min="4453" max="4453" width="3.36363636363636" style="92" customWidth="1"/>
    <col min="4454" max="4454" width="8.81818181818182" style="92" customWidth="1"/>
    <col min="4455" max="4455" width="4.27272727272727" style="92" customWidth="1"/>
    <col min="4456" max="4456" width="7" style="92" customWidth="1"/>
    <col min="4457" max="4457" width="8.81818181818182" style="92" customWidth="1"/>
    <col min="4458" max="4458" width="4.27272727272727" style="92" customWidth="1"/>
    <col min="4459" max="4459" width="7" style="92" customWidth="1"/>
    <col min="4460" max="4461" width="8.81818181818182" style="92" customWidth="1"/>
    <col min="4462" max="4462" width="22.3727272727273" style="92"/>
    <col min="4463" max="4463" width="8.81818181818182" style="92" customWidth="1"/>
    <col min="4464" max="4464" width="22.3727272727273" style="92"/>
    <col min="4465" max="4465" width="3.36363636363636" style="92" customWidth="1"/>
    <col min="4466" max="4466" width="5.18181818181818" style="92" customWidth="1"/>
    <col min="4467" max="4467" width="4.27272727272727" style="92" customWidth="1"/>
    <col min="4468" max="4468" width="5.18181818181818" style="92" customWidth="1"/>
    <col min="4469" max="4469" width="3.36363636363636" style="92" customWidth="1"/>
    <col min="4470" max="4470" width="8.81818181818182" style="92" customWidth="1"/>
    <col min="4471" max="4471" width="4.27272727272727" style="92" customWidth="1"/>
    <col min="4472" max="4472" width="7" style="92" customWidth="1"/>
    <col min="4473" max="4473" width="8.81818181818182" style="92" customWidth="1"/>
    <col min="4474" max="4474" width="4.27272727272727" style="92" customWidth="1"/>
    <col min="4475" max="4475" width="7" style="92" customWidth="1"/>
    <col min="4476" max="4477" width="8.81818181818182" style="92" customWidth="1"/>
    <col min="4478" max="4478" width="22.3727272727273" style="92"/>
    <col min="4479" max="4479" width="8.81818181818182" style="92" customWidth="1"/>
    <col min="4480" max="4480" width="22.3727272727273" style="92"/>
    <col min="4481" max="4481" width="3.36363636363636" style="92" customWidth="1"/>
    <col min="4482" max="4482" width="5.18181818181818" style="92" customWidth="1"/>
    <col min="4483" max="4483" width="4.27272727272727" style="92" customWidth="1"/>
    <col min="4484" max="4484" width="5.18181818181818" style="92" customWidth="1"/>
    <col min="4485" max="4485" width="3.36363636363636" style="92" customWidth="1"/>
    <col min="4486" max="4486" width="8.81818181818182" style="92" customWidth="1"/>
    <col min="4487" max="4487" width="4.27272727272727" style="92" customWidth="1"/>
    <col min="4488" max="4488" width="7" style="92" customWidth="1"/>
    <col min="4489" max="4489" width="8.81818181818182" style="92" customWidth="1"/>
    <col min="4490" max="4490" width="4.27272727272727" style="92" customWidth="1"/>
    <col min="4491" max="4491" width="7" style="92" customWidth="1"/>
    <col min="4492" max="4493" width="8.81818181818182" style="92" customWidth="1"/>
    <col min="4494" max="4494" width="22.3727272727273" style="92"/>
    <col min="4495" max="4495" width="8.81818181818182" style="92" customWidth="1"/>
    <col min="4496" max="4496" width="22.3727272727273" style="92"/>
    <col min="4497" max="4497" width="3.36363636363636" style="92" customWidth="1"/>
    <col min="4498" max="4498" width="5.18181818181818" style="92" customWidth="1"/>
    <col min="4499" max="4499" width="4.27272727272727" style="92" customWidth="1"/>
    <col min="4500" max="4500" width="5.18181818181818" style="92" customWidth="1"/>
    <col min="4501" max="4501" width="3.36363636363636" style="92" customWidth="1"/>
    <col min="4502" max="4502" width="8.81818181818182" style="92" customWidth="1"/>
    <col min="4503" max="4503" width="4.27272727272727" style="92" customWidth="1"/>
    <col min="4504" max="4504" width="7" style="92" customWidth="1"/>
    <col min="4505" max="4505" width="8.81818181818182" style="92" customWidth="1"/>
    <col min="4506" max="4506" width="4.27272727272727" style="92" customWidth="1"/>
    <col min="4507" max="4507" width="7" style="92" customWidth="1"/>
    <col min="4508" max="4509" width="8.81818181818182" style="92" customWidth="1"/>
    <col min="4510" max="4510" width="22.3727272727273" style="92"/>
    <col min="4511" max="4511" width="8.81818181818182" style="92" customWidth="1"/>
    <col min="4512" max="4512" width="22.3727272727273" style="92"/>
    <col min="4513" max="4513" width="3.36363636363636" style="92" customWidth="1"/>
    <col min="4514" max="4514" width="5.18181818181818" style="92" customWidth="1"/>
    <col min="4515" max="4515" width="4.27272727272727" style="92" customWidth="1"/>
    <col min="4516" max="4516" width="5.18181818181818" style="92" customWidth="1"/>
    <col min="4517" max="4517" width="3.36363636363636" style="92" customWidth="1"/>
    <col min="4518" max="4518" width="8.81818181818182" style="92" customWidth="1"/>
    <col min="4519" max="4519" width="4.27272727272727" style="92" customWidth="1"/>
    <col min="4520" max="4520" width="7" style="92" customWidth="1"/>
    <col min="4521" max="4521" width="8.81818181818182" style="92" customWidth="1"/>
    <col min="4522" max="4522" width="4.27272727272727" style="92" customWidth="1"/>
    <col min="4523" max="4523" width="7" style="92" customWidth="1"/>
    <col min="4524" max="4525" width="8.81818181818182" style="92" customWidth="1"/>
    <col min="4526" max="4526" width="22.3727272727273" style="92"/>
    <col min="4527" max="4527" width="8.81818181818182" style="92" customWidth="1"/>
    <col min="4528" max="4528" width="22.3727272727273" style="92"/>
    <col min="4529" max="4529" width="3.36363636363636" style="92" customWidth="1"/>
    <col min="4530" max="4530" width="5.18181818181818" style="92" customWidth="1"/>
    <col min="4531" max="4531" width="4.27272727272727" style="92" customWidth="1"/>
    <col min="4532" max="4532" width="5.18181818181818" style="92" customWidth="1"/>
    <col min="4533" max="4533" width="3.36363636363636" style="92" customWidth="1"/>
    <col min="4534" max="4534" width="8.81818181818182" style="92" customWidth="1"/>
    <col min="4535" max="4535" width="4.27272727272727" style="92" customWidth="1"/>
    <col min="4536" max="4536" width="7" style="92" customWidth="1"/>
    <col min="4537" max="4537" width="8.81818181818182" style="92" customWidth="1"/>
    <col min="4538" max="4538" width="4.27272727272727" style="92" customWidth="1"/>
    <col min="4539" max="4539" width="7" style="92" customWidth="1"/>
    <col min="4540" max="4541" width="8.81818181818182" style="92" customWidth="1"/>
    <col min="4542" max="4542" width="22.3727272727273" style="92"/>
    <col min="4543" max="4543" width="8.81818181818182" style="92" customWidth="1"/>
    <col min="4544" max="4544" width="22.3727272727273" style="92"/>
    <col min="4545" max="4545" width="3.36363636363636" style="92" customWidth="1"/>
    <col min="4546" max="4546" width="5.18181818181818" style="92" customWidth="1"/>
    <col min="4547" max="4547" width="4.27272727272727" style="92" customWidth="1"/>
    <col min="4548" max="4548" width="5.18181818181818" style="92" customWidth="1"/>
    <col min="4549" max="4549" width="3.36363636363636" style="92" customWidth="1"/>
    <col min="4550" max="4550" width="8.81818181818182" style="92" customWidth="1"/>
    <col min="4551" max="4551" width="4.27272727272727" style="92" customWidth="1"/>
    <col min="4552" max="4552" width="7" style="92" customWidth="1"/>
    <col min="4553" max="4553" width="8.81818181818182" style="92" customWidth="1"/>
    <col min="4554" max="4554" width="4.27272727272727" style="92" customWidth="1"/>
    <col min="4555" max="4555" width="7" style="92" customWidth="1"/>
    <col min="4556" max="4557" width="8.81818181818182" style="92" customWidth="1"/>
    <col min="4558" max="4558" width="22.3727272727273" style="92"/>
    <col min="4559" max="4559" width="8.81818181818182" style="92" customWidth="1"/>
    <col min="4560" max="4560" width="22.3727272727273" style="92"/>
    <col min="4561" max="4561" width="3.36363636363636" style="92" customWidth="1"/>
    <col min="4562" max="4562" width="5.18181818181818" style="92" customWidth="1"/>
    <col min="4563" max="4563" width="4.27272727272727" style="92" customWidth="1"/>
    <col min="4564" max="4564" width="5.18181818181818" style="92" customWidth="1"/>
    <col min="4565" max="4565" width="3.36363636363636" style="92" customWidth="1"/>
    <col min="4566" max="4566" width="8.81818181818182" style="92" customWidth="1"/>
    <col min="4567" max="4567" width="4.27272727272727" style="92" customWidth="1"/>
    <col min="4568" max="4568" width="7" style="92" customWidth="1"/>
    <col min="4569" max="4569" width="8.81818181818182" style="92" customWidth="1"/>
    <col min="4570" max="4570" width="4.27272727272727" style="92" customWidth="1"/>
    <col min="4571" max="4571" width="7" style="92" customWidth="1"/>
    <col min="4572" max="4573" width="8.81818181818182" style="92" customWidth="1"/>
    <col min="4574" max="4574" width="22.3727272727273" style="92"/>
    <col min="4575" max="4575" width="8.81818181818182" style="92" customWidth="1"/>
    <col min="4576" max="4576" width="22.3727272727273" style="92"/>
    <col min="4577" max="4577" width="3.36363636363636" style="92" customWidth="1"/>
    <col min="4578" max="4578" width="5.18181818181818" style="92" customWidth="1"/>
    <col min="4579" max="4579" width="4.27272727272727" style="92" customWidth="1"/>
    <col min="4580" max="4580" width="5.18181818181818" style="92" customWidth="1"/>
    <col min="4581" max="4581" width="3.36363636363636" style="92" customWidth="1"/>
    <col min="4582" max="4582" width="8.81818181818182" style="92" customWidth="1"/>
    <col min="4583" max="4583" width="4.27272727272727" style="92" customWidth="1"/>
    <col min="4584" max="4584" width="7" style="92" customWidth="1"/>
    <col min="4585" max="4585" width="8.81818181818182" style="92" customWidth="1"/>
    <col min="4586" max="4586" width="4.27272727272727" style="92" customWidth="1"/>
    <col min="4587" max="4587" width="7" style="92" customWidth="1"/>
    <col min="4588" max="4589" width="8.81818181818182" style="92" customWidth="1"/>
    <col min="4590" max="4590" width="22.3727272727273" style="92"/>
    <col min="4591" max="4591" width="8.81818181818182" style="92" customWidth="1"/>
    <col min="4592" max="4592" width="22.3727272727273" style="92"/>
    <col min="4593" max="4593" width="3.36363636363636" style="92" customWidth="1"/>
    <col min="4594" max="4594" width="5.18181818181818" style="92" customWidth="1"/>
    <col min="4595" max="4595" width="4.27272727272727" style="92" customWidth="1"/>
    <col min="4596" max="4596" width="5.18181818181818" style="92" customWidth="1"/>
    <col min="4597" max="4597" width="3.36363636363636" style="92" customWidth="1"/>
    <col min="4598" max="4598" width="8.81818181818182" style="92" customWidth="1"/>
    <col min="4599" max="4599" width="4.27272727272727" style="92" customWidth="1"/>
    <col min="4600" max="4600" width="7" style="92" customWidth="1"/>
    <col min="4601" max="4601" width="8.81818181818182" style="92" customWidth="1"/>
    <col min="4602" max="4602" width="4.27272727272727" style="92" customWidth="1"/>
    <col min="4603" max="4603" width="7" style="92" customWidth="1"/>
    <col min="4604" max="4605" width="8.81818181818182" style="92" customWidth="1"/>
    <col min="4606" max="4606" width="22.3727272727273" style="92"/>
    <col min="4607" max="4607" width="8.81818181818182" style="92" customWidth="1"/>
    <col min="4608" max="4608" width="22.3727272727273" style="92"/>
    <col min="4609" max="4609" width="3.36363636363636" style="92" customWidth="1"/>
    <col min="4610" max="4610" width="5.18181818181818" style="92" customWidth="1"/>
    <col min="4611" max="4611" width="4.27272727272727" style="92" customWidth="1"/>
    <col min="4612" max="4612" width="5.18181818181818" style="92" customWidth="1"/>
    <col min="4613" max="4613" width="3.36363636363636" style="92" customWidth="1"/>
    <col min="4614" max="4614" width="8.81818181818182" style="92" customWidth="1"/>
    <col min="4615" max="4615" width="4.27272727272727" style="92" customWidth="1"/>
    <col min="4616" max="4616" width="7" style="92" customWidth="1"/>
    <col min="4617" max="4617" width="8.81818181818182" style="92" customWidth="1"/>
    <col min="4618" max="4618" width="4.27272727272727" style="92" customWidth="1"/>
    <col min="4619" max="4619" width="7" style="92" customWidth="1"/>
    <col min="4620" max="4621" width="8.81818181818182" style="92" customWidth="1"/>
    <col min="4622" max="4622" width="22.3727272727273" style="92"/>
    <col min="4623" max="4623" width="8.81818181818182" style="92" customWidth="1"/>
    <col min="4624" max="4624" width="22.3727272727273" style="92"/>
    <col min="4625" max="4625" width="3.36363636363636" style="92" customWidth="1"/>
    <col min="4626" max="4626" width="5.18181818181818" style="92" customWidth="1"/>
    <col min="4627" max="4627" width="4.27272727272727" style="92" customWidth="1"/>
    <col min="4628" max="4628" width="5.18181818181818" style="92" customWidth="1"/>
    <col min="4629" max="4629" width="3.36363636363636" style="92" customWidth="1"/>
    <col min="4630" max="4630" width="8.81818181818182" style="92" customWidth="1"/>
    <col min="4631" max="4631" width="4.27272727272727" style="92" customWidth="1"/>
    <col min="4632" max="4632" width="7" style="92" customWidth="1"/>
    <col min="4633" max="4633" width="8.81818181818182" style="92" customWidth="1"/>
    <col min="4634" max="4634" width="4.27272727272727" style="92" customWidth="1"/>
    <col min="4635" max="4635" width="7" style="92" customWidth="1"/>
    <col min="4636" max="4637" width="8.81818181818182" style="92" customWidth="1"/>
    <col min="4638" max="4638" width="22.3727272727273" style="92"/>
    <col min="4639" max="4639" width="8.81818181818182" style="92" customWidth="1"/>
    <col min="4640" max="4640" width="22.3727272727273" style="92"/>
    <col min="4641" max="4641" width="3.36363636363636" style="92" customWidth="1"/>
    <col min="4642" max="4642" width="5.18181818181818" style="92" customWidth="1"/>
    <col min="4643" max="4643" width="4.27272727272727" style="92" customWidth="1"/>
    <col min="4644" max="4644" width="5.18181818181818" style="92" customWidth="1"/>
    <col min="4645" max="4645" width="3.36363636363636" style="92" customWidth="1"/>
    <col min="4646" max="4646" width="8.81818181818182" style="92" customWidth="1"/>
    <col min="4647" max="4647" width="4.27272727272727" style="92" customWidth="1"/>
    <col min="4648" max="4648" width="7" style="92" customWidth="1"/>
    <col min="4649" max="4649" width="8.81818181818182" style="92" customWidth="1"/>
    <col min="4650" max="4650" width="4.27272727272727" style="92" customWidth="1"/>
    <col min="4651" max="4651" width="7" style="92" customWidth="1"/>
    <col min="4652" max="4653" width="8.81818181818182" style="92" customWidth="1"/>
    <col min="4654" max="4654" width="22.3727272727273" style="92"/>
    <col min="4655" max="4655" width="8.81818181818182" style="92" customWidth="1"/>
    <col min="4656" max="4656" width="22.3727272727273" style="92"/>
    <col min="4657" max="4657" width="3.36363636363636" style="92" customWidth="1"/>
    <col min="4658" max="4658" width="5.18181818181818" style="92" customWidth="1"/>
    <col min="4659" max="4659" width="4.27272727272727" style="92" customWidth="1"/>
    <col min="4660" max="4660" width="5.18181818181818" style="92" customWidth="1"/>
    <col min="4661" max="4661" width="3.36363636363636" style="92" customWidth="1"/>
    <col min="4662" max="4662" width="8.81818181818182" style="92" customWidth="1"/>
    <col min="4663" max="4663" width="4.27272727272727" style="92" customWidth="1"/>
    <col min="4664" max="4664" width="7" style="92" customWidth="1"/>
    <col min="4665" max="4665" width="8.81818181818182" style="92" customWidth="1"/>
    <col min="4666" max="4666" width="4.27272727272727" style="92" customWidth="1"/>
    <col min="4667" max="4667" width="7" style="92" customWidth="1"/>
    <col min="4668" max="4669" width="8.81818181818182" style="92" customWidth="1"/>
    <col min="4670" max="4670" width="22.3727272727273" style="92"/>
    <col min="4671" max="4671" width="8.81818181818182" style="92" customWidth="1"/>
    <col min="4672" max="4672" width="22.3727272727273" style="92"/>
    <col min="4673" max="4673" width="3.36363636363636" style="92" customWidth="1"/>
    <col min="4674" max="4674" width="5.18181818181818" style="92" customWidth="1"/>
    <col min="4675" max="4675" width="4.27272727272727" style="92" customWidth="1"/>
    <col min="4676" max="4676" width="5.18181818181818" style="92" customWidth="1"/>
    <col min="4677" max="4677" width="3.36363636363636" style="92" customWidth="1"/>
    <col min="4678" max="4678" width="8.81818181818182" style="92" customWidth="1"/>
    <col min="4679" max="4679" width="4.27272727272727" style="92" customWidth="1"/>
    <col min="4680" max="4680" width="7" style="92" customWidth="1"/>
    <col min="4681" max="4681" width="8.81818181818182" style="92" customWidth="1"/>
    <col min="4682" max="4682" width="4.27272727272727" style="92" customWidth="1"/>
    <col min="4683" max="4683" width="7" style="92" customWidth="1"/>
    <col min="4684" max="4685" width="8.81818181818182" style="92" customWidth="1"/>
    <col min="4686" max="4686" width="22.3727272727273" style="92"/>
    <col min="4687" max="4687" width="8.81818181818182" style="92" customWidth="1"/>
    <col min="4688" max="4688" width="22.3727272727273" style="92"/>
    <col min="4689" max="4689" width="3.36363636363636" style="92" customWidth="1"/>
    <col min="4690" max="4690" width="5.18181818181818" style="92" customWidth="1"/>
    <col min="4691" max="4691" width="4.27272727272727" style="92" customWidth="1"/>
    <col min="4692" max="4692" width="5.18181818181818" style="92" customWidth="1"/>
    <col min="4693" max="4693" width="3.36363636363636" style="92" customWidth="1"/>
    <col min="4694" max="4694" width="8.81818181818182" style="92" customWidth="1"/>
    <col min="4695" max="4695" width="4.27272727272727" style="92" customWidth="1"/>
    <col min="4696" max="4696" width="7" style="92" customWidth="1"/>
    <col min="4697" max="4697" width="8.81818181818182" style="92" customWidth="1"/>
    <col min="4698" max="4698" width="4.27272727272727" style="92" customWidth="1"/>
    <col min="4699" max="4699" width="7" style="92" customWidth="1"/>
    <col min="4700" max="4701" width="8.81818181818182" style="92" customWidth="1"/>
    <col min="4702" max="4702" width="22.3727272727273" style="92"/>
    <col min="4703" max="4703" width="8.81818181818182" style="92" customWidth="1"/>
    <col min="4704" max="4704" width="22.3727272727273" style="92"/>
    <col min="4705" max="4705" width="3.36363636363636" style="92" customWidth="1"/>
    <col min="4706" max="4706" width="5.18181818181818" style="92" customWidth="1"/>
    <col min="4707" max="4707" width="4.27272727272727" style="92" customWidth="1"/>
    <col min="4708" max="4708" width="5.18181818181818" style="92" customWidth="1"/>
    <col min="4709" max="4709" width="3.36363636363636" style="92" customWidth="1"/>
    <col min="4710" max="4710" width="8.81818181818182" style="92" customWidth="1"/>
    <col min="4711" max="4711" width="4.27272727272727" style="92" customWidth="1"/>
    <col min="4712" max="4712" width="7" style="92" customWidth="1"/>
    <col min="4713" max="4713" width="8.81818181818182" style="92" customWidth="1"/>
    <col min="4714" max="4714" width="4.27272727272727" style="92" customWidth="1"/>
    <col min="4715" max="4715" width="7" style="92" customWidth="1"/>
    <col min="4716" max="4717" width="8.81818181818182" style="92" customWidth="1"/>
    <col min="4718" max="4718" width="22.3727272727273" style="92"/>
    <col min="4719" max="4719" width="8.81818181818182" style="92" customWidth="1"/>
    <col min="4720" max="4720" width="22.3727272727273" style="92"/>
    <col min="4721" max="4721" width="3.36363636363636" style="92" customWidth="1"/>
    <col min="4722" max="4722" width="5.18181818181818" style="92" customWidth="1"/>
    <col min="4723" max="4723" width="4.27272727272727" style="92" customWidth="1"/>
    <col min="4724" max="4724" width="5.18181818181818" style="92" customWidth="1"/>
    <col min="4725" max="4725" width="3.36363636363636" style="92" customWidth="1"/>
    <col min="4726" max="4726" width="8.81818181818182" style="92" customWidth="1"/>
    <col min="4727" max="4727" width="4.27272727272727" style="92" customWidth="1"/>
    <col min="4728" max="4728" width="7" style="92" customWidth="1"/>
    <col min="4729" max="4729" width="8.81818181818182" style="92" customWidth="1"/>
    <col min="4730" max="4730" width="4.27272727272727" style="92" customWidth="1"/>
    <col min="4731" max="4731" width="7" style="92" customWidth="1"/>
    <col min="4732" max="4733" width="8.81818181818182" style="92" customWidth="1"/>
    <col min="4734" max="4734" width="22.3727272727273" style="92"/>
    <col min="4735" max="4735" width="8.81818181818182" style="92" customWidth="1"/>
    <col min="4736" max="4736" width="22.3727272727273" style="92"/>
    <col min="4737" max="4737" width="3.36363636363636" style="92" customWidth="1"/>
    <col min="4738" max="4738" width="5.18181818181818" style="92" customWidth="1"/>
    <col min="4739" max="4739" width="4.27272727272727" style="92" customWidth="1"/>
    <col min="4740" max="4740" width="5.18181818181818" style="92" customWidth="1"/>
    <col min="4741" max="4741" width="3.36363636363636" style="92" customWidth="1"/>
    <col min="4742" max="4742" width="8.81818181818182" style="92" customWidth="1"/>
    <col min="4743" max="4743" width="4.27272727272727" style="92" customWidth="1"/>
    <col min="4744" max="4744" width="7" style="92" customWidth="1"/>
    <col min="4745" max="4745" width="8.81818181818182" style="92" customWidth="1"/>
    <col min="4746" max="4746" width="4.27272727272727" style="92" customWidth="1"/>
    <col min="4747" max="4747" width="7" style="92" customWidth="1"/>
    <col min="4748" max="4749" width="8.81818181818182" style="92" customWidth="1"/>
    <col min="4750" max="4750" width="22.3727272727273" style="92"/>
    <col min="4751" max="4751" width="8.81818181818182" style="92" customWidth="1"/>
    <col min="4752" max="4752" width="22.3727272727273" style="92"/>
    <col min="4753" max="4753" width="3.36363636363636" style="92" customWidth="1"/>
    <col min="4754" max="4754" width="5.18181818181818" style="92" customWidth="1"/>
    <col min="4755" max="4755" width="4.27272727272727" style="92" customWidth="1"/>
    <col min="4756" max="4756" width="5.18181818181818" style="92" customWidth="1"/>
    <col min="4757" max="4757" width="3.36363636363636" style="92" customWidth="1"/>
    <col min="4758" max="4758" width="8.81818181818182" style="92" customWidth="1"/>
    <col min="4759" max="4759" width="4.27272727272727" style="92" customWidth="1"/>
    <col min="4760" max="4760" width="7" style="92" customWidth="1"/>
    <col min="4761" max="4761" width="8.81818181818182" style="92" customWidth="1"/>
    <col min="4762" max="4762" width="4.27272727272727" style="92" customWidth="1"/>
    <col min="4763" max="4763" width="7" style="92" customWidth="1"/>
    <col min="4764" max="4765" width="8.81818181818182" style="92" customWidth="1"/>
    <col min="4766" max="4766" width="22.3727272727273" style="92"/>
    <col min="4767" max="4767" width="8.81818181818182" style="92" customWidth="1"/>
    <col min="4768" max="4768" width="22.3727272727273" style="92"/>
    <col min="4769" max="4769" width="3.36363636363636" style="92" customWidth="1"/>
    <col min="4770" max="4770" width="5.18181818181818" style="92" customWidth="1"/>
    <col min="4771" max="4771" width="4.27272727272727" style="92" customWidth="1"/>
    <col min="4772" max="4772" width="5.18181818181818" style="92" customWidth="1"/>
    <col min="4773" max="4773" width="3.36363636363636" style="92" customWidth="1"/>
    <col min="4774" max="4774" width="8.81818181818182" style="92" customWidth="1"/>
    <col min="4775" max="4775" width="4.27272727272727" style="92" customWidth="1"/>
    <col min="4776" max="4776" width="7" style="92" customWidth="1"/>
    <col min="4777" max="4777" width="8.81818181818182" style="92" customWidth="1"/>
    <col min="4778" max="4778" width="4.27272727272727" style="92" customWidth="1"/>
    <col min="4779" max="4779" width="7" style="92" customWidth="1"/>
    <col min="4780" max="4781" width="8.81818181818182" style="92" customWidth="1"/>
    <col min="4782" max="4782" width="22.3727272727273" style="92"/>
    <col min="4783" max="4783" width="8.81818181818182" style="92" customWidth="1"/>
    <col min="4784" max="4784" width="22.3727272727273" style="92"/>
    <col min="4785" max="4785" width="3.36363636363636" style="92" customWidth="1"/>
    <col min="4786" max="4786" width="5.18181818181818" style="92" customWidth="1"/>
    <col min="4787" max="4787" width="4.27272727272727" style="92" customWidth="1"/>
    <col min="4788" max="4788" width="5.18181818181818" style="92" customWidth="1"/>
    <col min="4789" max="4789" width="3.36363636363636" style="92" customWidth="1"/>
    <col min="4790" max="4790" width="8.81818181818182" style="92" customWidth="1"/>
    <col min="4791" max="4791" width="4.27272727272727" style="92" customWidth="1"/>
    <col min="4792" max="4792" width="7" style="92" customWidth="1"/>
    <col min="4793" max="4793" width="8.81818181818182" style="92" customWidth="1"/>
    <col min="4794" max="4794" width="4.27272727272727" style="92" customWidth="1"/>
    <col min="4795" max="4795" width="7" style="92" customWidth="1"/>
    <col min="4796" max="4797" width="8.81818181818182" style="92" customWidth="1"/>
    <col min="4798" max="4798" width="22.3727272727273" style="92"/>
    <col min="4799" max="4799" width="8.81818181818182" style="92" customWidth="1"/>
    <col min="4800" max="4800" width="22.3727272727273" style="92"/>
    <col min="4801" max="4801" width="3.36363636363636" style="92" customWidth="1"/>
    <col min="4802" max="4802" width="5.18181818181818" style="92" customWidth="1"/>
    <col min="4803" max="4803" width="4.27272727272727" style="92" customWidth="1"/>
    <col min="4804" max="4804" width="5.18181818181818" style="92" customWidth="1"/>
    <col min="4805" max="4805" width="3.36363636363636" style="92" customWidth="1"/>
    <col min="4806" max="4806" width="8.81818181818182" style="92" customWidth="1"/>
    <col min="4807" max="4807" width="4.27272727272727" style="92" customWidth="1"/>
    <col min="4808" max="4808" width="7" style="92" customWidth="1"/>
    <col min="4809" max="4809" width="8.81818181818182" style="92" customWidth="1"/>
    <col min="4810" max="4810" width="4.27272727272727" style="92" customWidth="1"/>
    <col min="4811" max="4811" width="7" style="92" customWidth="1"/>
    <col min="4812" max="4813" width="8.81818181818182" style="92" customWidth="1"/>
    <col min="4814" max="4814" width="22.3727272727273" style="92"/>
    <col min="4815" max="4815" width="8.81818181818182" style="92" customWidth="1"/>
    <col min="4816" max="4816" width="22.3727272727273" style="92"/>
    <col min="4817" max="4817" width="3.36363636363636" style="92" customWidth="1"/>
    <col min="4818" max="4818" width="5.18181818181818" style="92" customWidth="1"/>
    <col min="4819" max="4819" width="4.27272727272727" style="92" customWidth="1"/>
    <col min="4820" max="4820" width="5.18181818181818" style="92" customWidth="1"/>
    <col min="4821" max="4821" width="3.36363636363636" style="92" customWidth="1"/>
    <col min="4822" max="4822" width="8.81818181818182" style="92" customWidth="1"/>
    <col min="4823" max="4823" width="4.27272727272727" style="92" customWidth="1"/>
    <col min="4824" max="4824" width="7" style="92" customWidth="1"/>
    <col min="4825" max="4825" width="8.81818181818182" style="92" customWidth="1"/>
    <col min="4826" max="4826" width="4.27272727272727" style="92" customWidth="1"/>
    <col min="4827" max="4827" width="7" style="92" customWidth="1"/>
    <col min="4828" max="4829" width="8.81818181818182" style="92" customWidth="1"/>
    <col min="4830" max="4830" width="22.3727272727273" style="92"/>
    <col min="4831" max="4831" width="8.81818181818182" style="92" customWidth="1"/>
    <col min="4832" max="4832" width="22.3727272727273" style="92"/>
    <col min="4833" max="4833" width="3.36363636363636" style="92" customWidth="1"/>
    <col min="4834" max="4834" width="5.18181818181818" style="92" customWidth="1"/>
    <col min="4835" max="4835" width="4.27272727272727" style="92" customWidth="1"/>
    <col min="4836" max="4836" width="5.18181818181818" style="92" customWidth="1"/>
    <col min="4837" max="4837" width="3.36363636363636" style="92" customWidth="1"/>
    <col min="4838" max="4838" width="8.81818181818182" style="92" customWidth="1"/>
    <col min="4839" max="4839" width="4.27272727272727" style="92" customWidth="1"/>
    <col min="4840" max="4840" width="7" style="92" customWidth="1"/>
    <col min="4841" max="4841" width="8.81818181818182" style="92" customWidth="1"/>
    <col min="4842" max="4842" width="4.27272727272727" style="92" customWidth="1"/>
    <col min="4843" max="4843" width="7" style="92" customWidth="1"/>
    <col min="4844" max="4845" width="8.81818181818182" style="92" customWidth="1"/>
    <col min="4846" max="4846" width="22.3727272727273" style="92"/>
    <col min="4847" max="4847" width="8.81818181818182" style="92" customWidth="1"/>
    <col min="4848" max="4848" width="22.3727272727273" style="92"/>
    <col min="4849" max="4849" width="3.36363636363636" style="92" customWidth="1"/>
    <col min="4850" max="4850" width="5.18181818181818" style="92" customWidth="1"/>
    <col min="4851" max="4851" width="4.27272727272727" style="92" customWidth="1"/>
    <col min="4852" max="4852" width="5.18181818181818" style="92" customWidth="1"/>
    <col min="4853" max="4853" width="3.36363636363636" style="92" customWidth="1"/>
    <col min="4854" max="4854" width="8.81818181818182" style="92" customWidth="1"/>
    <col min="4855" max="4855" width="4.27272727272727" style="92" customWidth="1"/>
    <col min="4856" max="4856" width="7" style="92" customWidth="1"/>
    <col min="4857" max="4857" width="8.81818181818182" style="92" customWidth="1"/>
    <col min="4858" max="4858" width="4.27272727272727" style="92" customWidth="1"/>
    <col min="4859" max="4859" width="7" style="92" customWidth="1"/>
    <col min="4860" max="4861" width="8.81818181818182" style="92" customWidth="1"/>
    <col min="4862" max="4862" width="22.3727272727273" style="92"/>
    <col min="4863" max="4863" width="8.81818181818182" style="92" customWidth="1"/>
    <col min="4864" max="4864" width="22.3727272727273" style="92"/>
    <col min="4865" max="4865" width="3.36363636363636" style="92" customWidth="1"/>
    <col min="4866" max="4866" width="5.18181818181818" style="92" customWidth="1"/>
    <col min="4867" max="4867" width="4.27272727272727" style="92" customWidth="1"/>
    <col min="4868" max="4868" width="5.18181818181818" style="92" customWidth="1"/>
    <col min="4869" max="4869" width="3.36363636363636" style="92" customWidth="1"/>
    <col min="4870" max="4870" width="8.81818181818182" style="92" customWidth="1"/>
    <col min="4871" max="4871" width="4.27272727272727" style="92" customWidth="1"/>
    <col min="4872" max="4872" width="7" style="92" customWidth="1"/>
    <col min="4873" max="4873" width="8.81818181818182" style="92" customWidth="1"/>
    <col min="4874" max="4874" width="4.27272727272727" style="92" customWidth="1"/>
    <col min="4875" max="4875" width="7" style="92" customWidth="1"/>
    <col min="4876" max="4877" width="8.81818181818182" style="92" customWidth="1"/>
    <col min="4878" max="4878" width="22.3727272727273" style="92"/>
    <col min="4879" max="4879" width="8.81818181818182" style="92" customWidth="1"/>
    <col min="4880" max="4880" width="22.3727272727273" style="92"/>
    <col min="4881" max="4881" width="3.36363636363636" style="92" customWidth="1"/>
    <col min="4882" max="4882" width="5.18181818181818" style="92" customWidth="1"/>
    <col min="4883" max="4883" width="4.27272727272727" style="92" customWidth="1"/>
    <col min="4884" max="4884" width="5.18181818181818" style="92" customWidth="1"/>
    <col min="4885" max="4885" width="3.36363636363636" style="92" customWidth="1"/>
    <col min="4886" max="4886" width="8.81818181818182" style="92" customWidth="1"/>
    <col min="4887" max="4887" width="4.27272727272727" style="92" customWidth="1"/>
    <col min="4888" max="4888" width="7" style="92" customWidth="1"/>
    <col min="4889" max="4889" width="8.81818181818182" style="92" customWidth="1"/>
    <col min="4890" max="4890" width="4.27272727272727" style="92" customWidth="1"/>
    <col min="4891" max="4891" width="7" style="92" customWidth="1"/>
    <col min="4892" max="4893" width="8.81818181818182" style="92" customWidth="1"/>
    <col min="4894" max="4894" width="22.3727272727273" style="92"/>
    <col min="4895" max="4895" width="8.81818181818182" style="92" customWidth="1"/>
    <col min="4896" max="4896" width="22.3727272727273" style="92"/>
    <col min="4897" max="4897" width="3.36363636363636" style="92" customWidth="1"/>
    <col min="4898" max="4898" width="5.18181818181818" style="92" customWidth="1"/>
    <col min="4899" max="4899" width="4.27272727272727" style="92" customWidth="1"/>
    <col min="4900" max="4900" width="5.18181818181818" style="92" customWidth="1"/>
    <col min="4901" max="4901" width="3.36363636363636" style="92" customWidth="1"/>
    <col min="4902" max="4902" width="8.81818181818182" style="92" customWidth="1"/>
    <col min="4903" max="4903" width="4.27272727272727" style="92" customWidth="1"/>
    <col min="4904" max="4904" width="7" style="92" customWidth="1"/>
    <col min="4905" max="4905" width="8.81818181818182" style="92" customWidth="1"/>
    <col min="4906" max="4906" width="4.27272727272727" style="92" customWidth="1"/>
    <col min="4907" max="4907" width="7" style="92" customWidth="1"/>
    <col min="4908" max="4909" width="8.81818181818182" style="92" customWidth="1"/>
    <col min="4910" max="4910" width="22.3727272727273" style="92"/>
    <col min="4911" max="4911" width="8.81818181818182" style="92" customWidth="1"/>
    <col min="4912" max="4912" width="22.3727272727273" style="92"/>
    <col min="4913" max="4913" width="3.36363636363636" style="92" customWidth="1"/>
    <col min="4914" max="4914" width="5.18181818181818" style="92" customWidth="1"/>
    <col min="4915" max="4915" width="4.27272727272727" style="92" customWidth="1"/>
    <col min="4916" max="4916" width="5.18181818181818" style="92" customWidth="1"/>
    <col min="4917" max="4917" width="3.36363636363636" style="92" customWidth="1"/>
    <col min="4918" max="4918" width="8.81818181818182" style="92" customWidth="1"/>
    <col min="4919" max="4919" width="4.27272727272727" style="92" customWidth="1"/>
    <col min="4920" max="4920" width="7" style="92" customWidth="1"/>
    <col min="4921" max="4921" width="8.81818181818182" style="92" customWidth="1"/>
    <col min="4922" max="4922" width="4.27272727272727" style="92" customWidth="1"/>
    <col min="4923" max="4923" width="7" style="92" customWidth="1"/>
    <col min="4924" max="4925" width="8.81818181818182" style="92" customWidth="1"/>
    <col min="4926" max="4926" width="22.3727272727273" style="92"/>
    <col min="4927" max="4927" width="8.81818181818182" style="92" customWidth="1"/>
    <col min="4928" max="4928" width="22.3727272727273" style="92"/>
    <col min="4929" max="4929" width="3.36363636363636" style="92" customWidth="1"/>
    <col min="4930" max="4930" width="5.18181818181818" style="92" customWidth="1"/>
    <col min="4931" max="4931" width="4.27272727272727" style="92" customWidth="1"/>
    <col min="4932" max="4932" width="5.18181818181818" style="92" customWidth="1"/>
    <col min="4933" max="4933" width="3.36363636363636" style="92" customWidth="1"/>
    <col min="4934" max="4934" width="8.81818181818182" style="92" customWidth="1"/>
    <col min="4935" max="4935" width="4.27272727272727" style="92" customWidth="1"/>
    <col min="4936" max="4936" width="7" style="92" customWidth="1"/>
    <col min="4937" max="4937" width="8.81818181818182" style="92" customWidth="1"/>
    <col min="4938" max="4938" width="4.27272727272727" style="92" customWidth="1"/>
    <col min="4939" max="4939" width="7" style="92" customWidth="1"/>
    <col min="4940" max="4941" width="8.81818181818182" style="92" customWidth="1"/>
    <col min="4942" max="4942" width="22.3727272727273" style="92"/>
    <col min="4943" max="4943" width="8.81818181818182" style="92" customWidth="1"/>
    <col min="4944" max="4944" width="22.3727272727273" style="92"/>
    <col min="4945" max="4945" width="3.36363636363636" style="92" customWidth="1"/>
    <col min="4946" max="4946" width="5.18181818181818" style="92" customWidth="1"/>
    <col min="4947" max="4947" width="4.27272727272727" style="92" customWidth="1"/>
    <col min="4948" max="4948" width="5.18181818181818" style="92" customWidth="1"/>
    <col min="4949" max="4949" width="3.36363636363636" style="92" customWidth="1"/>
    <col min="4950" max="4950" width="8.81818181818182" style="92" customWidth="1"/>
    <col min="4951" max="4951" width="4.27272727272727" style="92" customWidth="1"/>
    <col min="4952" max="4952" width="7" style="92" customWidth="1"/>
    <col min="4953" max="4953" width="8.81818181818182" style="92" customWidth="1"/>
    <col min="4954" max="4954" width="4.27272727272727" style="92" customWidth="1"/>
    <col min="4955" max="4955" width="7" style="92" customWidth="1"/>
    <col min="4956" max="4957" width="8.81818181818182" style="92" customWidth="1"/>
    <col min="4958" max="4958" width="22.3727272727273" style="92"/>
    <col min="4959" max="4959" width="8.81818181818182" style="92" customWidth="1"/>
    <col min="4960" max="4960" width="22.3727272727273" style="92"/>
    <col min="4961" max="4961" width="3.36363636363636" style="92" customWidth="1"/>
    <col min="4962" max="4962" width="5.18181818181818" style="92" customWidth="1"/>
    <col min="4963" max="4963" width="4.27272727272727" style="92" customWidth="1"/>
    <col min="4964" max="4964" width="5.18181818181818" style="92" customWidth="1"/>
    <col min="4965" max="4965" width="3.36363636363636" style="92" customWidth="1"/>
    <col min="4966" max="4966" width="8.81818181818182" style="92" customWidth="1"/>
    <col min="4967" max="4967" width="4.27272727272727" style="92" customWidth="1"/>
    <col min="4968" max="4968" width="7" style="92" customWidth="1"/>
    <col min="4969" max="4969" width="8.81818181818182" style="92" customWidth="1"/>
    <col min="4970" max="4970" width="4.27272727272727" style="92" customWidth="1"/>
    <col min="4971" max="4971" width="7" style="92" customWidth="1"/>
    <col min="4972" max="4973" width="8.81818181818182" style="92" customWidth="1"/>
    <col min="4974" max="4974" width="22.3727272727273" style="92"/>
    <col min="4975" max="4975" width="8.81818181818182" style="92" customWidth="1"/>
    <col min="4976" max="4976" width="22.3727272727273" style="92"/>
    <col min="4977" max="4977" width="3.36363636363636" style="92" customWidth="1"/>
    <col min="4978" max="4978" width="5.18181818181818" style="92" customWidth="1"/>
    <col min="4979" max="4979" width="4.27272727272727" style="92" customWidth="1"/>
    <col min="4980" max="4980" width="5.18181818181818" style="92" customWidth="1"/>
    <col min="4981" max="4981" width="3.36363636363636" style="92" customWidth="1"/>
    <col min="4982" max="4982" width="8.81818181818182" style="92" customWidth="1"/>
    <col min="4983" max="4983" width="4.27272727272727" style="92" customWidth="1"/>
    <col min="4984" max="4984" width="7" style="92" customWidth="1"/>
    <col min="4985" max="4985" width="8.81818181818182" style="92" customWidth="1"/>
    <col min="4986" max="4986" width="4.27272727272727" style="92" customWidth="1"/>
    <col min="4987" max="4987" width="7" style="92" customWidth="1"/>
    <col min="4988" max="4989" width="8.81818181818182" style="92" customWidth="1"/>
    <col min="4990" max="4990" width="22.3727272727273" style="92"/>
    <col min="4991" max="4991" width="8.81818181818182" style="92" customWidth="1"/>
    <col min="4992" max="4992" width="22.3727272727273" style="92"/>
    <col min="4993" max="4993" width="3.36363636363636" style="92" customWidth="1"/>
    <col min="4994" max="4994" width="5.18181818181818" style="92" customWidth="1"/>
    <col min="4995" max="4995" width="4.27272727272727" style="92" customWidth="1"/>
    <col min="4996" max="4996" width="5.18181818181818" style="92" customWidth="1"/>
    <col min="4997" max="4997" width="3.36363636363636" style="92" customWidth="1"/>
    <col min="4998" max="4998" width="8.81818181818182" style="92" customWidth="1"/>
    <col min="4999" max="4999" width="4.27272727272727" style="92" customWidth="1"/>
    <col min="5000" max="5000" width="7" style="92" customWidth="1"/>
    <col min="5001" max="5001" width="8.81818181818182" style="92" customWidth="1"/>
    <col min="5002" max="5002" width="4.27272727272727" style="92" customWidth="1"/>
    <col min="5003" max="5003" width="7" style="92" customWidth="1"/>
    <col min="5004" max="5005" width="8.81818181818182" style="92" customWidth="1"/>
    <col min="5006" max="5006" width="22.3727272727273" style="92"/>
    <col min="5007" max="5007" width="8.81818181818182" style="92" customWidth="1"/>
    <col min="5008" max="5008" width="22.3727272727273" style="92"/>
    <col min="5009" max="5009" width="3.36363636363636" style="92" customWidth="1"/>
    <col min="5010" max="5010" width="5.18181818181818" style="92" customWidth="1"/>
    <col min="5011" max="5011" width="4.27272727272727" style="92" customWidth="1"/>
    <col min="5012" max="5012" width="5.18181818181818" style="92" customWidth="1"/>
    <col min="5013" max="5013" width="3.36363636363636" style="92" customWidth="1"/>
    <col min="5014" max="5014" width="8.81818181818182" style="92" customWidth="1"/>
    <col min="5015" max="5015" width="4.27272727272727" style="92" customWidth="1"/>
    <col min="5016" max="5016" width="7" style="92" customWidth="1"/>
    <col min="5017" max="5017" width="8.81818181818182" style="92" customWidth="1"/>
    <col min="5018" max="5018" width="4.27272727272727" style="92" customWidth="1"/>
    <col min="5019" max="5019" width="7" style="92" customWidth="1"/>
    <col min="5020" max="5021" width="8.81818181818182" style="92" customWidth="1"/>
    <col min="5022" max="5022" width="22.3727272727273" style="92"/>
    <col min="5023" max="5023" width="8.81818181818182" style="92" customWidth="1"/>
    <col min="5024" max="5024" width="22.3727272727273" style="92"/>
    <col min="5025" max="5025" width="3.36363636363636" style="92" customWidth="1"/>
    <col min="5026" max="5026" width="5.18181818181818" style="92" customWidth="1"/>
    <col min="5027" max="5027" width="4.27272727272727" style="92" customWidth="1"/>
    <col min="5028" max="5028" width="5.18181818181818" style="92" customWidth="1"/>
    <col min="5029" max="5029" width="3.36363636363636" style="92" customWidth="1"/>
    <col min="5030" max="5030" width="8.81818181818182" style="92" customWidth="1"/>
    <col min="5031" max="5031" width="4.27272727272727" style="92" customWidth="1"/>
    <col min="5032" max="5032" width="7" style="92" customWidth="1"/>
    <col min="5033" max="5033" width="8.81818181818182" style="92" customWidth="1"/>
    <col min="5034" max="5034" width="4.27272727272727" style="92" customWidth="1"/>
    <col min="5035" max="5035" width="7" style="92" customWidth="1"/>
    <col min="5036" max="5037" width="8.81818181818182" style="92" customWidth="1"/>
    <col min="5038" max="5038" width="22.3727272727273" style="92"/>
    <col min="5039" max="5039" width="8.81818181818182" style="92" customWidth="1"/>
    <col min="5040" max="5040" width="22.3727272727273" style="92"/>
    <col min="5041" max="5041" width="3.36363636363636" style="92" customWidth="1"/>
    <col min="5042" max="5042" width="5.18181818181818" style="92" customWidth="1"/>
    <col min="5043" max="5043" width="4.27272727272727" style="92" customWidth="1"/>
    <col min="5044" max="5044" width="5.18181818181818" style="92" customWidth="1"/>
    <col min="5045" max="5045" width="3.36363636363636" style="92" customWidth="1"/>
    <col min="5046" max="5046" width="8.81818181818182" style="92" customWidth="1"/>
    <col min="5047" max="5047" width="4.27272727272727" style="92" customWidth="1"/>
    <col min="5048" max="5048" width="7" style="92" customWidth="1"/>
    <col min="5049" max="5049" width="8.81818181818182" style="92" customWidth="1"/>
    <col min="5050" max="5050" width="4.27272727272727" style="92" customWidth="1"/>
    <col min="5051" max="5051" width="7" style="92" customWidth="1"/>
    <col min="5052" max="5053" width="8.81818181818182" style="92" customWidth="1"/>
    <col min="5054" max="5054" width="22.3727272727273" style="92"/>
    <col min="5055" max="5055" width="8.81818181818182" style="92" customWidth="1"/>
    <col min="5056" max="5056" width="22.3727272727273" style="92"/>
    <col min="5057" max="5057" width="3.36363636363636" style="92" customWidth="1"/>
    <col min="5058" max="5058" width="5.18181818181818" style="92" customWidth="1"/>
    <col min="5059" max="5059" width="4.27272727272727" style="92" customWidth="1"/>
    <col min="5060" max="5060" width="5.18181818181818" style="92" customWidth="1"/>
    <col min="5061" max="5061" width="3.36363636363636" style="92" customWidth="1"/>
    <col min="5062" max="5062" width="8.81818181818182" style="92" customWidth="1"/>
    <col min="5063" max="5063" width="4.27272727272727" style="92" customWidth="1"/>
    <col min="5064" max="5064" width="7" style="92" customWidth="1"/>
    <col min="5065" max="5065" width="8.81818181818182" style="92" customWidth="1"/>
    <col min="5066" max="5066" width="4.27272727272727" style="92" customWidth="1"/>
    <col min="5067" max="5067" width="7" style="92" customWidth="1"/>
    <col min="5068" max="5069" width="8.81818181818182" style="92" customWidth="1"/>
    <col min="5070" max="5070" width="22.3727272727273" style="92"/>
    <col min="5071" max="5071" width="8.81818181818182" style="92" customWidth="1"/>
    <col min="5072" max="5072" width="22.3727272727273" style="92"/>
    <col min="5073" max="5073" width="3.36363636363636" style="92" customWidth="1"/>
    <col min="5074" max="5074" width="5.18181818181818" style="92" customWidth="1"/>
    <col min="5075" max="5075" width="4.27272727272727" style="92" customWidth="1"/>
    <col min="5076" max="5076" width="5.18181818181818" style="92" customWidth="1"/>
    <col min="5077" max="5077" width="3.36363636363636" style="92" customWidth="1"/>
    <col min="5078" max="5078" width="8.81818181818182" style="92" customWidth="1"/>
    <col min="5079" max="5079" width="4.27272727272727" style="92" customWidth="1"/>
    <col min="5080" max="5080" width="7" style="92" customWidth="1"/>
    <col min="5081" max="5081" width="8.81818181818182" style="92" customWidth="1"/>
    <col min="5082" max="5082" width="4.27272727272727" style="92" customWidth="1"/>
    <col min="5083" max="5083" width="7" style="92" customWidth="1"/>
    <col min="5084" max="5085" width="8.81818181818182" style="92" customWidth="1"/>
    <col min="5086" max="5086" width="22.3727272727273" style="92"/>
    <col min="5087" max="5087" width="8.81818181818182" style="92" customWidth="1"/>
    <col min="5088" max="5088" width="22.3727272727273" style="92"/>
    <col min="5089" max="5089" width="3.36363636363636" style="92" customWidth="1"/>
    <col min="5090" max="5090" width="5.18181818181818" style="92" customWidth="1"/>
    <col min="5091" max="5091" width="4.27272727272727" style="92" customWidth="1"/>
    <col min="5092" max="5092" width="5.18181818181818" style="92" customWidth="1"/>
    <col min="5093" max="5093" width="3.36363636363636" style="92" customWidth="1"/>
    <col min="5094" max="5094" width="8.81818181818182" style="92" customWidth="1"/>
    <col min="5095" max="5095" width="4.27272727272727" style="92" customWidth="1"/>
    <col min="5096" max="5096" width="7" style="92" customWidth="1"/>
    <col min="5097" max="5097" width="8.81818181818182" style="92" customWidth="1"/>
    <col min="5098" max="5098" width="4.27272727272727" style="92" customWidth="1"/>
    <col min="5099" max="5099" width="7" style="92" customWidth="1"/>
    <col min="5100" max="5101" width="8.81818181818182" style="92" customWidth="1"/>
    <col min="5102" max="5102" width="22.3727272727273" style="92"/>
    <col min="5103" max="5103" width="8.81818181818182" style="92" customWidth="1"/>
    <col min="5104" max="5104" width="22.3727272727273" style="92"/>
    <col min="5105" max="5105" width="3.36363636363636" style="92" customWidth="1"/>
    <col min="5106" max="5106" width="5.18181818181818" style="92" customWidth="1"/>
    <col min="5107" max="5107" width="4.27272727272727" style="92" customWidth="1"/>
    <col min="5108" max="5108" width="5.18181818181818" style="92" customWidth="1"/>
    <col min="5109" max="5109" width="3.36363636363636" style="92" customWidth="1"/>
    <col min="5110" max="5110" width="8.81818181818182" style="92" customWidth="1"/>
    <col min="5111" max="5111" width="4.27272727272727" style="92" customWidth="1"/>
    <col min="5112" max="5112" width="7" style="92" customWidth="1"/>
    <col min="5113" max="5113" width="8.81818181818182" style="92" customWidth="1"/>
    <col min="5114" max="5114" width="4.27272727272727" style="92" customWidth="1"/>
    <col min="5115" max="5115" width="7" style="92" customWidth="1"/>
    <col min="5116" max="5117" width="8.81818181818182" style="92" customWidth="1"/>
    <col min="5118" max="5118" width="22.3727272727273" style="92"/>
    <col min="5119" max="5119" width="8.81818181818182" style="92" customWidth="1"/>
    <col min="5120" max="5120" width="22.3727272727273" style="92"/>
    <col min="5121" max="5121" width="3.36363636363636" style="92" customWidth="1"/>
    <col min="5122" max="5122" width="5.18181818181818" style="92" customWidth="1"/>
    <col min="5123" max="5123" width="4.27272727272727" style="92" customWidth="1"/>
    <col min="5124" max="5124" width="5.18181818181818" style="92" customWidth="1"/>
    <col min="5125" max="5125" width="3.36363636363636" style="92" customWidth="1"/>
    <col min="5126" max="5126" width="8.81818181818182" style="92" customWidth="1"/>
    <col min="5127" max="5127" width="4.27272727272727" style="92" customWidth="1"/>
    <col min="5128" max="5128" width="7" style="92" customWidth="1"/>
    <col min="5129" max="5129" width="8.81818181818182" style="92" customWidth="1"/>
    <col min="5130" max="5130" width="4.27272727272727" style="92" customWidth="1"/>
    <col min="5131" max="5131" width="7" style="92" customWidth="1"/>
    <col min="5132" max="5133" width="8.81818181818182" style="92" customWidth="1"/>
    <col min="5134" max="5134" width="22.3727272727273" style="92"/>
    <col min="5135" max="5135" width="8.81818181818182" style="92" customWidth="1"/>
    <col min="5136" max="5136" width="22.3727272727273" style="92"/>
    <col min="5137" max="5137" width="3.36363636363636" style="92" customWidth="1"/>
    <col min="5138" max="5138" width="5.18181818181818" style="92" customWidth="1"/>
    <col min="5139" max="5139" width="4.27272727272727" style="92" customWidth="1"/>
    <col min="5140" max="5140" width="5.18181818181818" style="92" customWidth="1"/>
    <col min="5141" max="5141" width="3.36363636363636" style="92" customWidth="1"/>
    <col min="5142" max="5142" width="8.81818181818182" style="92" customWidth="1"/>
    <col min="5143" max="5143" width="4.27272727272727" style="92" customWidth="1"/>
    <col min="5144" max="5144" width="7" style="92" customWidth="1"/>
    <col min="5145" max="5145" width="8.81818181818182" style="92" customWidth="1"/>
    <col min="5146" max="5146" width="4.27272727272727" style="92" customWidth="1"/>
    <col min="5147" max="5147" width="7" style="92" customWidth="1"/>
    <col min="5148" max="5149" width="8.81818181818182" style="92" customWidth="1"/>
    <col min="5150" max="5150" width="22.3727272727273" style="92"/>
    <col min="5151" max="5151" width="8.81818181818182" style="92" customWidth="1"/>
    <col min="5152" max="5152" width="22.3727272727273" style="92"/>
    <col min="5153" max="5153" width="3.36363636363636" style="92" customWidth="1"/>
    <col min="5154" max="5154" width="5.18181818181818" style="92" customWidth="1"/>
    <col min="5155" max="5155" width="4.27272727272727" style="92" customWidth="1"/>
    <col min="5156" max="5156" width="5.18181818181818" style="92" customWidth="1"/>
    <col min="5157" max="5157" width="3.36363636363636" style="92" customWidth="1"/>
    <col min="5158" max="5158" width="8.81818181818182" style="92" customWidth="1"/>
    <col min="5159" max="5159" width="4.27272727272727" style="92" customWidth="1"/>
    <col min="5160" max="5160" width="7" style="92" customWidth="1"/>
    <col min="5161" max="5161" width="8.81818181818182" style="92" customWidth="1"/>
    <col min="5162" max="5162" width="4.27272727272727" style="92" customWidth="1"/>
    <col min="5163" max="5163" width="7" style="92" customWidth="1"/>
    <col min="5164" max="5165" width="8.81818181818182" style="92" customWidth="1"/>
    <col min="5166" max="5166" width="22.3727272727273" style="92"/>
    <col min="5167" max="5167" width="8.81818181818182" style="92" customWidth="1"/>
    <col min="5168" max="5168" width="22.3727272727273" style="92"/>
    <col min="5169" max="5169" width="3.36363636363636" style="92" customWidth="1"/>
    <col min="5170" max="5170" width="5.18181818181818" style="92" customWidth="1"/>
    <col min="5171" max="5171" width="4.27272727272727" style="92" customWidth="1"/>
    <col min="5172" max="5172" width="5.18181818181818" style="92" customWidth="1"/>
    <col min="5173" max="5173" width="3.36363636363636" style="92" customWidth="1"/>
    <col min="5174" max="5174" width="8.81818181818182" style="92" customWidth="1"/>
    <col min="5175" max="5175" width="4.27272727272727" style="92" customWidth="1"/>
    <col min="5176" max="5176" width="7" style="92" customWidth="1"/>
    <col min="5177" max="5177" width="8.81818181818182" style="92" customWidth="1"/>
    <col min="5178" max="5178" width="4.27272727272727" style="92" customWidth="1"/>
    <col min="5179" max="5179" width="7" style="92" customWidth="1"/>
    <col min="5180" max="5181" width="8.81818181818182" style="92" customWidth="1"/>
    <col min="5182" max="5182" width="22.3727272727273" style="92"/>
    <col min="5183" max="5183" width="8.81818181818182" style="92" customWidth="1"/>
    <col min="5184" max="5184" width="22.3727272727273" style="92"/>
    <col min="5185" max="5185" width="3.36363636363636" style="92" customWidth="1"/>
    <col min="5186" max="5186" width="5.18181818181818" style="92" customWidth="1"/>
    <col min="5187" max="5187" width="4.27272727272727" style="92" customWidth="1"/>
    <col min="5188" max="5188" width="5.18181818181818" style="92" customWidth="1"/>
    <col min="5189" max="5189" width="3.36363636363636" style="92" customWidth="1"/>
    <col min="5190" max="5190" width="8.81818181818182" style="92" customWidth="1"/>
    <col min="5191" max="5191" width="4.27272727272727" style="92" customWidth="1"/>
    <col min="5192" max="5192" width="7" style="92" customWidth="1"/>
    <col min="5193" max="5193" width="8.81818181818182" style="92" customWidth="1"/>
    <col min="5194" max="5194" width="4.27272727272727" style="92" customWidth="1"/>
    <col min="5195" max="5195" width="7" style="92" customWidth="1"/>
    <col min="5196" max="5197" width="8.81818181818182" style="92" customWidth="1"/>
    <col min="5198" max="5198" width="22.3727272727273" style="92"/>
    <col min="5199" max="5199" width="8.81818181818182" style="92" customWidth="1"/>
    <col min="5200" max="5200" width="22.3727272727273" style="92"/>
    <col min="5201" max="5201" width="3.36363636363636" style="92" customWidth="1"/>
    <col min="5202" max="5202" width="5.18181818181818" style="92" customWidth="1"/>
    <col min="5203" max="5203" width="4.27272727272727" style="92" customWidth="1"/>
    <col min="5204" max="5204" width="5.18181818181818" style="92" customWidth="1"/>
    <col min="5205" max="5205" width="3.36363636363636" style="92" customWidth="1"/>
    <col min="5206" max="5206" width="8.81818181818182" style="92" customWidth="1"/>
    <col min="5207" max="5207" width="4.27272727272727" style="92" customWidth="1"/>
    <col min="5208" max="5208" width="7" style="92" customWidth="1"/>
    <col min="5209" max="5209" width="8.81818181818182" style="92" customWidth="1"/>
    <col min="5210" max="5210" width="4.27272727272727" style="92" customWidth="1"/>
    <col min="5211" max="5211" width="7" style="92" customWidth="1"/>
    <col min="5212" max="5213" width="8.81818181818182" style="92" customWidth="1"/>
    <col min="5214" max="5214" width="22.3727272727273" style="92"/>
    <col min="5215" max="5215" width="8.81818181818182" style="92" customWidth="1"/>
    <col min="5216" max="5216" width="22.3727272727273" style="92"/>
    <col min="5217" max="5217" width="3.36363636363636" style="92" customWidth="1"/>
    <col min="5218" max="5218" width="5.18181818181818" style="92" customWidth="1"/>
    <col min="5219" max="5219" width="4.27272727272727" style="92" customWidth="1"/>
    <col min="5220" max="5220" width="5.18181818181818" style="92" customWidth="1"/>
    <col min="5221" max="5221" width="3.36363636363636" style="92" customWidth="1"/>
    <col min="5222" max="5222" width="8.81818181818182" style="92" customWidth="1"/>
    <col min="5223" max="5223" width="4.27272727272727" style="92" customWidth="1"/>
    <col min="5224" max="5224" width="7" style="92" customWidth="1"/>
    <col min="5225" max="5225" width="8.81818181818182" style="92" customWidth="1"/>
    <col min="5226" max="5226" width="4.27272727272727" style="92" customWidth="1"/>
    <col min="5227" max="5227" width="7" style="92" customWidth="1"/>
    <col min="5228" max="5229" width="8.81818181818182" style="92" customWidth="1"/>
    <col min="5230" max="5230" width="22.3727272727273" style="92"/>
    <col min="5231" max="5231" width="8.81818181818182" style="92" customWidth="1"/>
    <col min="5232" max="5232" width="22.3727272727273" style="92"/>
    <col min="5233" max="5233" width="3.36363636363636" style="92" customWidth="1"/>
    <col min="5234" max="5234" width="5.18181818181818" style="92" customWidth="1"/>
    <col min="5235" max="5235" width="4.27272727272727" style="92" customWidth="1"/>
    <col min="5236" max="5236" width="5.18181818181818" style="92" customWidth="1"/>
    <col min="5237" max="5237" width="3.36363636363636" style="92" customWidth="1"/>
    <col min="5238" max="5238" width="8.81818181818182" style="92" customWidth="1"/>
    <col min="5239" max="5239" width="4.27272727272727" style="92" customWidth="1"/>
    <col min="5240" max="5240" width="7" style="92" customWidth="1"/>
    <col min="5241" max="5241" width="8.81818181818182" style="92" customWidth="1"/>
    <col min="5242" max="5242" width="4.27272727272727" style="92" customWidth="1"/>
    <col min="5243" max="5243" width="7" style="92" customWidth="1"/>
    <col min="5244" max="5245" width="8.81818181818182" style="92" customWidth="1"/>
    <col min="5246" max="5246" width="22.3727272727273" style="92"/>
    <col min="5247" max="5247" width="8.81818181818182" style="92" customWidth="1"/>
    <col min="5248" max="5248" width="22.3727272727273" style="92"/>
    <col min="5249" max="5249" width="3.36363636363636" style="92" customWidth="1"/>
    <col min="5250" max="5250" width="5.18181818181818" style="92" customWidth="1"/>
    <col min="5251" max="5251" width="4.27272727272727" style="92" customWidth="1"/>
    <col min="5252" max="5252" width="5.18181818181818" style="92" customWidth="1"/>
    <col min="5253" max="5253" width="3.36363636363636" style="92" customWidth="1"/>
    <col min="5254" max="5254" width="8.81818181818182" style="92" customWidth="1"/>
    <col min="5255" max="5255" width="4.27272727272727" style="92" customWidth="1"/>
    <col min="5256" max="5256" width="7" style="92" customWidth="1"/>
    <col min="5257" max="5257" width="8.81818181818182" style="92" customWidth="1"/>
    <col min="5258" max="5258" width="4.27272727272727" style="92" customWidth="1"/>
    <col min="5259" max="5259" width="7" style="92" customWidth="1"/>
    <col min="5260" max="5261" width="8.81818181818182" style="92" customWidth="1"/>
    <col min="5262" max="5262" width="22.3727272727273" style="92"/>
    <col min="5263" max="5263" width="8.81818181818182" style="92" customWidth="1"/>
    <col min="5264" max="5264" width="22.3727272727273" style="92"/>
    <col min="5265" max="5265" width="3.36363636363636" style="92" customWidth="1"/>
    <col min="5266" max="5266" width="5.18181818181818" style="92" customWidth="1"/>
    <col min="5267" max="5267" width="4.27272727272727" style="92" customWidth="1"/>
    <col min="5268" max="5268" width="5.18181818181818" style="92" customWidth="1"/>
    <col min="5269" max="5269" width="3.36363636363636" style="92" customWidth="1"/>
    <col min="5270" max="5270" width="8.81818181818182" style="92" customWidth="1"/>
    <col min="5271" max="5271" width="4.27272727272727" style="92" customWidth="1"/>
    <col min="5272" max="5272" width="7" style="92" customWidth="1"/>
    <col min="5273" max="5273" width="8.81818181818182" style="92" customWidth="1"/>
    <col min="5274" max="5274" width="4.27272727272727" style="92" customWidth="1"/>
    <col min="5275" max="5275" width="7" style="92" customWidth="1"/>
    <col min="5276" max="5277" width="8.81818181818182" style="92" customWidth="1"/>
    <col min="5278" max="5278" width="22.3727272727273" style="92"/>
    <col min="5279" max="5279" width="8.81818181818182" style="92" customWidth="1"/>
    <col min="5280" max="5280" width="22.3727272727273" style="92"/>
    <col min="5281" max="5281" width="3.36363636363636" style="92" customWidth="1"/>
    <col min="5282" max="5282" width="5.18181818181818" style="92" customWidth="1"/>
    <col min="5283" max="5283" width="4.27272727272727" style="92" customWidth="1"/>
    <col min="5284" max="5284" width="5.18181818181818" style="92" customWidth="1"/>
    <col min="5285" max="5285" width="3.36363636363636" style="92" customWidth="1"/>
    <col min="5286" max="5286" width="8.81818181818182" style="92" customWidth="1"/>
    <col min="5287" max="5287" width="4.27272727272727" style="92" customWidth="1"/>
    <col min="5288" max="5288" width="7" style="92" customWidth="1"/>
    <col min="5289" max="5289" width="8.81818181818182" style="92" customWidth="1"/>
    <col min="5290" max="5290" width="4.27272727272727" style="92" customWidth="1"/>
    <col min="5291" max="5291" width="7" style="92" customWidth="1"/>
    <col min="5292" max="5293" width="8.81818181818182" style="92" customWidth="1"/>
    <col min="5294" max="5294" width="22.3727272727273" style="92"/>
    <col min="5295" max="5295" width="8.81818181818182" style="92" customWidth="1"/>
    <col min="5296" max="5296" width="22.3727272727273" style="92"/>
    <col min="5297" max="5297" width="3.36363636363636" style="92" customWidth="1"/>
    <col min="5298" max="5298" width="5.18181818181818" style="92" customWidth="1"/>
    <col min="5299" max="5299" width="4.27272727272727" style="92" customWidth="1"/>
    <col min="5300" max="5300" width="5.18181818181818" style="92" customWidth="1"/>
    <col min="5301" max="5301" width="3.36363636363636" style="92" customWidth="1"/>
    <col min="5302" max="5302" width="8.81818181818182" style="92" customWidth="1"/>
    <col min="5303" max="5303" width="4.27272727272727" style="92" customWidth="1"/>
    <col min="5304" max="5304" width="7" style="92" customWidth="1"/>
    <col min="5305" max="5305" width="8.81818181818182" style="92" customWidth="1"/>
    <col min="5306" max="5306" width="4.27272727272727" style="92" customWidth="1"/>
    <col min="5307" max="5307" width="7" style="92" customWidth="1"/>
    <col min="5308" max="5309" width="8.81818181818182" style="92" customWidth="1"/>
    <col min="5310" max="5310" width="22.3727272727273" style="92"/>
    <col min="5311" max="5311" width="8.81818181818182" style="92" customWidth="1"/>
    <col min="5312" max="5312" width="22.3727272727273" style="92"/>
    <col min="5313" max="5313" width="3.36363636363636" style="92" customWidth="1"/>
    <col min="5314" max="5314" width="5.18181818181818" style="92" customWidth="1"/>
    <col min="5315" max="5315" width="4.27272727272727" style="92" customWidth="1"/>
    <col min="5316" max="5316" width="5.18181818181818" style="92" customWidth="1"/>
    <col min="5317" max="5317" width="3.36363636363636" style="92" customWidth="1"/>
    <col min="5318" max="5318" width="8.81818181818182" style="92" customWidth="1"/>
    <col min="5319" max="5319" width="4.27272727272727" style="92" customWidth="1"/>
    <col min="5320" max="5320" width="7" style="92" customWidth="1"/>
    <col min="5321" max="5321" width="8.81818181818182" style="92" customWidth="1"/>
    <col min="5322" max="5322" width="4.27272727272727" style="92" customWidth="1"/>
    <col min="5323" max="5323" width="7" style="92" customWidth="1"/>
    <col min="5324" max="5325" width="8.81818181818182" style="92" customWidth="1"/>
    <col min="5326" max="5326" width="22.3727272727273" style="92"/>
    <col min="5327" max="5327" width="8.81818181818182" style="92" customWidth="1"/>
    <col min="5328" max="5328" width="22.3727272727273" style="92"/>
    <col min="5329" max="5329" width="3.36363636363636" style="92" customWidth="1"/>
    <col min="5330" max="5330" width="5.18181818181818" style="92" customWidth="1"/>
    <col min="5331" max="5331" width="4.27272727272727" style="92" customWidth="1"/>
    <col min="5332" max="5332" width="5.18181818181818" style="92" customWidth="1"/>
    <col min="5333" max="5333" width="3.36363636363636" style="92" customWidth="1"/>
    <col min="5334" max="5334" width="8.81818181818182" style="92" customWidth="1"/>
    <col min="5335" max="5335" width="4.27272727272727" style="92" customWidth="1"/>
    <col min="5336" max="5336" width="7" style="92" customWidth="1"/>
    <col min="5337" max="5337" width="8.81818181818182" style="92" customWidth="1"/>
    <col min="5338" max="5338" width="4.27272727272727" style="92" customWidth="1"/>
    <col min="5339" max="5339" width="7" style="92" customWidth="1"/>
    <col min="5340" max="5341" width="8.81818181818182" style="92" customWidth="1"/>
    <col min="5342" max="5342" width="22.3727272727273" style="92"/>
    <col min="5343" max="5343" width="8.81818181818182" style="92" customWidth="1"/>
    <col min="5344" max="5344" width="22.3727272727273" style="92"/>
    <col min="5345" max="5345" width="3.36363636363636" style="92" customWidth="1"/>
    <col min="5346" max="5346" width="5.18181818181818" style="92" customWidth="1"/>
    <col min="5347" max="5347" width="4.27272727272727" style="92" customWidth="1"/>
    <col min="5348" max="5348" width="5.18181818181818" style="92" customWidth="1"/>
    <col min="5349" max="5349" width="3.36363636363636" style="92" customWidth="1"/>
    <col min="5350" max="5350" width="8.81818181818182" style="92" customWidth="1"/>
    <col min="5351" max="5351" width="4.27272727272727" style="92" customWidth="1"/>
    <col min="5352" max="5352" width="7" style="92" customWidth="1"/>
    <col min="5353" max="5353" width="8.81818181818182" style="92" customWidth="1"/>
    <col min="5354" max="5354" width="4.27272727272727" style="92" customWidth="1"/>
    <col min="5355" max="5355" width="7" style="92" customWidth="1"/>
    <col min="5356" max="5357" width="8.81818181818182" style="92" customWidth="1"/>
    <col min="5358" max="5358" width="22.3727272727273" style="92"/>
    <col min="5359" max="5359" width="8.81818181818182" style="92" customWidth="1"/>
    <col min="5360" max="5360" width="22.3727272727273" style="92"/>
    <col min="5361" max="5361" width="3.36363636363636" style="92" customWidth="1"/>
    <col min="5362" max="5362" width="5.18181818181818" style="92" customWidth="1"/>
    <col min="5363" max="5363" width="4.27272727272727" style="92" customWidth="1"/>
    <col min="5364" max="5364" width="5.18181818181818" style="92" customWidth="1"/>
    <col min="5365" max="5365" width="3.36363636363636" style="92" customWidth="1"/>
    <col min="5366" max="5366" width="8.81818181818182" style="92" customWidth="1"/>
    <col min="5367" max="5367" width="4.27272727272727" style="92" customWidth="1"/>
    <col min="5368" max="5368" width="7" style="92" customWidth="1"/>
    <col min="5369" max="5369" width="8.81818181818182" style="92" customWidth="1"/>
    <col min="5370" max="5370" width="4.27272727272727" style="92" customWidth="1"/>
    <col min="5371" max="5371" width="7" style="92" customWidth="1"/>
    <col min="5372" max="5373" width="8.81818181818182" style="92" customWidth="1"/>
    <col min="5374" max="5374" width="22.3727272727273" style="92"/>
    <col min="5375" max="5375" width="8.81818181818182" style="92" customWidth="1"/>
    <col min="5376" max="5376" width="22.3727272727273" style="92"/>
    <col min="5377" max="5377" width="3.36363636363636" style="92" customWidth="1"/>
    <col min="5378" max="5378" width="5.18181818181818" style="92" customWidth="1"/>
    <col min="5379" max="5379" width="4.27272727272727" style="92" customWidth="1"/>
    <col min="5380" max="5380" width="5.18181818181818" style="92" customWidth="1"/>
    <col min="5381" max="5381" width="3.36363636363636" style="92" customWidth="1"/>
    <col min="5382" max="5382" width="8.81818181818182" style="92" customWidth="1"/>
    <col min="5383" max="5383" width="4.27272727272727" style="92" customWidth="1"/>
    <col min="5384" max="5384" width="7" style="92" customWidth="1"/>
    <col min="5385" max="5385" width="8.81818181818182" style="92" customWidth="1"/>
    <col min="5386" max="5386" width="4.27272727272727" style="92" customWidth="1"/>
    <col min="5387" max="5387" width="7" style="92" customWidth="1"/>
    <col min="5388" max="5389" width="8.81818181818182" style="92" customWidth="1"/>
    <col min="5390" max="5390" width="22.3727272727273" style="92"/>
    <col min="5391" max="5391" width="8.81818181818182" style="92" customWidth="1"/>
    <col min="5392" max="5392" width="22.3727272727273" style="92"/>
    <col min="5393" max="5393" width="3.36363636363636" style="92" customWidth="1"/>
    <col min="5394" max="5394" width="5.18181818181818" style="92" customWidth="1"/>
    <col min="5395" max="5395" width="4.27272727272727" style="92" customWidth="1"/>
    <col min="5396" max="5396" width="5.18181818181818" style="92" customWidth="1"/>
    <col min="5397" max="5397" width="3.36363636363636" style="92" customWidth="1"/>
    <col min="5398" max="5398" width="8.81818181818182" style="92" customWidth="1"/>
    <col min="5399" max="5399" width="4.27272727272727" style="92" customWidth="1"/>
    <col min="5400" max="5400" width="7" style="92" customWidth="1"/>
    <col min="5401" max="5401" width="8.81818181818182" style="92" customWidth="1"/>
    <col min="5402" max="5402" width="4.27272727272727" style="92" customWidth="1"/>
    <col min="5403" max="5403" width="7" style="92" customWidth="1"/>
    <col min="5404" max="5405" width="8.81818181818182" style="92" customWidth="1"/>
    <col min="5406" max="5406" width="22.3727272727273" style="92"/>
    <col min="5407" max="5407" width="8.81818181818182" style="92" customWidth="1"/>
    <col min="5408" max="5408" width="22.3727272727273" style="92"/>
    <col min="5409" max="5409" width="3.36363636363636" style="92" customWidth="1"/>
    <col min="5410" max="5410" width="5.18181818181818" style="92" customWidth="1"/>
    <col min="5411" max="5411" width="4.27272727272727" style="92" customWidth="1"/>
    <col min="5412" max="5412" width="5.18181818181818" style="92" customWidth="1"/>
    <col min="5413" max="5413" width="3.36363636363636" style="92" customWidth="1"/>
    <col min="5414" max="5414" width="8.81818181818182" style="92" customWidth="1"/>
    <col min="5415" max="5415" width="4.27272727272727" style="92" customWidth="1"/>
    <col min="5416" max="5416" width="7" style="92" customWidth="1"/>
    <col min="5417" max="5417" width="8.81818181818182" style="92" customWidth="1"/>
    <col min="5418" max="5418" width="4.27272727272727" style="92" customWidth="1"/>
    <col min="5419" max="5419" width="7" style="92" customWidth="1"/>
    <col min="5420" max="5421" width="8.81818181818182" style="92" customWidth="1"/>
    <col min="5422" max="5422" width="22.3727272727273" style="92"/>
    <col min="5423" max="5423" width="8.81818181818182" style="92" customWidth="1"/>
    <col min="5424" max="5424" width="22.3727272727273" style="92"/>
    <col min="5425" max="5425" width="3.36363636363636" style="92" customWidth="1"/>
    <col min="5426" max="5426" width="5.18181818181818" style="92" customWidth="1"/>
    <col min="5427" max="5427" width="4.27272727272727" style="92" customWidth="1"/>
    <col min="5428" max="5428" width="5.18181818181818" style="92" customWidth="1"/>
    <col min="5429" max="5429" width="3.36363636363636" style="92" customWidth="1"/>
    <col min="5430" max="5430" width="8.81818181818182" style="92" customWidth="1"/>
    <col min="5431" max="5431" width="4.27272727272727" style="92" customWidth="1"/>
    <col min="5432" max="5432" width="7" style="92" customWidth="1"/>
    <col min="5433" max="5433" width="8.81818181818182" style="92" customWidth="1"/>
    <col min="5434" max="5434" width="4.27272727272727" style="92" customWidth="1"/>
    <col min="5435" max="5435" width="7" style="92" customWidth="1"/>
    <col min="5436" max="5437" width="8.81818181818182" style="92" customWidth="1"/>
    <col min="5438" max="5438" width="22.3727272727273" style="92"/>
    <col min="5439" max="5439" width="8.81818181818182" style="92" customWidth="1"/>
    <col min="5440" max="5440" width="22.3727272727273" style="92"/>
    <col min="5441" max="5441" width="3.36363636363636" style="92" customWidth="1"/>
    <col min="5442" max="5442" width="5.18181818181818" style="92" customWidth="1"/>
    <col min="5443" max="5443" width="4.27272727272727" style="92" customWidth="1"/>
    <col min="5444" max="5444" width="5.18181818181818" style="92" customWidth="1"/>
    <col min="5445" max="5445" width="3.36363636363636" style="92" customWidth="1"/>
    <col min="5446" max="5446" width="8.81818181818182" style="92" customWidth="1"/>
    <col min="5447" max="5447" width="4.27272727272727" style="92" customWidth="1"/>
    <col min="5448" max="5448" width="7" style="92" customWidth="1"/>
    <col min="5449" max="5449" width="8.81818181818182" style="92" customWidth="1"/>
    <col min="5450" max="5450" width="4.27272727272727" style="92" customWidth="1"/>
    <col min="5451" max="5451" width="7" style="92" customWidth="1"/>
    <col min="5452" max="5453" width="8.81818181818182" style="92" customWidth="1"/>
    <col min="5454" max="5454" width="22.3727272727273" style="92"/>
    <col min="5455" max="5455" width="8.81818181818182" style="92" customWidth="1"/>
    <col min="5456" max="5456" width="22.3727272727273" style="92"/>
    <col min="5457" max="5457" width="3.36363636363636" style="92" customWidth="1"/>
    <col min="5458" max="5458" width="5.18181818181818" style="92" customWidth="1"/>
    <col min="5459" max="5459" width="4.27272727272727" style="92" customWidth="1"/>
    <col min="5460" max="5460" width="5.18181818181818" style="92" customWidth="1"/>
    <col min="5461" max="5461" width="3.36363636363636" style="92" customWidth="1"/>
    <col min="5462" max="5462" width="8.81818181818182" style="92" customWidth="1"/>
    <col min="5463" max="5463" width="4.27272727272727" style="92" customWidth="1"/>
    <col min="5464" max="5464" width="7" style="92" customWidth="1"/>
    <col min="5465" max="5465" width="8.81818181818182" style="92" customWidth="1"/>
    <col min="5466" max="5466" width="4.27272727272727" style="92" customWidth="1"/>
    <col min="5467" max="5467" width="7" style="92" customWidth="1"/>
    <col min="5468" max="5469" width="8.81818181818182" style="92" customWidth="1"/>
    <col min="5470" max="5470" width="22.3727272727273" style="92"/>
    <col min="5471" max="5471" width="8.81818181818182" style="92" customWidth="1"/>
    <col min="5472" max="5472" width="22.3727272727273" style="92"/>
    <col min="5473" max="5473" width="3.36363636363636" style="92" customWidth="1"/>
    <col min="5474" max="5474" width="5.18181818181818" style="92" customWidth="1"/>
    <col min="5475" max="5475" width="4.27272727272727" style="92" customWidth="1"/>
    <col min="5476" max="5476" width="5.18181818181818" style="92" customWidth="1"/>
    <col min="5477" max="5477" width="3.36363636363636" style="92" customWidth="1"/>
    <col min="5478" max="5478" width="8.81818181818182" style="92" customWidth="1"/>
    <col min="5479" max="5479" width="4.27272727272727" style="92" customWidth="1"/>
    <col min="5480" max="5480" width="7" style="92" customWidth="1"/>
    <col min="5481" max="5481" width="8.81818181818182" style="92" customWidth="1"/>
    <col min="5482" max="5482" width="4.27272727272727" style="92" customWidth="1"/>
    <col min="5483" max="5483" width="7" style="92" customWidth="1"/>
    <col min="5484" max="5485" width="8.81818181818182" style="92" customWidth="1"/>
    <col min="5486" max="5486" width="22.3727272727273" style="92"/>
    <col min="5487" max="5487" width="8.81818181818182" style="92" customWidth="1"/>
    <col min="5488" max="5488" width="22.3727272727273" style="92"/>
    <col min="5489" max="5489" width="3.36363636363636" style="92" customWidth="1"/>
    <col min="5490" max="5490" width="5.18181818181818" style="92" customWidth="1"/>
    <col min="5491" max="5491" width="4.27272727272727" style="92" customWidth="1"/>
    <col min="5492" max="5492" width="5.18181818181818" style="92" customWidth="1"/>
    <col min="5493" max="5493" width="3.36363636363636" style="92" customWidth="1"/>
    <col min="5494" max="5494" width="8.81818181818182" style="92" customWidth="1"/>
    <col min="5495" max="5495" width="4.27272727272727" style="92" customWidth="1"/>
    <col min="5496" max="5496" width="7" style="92" customWidth="1"/>
    <col min="5497" max="5497" width="8.81818181818182" style="92" customWidth="1"/>
    <col min="5498" max="5498" width="4.27272727272727" style="92" customWidth="1"/>
    <col min="5499" max="5499" width="7" style="92" customWidth="1"/>
    <col min="5500" max="5501" width="8.81818181818182" style="92" customWidth="1"/>
    <col min="5502" max="5502" width="22.3727272727273" style="92"/>
    <col min="5503" max="5503" width="8.81818181818182" style="92" customWidth="1"/>
    <col min="5504" max="5504" width="22.3727272727273" style="92"/>
    <col min="5505" max="5505" width="3.36363636363636" style="92" customWidth="1"/>
    <col min="5506" max="5506" width="5.18181818181818" style="92" customWidth="1"/>
    <col min="5507" max="5507" width="4.27272727272727" style="92" customWidth="1"/>
    <col min="5508" max="5508" width="5.18181818181818" style="92" customWidth="1"/>
    <col min="5509" max="5509" width="3.36363636363636" style="92" customWidth="1"/>
    <col min="5510" max="5510" width="8.81818181818182" style="92" customWidth="1"/>
    <col min="5511" max="5511" width="4.27272727272727" style="92" customWidth="1"/>
    <col min="5512" max="5512" width="7" style="92" customWidth="1"/>
    <col min="5513" max="5513" width="8.81818181818182" style="92" customWidth="1"/>
    <col min="5514" max="5514" width="4.27272727272727" style="92" customWidth="1"/>
    <col min="5515" max="5515" width="7" style="92" customWidth="1"/>
    <col min="5516" max="5517" width="8.81818181818182" style="92" customWidth="1"/>
    <col min="5518" max="5518" width="22.3727272727273" style="92"/>
    <col min="5519" max="5519" width="8.81818181818182" style="92" customWidth="1"/>
    <col min="5520" max="5520" width="22.3727272727273" style="92"/>
    <col min="5521" max="5521" width="3.36363636363636" style="92" customWidth="1"/>
    <col min="5522" max="5522" width="5.18181818181818" style="92" customWidth="1"/>
    <col min="5523" max="5523" width="4.27272727272727" style="92" customWidth="1"/>
    <col min="5524" max="5524" width="5.18181818181818" style="92" customWidth="1"/>
    <col min="5525" max="5525" width="3.36363636363636" style="92" customWidth="1"/>
    <col min="5526" max="5526" width="8.81818181818182" style="92" customWidth="1"/>
    <col min="5527" max="5527" width="4.27272727272727" style="92" customWidth="1"/>
    <col min="5528" max="5528" width="7" style="92" customWidth="1"/>
    <col min="5529" max="5529" width="8.81818181818182" style="92" customWidth="1"/>
    <col min="5530" max="5530" width="4.27272727272727" style="92" customWidth="1"/>
    <col min="5531" max="5531" width="7" style="92" customWidth="1"/>
    <col min="5532" max="5533" width="8.81818181818182" style="92" customWidth="1"/>
    <col min="5534" max="5534" width="22.3727272727273" style="92"/>
    <col min="5535" max="5535" width="8.81818181818182" style="92" customWidth="1"/>
    <col min="5536" max="5536" width="22.3727272727273" style="92"/>
    <col min="5537" max="5537" width="3.36363636363636" style="92" customWidth="1"/>
    <col min="5538" max="5538" width="5.18181818181818" style="92" customWidth="1"/>
    <col min="5539" max="5539" width="4.27272727272727" style="92" customWidth="1"/>
    <col min="5540" max="5540" width="5.18181818181818" style="92" customWidth="1"/>
    <col min="5541" max="5541" width="3.36363636363636" style="92" customWidth="1"/>
    <col min="5542" max="5542" width="8.81818181818182" style="92" customWidth="1"/>
    <col min="5543" max="5543" width="4.27272727272727" style="92" customWidth="1"/>
    <col min="5544" max="5544" width="7" style="92" customWidth="1"/>
    <col min="5545" max="5545" width="8.81818181818182" style="92" customWidth="1"/>
    <col min="5546" max="5546" width="4.27272727272727" style="92" customWidth="1"/>
    <col min="5547" max="5547" width="7" style="92" customWidth="1"/>
    <col min="5548" max="5549" width="8.81818181818182" style="92" customWidth="1"/>
    <col min="5550" max="5550" width="22.3727272727273" style="92"/>
    <col min="5551" max="5551" width="8.81818181818182" style="92" customWidth="1"/>
    <col min="5552" max="5552" width="22.3727272727273" style="92"/>
    <col min="5553" max="5553" width="3.36363636363636" style="92" customWidth="1"/>
    <col min="5554" max="5554" width="5.18181818181818" style="92" customWidth="1"/>
    <col min="5555" max="5555" width="4.27272727272727" style="92" customWidth="1"/>
    <col min="5556" max="5556" width="5.18181818181818" style="92" customWidth="1"/>
    <col min="5557" max="5557" width="3.36363636363636" style="92" customWidth="1"/>
    <col min="5558" max="5558" width="8.81818181818182" style="92" customWidth="1"/>
    <col min="5559" max="5559" width="4.27272727272727" style="92" customWidth="1"/>
    <col min="5560" max="5560" width="7" style="92" customWidth="1"/>
    <col min="5561" max="5561" width="8.81818181818182" style="92" customWidth="1"/>
    <col min="5562" max="5562" width="4.27272727272727" style="92" customWidth="1"/>
    <col min="5563" max="5563" width="7" style="92" customWidth="1"/>
    <col min="5564" max="5565" width="8.81818181818182" style="92" customWidth="1"/>
    <col min="5566" max="5566" width="22.3727272727273" style="92"/>
    <col min="5567" max="5567" width="8.81818181818182" style="92" customWidth="1"/>
    <col min="5568" max="5568" width="22.3727272727273" style="92"/>
    <col min="5569" max="5569" width="3.36363636363636" style="92" customWidth="1"/>
    <col min="5570" max="5570" width="5.18181818181818" style="92" customWidth="1"/>
    <col min="5571" max="5571" width="4.27272727272727" style="92" customWidth="1"/>
    <col min="5572" max="5572" width="5.18181818181818" style="92" customWidth="1"/>
    <col min="5573" max="5573" width="3.36363636363636" style="92" customWidth="1"/>
    <col min="5574" max="5574" width="8.81818181818182" style="92" customWidth="1"/>
    <col min="5575" max="5575" width="4.27272727272727" style="92" customWidth="1"/>
    <col min="5576" max="5576" width="7" style="92" customWidth="1"/>
    <col min="5577" max="5577" width="8.81818181818182" style="92" customWidth="1"/>
    <col min="5578" max="5578" width="4.27272727272727" style="92" customWidth="1"/>
    <col min="5579" max="5579" width="7" style="92" customWidth="1"/>
    <col min="5580" max="5581" width="8.81818181818182" style="92" customWidth="1"/>
    <col min="5582" max="5582" width="22.3727272727273" style="92"/>
    <col min="5583" max="5583" width="8.81818181818182" style="92" customWidth="1"/>
    <col min="5584" max="5584" width="22.3727272727273" style="92"/>
    <col min="5585" max="5585" width="3.36363636363636" style="92" customWidth="1"/>
    <col min="5586" max="5586" width="5.18181818181818" style="92" customWidth="1"/>
    <col min="5587" max="5587" width="4.27272727272727" style="92" customWidth="1"/>
    <col min="5588" max="5588" width="5.18181818181818" style="92" customWidth="1"/>
    <col min="5589" max="5589" width="3.36363636363636" style="92" customWidth="1"/>
    <col min="5590" max="5590" width="8.81818181818182" style="92" customWidth="1"/>
    <col min="5591" max="5591" width="4.27272727272727" style="92" customWidth="1"/>
    <col min="5592" max="5592" width="7" style="92" customWidth="1"/>
    <col min="5593" max="5593" width="8.81818181818182" style="92" customWidth="1"/>
    <col min="5594" max="5594" width="4.27272727272727" style="92" customWidth="1"/>
    <col min="5595" max="5595" width="7" style="92" customWidth="1"/>
    <col min="5596" max="5597" width="8.81818181818182" style="92" customWidth="1"/>
    <col min="5598" max="5598" width="22.3727272727273" style="92"/>
    <col min="5599" max="5599" width="8.81818181818182" style="92" customWidth="1"/>
    <col min="5600" max="5600" width="22.3727272727273" style="92"/>
    <col min="5601" max="5601" width="3.36363636363636" style="92" customWidth="1"/>
    <col min="5602" max="5602" width="5.18181818181818" style="92" customWidth="1"/>
    <col min="5603" max="5603" width="4.27272727272727" style="92" customWidth="1"/>
    <col min="5604" max="5604" width="5.18181818181818" style="92" customWidth="1"/>
    <col min="5605" max="5605" width="3.36363636363636" style="92" customWidth="1"/>
    <col min="5606" max="5606" width="8.81818181818182" style="92" customWidth="1"/>
    <col min="5607" max="5607" width="4.27272727272727" style="92" customWidth="1"/>
    <col min="5608" max="5608" width="7" style="92" customWidth="1"/>
    <col min="5609" max="5609" width="8.81818181818182" style="92" customWidth="1"/>
    <col min="5610" max="5610" width="4.27272727272727" style="92" customWidth="1"/>
    <col min="5611" max="5611" width="7" style="92" customWidth="1"/>
    <col min="5612" max="5613" width="8.81818181818182" style="92" customWidth="1"/>
    <col min="5614" max="5614" width="22.3727272727273" style="92"/>
    <col min="5615" max="5615" width="8.81818181818182" style="92" customWidth="1"/>
    <col min="5616" max="5616" width="22.3727272727273" style="92"/>
    <col min="5617" max="5617" width="3.36363636363636" style="92" customWidth="1"/>
    <col min="5618" max="5618" width="5.18181818181818" style="92" customWidth="1"/>
    <col min="5619" max="5619" width="4.27272727272727" style="92" customWidth="1"/>
    <col min="5620" max="5620" width="5.18181818181818" style="92" customWidth="1"/>
    <col min="5621" max="5621" width="3.36363636363636" style="92" customWidth="1"/>
    <col min="5622" max="5622" width="8.81818181818182" style="92" customWidth="1"/>
    <col min="5623" max="5623" width="4.27272727272727" style="92" customWidth="1"/>
    <col min="5624" max="5624" width="7" style="92" customWidth="1"/>
    <col min="5625" max="5625" width="8.81818181818182" style="92" customWidth="1"/>
    <col min="5626" max="5626" width="4.27272727272727" style="92" customWidth="1"/>
    <col min="5627" max="5627" width="7" style="92" customWidth="1"/>
    <col min="5628" max="5629" width="8.81818181818182" style="92" customWidth="1"/>
    <col min="5630" max="5630" width="22.3727272727273" style="92"/>
    <col min="5631" max="5631" width="8.81818181818182" style="92" customWidth="1"/>
    <col min="5632" max="5632" width="22.3727272727273" style="92"/>
    <col min="5633" max="5633" width="3.36363636363636" style="92" customWidth="1"/>
    <col min="5634" max="5634" width="5.18181818181818" style="92" customWidth="1"/>
    <col min="5635" max="5635" width="4.27272727272727" style="92" customWidth="1"/>
    <col min="5636" max="5636" width="5.18181818181818" style="92" customWidth="1"/>
    <col min="5637" max="5637" width="3.36363636363636" style="92" customWidth="1"/>
    <col min="5638" max="5638" width="8.81818181818182" style="92" customWidth="1"/>
    <col min="5639" max="5639" width="4.27272727272727" style="92" customWidth="1"/>
    <col min="5640" max="5640" width="7" style="92" customWidth="1"/>
    <col min="5641" max="5641" width="8.81818181818182" style="92" customWidth="1"/>
    <col min="5642" max="5642" width="4.27272727272727" style="92" customWidth="1"/>
    <col min="5643" max="5643" width="7" style="92" customWidth="1"/>
    <col min="5644" max="5645" width="8.81818181818182" style="92" customWidth="1"/>
    <col min="5646" max="5646" width="22.3727272727273" style="92"/>
    <col min="5647" max="5647" width="8.81818181818182" style="92" customWidth="1"/>
    <col min="5648" max="5648" width="22.3727272727273" style="92"/>
    <col min="5649" max="5649" width="3.36363636363636" style="92" customWidth="1"/>
    <col min="5650" max="5650" width="5.18181818181818" style="92" customWidth="1"/>
    <col min="5651" max="5651" width="4.27272727272727" style="92" customWidth="1"/>
    <col min="5652" max="5652" width="5.18181818181818" style="92" customWidth="1"/>
    <col min="5653" max="5653" width="3.36363636363636" style="92" customWidth="1"/>
    <col min="5654" max="5654" width="8.81818181818182" style="92" customWidth="1"/>
    <col min="5655" max="5655" width="4.27272727272727" style="92" customWidth="1"/>
    <col min="5656" max="5656" width="7" style="92" customWidth="1"/>
    <col min="5657" max="5657" width="8.81818181818182" style="92" customWidth="1"/>
    <col min="5658" max="5658" width="4.27272727272727" style="92" customWidth="1"/>
    <col min="5659" max="5659" width="7" style="92" customWidth="1"/>
    <col min="5660" max="5661" width="8.81818181818182" style="92" customWidth="1"/>
    <col min="5662" max="5662" width="22.3727272727273" style="92"/>
    <col min="5663" max="5663" width="8.81818181818182" style="92" customWidth="1"/>
    <col min="5664" max="5664" width="22.3727272727273" style="92"/>
    <col min="5665" max="5665" width="3.36363636363636" style="92" customWidth="1"/>
    <col min="5666" max="5666" width="5.18181818181818" style="92" customWidth="1"/>
    <col min="5667" max="5667" width="4.27272727272727" style="92" customWidth="1"/>
    <col min="5668" max="5668" width="5.18181818181818" style="92" customWidth="1"/>
    <col min="5669" max="5669" width="3.36363636363636" style="92" customWidth="1"/>
    <col min="5670" max="5670" width="8.81818181818182" style="92" customWidth="1"/>
    <col min="5671" max="5671" width="4.27272727272727" style="92" customWidth="1"/>
    <col min="5672" max="5672" width="7" style="92" customWidth="1"/>
    <col min="5673" max="5673" width="8.81818181818182" style="92" customWidth="1"/>
    <col min="5674" max="5674" width="4.27272727272727" style="92" customWidth="1"/>
    <col min="5675" max="5675" width="7" style="92" customWidth="1"/>
    <col min="5676" max="5677" width="8.81818181818182" style="92" customWidth="1"/>
    <col min="5678" max="5678" width="22.3727272727273" style="92"/>
    <col min="5679" max="5679" width="8.81818181818182" style="92" customWidth="1"/>
    <col min="5680" max="5680" width="22.3727272727273" style="92"/>
    <col min="5681" max="5681" width="3.36363636363636" style="92" customWidth="1"/>
    <col min="5682" max="5682" width="5.18181818181818" style="92" customWidth="1"/>
    <col min="5683" max="5683" width="4.27272727272727" style="92" customWidth="1"/>
    <col min="5684" max="5684" width="5.18181818181818" style="92" customWidth="1"/>
    <col min="5685" max="5685" width="3.36363636363636" style="92" customWidth="1"/>
    <col min="5686" max="5686" width="8.81818181818182" style="92" customWidth="1"/>
    <col min="5687" max="5687" width="4.27272727272727" style="92" customWidth="1"/>
    <col min="5688" max="5688" width="7" style="92" customWidth="1"/>
    <col min="5689" max="5689" width="8.81818181818182" style="92" customWidth="1"/>
    <col min="5690" max="5690" width="4.27272727272727" style="92" customWidth="1"/>
    <col min="5691" max="5691" width="7" style="92" customWidth="1"/>
    <col min="5692" max="5693" width="8.81818181818182" style="92" customWidth="1"/>
    <col min="5694" max="5694" width="22.3727272727273" style="92"/>
    <col min="5695" max="5695" width="8.81818181818182" style="92" customWidth="1"/>
    <col min="5696" max="5696" width="22.3727272727273" style="92"/>
    <col min="5697" max="5697" width="3.36363636363636" style="92" customWidth="1"/>
    <col min="5698" max="5698" width="5.18181818181818" style="92" customWidth="1"/>
    <col min="5699" max="5699" width="4.27272727272727" style="92" customWidth="1"/>
    <col min="5700" max="5700" width="5.18181818181818" style="92" customWidth="1"/>
    <col min="5701" max="5701" width="3.36363636363636" style="92" customWidth="1"/>
    <col min="5702" max="5702" width="8.81818181818182" style="92" customWidth="1"/>
    <col min="5703" max="5703" width="4.27272727272727" style="92" customWidth="1"/>
    <col min="5704" max="5704" width="7" style="92" customWidth="1"/>
    <col min="5705" max="5705" width="8.81818181818182" style="92" customWidth="1"/>
    <col min="5706" max="5706" width="4.27272727272727" style="92" customWidth="1"/>
    <col min="5707" max="5707" width="7" style="92" customWidth="1"/>
    <col min="5708" max="5709" width="8.81818181818182" style="92" customWidth="1"/>
    <col min="5710" max="5710" width="22.3727272727273" style="92"/>
    <col min="5711" max="5711" width="8.81818181818182" style="92" customWidth="1"/>
    <col min="5712" max="5712" width="22.3727272727273" style="92"/>
    <col min="5713" max="5713" width="3.36363636363636" style="92" customWidth="1"/>
    <col min="5714" max="5714" width="5.18181818181818" style="92" customWidth="1"/>
    <col min="5715" max="5715" width="4.27272727272727" style="92" customWidth="1"/>
    <col min="5716" max="5716" width="5.18181818181818" style="92" customWidth="1"/>
    <col min="5717" max="5717" width="3.36363636363636" style="92" customWidth="1"/>
    <col min="5718" max="5718" width="8.81818181818182" style="92" customWidth="1"/>
    <col min="5719" max="5719" width="4.27272727272727" style="92" customWidth="1"/>
    <col min="5720" max="5720" width="7" style="92" customWidth="1"/>
    <col min="5721" max="5721" width="8.81818181818182" style="92" customWidth="1"/>
    <col min="5722" max="5722" width="4.27272727272727" style="92" customWidth="1"/>
    <col min="5723" max="5723" width="7" style="92" customWidth="1"/>
    <col min="5724" max="5725" width="8.81818181818182" style="92" customWidth="1"/>
    <col min="5726" max="5726" width="22.3727272727273" style="92"/>
    <col min="5727" max="5727" width="8.81818181818182" style="92" customWidth="1"/>
    <col min="5728" max="5728" width="22.3727272727273" style="92"/>
    <col min="5729" max="5729" width="3.36363636363636" style="92" customWidth="1"/>
    <col min="5730" max="5730" width="5.18181818181818" style="92" customWidth="1"/>
    <col min="5731" max="5731" width="4.27272727272727" style="92" customWidth="1"/>
    <col min="5732" max="5732" width="5.18181818181818" style="92" customWidth="1"/>
    <col min="5733" max="5733" width="3.36363636363636" style="92" customWidth="1"/>
    <col min="5734" max="5734" width="8.81818181818182" style="92" customWidth="1"/>
    <col min="5735" max="5735" width="4.27272727272727" style="92" customWidth="1"/>
    <col min="5736" max="5736" width="7" style="92" customWidth="1"/>
    <col min="5737" max="5737" width="8.81818181818182" style="92" customWidth="1"/>
    <col min="5738" max="5738" width="4.27272727272727" style="92" customWidth="1"/>
    <col min="5739" max="5739" width="7" style="92" customWidth="1"/>
    <col min="5740" max="5741" width="8.81818181818182" style="92" customWidth="1"/>
    <col min="5742" max="5742" width="22.3727272727273" style="92"/>
    <col min="5743" max="5743" width="8.81818181818182" style="92" customWidth="1"/>
    <col min="5744" max="5744" width="22.3727272727273" style="92"/>
    <col min="5745" max="5745" width="3.36363636363636" style="92" customWidth="1"/>
    <col min="5746" max="5746" width="5.18181818181818" style="92" customWidth="1"/>
    <col min="5747" max="5747" width="4.27272727272727" style="92" customWidth="1"/>
    <col min="5748" max="5748" width="5.18181818181818" style="92" customWidth="1"/>
    <col min="5749" max="5749" width="3.36363636363636" style="92" customWidth="1"/>
    <col min="5750" max="5750" width="8.81818181818182" style="92" customWidth="1"/>
    <col min="5751" max="5751" width="4.27272727272727" style="92" customWidth="1"/>
    <col min="5752" max="5752" width="7" style="92" customWidth="1"/>
    <col min="5753" max="5753" width="8.81818181818182" style="92" customWidth="1"/>
    <col min="5754" max="5754" width="4.27272727272727" style="92" customWidth="1"/>
    <col min="5755" max="5755" width="7" style="92" customWidth="1"/>
    <col min="5756" max="5757" width="8.81818181818182" style="92" customWidth="1"/>
    <col min="5758" max="5758" width="22.3727272727273" style="92"/>
    <col min="5759" max="5759" width="8.81818181818182" style="92" customWidth="1"/>
    <col min="5760" max="5760" width="22.3727272727273" style="92"/>
    <col min="5761" max="5761" width="3.36363636363636" style="92" customWidth="1"/>
    <col min="5762" max="5762" width="5.18181818181818" style="92" customWidth="1"/>
    <col min="5763" max="5763" width="4.27272727272727" style="92" customWidth="1"/>
    <col min="5764" max="5764" width="5.18181818181818" style="92" customWidth="1"/>
    <col min="5765" max="5765" width="3.36363636363636" style="92" customWidth="1"/>
    <col min="5766" max="5766" width="8.81818181818182" style="92" customWidth="1"/>
    <col min="5767" max="5767" width="4.27272727272727" style="92" customWidth="1"/>
    <col min="5768" max="5768" width="7" style="92" customWidth="1"/>
    <col min="5769" max="5769" width="8.81818181818182" style="92" customWidth="1"/>
    <col min="5770" max="5770" width="4.27272727272727" style="92" customWidth="1"/>
    <col min="5771" max="5771" width="7" style="92" customWidth="1"/>
    <col min="5772" max="5773" width="8.81818181818182" style="92" customWidth="1"/>
    <col min="5774" max="5774" width="22.3727272727273" style="92"/>
    <col min="5775" max="5775" width="8.81818181818182" style="92" customWidth="1"/>
    <col min="5776" max="5776" width="22.3727272727273" style="92"/>
    <col min="5777" max="5777" width="3.36363636363636" style="92" customWidth="1"/>
    <col min="5778" max="5778" width="5.18181818181818" style="92" customWidth="1"/>
    <col min="5779" max="5779" width="4.27272727272727" style="92" customWidth="1"/>
    <col min="5780" max="5780" width="5.18181818181818" style="92" customWidth="1"/>
    <col min="5781" max="5781" width="3.36363636363636" style="92" customWidth="1"/>
    <col min="5782" max="5782" width="8.81818181818182" style="92" customWidth="1"/>
    <col min="5783" max="5783" width="4.27272727272727" style="92" customWidth="1"/>
    <col min="5784" max="5784" width="7" style="92" customWidth="1"/>
    <col min="5785" max="5785" width="8.81818181818182" style="92" customWidth="1"/>
    <col min="5786" max="5786" width="4.27272727272727" style="92" customWidth="1"/>
    <col min="5787" max="5787" width="7" style="92" customWidth="1"/>
    <col min="5788" max="5789" width="8.81818181818182" style="92" customWidth="1"/>
    <col min="5790" max="5790" width="22.3727272727273" style="92"/>
    <col min="5791" max="5791" width="8.81818181818182" style="92" customWidth="1"/>
    <col min="5792" max="5792" width="22.3727272727273" style="92"/>
    <col min="5793" max="5793" width="3.36363636363636" style="92" customWidth="1"/>
    <col min="5794" max="5794" width="5.18181818181818" style="92" customWidth="1"/>
    <col min="5795" max="5795" width="4.27272727272727" style="92" customWidth="1"/>
    <col min="5796" max="5796" width="5.18181818181818" style="92" customWidth="1"/>
    <col min="5797" max="5797" width="3.36363636363636" style="92" customWidth="1"/>
    <col min="5798" max="5798" width="8.81818181818182" style="92" customWidth="1"/>
    <col min="5799" max="5799" width="4.27272727272727" style="92" customWidth="1"/>
    <col min="5800" max="5800" width="7" style="92" customWidth="1"/>
    <col min="5801" max="5801" width="8.81818181818182" style="92" customWidth="1"/>
    <col min="5802" max="5802" width="4.27272727272727" style="92" customWidth="1"/>
    <col min="5803" max="5803" width="7" style="92" customWidth="1"/>
    <col min="5804" max="5805" width="8.81818181818182" style="92" customWidth="1"/>
    <col min="5806" max="5806" width="22.3727272727273" style="92"/>
    <col min="5807" max="5807" width="8.81818181818182" style="92" customWidth="1"/>
    <col min="5808" max="5808" width="22.3727272727273" style="92"/>
    <col min="5809" max="5809" width="3.36363636363636" style="92" customWidth="1"/>
    <col min="5810" max="5810" width="5.18181818181818" style="92" customWidth="1"/>
    <col min="5811" max="5811" width="4.27272727272727" style="92" customWidth="1"/>
    <col min="5812" max="5812" width="5.18181818181818" style="92" customWidth="1"/>
    <col min="5813" max="5813" width="3.36363636363636" style="92" customWidth="1"/>
    <col min="5814" max="5814" width="8.81818181818182" style="92" customWidth="1"/>
    <col min="5815" max="5815" width="4.27272727272727" style="92" customWidth="1"/>
    <col min="5816" max="5816" width="7" style="92" customWidth="1"/>
    <col min="5817" max="5817" width="8.81818181818182" style="92" customWidth="1"/>
    <col min="5818" max="5818" width="4.27272727272727" style="92" customWidth="1"/>
    <col min="5819" max="5819" width="7" style="92" customWidth="1"/>
    <col min="5820" max="5821" width="8.81818181818182" style="92" customWidth="1"/>
    <col min="5822" max="5822" width="22.3727272727273" style="92"/>
    <col min="5823" max="5823" width="8.81818181818182" style="92" customWidth="1"/>
    <col min="5824" max="5824" width="22.3727272727273" style="92"/>
    <col min="5825" max="5825" width="3.36363636363636" style="92" customWidth="1"/>
    <col min="5826" max="5826" width="5.18181818181818" style="92" customWidth="1"/>
    <col min="5827" max="5827" width="4.27272727272727" style="92" customWidth="1"/>
    <col min="5828" max="5828" width="5.18181818181818" style="92" customWidth="1"/>
    <col min="5829" max="5829" width="3.36363636363636" style="92" customWidth="1"/>
    <col min="5830" max="5830" width="8.81818181818182" style="92" customWidth="1"/>
    <col min="5831" max="5831" width="4.27272727272727" style="92" customWidth="1"/>
    <col min="5832" max="5832" width="7" style="92" customWidth="1"/>
    <col min="5833" max="5833" width="8.81818181818182" style="92" customWidth="1"/>
    <col min="5834" max="5834" width="4.27272727272727" style="92" customWidth="1"/>
    <col min="5835" max="5835" width="7" style="92" customWidth="1"/>
    <col min="5836" max="5837" width="8.81818181818182" style="92" customWidth="1"/>
    <col min="5838" max="5838" width="22.3727272727273" style="92"/>
    <col min="5839" max="5839" width="8.81818181818182" style="92" customWidth="1"/>
    <col min="5840" max="5840" width="22.3727272727273" style="92"/>
    <col min="5841" max="5841" width="3.36363636363636" style="92" customWidth="1"/>
    <col min="5842" max="5842" width="5.18181818181818" style="92" customWidth="1"/>
    <col min="5843" max="5843" width="4.27272727272727" style="92" customWidth="1"/>
    <col min="5844" max="5844" width="5.18181818181818" style="92" customWidth="1"/>
    <col min="5845" max="5845" width="3.36363636363636" style="92" customWidth="1"/>
    <col min="5846" max="5846" width="8.81818181818182" style="92" customWidth="1"/>
    <col min="5847" max="5847" width="4.27272727272727" style="92" customWidth="1"/>
    <col min="5848" max="5848" width="7" style="92" customWidth="1"/>
    <col min="5849" max="5849" width="8.81818181818182" style="92" customWidth="1"/>
    <col min="5850" max="5850" width="4.27272727272727" style="92" customWidth="1"/>
    <col min="5851" max="5851" width="7" style="92" customWidth="1"/>
    <col min="5852" max="5853" width="8.81818181818182" style="92" customWidth="1"/>
    <col min="5854" max="5854" width="22.3727272727273" style="92"/>
    <col min="5855" max="5855" width="8.81818181818182" style="92" customWidth="1"/>
    <col min="5856" max="5856" width="22.3727272727273" style="92"/>
    <col min="5857" max="5857" width="3.36363636363636" style="92" customWidth="1"/>
    <col min="5858" max="5858" width="5.18181818181818" style="92" customWidth="1"/>
    <col min="5859" max="5859" width="4.27272727272727" style="92" customWidth="1"/>
    <col min="5860" max="5860" width="5.18181818181818" style="92" customWidth="1"/>
    <col min="5861" max="5861" width="3.36363636363636" style="92" customWidth="1"/>
    <col min="5862" max="5862" width="8.81818181818182" style="92" customWidth="1"/>
    <col min="5863" max="5863" width="4.27272727272727" style="92" customWidth="1"/>
    <col min="5864" max="5864" width="7" style="92" customWidth="1"/>
    <col min="5865" max="5865" width="8.81818181818182" style="92" customWidth="1"/>
    <col min="5866" max="5866" width="4.27272727272727" style="92" customWidth="1"/>
    <col min="5867" max="5867" width="7" style="92" customWidth="1"/>
    <col min="5868" max="5869" width="8.81818181818182" style="92" customWidth="1"/>
    <col min="5870" max="5870" width="22.3727272727273" style="92"/>
    <col min="5871" max="5871" width="8.81818181818182" style="92" customWidth="1"/>
    <col min="5872" max="5872" width="22.3727272727273" style="92"/>
    <col min="5873" max="5873" width="3.36363636363636" style="92" customWidth="1"/>
    <col min="5874" max="5874" width="5.18181818181818" style="92" customWidth="1"/>
    <col min="5875" max="5875" width="4.27272727272727" style="92" customWidth="1"/>
    <col min="5876" max="5876" width="5.18181818181818" style="92" customWidth="1"/>
    <col min="5877" max="5877" width="3.36363636363636" style="92" customWidth="1"/>
    <col min="5878" max="5878" width="8.81818181818182" style="92" customWidth="1"/>
    <col min="5879" max="5879" width="4.27272727272727" style="92" customWidth="1"/>
    <col min="5880" max="5880" width="7" style="92" customWidth="1"/>
    <col min="5881" max="5881" width="8.81818181818182" style="92" customWidth="1"/>
    <col min="5882" max="5882" width="4.27272727272727" style="92" customWidth="1"/>
    <col min="5883" max="5883" width="7" style="92" customWidth="1"/>
    <col min="5884" max="5885" width="8.81818181818182" style="92" customWidth="1"/>
    <col min="5886" max="5886" width="22.3727272727273" style="92"/>
    <col min="5887" max="5887" width="8.81818181818182" style="92" customWidth="1"/>
    <col min="5888" max="5888" width="22.3727272727273" style="92"/>
    <col min="5889" max="5889" width="3.36363636363636" style="92" customWidth="1"/>
    <col min="5890" max="5890" width="5.18181818181818" style="92" customWidth="1"/>
    <col min="5891" max="5891" width="4.27272727272727" style="92" customWidth="1"/>
    <col min="5892" max="5892" width="5.18181818181818" style="92" customWidth="1"/>
    <col min="5893" max="5893" width="3.36363636363636" style="92" customWidth="1"/>
    <col min="5894" max="5894" width="8.81818181818182" style="92" customWidth="1"/>
    <col min="5895" max="5895" width="4.27272727272727" style="92" customWidth="1"/>
    <col min="5896" max="5896" width="7" style="92" customWidth="1"/>
    <col min="5897" max="5897" width="8.81818181818182" style="92" customWidth="1"/>
    <col min="5898" max="5898" width="4.27272727272727" style="92" customWidth="1"/>
    <col min="5899" max="5899" width="7" style="92" customWidth="1"/>
    <col min="5900" max="5901" width="8.81818181818182" style="92" customWidth="1"/>
    <col min="5902" max="5902" width="22.3727272727273" style="92"/>
    <col min="5903" max="5903" width="8.81818181818182" style="92" customWidth="1"/>
    <col min="5904" max="5904" width="22.3727272727273" style="92"/>
    <col min="5905" max="5905" width="3.36363636363636" style="92" customWidth="1"/>
    <col min="5906" max="5906" width="5.18181818181818" style="92" customWidth="1"/>
    <col min="5907" max="5907" width="4.27272727272727" style="92" customWidth="1"/>
    <col min="5908" max="5908" width="5.18181818181818" style="92" customWidth="1"/>
    <col min="5909" max="5909" width="3.36363636363636" style="92" customWidth="1"/>
    <col min="5910" max="5910" width="8.81818181818182" style="92" customWidth="1"/>
    <col min="5911" max="5911" width="4.27272727272727" style="92" customWidth="1"/>
    <col min="5912" max="5912" width="7" style="92" customWidth="1"/>
    <col min="5913" max="5913" width="8.81818181818182" style="92" customWidth="1"/>
    <col min="5914" max="5914" width="4.27272727272727" style="92" customWidth="1"/>
    <col min="5915" max="5915" width="7" style="92" customWidth="1"/>
    <col min="5916" max="5917" width="8.81818181818182" style="92" customWidth="1"/>
    <col min="5918" max="5918" width="22.3727272727273" style="92"/>
    <col min="5919" max="5919" width="8.81818181818182" style="92" customWidth="1"/>
    <col min="5920" max="5920" width="22.3727272727273" style="92"/>
    <col min="5921" max="5921" width="3.36363636363636" style="92" customWidth="1"/>
    <col min="5922" max="5922" width="5.18181818181818" style="92" customWidth="1"/>
    <col min="5923" max="5923" width="4.27272727272727" style="92" customWidth="1"/>
    <col min="5924" max="5924" width="5.18181818181818" style="92" customWidth="1"/>
    <col min="5925" max="5925" width="3.36363636363636" style="92" customWidth="1"/>
    <col min="5926" max="5926" width="8.81818181818182" style="92" customWidth="1"/>
    <col min="5927" max="5927" width="4.27272727272727" style="92" customWidth="1"/>
    <col min="5928" max="5928" width="7" style="92" customWidth="1"/>
    <col min="5929" max="5929" width="8.81818181818182" style="92" customWidth="1"/>
    <col min="5930" max="5930" width="4.27272727272727" style="92" customWidth="1"/>
    <col min="5931" max="5931" width="7" style="92" customWidth="1"/>
    <col min="5932" max="5933" width="8.81818181818182" style="92" customWidth="1"/>
    <col min="5934" max="5934" width="22.3727272727273" style="92"/>
    <col min="5935" max="5935" width="8.81818181818182" style="92" customWidth="1"/>
    <col min="5936" max="5936" width="22.3727272727273" style="92"/>
    <col min="5937" max="5937" width="3.36363636363636" style="92" customWidth="1"/>
    <col min="5938" max="5938" width="5.18181818181818" style="92" customWidth="1"/>
    <col min="5939" max="5939" width="4.27272727272727" style="92" customWidth="1"/>
    <col min="5940" max="5940" width="5.18181818181818" style="92" customWidth="1"/>
    <col min="5941" max="5941" width="3.36363636363636" style="92" customWidth="1"/>
    <col min="5942" max="5942" width="8.81818181818182" style="92" customWidth="1"/>
    <col min="5943" max="5943" width="4.27272727272727" style="92" customWidth="1"/>
    <col min="5944" max="5944" width="7" style="92" customWidth="1"/>
    <col min="5945" max="5945" width="8.81818181818182" style="92" customWidth="1"/>
    <col min="5946" max="5946" width="4.27272727272727" style="92" customWidth="1"/>
    <col min="5947" max="5947" width="7" style="92" customWidth="1"/>
    <col min="5948" max="5949" width="8.81818181818182" style="92" customWidth="1"/>
    <col min="5950" max="5950" width="22.3727272727273" style="92"/>
    <col min="5951" max="5951" width="8.81818181818182" style="92" customWidth="1"/>
    <col min="5952" max="5952" width="22.3727272727273" style="92"/>
    <col min="5953" max="5953" width="3.36363636363636" style="92" customWidth="1"/>
    <col min="5954" max="5954" width="5.18181818181818" style="92" customWidth="1"/>
    <col min="5955" max="5955" width="4.27272727272727" style="92" customWidth="1"/>
    <col min="5956" max="5956" width="5.18181818181818" style="92" customWidth="1"/>
    <col min="5957" max="5957" width="3.36363636363636" style="92" customWidth="1"/>
    <col min="5958" max="5958" width="8.81818181818182" style="92" customWidth="1"/>
    <col min="5959" max="5959" width="4.27272727272727" style="92" customWidth="1"/>
    <col min="5960" max="5960" width="7" style="92" customWidth="1"/>
    <col min="5961" max="5961" width="8.81818181818182" style="92" customWidth="1"/>
    <col min="5962" max="5962" width="4.27272727272727" style="92" customWidth="1"/>
    <col min="5963" max="5963" width="7" style="92" customWidth="1"/>
    <col min="5964" max="5965" width="8.81818181818182" style="92" customWidth="1"/>
    <col min="5966" max="5966" width="22.3727272727273" style="92"/>
    <col min="5967" max="5967" width="8.81818181818182" style="92" customWidth="1"/>
    <col min="5968" max="5968" width="22.3727272727273" style="92"/>
    <col min="5969" max="5969" width="3.36363636363636" style="92" customWidth="1"/>
    <col min="5970" max="5970" width="5.18181818181818" style="92" customWidth="1"/>
    <col min="5971" max="5971" width="4.27272727272727" style="92" customWidth="1"/>
    <col min="5972" max="5972" width="5.18181818181818" style="92" customWidth="1"/>
    <col min="5973" max="5973" width="3.36363636363636" style="92" customWidth="1"/>
    <col min="5974" max="5974" width="8.81818181818182" style="92" customWidth="1"/>
    <col min="5975" max="5975" width="4.27272727272727" style="92" customWidth="1"/>
    <col min="5976" max="5976" width="7" style="92" customWidth="1"/>
    <col min="5977" max="5977" width="8.81818181818182" style="92" customWidth="1"/>
    <col min="5978" max="5978" width="4.27272727272727" style="92" customWidth="1"/>
    <col min="5979" max="5979" width="7" style="92" customWidth="1"/>
    <col min="5980" max="5981" width="8.81818181818182" style="92" customWidth="1"/>
    <col min="5982" max="5982" width="22.3727272727273" style="92"/>
    <col min="5983" max="5983" width="8.81818181818182" style="92" customWidth="1"/>
    <col min="5984" max="5984" width="22.3727272727273" style="92"/>
    <col min="5985" max="5985" width="3.36363636363636" style="92" customWidth="1"/>
    <col min="5986" max="5986" width="5.18181818181818" style="92" customWidth="1"/>
    <col min="5987" max="5987" width="4.27272727272727" style="92" customWidth="1"/>
    <col min="5988" max="5988" width="5.18181818181818" style="92" customWidth="1"/>
    <col min="5989" max="5989" width="3.36363636363636" style="92" customWidth="1"/>
    <col min="5990" max="5990" width="8.81818181818182" style="92" customWidth="1"/>
    <col min="5991" max="5991" width="4.27272727272727" style="92" customWidth="1"/>
    <col min="5992" max="5992" width="7" style="92" customWidth="1"/>
    <col min="5993" max="5993" width="8.81818181818182" style="92" customWidth="1"/>
    <col min="5994" max="5994" width="4.27272727272727" style="92" customWidth="1"/>
    <col min="5995" max="5995" width="7" style="92" customWidth="1"/>
    <col min="5996" max="5997" width="8.81818181818182" style="92" customWidth="1"/>
    <col min="5998" max="5998" width="22.3727272727273" style="92"/>
    <col min="5999" max="5999" width="8.81818181818182" style="92" customWidth="1"/>
    <col min="6000" max="6000" width="22.3727272727273" style="92"/>
    <col min="6001" max="6001" width="3.36363636363636" style="92" customWidth="1"/>
    <col min="6002" max="6002" width="5.18181818181818" style="92" customWidth="1"/>
    <col min="6003" max="6003" width="4.27272727272727" style="92" customWidth="1"/>
    <col min="6004" max="6004" width="5.18181818181818" style="92" customWidth="1"/>
    <col min="6005" max="6005" width="3.36363636363636" style="92" customWidth="1"/>
    <col min="6006" max="6006" width="8.81818181818182" style="92" customWidth="1"/>
    <col min="6007" max="6007" width="4.27272727272727" style="92" customWidth="1"/>
    <col min="6008" max="6008" width="7" style="92" customWidth="1"/>
    <col min="6009" max="6009" width="8.81818181818182" style="92" customWidth="1"/>
    <col min="6010" max="6010" width="4.27272727272727" style="92" customWidth="1"/>
    <col min="6011" max="6011" width="7" style="92" customWidth="1"/>
    <col min="6012" max="6013" width="8.81818181818182" style="92" customWidth="1"/>
    <col min="6014" max="6014" width="22.3727272727273" style="92"/>
    <col min="6015" max="6015" width="8.81818181818182" style="92" customWidth="1"/>
    <col min="6016" max="6016" width="22.3727272727273" style="92"/>
    <col min="6017" max="6017" width="3.36363636363636" style="92" customWidth="1"/>
    <col min="6018" max="6018" width="5.18181818181818" style="92" customWidth="1"/>
    <col min="6019" max="6019" width="4.27272727272727" style="92" customWidth="1"/>
    <col min="6020" max="6020" width="5.18181818181818" style="92" customWidth="1"/>
    <col min="6021" max="6021" width="3.36363636363636" style="92" customWidth="1"/>
    <col min="6022" max="6022" width="8.81818181818182" style="92" customWidth="1"/>
    <col min="6023" max="6023" width="4.27272727272727" style="92" customWidth="1"/>
    <col min="6024" max="6024" width="7" style="92" customWidth="1"/>
    <col min="6025" max="6025" width="8.81818181818182" style="92" customWidth="1"/>
    <col min="6026" max="6026" width="4.27272727272727" style="92" customWidth="1"/>
    <col min="6027" max="6027" width="7" style="92" customWidth="1"/>
    <col min="6028" max="6029" width="8.81818181818182" style="92" customWidth="1"/>
    <col min="6030" max="6030" width="22.3727272727273" style="92"/>
    <col min="6031" max="6031" width="8.81818181818182" style="92" customWidth="1"/>
    <col min="6032" max="6032" width="22.3727272727273" style="92"/>
    <col min="6033" max="6033" width="3.36363636363636" style="92" customWidth="1"/>
    <col min="6034" max="6034" width="5.18181818181818" style="92" customWidth="1"/>
    <col min="6035" max="6035" width="4.27272727272727" style="92" customWidth="1"/>
    <col min="6036" max="6036" width="5.18181818181818" style="92" customWidth="1"/>
    <col min="6037" max="6037" width="3.36363636363636" style="92" customWidth="1"/>
    <col min="6038" max="6038" width="8.81818181818182" style="92" customWidth="1"/>
    <col min="6039" max="6039" width="4.27272727272727" style="92" customWidth="1"/>
    <col min="6040" max="6040" width="7" style="92" customWidth="1"/>
    <col min="6041" max="6041" width="8.81818181818182" style="92" customWidth="1"/>
    <col min="6042" max="6042" width="4.27272727272727" style="92" customWidth="1"/>
    <col min="6043" max="6043" width="7" style="92" customWidth="1"/>
    <col min="6044" max="6045" width="8.81818181818182" style="92" customWidth="1"/>
    <col min="6046" max="6046" width="22.3727272727273" style="92"/>
    <col min="6047" max="6047" width="8.81818181818182" style="92" customWidth="1"/>
    <col min="6048" max="6048" width="22.3727272727273" style="92"/>
    <col min="6049" max="6049" width="3.36363636363636" style="92" customWidth="1"/>
    <col min="6050" max="6050" width="5.18181818181818" style="92" customWidth="1"/>
    <col min="6051" max="6051" width="4.27272727272727" style="92" customWidth="1"/>
    <col min="6052" max="6052" width="5.18181818181818" style="92" customWidth="1"/>
    <col min="6053" max="6053" width="3.36363636363636" style="92" customWidth="1"/>
    <col min="6054" max="6054" width="8.81818181818182" style="92" customWidth="1"/>
    <col min="6055" max="6055" width="4.27272727272727" style="92" customWidth="1"/>
    <col min="6056" max="6056" width="7" style="92" customWidth="1"/>
    <col min="6057" max="6057" width="8.81818181818182" style="92" customWidth="1"/>
    <col min="6058" max="6058" width="4.27272727272727" style="92" customWidth="1"/>
    <col min="6059" max="6059" width="7" style="92" customWidth="1"/>
    <col min="6060" max="6061" width="8.81818181818182" style="92" customWidth="1"/>
    <col min="6062" max="6062" width="22.3727272727273" style="92"/>
    <col min="6063" max="6063" width="8.81818181818182" style="92" customWidth="1"/>
    <col min="6064" max="6064" width="22.3727272727273" style="92"/>
    <col min="6065" max="6065" width="3.36363636363636" style="92" customWidth="1"/>
    <col min="6066" max="6066" width="5.18181818181818" style="92" customWidth="1"/>
    <col min="6067" max="6067" width="4.27272727272727" style="92" customWidth="1"/>
    <col min="6068" max="6068" width="5.18181818181818" style="92" customWidth="1"/>
    <col min="6069" max="6069" width="3.36363636363636" style="92" customWidth="1"/>
    <col min="6070" max="6070" width="8.81818181818182" style="92" customWidth="1"/>
    <col min="6071" max="6071" width="4.27272727272727" style="92" customWidth="1"/>
    <col min="6072" max="6072" width="7" style="92" customWidth="1"/>
    <col min="6073" max="6073" width="8.81818181818182" style="92" customWidth="1"/>
    <col min="6074" max="6074" width="4.27272727272727" style="92" customWidth="1"/>
    <col min="6075" max="6075" width="7" style="92" customWidth="1"/>
    <col min="6076" max="6077" width="8.81818181818182" style="92" customWidth="1"/>
    <col min="6078" max="6078" width="22.3727272727273" style="92"/>
    <col min="6079" max="6079" width="8.81818181818182" style="92" customWidth="1"/>
    <col min="6080" max="6080" width="22.3727272727273" style="92"/>
    <col min="6081" max="6081" width="3.36363636363636" style="92" customWidth="1"/>
    <col min="6082" max="6082" width="5.18181818181818" style="92" customWidth="1"/>
    <col min="6083" max="6083" width="4.27272727272727" style="92" customWidth="1"/>
    <col min="6084" max="6084" width="5.18181818181818" style="92" customWidth="1"/>
    <col min="6085" max="6085" width="3.36363636363636" style="92" customWidth="1"/>
    <col min="6086" max="6086" width="8.81818181818182" style="92" customWidth="1"/>
    <col min="6087" max="6087" width="4.27272727272727" style="92" customWidth="1"/>
    <col min="6088" max="6088" width="7" style="92" customWidth="1"/>
    <col min="6089" max="6089" width="8.81818181818182" style="92" customWidth="1"/>
    <col min="6090" max="6090" width="4.27272727272727" style="92" customWidth="1"/>
    <col min="6091" max="6091" width="7" style="92" customWidth="1"/>
    <col min="6092" max="6093" width="8.81818181818182" style="92" customWidth="1"/>
    <col min="6094" max="6094" width="22.3727272727273" style="92"/>
    <col min="6095" max="6095" width="8.81818181818182" style="92" customWidth="1"/>
    <col min="6096" max="6096" width="22.3727272727273" style="92"/>
    <col min="6097" max="6097" width="3.36363636363636" style="92" customWidth="1"/>
    <col min="6098" max="6098" width="5.18181818181818" style="92" customWidth="1"/>
    <col min="6099" max="6099" width="4.27272727272727" style="92" customWidth="1"/>
    <col min="6100" max="6100" width="5.18181818181818" style="92" customWidth="1"/>
    <col min="6101" max="6101" width="3.36363636363636" style="92" customWidth="1"/>
    <col min="6102" max="6102" width="8.81818181818182" style="92" customWidth="1"/>
    <col min="6103" max="6103" width="4.27272727272727" style="92" customWidth="1"/>
    <col min="6104" max="6104" width="7" style="92" customWidth="1"/>
    <col min="6105" max="6105" width="8.81818181818182" style="92" customWidth="1"/>
    <col min="6106" max="6106" width="4.27272727272727" style="92" customWidth="1"/>
    <col min="6107" max="6107" width="7" style="92" customWidth="1"/>
    <col min="6108" max="6109" width="8.81818181818182" style="92" customWidth="1"/>
    <col min="6110" max="6110" width="22.3727272727273" style="92"/>
    <col min="6111" max="6111" width="8.81818181818182" style="92" customWidth="1"/>
    <col min="6112" max="6112" width="22.3727272727273" style="92"/>
    <col min="6113" max="6113" width="3.36363636363636" style="92" customWidth="1"/>
    <col min="6114" max="6114" width="5.18181818181818" style="92" customWidth="1"/>
    <col min="6115" max="6115" width="4.27272727272727" style="92" customWidth="1"/>
    <col min="6116" max="6116" width="5.18181818181818" style="92" customWidth="1"/>
    <col min="6117" max="6117" width="3.36363636363636" style="92" customWidth="1"/>
    <col min="6118" max="6118" width="8.81818181818182" style="92" customWidth="1"/>
    <col min="6119" max="6119" width="4.27272727272727" style="92" customWidth="1"/>
    <col min="6120" max="6120" width="7" style="92" customWidth="1"/>
    <col min="6121" max="6121" width="8.81818181818182" style="92" customWidth="1"/>
    <col min="6122" max="6122" width="4.27272727272727" style="92" customWidth="1"/>
    <col min="6123" max="6123" width="7" style="92" customWidth="1"/>
    <col min="6124" max="6125" width="8.81818181818182" style="92" customWidth="1"/>
    <col min="6126" max="6126" width="22.3727272727273" style="92"/>
    <col min="6127" max="6127" width="8.81818181818182" style="92" customWidth="1"/>
    <col min="6128" max="6128" width="22.3727272727273" style="92"/>
    <col min="6129" max="6129" width="3.36363636363636" style="92" customWidth="1"/>
    <col min="6130" max="6130" width="5.18181818181818" style="92" customWidth="1"/>
    <col min="6131" max="6131" width="4.27272727272727" style="92" customWidth="1"/>
    <col min="6132" max="6132" width="5.18181818181818" style="92" customWidth="1"/>
    <col min="6133" max="6133" width="3.36363636363636" style="92" customWidth="1"/>
    <col min="6134" max="6134" width="8.81818181818182" style="92" customWidth="1"/>
    <col min="6135" max="6135" width="4.27272727272727" style="92" customWidth="1"/>
    <col min="6136" max="6136" width="7" style="92" customWidth="1"/>
    <col min="6137" max="6137" width="8.81818181818182" style="92" customWidth="1"/>
    <col min="6138" max="6138" width="4.27272727272727" style="92" customWidth="1"/>
    <col min="6139" max="6139" width="7" style="92" customWidth="1"/>
    <col min="6140" max="6141" width="8.81818181818182" style="92" customWidth="1"/>
    <col min="6142" max="6142" width="22.3727272727273" style="92"/>
    <col min="6143" max="6143" width="8.81818181818182" style="92" customWidth="1"/>
    <col min="6144" max="6144" width="22.3727272727273" style="92"/>
    <col min="6145" max="6145" width="3.36363636363636" style="92" customWidth="1"/>
    <col min="6146" max="6146" width="5.18181818181818" style="92" customWidth="1"/>
    <col min="6147" max="6147" width="4.27272727272727" style="92" customWidth="1"/>
    <col min="6148" max="6148" width="5.18181818181818" style="92" customWidth="1"/>
    <col min="6149" max="6149" width="3.36363636363636" style="92" customWidth="1"/>
    <col min="6150" max="6150" width="8.81818181818182" style="92" customWidth="1"/>
    <col min="6151" max="6151" width="4.27272727272727" style="92" customWidth="1"/>
    <col min="6152" max="6152" width="7" style="92" customWidth="1"/>
    <col min="6153" max="6153" width="8.81818181818182" style="92" customWidth="1"/>
    <col min="6154" max="6154" width="4.27272727272727" style="92" customWidth="1"/>
    <col min="6155" max="6155" width="7" style="92" customWidth="1"/>
    <col min="6156" max="6157" width="8.81818181818182" style="92" customWidth="1"/>
    <col min="6158" max="6158" width="22.3727272727273" style="92"/>
    <col min="6159" max="6159" width="8.81818181818182" style="92" customWidth="1"/>
    <col min="6160" max="6160" width="22.3727272727273" style="92"/>
    <col min="6161" max="6161" width="3.36363636363636" style="92" customWidth="1"/>
    <col min="6162" max="6162" width="5.18181818181818" style="92" customWidth="1"/>
    <col min="6163" max="6163" width="4.27272727272727" style="92" customWidth="1"/>
    <col min="6164" max="6164" width="5.18181818181818" style="92" customWidth="1"/>
    <col min="6165" max="6165" width="3.36363636363636" style="92" customWidth="1"/>
    <col min="6166" max="6166" width="8.81818181818182" style="92" customWidth="1"/>
    <col min="6167" max="6167" width="4.27272727272727" style="92" customWidth="1"/>
    <col min="6168" max="6168" width="7" style="92" customWidth="1"/>
    <col min="6169" max="6169" width="8.81818181818182" style="92" customWidth="1"/>
    <col min="6170" max="6170" width="4.27272727272727" style="92" customWidth="1"/>
    <col min="6171" max="6171" width="7" style="92" customWidth="1"/>
    <col min="6172" max="6173" width="8.81818181818182" style="92" customWidth="1"/>
    <col min="6174" max="6174" width="22.3727272727273" style="92"/>
    <col min="6175" max="6175" width="8.81818181818182" style="92" customWidth="1"/>
    <col min="6176" max="6176" width="22.3727272727273" style="92"/>
    <col min="6177" max="6177" width="3.36363636363636" style="92" customWidth="1"/>
    <col min="6178" max="6178" width="5.18181818181818" style="92" customWidth="1"/>
    <col min="6179" max="6179" width="4.27272727272727" style="92" customWidth="1"/>
    <col min="6180" max="6180" width="5.18181818181818" style="92" customWidth="1"/>
    <col min="6181" max="6181" width="3.36363636363636" style="92" customWidth="1"/>
    <col min="6182" max="6182" width="8.81818181818182" style="92" customWidth="1"/>
    <col min="6183" max="6183" width="4.27272727272727" style="92" customWidth="1"/>
    <col min="6184" max="6184" width="7" style="92" customWidth="1"/>
    <col min="6185" max="6185" width="8.81818181818182" style="92" customWidth="1"/>
    <col min="6186" max="6186" width="4.27272727272727" style="92" customWidth="1"/>
    <col min="6187" max="6187" width="7" style="92" customWidth="1"/>
    <col min="6188" max="6189" width="8.81818181818182" style="92" customWidth="1"/>
    <col min="6190" max="6190" width="22.3727272727273" style="92"/>
    <col min="6191" max="6191" width="8.81818181818182" style="92" customWidth="1"/>
    <col min="6192" max="6192" width="22.3727272727273" style="92"/>
    <col min="6193" max="6193" width="3.36363636363636" style="92" customWidth="1"/>
    <col min="6194" max="6194" width="5.18181818181818" style="92" customWidth="1"/>
    <col min="6195" max="6195" width="4.27272727272727" style="92" customWidth="1"/>
    <col min="6196" max="6196" width="5.18181818181818" style="92" customWidth="1"/>
    <col min="6197" max="6197" width="3.36363636363636" style="92" customWidth="1"/>
    <col min="6198" max="6198" width="8.81818181818182" style="92" customWidth="1"/>
    <col min="6199" max="6199" width="4.27272727272727" style="92" customWidth="1"/>
    <col min="6200" max="6200" width="7" style="92" customWidth="1"/>
    <col min="6201" max="6201" width="8.81818181818182" style="92" customWidth="1"/>
    <col min="6202" max="6202" width="4.27272727272727" style="92" customWidth="1"/>
    <col min="6203" max="6203" width="7" style="92" customWidth="1"/>
    <col min="6204" max="6205" width="8.81818181818182" style="92" customWidth="1"/>
    <col min="6206" max="6206" width="22.3727272727273" style="92"/>
    <col min="6207" max="6207" width="8.81818181818182" style="92" customWidth="1"/>
    <col min="6208" max="6208" width="22.3727272727273" style="92"/>
    <col min="6209" max="6209" width="3.36363636363636" style="92" customWidth="1"/>
    <col min="6210" max="6210" width="5.18181818181818" style="92" customWidth="1"/>
    <col min="6211" max="6211" width="4.27272727272727" style="92" customWidth="1"/>
    <col min="6212" max="6212" width="5.18181818181818" style="92" customWidth="1"/>
    <col min="6213" max="6213" width="3.36363636363636" style="92" customWidth="1"/>
    <col min="6214" max="6214" width="8.81818181818182" style="92" customWidth="1"/>
    <col min="6215" max="6215" width="4.27272727272727" style="92" customWidth="1"/>
    <col min="6216" max="6216" width="7" style="92" customWidth="1"/>
    <col min="6217" max="6217" width="8.81818181818182" style="92" customWidth="1"/>
    <col min="6218" max="6218" width="4.27272727272727" style="92" customWidth="1"/>
    <col min="6219" max="6219" width="7" style="92" customWidth="1"/>
    <col min="6220" max="6221" width="8.81818181818182" style="92" customWidth="1"/>
    <col min="6222" max="6222" width="22.3727272727273" style="92"/>
    <col min="6223" max="6223" width="8.81818181818182" style="92" customWidth="1"/>
    <col min="6224" max="6224" width="22.3727272727273" style="92"/>
    <col min="6225" max="6225" width="3.36363636363636" style="92" customWidth="1"/>
    <col min="6226" max="6226" width="5.18181818181818" style="92" customWidth="1"/>
    <col min="6227" max="6227" width="4.27272727272727" style="92" customWidth="1"/>
    <col min="6228" max="6228" width="5.18181818181818" style="92" customWidth="1"/>
    <col min="6229" max="6229" width="3.36363636363636" style="92" customWidth="1"/>
    <col min="6230" max="6230" width="8.81818181818182" style="92" customWidth="1"/>
    <col min="6231" max="6231" width="4.27272727272727" style="92" customWidth="1"/>
    <col min="6232" max="6232" width="7" style="92" customWidth="1"/>
    <col min="6233" max="6233" width="8.81818181818182" style="92" customWidth="1"/>
    <col min="6234" max="6234" width="4.27272727272727" style="92" customWidth="1"/>
    <col min="6235" max="6235" width="7" style="92" customWidth="1"/>
    <col min="6236" max="6237" width="8.81818181818182" style="92" customWidth="1"/>
    <col min="6238" max="6238" width="22.3727272727273" style="92"/>
    <col min="6239" max="6239" width="8.81818181818182" style="92" customWidth="1"/>
    <col min="6240" max="6240" width="22.3727272727273" style="92"/>
    <col min="6241" max="6241" width="3.36363636363636" style="92" customWidth="1"/>
    <col min="6242" max="6242" width="5.18181818181818" style="92" customWidth="1"/>
    <col min="6243" max="6243" width="4.27272727272727" style="92" customWidth="1"/>
    <col min="6244" max="6244" width="5.18181818181818" style="92" customWidth="1"/>
    <col min="6245" max="6245" width="3.36363636363636" style="92" customWidth="1"/>
    <col min="6246" max="6246" width="8.81818181818182" style="92" customWidth="1"/>
    <col min="6247" max="6247" width="4.27272727272727" style="92" customWidth="1"/>
    <col min="6248" max="6248" width="7" style="92" customWidth="1"/>
    <col min="6249" max="6249" width="8.81818181818182" style="92" customWidth="1"/>
    <col min="6250" max="6250" width="4.27272727272727" style="92" customWidth="1"/>
    <col min="6251" max="6251" width="7" style="92" customWidth="1"/>
    <col min="6252" max="6253" width="8.81818181818182" style="92" customWidth="1"/>
    <col min="6254" max="6254" width="22.3727272727273" style="92"/>
    <col min="6255" max="6255" width="8.81818181818182" style="92" customWidth="1"/>
    <col min="6256" max="6256" width="22.3727272727273" style="92"/>
    <col min="6257" max="6257" width="3.36363636363636" style="92" customWidth="1"/>
    <col min="6258" max="6258" width="5.18181818181818" style="92" customWidth="1"/>
    <col min="6259" max="6259" width="4.27272727272727" style="92" customWidth="1"/>
    <col min="6260" max="6260" width="5.18181818181818" style="92" customWidth="1"/>
    <col min="6261" max="6261" width="3.36363636363636" style="92" customWidth="1"/>
    <col min="6262" max="6262" width="8.81818181818182" style="92" customWidth="1"/>
    <col min="6263" max="6263" width="4.27272727272727" style="92" customWidth="1"/>
    <col min="6264" max="6264" width="7" style="92" customWidth="1"/>
    <col min="6265" max="6265" width="8.81818181818182" style="92" customWidth="1"/>
    <col min="6266" max="6266" width="4.27272727272727" style="92" customWidth="1"/>
    <col min="6267" max="6267" width="7" style="92" customWidth="1"/>
    <col min="6268" max="6269" width="8.81818181818182" style="92" customWidth="1"/>
    <col min="6270" max="6270" width="22.3727272727273" style="92"/>
    <col min="6271" max="6271" width="8.81818181818182" style="92" customWidth="1"/>
    <col min="6272" max="6272" width="22.3727272727273" style="92"/>
    <col min="6273" max="6273" width="3.36363636363636" style="92" customWidth="1"/>
    <col min="6274" max="6274" width="5.18181818181818" style="92" customWidth="1"/>
    <col min="6275" max="6275" width="4.27272727272727" style="92" customWidth="1"/>
    <col min="6276" max="6276" width="5.18181818181818" style="92" customWidth="1"/>
    <col min="6277" max="6277" width="3.36363636363636" style="92" customWidth="1"/>
    <col min="6278" max="6278" width="8.81818181818182" style="92" customWidth="1"/>
    <col min="6279" max="6279" width="4.27272727272727" style="92" customWidth="1"/>
    <col min="6280" max="6280" width="7" style="92" customWidth="1"/>
    <col min="6281" max="6281" width="8.81818181818182" style="92" customWidth="1"/>
    <col min="6282" max="6282" width="4.27272727272727" style="92" customWidth="1"/>
    <col min="6283" max="6283" width="7" style="92" customWidth="1"/>
    <col min="6284" max="6285" width="8.81818181818182" style="92" customWidth="1"/>
    <col min="6286" max="6286" width="22.3727272727273" style="92"/>
    <col min="6287" max="6287" width="8.81818181818182" style="92" customWidth="1"/>
    <col min="6288" max="6288" width="22.3727272727273" style="92"/>
    <col min="6289" max="6289" width="3.36363636363636" style="92" customWidth="1"/>
    <col min="6290" max="6290" width="5.18181818181818" style="92" customWidth="1"/>
    <col min="6291" max="6291" width="4.27272727272727" style="92" customWidth="1"/>
    <col min="6292" max="6292" width="5.18181818181818" style="92" customWidth="1"/>
    <col min="6293" max="6293" width="3.36363636363636" style="92" customWidth="1"/>
    <col min="6294" max="6294" width="8.81818181818182" style="92" customWidth="1"/>
    <col min="6295" max="6295" width="4.27272727272727" style="92" customWidth="1"/>
    <col min="6296" max="6296" width="7" style="92" customWidth="1"/>
    <col min="6297" max="6297" width="8.81818181818182" style="92" customWidth="1"/>
    <col min="6298" max="6298" width="4.27272727272727" style="92" customWidth="1"/>
    <col min="6299" max="6299" width="7" style="92" customWidth="1"/>
    <col min="6300" max="6301" width="8.81818181818182" style="92" customWidth="1"/>
    <col min="6302" max="6302" width="22.3727272727273" style="92"/>
    <col min="6303" max="6303" width="8.81818181818182" style="92" customWidth="1"/>
    <col min="6304" max="6304" width="22.3727272727273" style="92"/>
    <col min="6305" max="6305" width="3.36363636363636" style="92" customWidth="1"/>
    <col min="6306" max="6306" width="5.18181818181818" style="92" customWidth="1"/>
    <col min="6307" max="6307" width="4.27272727272727" style="92" customWidth="1"/>
    <col min="6308" max="6308" width="5.18181818181818" style="92" customWidth="1"/>
    <col min="6309" max="6309" width="3.36363636363636" style="92" customWidth="1"/>
    <col min="6310" max="6310" width="8.81818181818182" style="92" customWidth="1"/>
    <col min="6311" max="6311" width="4.27272727272727" style="92" customWidth="1"/>
    <col min="6312" max="6312" width="7" style="92" customWidth="1"/>
    <col min="6313" max="6313" width="8.81818181818182" style="92" customWidth="1"/>
    <col min="6314" max="6314" width="4.27272727272727" style="92" customWidth="1"/>
    <col min="6315" max="6315" width="7" style="92" customWidth="1"/>
    <col min="6316" max="6317" width="8.81818181818182" style="92" customWidth="1"/>
    <col min="6318" max="6318" width="22.3727272727273" style="92"/>
    <col min="6319" max="6319" width="8.81818181818182" style="92" customWidth="1"/>
    <col min="6320" max="6320" width="22.3727272727273" style="92"/>
    <col min="6321" max="6321" width="3.36363636363636" style="92" customWidth="1"/>
    <col min="6322" max="6322" width="5.18181818181818" style="92" customWidth="1"/>
    <col min="6323" max="6323" width="4.27272727272727" style="92" customWidth="1"/>
    <col min="6324" max="6324" width="5.18181818181818" style="92" customWidth="1"/>
    <col min="6325" max="6325" width="3.36363636363636" style="92" customWidth="1"/>
    <col min="6326" max="6326" width="8.81818181818182" style="92" customWidth="1"/>
    <col min="6327" max="6327" width="4.27272727272727" style="92" customWidth="1"/>
    <col min="6328" max="6328" width="7" style="92" customWidth="1"/>
    <col min="6329" max="6329" width="8.81818181818182" style="92" customWidth="1"/>
    <col min="6330" max="6330" width="4.27272727272727" style="92" customWidth="1"/>
    <col min="6331" max="6331" width="7" style="92" customWidth="1"/>
    <col min="6332" max="6333" width="8.81818181818182" style="92" customWidth="1"/>
    <col min="6334" max="6334" width="22.3727272727273" style="92"/>
    <col min="6335" max="6335" width="8.81818181818182" style="92" customWidth="1"/>
    <col min="6336" max="6336" width="22.3727272727273" style="92"/>
    <col min="6337" max="6337" width="3.36363636363636" style="92" customWidth="1"/>
    <col min="6338" max="6338" width="5.18181818181818" style="92" customWidth="1"/>
    <col min="6339" max="6339" width="4.27272727272727" style="92" customWidth="1"/>
    <col min="6340" max="6340" width="5.18181818181818" style="92" customWidth="1"/>
    <col min="6341" max="6341" width="3.36363636363636" style="92" customWidth="1"/>
    <col min="6342" max="6342" width="8.81818181818182" style="92" customWidth="1"/>
    <col min="6343" max="6343" width="4.27272727272727" style="92" customWidth="1"/>
    <col min="6344" max="6344" width="7" style="92" customWidth="1"/>
    <col min="6345" max="6345" width="8.81818181818182" style="92" customWidth="1"/>
    <col min="6346" max="6346" width="4.27272727272727" style="92" customWidth="1"/>
    <col min="6347" max="6347" width="7" style="92" customWidth="1"/>
    <col min="6348" max="6349" width="8.81818181818182" style="92" customWidth="1"/>
    <col min="6350" max="6350" width="22.3727272727273" style="92"/>
    <col min="6351" max="6351" width="8.81818181818182" style="92" customWidth="1"/>
    <col min="6352" max="6352" width="22.3727272727273" style="92"/>
    <col min="6353" max="6353" width="3.36363636363636" style="92" customWidth="1"/>
    <col min="6354" max="6354" width="5.18181818181818" style="92" customWidth="1"/>
    <col min="6355" max="6355" width="4.27272727272727" style="92" customWidth="1"/>
    <col min="6356" max="6356" width="5.18181818181818" style="92" customWidth="1"/>
    <col min="6357" max="6357" width="3.36363636363636" style="92" customWidth="1"/>
    <col min="6358" max="6358" width="8.81818181818182" style="92" customWidth="1"/>
    <col min="6359" max="6359" width="4.27272727272727" style="92" customWidth="1"/>
    <col min="6360" max="6360" width="7" style="92" customWidth="1"/>
    <col min="6361" max="6361" width="8.81818181818182" style="92" customWidth="1"/>
    <col min="6362" max="6362" width="4.27272727272727" style="92" customWidth="1"/>
    <col min="6363" max="6363" width="7" style="92" customWidth="1"/>
    <col min="6364" max="6365" width="8.81818181818182" style="92" customWidth="1"/>
    <col min="6366" max="6366" width="22.3727272727273" style="92"/>
    <col min="6367" max="6367" width="8.81818181818182" style="92" customWidth="1"/>
    <col min="6368" max="6368" width="22.3727272727273" style="92"/>
    <col min="6369" max="6369" width="3.36363636363636" style="92" customWidth="1"/>
    <col min="6370" max="6370" width="5.18181818181818" style="92" customWidth="1"/>
    <col min="6371" max="6371" width="4.27272727272727" style="92" customWidth="1"/>
    <col min="6372" max="6372" width="5.18181818181818" style="92" customWidth="1"/>
    <col min="6373" max="6373" width="3.36363636363636" style="92" customWidth="1"/>
    <col min="6374" max="6374" width="8.81818181818182" style="92" customWidth="1"/>
    <col min="6375" max="6375" width="4.27272727272727" style="92" customWidth="1"/>
    <col min="6376" max="6376" width="7" style="92" customWidth="1"/>
    <col min="6377" max="6377" width="8.81818181818182" style="92" customWidth="1"/>
    <col min="6378" max="6378" width="4.27272727272727" style="92" customWidth="1"/>
    <col min="6379" max="6379" width="7" style="92" customWidth="1"/>
    <col min="6380" max="6381" width="8.81818181818182" style="92" customWidth="1"/>
    <col min="6382" max="6382" width="22.3727272727273" style="92"/>
    <col min="6383" max="6383" width="8.81818181818182" style="92" customWidth="1"/>
    <col min="6384" max="6384" width="22.3727272727273" style="92"/>
    <col min="6385" max="6385" width="3.36363636363636" style="92" customWidth="1"/>
    <col min="6386" max="6386" width="5.18181818181818" style="92" customWidth="1"/>
    <col min="6387" max="6387" width="4.27272727272727" style="92" customWidth="1"/>
    <col min="6388" max="6388" width="5.18181818181818" style="92" customWidth="1"/>
    <col min="6389" max="6389" width="3.36363636363636" style="92" customWidth="1"/>
    <col min="6390" max="6390" width="8.81818181818182" style="92" customWidth="1"/>
    <col min="6391" max="6391" width="4.27272727272727" style="92" customWidth="1"/>
    <col min="6392" max="6392" width="7" style="92" customWidth="1"/>
    <col min="6393" max="6393" width="8.81818181818182" style="92" customWidth="1"/>
    <col min="6394" max="6394" width="4.27272727272727" style="92" customWidth="1"/>
    <col min="6395" max="6395" width="7" style="92" customWidth="1"/>
    <col min="6396" max="6397" width="8.81818181818182" style="92" customWidth="1"/>
    <col min="6398" max="6398" width="22.3727272727273" style="92"/>
    <col min="6399" max="6399" width="8.81818181818182" style="92" customWidth="1"/>
    <col min="6400" max="6400" width="22.3727272727273" style="92"/>
    <col min="6401" max="6401" width="3.36363636363636" style="92" customWidth="1"/>
    <col min="6402" max="6402" width="5.18181818181818" style="92" customWidth="1"/>
    <col min="6403" max="6403" width="4.27272727272727" style="92" customWidth="1"/>
    <col min="6404" max="6404" width="5.18181818181818" style="92" customWidth="1"/>
    <col min="6405" max="6405" width="3.36363636363636" style="92" customWidth="1"/>
    <col min="6406" max="6406" width="8.81818181818182" style="92" customWidth="1"/>
    <col min="6407" max="6407" width="4.27272727272727" style="92" customWidth="1"/>
    <col min="6408" max="6408" width="7" style="92" customWidth="1"/>
    <col min="6409" max="6409" width="8.81818181818182" style="92" customWidth="1"/>
    <col min="6410" max="6410" width="4.27272727272727" style="92" customWidth="1"/>
    <col min="6411" max="6411" width="7" style="92" customWidth="1"/>
    <col min="6412" max="6413" width="8.81818181818182" style="92" customWidth="1"/>
    <col min="6414" max="6414" width="22.3727272727273" style="92"/>
    <col min="6415" max="6415" width="8.81818181818182" style="92" customWidth="1"/>
    <col min="6416" max="6416" width="22.3727272727273" style="92"/>
    <col min="6417" max="6417" width="3.36363636363636" style="92" customWidth="1"/>
    <col min="6418" max="6418" width="5.18181818181818" style="92" customWidth="1"/>
    <col min="6419" max="6419" width="4.27272727272727" style="92" customWidth="1"/>
    <col min="6420" max="6420" width="5.18181818181818" style="92" customWidth="1"/>
    <col min="6421" max="6421" width="3.36363636363636" style="92" customWidth="1"/>
    <col min="6422" max="6422" width="8.81818181818182" style="92" customWidth="1"/>
    <col min="6423" max="6423" width="4.27272727272727" style="92" customWidth="1"/>
    <col min="6424" max="6424" width="7" style="92" customWidth="1"/>
    <col min="6425" max="6425" width="8.81818181818182" style="92" customWidth="1"/>
    <col min="6426" max="6426" width="4.27272727272727" style="92" customWidth="1"/>
    <col min="6427" max="6427" width="7" style="92" customWidth="1"/>
    <col min="6428" max="6429" width="8.81818181818182" style="92" customWidth="1"/>
    <col min="6430" max="6430" width="22.3727272727273" style="92"/>
    <col min="6431" max="6431" width="8.81818181818182" style="92" customWidth="1"/>
    <col min="6432" max="6432" width="22.3727272727273" style="92"/>
    <col min="6433" max="6433" width="3.36363636363636" style="92" customWidth="1"/>
    <col min="6434" max="6434" width="5.18181818181818" style="92" customWidth="1"/>
    <col min="6435" max="6435" width="4.27272727272727" style="92" customWidth="1"/>
    <col min="6436" max="6436" width="5.18181818181818" style="92" customWidth="1"/>
    <col min="6437" max="6437" width="3.36363636363636" style="92" customWidth="1"/>
    <col min="6438" max="6438" width="8.81818181818182" style="92" customWidth="1"/>
    <col min="6439" max="6439" width="4.27272727272727" style="92" customWidth="1"/>
    <col min="6440" max="6440" width="7" style="92" customWidth="1"/>
    <col min="6441" max="6441" width="8.81818181818182" style="92" customWidth="1"/>
    <col min="6442" max="6442" width="4.27272727272727" style="92" customWidth="1"/>
    <col min="6443" max="6443" width="7" style="92" customWidth="1"/>
    <col min="6444" max="6445" width="8.81818181818182" style="92" customWidth="1"/>
    <col min="6446" max="6446" width="22.3727272727273" style="92"/>
    <col min="6447" max="6447" width="8.81818181818182" style="92" customWidth="1"/>
    <col min="6448" max="6448" width="22.3727272727273" style="92"/>
    <col min="6449" max="6449" width="3.36363636363636" style="92" customWidth="1"/>
    <col min="6450" max="6450" width="5.18181818181818" style="92" customWidth="1"/>
    <col min="6451" max="6451" width="4.27272727272727" style="92" customWidth="1"/>
    <col min="6452" max="6452" width="5.18181818181818" style="92" customWidth="1"/>
    <col min="6453" max="6453" width="3.36363636363636" style="92" customWidth="1"/>
    <col min="6454" max="6454" width="8.81818181818182" style="92" customWidth="1"/>
    <col min="6455" max="6455" width="4.27272727272727" style="92" customWidth="1"/>
    <col min="6456" max="6456" width="7" style="92" customWidth="1"/>
    <col min="6457" max="6457" width="8.81818181818182" style="92" customWidth="1"/>
    <col min="6458" max="6458" width="4.27272727272727" style="92" customWidth="1"/>
    <col min="6459" max="6459" width="7" style="92" customWidth="1"/>
    <col min="6460" max="6461" width="8.81818181818182" style="92" customWidth="1"/>
    <col min="6462" max="6462" width="22.3727272727273" style="92"/>
    <col min="6463" max="6463" width="8.81818181818182" style="92" customWidth="1"/>
    <col min="6464" max="6464" width="22.3727272727273" style="92"/>
    <col min="6465" max="6465" width="3.36363636363636" style="92" customWidth="1"/>
    <col min="6466" max="6466" width="5.18181818181818" style="92" customWidth="1"/>
    <col min="6467" max="6467" width="4.27272727272727" style="92" customWidth="1"/>
    <col min="6468" max="6468" width="5.18181818181818" style="92" customWidth="1"/>
    <col min="6469" max="6469" width="3.36363636363636" style="92" customWidth="1"/>
    <col min="6470" max="6470" width="8.81818181818182" style="92" customWidth="1"/>
    <col min="6471" max="6471" width="4.27272727272727" style="92" customWidth="1"/>
    <col min="6472" max="6472" width="7" style="92" customWidth="1"/>
    <col min="6473" max="6473" width="8.81818181818182" style="92" customWidth="1"/>
    <col min="6474" max="6474" width="4.27272727272727" style="92" customWidth="1"/>
    <col min="6475" max="6475" width="7" style="92" customWidth="1"/>
    <col min="6476" max="6477" width="8.81818181818182" style="92" customWidth="1"/>
    <col min="6478" max="6478" width="22.3727272727273" style="92"/>
    <col min="6479" max="6479" width="8.81818181818182" style="92" customWidth="1"/>
    <col min="6480" max="6480" width="22.3727272727273" style="92"/>
    <col min="6481" max="6481" width="3.36363636363636" style="92" customWidth="1"/>
    <col min="6482" max="6482" width="5.18181818181818" style="92" customWidth="1"/>
    <col min="6483" max="6483" width="4.27272727272727" style="92" customWidth="1"/>
    <col min="6484" max="6484" width="5.18181818181818" style="92" customWidth="1"/>
    <col min="6485" max="6485" width="3.36363636363636" style="92" customWidth="1"/>
    <col min="6486" max="6486" width="8.81818181818182" style="92" customWidth="1"/>
    <col min="6487" max="6487" width="4.27272727272727" style="92" customWidth="1"/>
    <col min="6488" max="6488" width="7" style="92" customWidth="1"/>
    <col min="6489" max="6489" width="8.81818181818182" style="92" customWidth="1"/>
    <col min="6490" max="6490" width="4.27272727272727" style="92" customWidth="1"/>
    <col min="6491" max="6491" width="7" style="92" customWidth="1"/>
    <col min="6492" max="6493" width="8.81818181818182" style="92" customWidth="1"/>
    <col min="6494" max="6494" width="22.3727272727273" style="92"/>
    <col min="6495" max="6495" width="8.81818181818182" style="92" customWidth="1"/>
    <col min="6496" max="6496" width="22.3727272727273" style="92"/>
    <col min="6497" max="6497" width="3.36363636363636" style="92" customWidth="1"/>
    <col min="6498" max="6498" width="5.18181818181818" style="92" customWidth="1"/>
    <col min="6499" max="6499" width="4.27272727272727" style="92" customWidth="1"/>
    <col min="6500" max="6500" width="5.18181818181818" style="92" customWidth="1"/>
    <col min="6501" max="6501" width="3.36363636363636" style="92" customWidth="1"/>
    <col min="6502" max="6502" width="8.81818181818182" style="92" customWidth="1"/>
    <col min="6503" max="6503" width="4.27272727272727" style="92" customWidth="1"/>
    <col min="6504" max="6504" width="7" style="92" customWidth="1"/>
    <col min="6505" max="6505" width="8.81818181818182" style="92" customWidth="1"/>
    <col min="6506" max="6506" width="4.27272727272727" style="92" customWidth="1"/>
    <col min="6507" max="6507" width="7" style="92" customWidth="1"/>
    <col min="6508" max="6509" width="8.81818181818182" style="92" customWidth="1"/>
    <col min="6510" max="6510" width="22.3727272727273" style="92"/>
    <col min="6511" max="6511" width="8.81818181818182" style="92" customWidth="1"/>
    <col min="6512" max="6512" width="22.3727272727273" style="92"/>
    <col min="6513" max="6513" width="3.36363636363636" style="92" customWidth="1"/>
    <col min="6514" max="6514" width="5.18181818181818" style="92" customWidth="1"/>
    <col min="6515" max="6515" width="4.27272727272727" style="92" customWidth="1"/>
    <col min="6516" max="6516" width="5.18181818181818" style="92" customWidth="1"/>
    <col min="6517" max="6517" width="3.36363636363636" style="92" customWidth="1"/>
    <col min="6518" max="6518" width="8.81818181818182" style="92" customWidth="1"/>
    <col min="6519" max="6519" width="4.27272727272727" style="92" customWidth="1"/>
    <col min="6520" max="6520" width="7" style="92" customWidth="1"/>
    <col min="6521" max="6521" width="8.81818181818182" style="92" customWidth="1"/>
    <col min="6522" max="6522" width="4.27272727272727" style="92" customWidth="1"/>
    <col min="6523" max="6523" width="7" style="92" customWidth="1"/>
    <col min="6524" max="6525" width="8.81818181818182" style="92" customWidth="1"/>
    <col min="6526" max="6526" width="22.3727272727273" style="92"/>
    <col min="6527" max="6527" width="8.81818181818182" style="92" customWidth="1"/>
    <col min="6528" max="6528" width="22.3727272727273" style="92"/>
    <col min="6529" max="6529" width="3.36363636363636" style="92" customWidth="1"/>
    <col min="6530" max="6530" width="5.18181818181818" style="92" customWidth="1"/>
    <col min="6531" max="6531" width="4.27272727272727" style="92" customWidth="1"/>
    <col min="6532" max="6532" width="5.18181818181818" style="92" customWidth="1"/>
    <col min="6533" max="6533" width="3.36363636363636" style="92" customWidth="1"/>
    <col min="6534" max="6534" width="8.81818181818182" style="92" customWidth="1"/>
    <col min="6535" max="6535" width="4.27272727272727" style="92" customWidth="1"/>
    <col min="6536" max="6536" width="7" style="92" customWidth="1"/>
    <col min="6537" max="6537" width="8.81818181818182" style="92" customWidth="1"/>
    <col min="6538" max="6538" width="4.27272727272727" style="92" customWidth="1"/>
    <col min="6539" max="6539" width="7" style="92" customWidth="1"/>
    <col min="6540" max="6541" width="8.81818181818182" style="92" customWidth="1"/>
    <col min="6542" max="6542" width="22.3727272727273" style="92"/>
    <col min="6543" max="6543" width="8.81818181818182" style="92" customWidth="1"/>
    <col min="6544" max="6544" width="22.3727272727273" style="92"/>
    <col min="6545" max="6545" width="3.36363636363636" style="92" customWidth="1"/>
    <col min="6546" max="6546" width="5.18181818181818" style="92" customWidth="1"/>
    <col min="6547" max="6547" width="4.27272727272727" style="92" customWidth="1"/>
    <col min="6548" max="6548" width="5.18181818181818" style="92" customWidth="1"/>
    <col min="6549" max="6549" width="3.36363636363636" style="92" customWidth="1"/>
    <col min="6550" max="6550" width="8.81818181818182" style="92" customWidth="1"/>
    <col min="6551" max="6551" width="4.27272727272727" style="92" customWidth="1"/>
    <col min="6552" max="6552" width="7" style="92" customWidth="1"/>
    <col min="6553" max="6553" width="8.81818181818182" style="92" customWidth="1"/>
    <col min="6554" max="6554" width="4.27272727272727" style="92" customWidth="1"/>
    <col min="6555" max="6555" width="7" style="92" customWidth="1"/>
    <col min="6556" max="6557" width="8.81818181818182" style="92" customWidth="1"/>
    <col min="6558" max="6558" width="22.3727272727273" style="92"/>
    <col min="6559" max="6559" width="8.81818181818182" style="92" customWidth="1"/>
    <col min="6560" max="6560" width="22.3727272727273" style="92"/>
    <col min="6561" max="6561" width="3.36363636363636" style="92" customWidth="1"/>
    <col min="6562" max="6562" width="5.18181818181818" style="92" customWidth="1"/>
    <col min="6563" max="6563" width="4.27272727272727" style="92" customWidth="1"/>
    <col min="6564" max="6564" width="5.18181818181818" style="92" customWidth="1"/>
    <col min="6565" max="6565" width="3.36363636363636" style="92" customWidth="1"/>
    <col min="6566" max="6566" width="8.81818181818182" style="92" customWidth="1"/>
    <col min="6567" max="6567" width="4.27272727272727" style="92" customWidth="1"/>
    <col min="6568" max="6568" width="7" style="92" customWidth="1"/>
    <col min="6569" max="6569" width="8.81818181818182" style="92" customWidth="1"/>
    <col min="6570" max="6570" width="4.27272727272727" style="92" customWidth="1"/>
    <col min="6571" max="6571" width="7" style="92" customWidth="1"/>
    <col min="6572" max="6573" width="8.81818181818182" style="92" customWidth="1"/>
    <col min="6574" max="6574" width="22.3727272727273" style="92"/>
    <col min="6575" max="6575" width="8.81818181818182" style="92" customWidth="1"/>
    <col min="6576" max="6576" width="22.3727272727273" style="92"/>
    <col min="6577" max="6577" width="3.36363636363636" style="92" customWidth="1"/>
    <col min="6578" max="6578" width="5.18181818181818" style="92" customWidth="1"/>
    <col min="6579" max="6579" width="4.27272727272727" style="92" customWidth="1"/>
    <col min="6580" max="6580" width="5.18181818181818" style="92" customWidth="1"/>
    <col min="6581" max="6581" width="3.36363636363636" style="92" customWidth="1"/>
    <col min="6582" max="6582" width="8.81818181818182" style="92" customWidth="1"/>
    <col min="6583" max="6583" width="4.27272727272727" style="92" customWidth="1"/>
    <col min="6584" max="6584" width="7" style="92" customWidth="1"/>
    <col min="6585" max="6585" width="8.81818181818182" style="92" customWidth="1"/>
    <col min="6586" max="6586" width="4.27272727272727" style="92" customWidth="1"/>
    <col min="6587" max="6587" width="7" style="92" customWidth="1"/>
    <col min="6588" max="6589" width="8.81818181818182" style="92" customWidth="1"/>
    <col min="6590" max="6590" width="22.3727272727273" style="92"/>
    <col min="6591" max="6591" width="8.81818181818182" style="92" customWidth="1"/>
    <col min="6592" max="6592" width="22.3727272727273" style="92"/>
    <col min="6593" max="6593" width="3.36363636363636" style="92" customWidth="1"/>
    <col min="6594" max="6594" width="5.18181818181818" style="92" customWidth="1"/>
    <col min="6595" max="6595" width="4.27272727272727" style="92" customWidth="1"/>
    <col min="6596" max="6596" width="5.18181818181818" style="92" customWidth="1"/>
    <col min="6597" max="6597" width="3.36363636363636" style="92" customWidth="1"/>
    <col min="6598" max="6598" width="8.81818181818182" style="92" customWidth="1"/>
    <col min="6599" max="6599" width="4.27272727272727" style="92" customWidth="1"/>
    <col min="6600" max="6600" width="7" style="92" customWidth="1"/>
    <col min="6601" max="6601" width="8.81818181818182" style="92" customWidth="1"/>
    <col min="6602" max="6602" width="4.27272727272727" style="92" customWidth="1"/>
    <col min="6603" max="6603" width="7" style="92" customWidth="1"/>
    <col min="6604" max="6605" width="8.81818181818182" style="92" customWidth="1"/>
    <col min="6606" max="6606" width="22.3727272727273" style="92"/>
    <col min="6607" max="6607" width="8.81818181818182" style="92" customWidth="1"/>
    <col min="6608" max="6608" width="22.3727272727273" style="92"/>
    <col min="6609" max="6609" width="3.36363636363636" style="92" customWidth="1"/>
    <col min="6610" max="6610" width="5.18181818181818" style="92" customWidth="1"/>
    <col min="6611" max="6611" width="4.27272727272727" style="92" customWidth="1"/>
    <col min="6612" max="6612" width="5.18181818181818" style="92" customWidth="1"/>
    <col min="6613" max="6613" width="3.36363636363636" style="92" customWidth="1"/>
    <col min="6614" max="6614" width="8.81818181818182" style="92" customWidth="1"/>
    <col min="6615" max="6615" width="4.27272727272727" style="92" customWidth="1"/>
    <col min="6616" max="6616" width="7" style="92" customWidth="1"/>
    <col min="6617" max="6617" width="8.81818181818182" style="92" customWidth="1"/>
    <col min="6618" max="6618" width="4.27272727272727" style="92" customWidth="1"/>
    <col min="6619" max="6619" width="7" style="92" customWidth="1"/>
    <col min="6620" max="6621" width="8.81818181818182" style="92" customWidth="1"/>
    <col min="6622" max="6622" width="22.3727272727273" style="92"/>
    <col min="6623" max="6623" width="8.81818181818182" style="92" customWidth="1"/>
    <col min="6624" max="6624" width="22.3727272727273" style="92"/>
    <col min="6625" max="6625" width="3.36363636363636" style="92" customWidth="1"/>
    <col min="6626" max="6626" width="5.18181818181818" style="92" customWidth="1"/>
    <col min="6627" max="6627" width="4.27272727272727" style="92" customWidth="1"/>
    <col min="6628" max="6628" width="5.18181818181818" style="92" customWidth="1"/>
    <col min="6629" max="6629" width="3.36363636363636" style="92" customWidth="1"/>
    <col min="6630" max="6630" width="8.81818181818182" style="92" customWidth="1"/>
    <col min="6631" max="6631" width="4.27272727272727" style="92" customWidth="1"/>
    <col min="6632" max="6632" width="7" style="92" customWidth="1"/>
    <col min="6633" max="6633" width="8.81818181818182" style="92" customWidth="1"/>
    <col min="6634" max="6634" width="4.27272727272727" style="92" customWidth="1"/>
    <col min="6635" max="6635" width="7" style="92" customWidth="1"/>
    <col min="6636" max="6637" width="8.81818181818182" style="92" customWidth="1"/>
    <col min="6638" max="6638" width="22.3727272727273" style="92"/>
    <col min="6639" max="6639" width="8.81818181818182" style="92" customWidth="1"/>
    <col min="6640" max="6640" width="22.3727272727273" style="92"/>
    <col min="6641" max="6641" width="3.36363636363636" style="92" customWidth="1"/>
    <col min="6642" max="6642" width="5.18181818181818" style="92" customWidth="1"/>
    <col min="6643" max="6643" width="4.27272727272727" style="92" customWidth="1"/>
    <col min="6644" max="6644" width="5.18181818181818" style="92" customWidth="1"/>
    <col min="6645" max="6645" width="3.36363636363636" style="92" customWidth="1"/>
    <col min="6646" max="6646" width="8.81818181818182" style="92" customWidth="1"/>
    <col min="6647" max="6647" width="4.27272727272727" style="92" customWidth="1"/>
    <col min="6648" max="6648" width="7" style="92" customWidth="1"/>
    <col min="6649" max="6649" width="8.81818181818182" style="92" customWidth="1"/>
    <col min="6650" max="6650" width="4.27272727272727" style="92" customWidth="1"/>
    <col min="6651" max="6651" width="7" style="92" customWidth="1"/>
    <col min="6652" max="6653" width="8.81818181818182" style="92" customWidth="1"/>
    <col min="6654" max="6654" width="22.3727272727273" style="92"/>
    <col min="6655" max="6655" width="8.81818181818182" style="92" customWidth="1"/>
    <col min="6656" max="6656" width="22.3727272727273" style="92"/>
    <col min="6657" max="6657" width="3.36363636363636" style="92" customWidth="1"/>
    <col min="6658" max="6658" width="5.18181818181818" style="92" customWidth="1"/>
    <col min="6659" max="6659" width="4.27272727272727" style="92" customWidth="1"/>
    <col min="6660" max="6660" width="5.18181818181818" style="92" customWidth="1"/>
    <col min="6661" max="6661" width="3.36363636363636" style="92" customWidth="1"/>
    <col min="6662" max="6662" width="8.81818181818182" style="92" customWidth="1"/>
    <col min="6663" max="6663" width="4.27272727272727" style="92" customWidth="1"/>
    <col min="6664" max="6664" width="7" style="92" customWidth="1"/>
    <col min="6665" max="6665" width="8.81818181818182" style="92" customWidth="1"/>
    <col min="6666" max="6666" width="4.27272727272727" style="92" customWidth="1"/>
    <col min="6667" max="6667" width="7" style="92" customWidth="1"/>
    <col min="6668" max="6669" width="8.81818181818182" style="92" customWidth="1"/>
    <col min="6670" max="6670" width="22.3727272727273" style="92"/>
    <col min="6671" max="6671" width="8.81818181818182" style="92" customWidth="1"/>
    <col min="6672" max="6672" width="22.3727272727273" style="92"/>
    <col min="6673" max="6673" width="3.36363636363636" style="92" customWidth="1"/>
    <col min="6674" max="6674" width="5.18181818181818" style="92" customWidth="1"/>
    <col min="6675" max="6675" width="4.27272727272727" style="92" customWidth="1"/>
    <col min="6676" max="6676" width="5.18181818181818" style="92" customWidth="1"/>
    <col min="6677" max="6677" width="3.36363636363636" style="92" customWidth="1"/>
    <col min="6678" max="6678" width="8.81818181818182" style="92" customWidth="1"/>
    <col min="6679" max="6679" width="4.27272727272727" style="92" customWidth="1"/>
    <col min="6680" max="6680" width="7" style="92" customWidth="1"/>
    <col min="6681" max="6681" width="8.81818181818182" style="92" customWidth="1"/>
    <col min="6682" max="6682" width="4.27272727272727" style="92" customWidth="1"/>
    <col min="6683" max="6683" width="7" style="92" customWidth="1"/>
    <col min="6684" max="6685" width="8.81818181818182" style="92" customWidth="1"/>
    <col min="6686" max="6686" width="22.3727272727273" style="92"/>
    <col min="6687" max="6687" width="8.81818181818182" style="92" customWidth="1"/>
    <col min="6688" max="6688" width="22.3727272727273" style="92"/>
    <col min="6689" max="6689" width="3.36363636363636" style="92" customWidth="1"/>
    <col min="6690" max="6690" width="5.18181818181818" style="92" customWidth="1"/>
    <col min="6691" max="6691" width="4.27272727272727" style="92" customWidth="1"/>
    <col min="6692" max="6692" width="5.18181818181818" style="92" customWidth="1"/>
    <col min="6693" max="6693" width="3.36363636363636" style="92" customWidth="1"/>
    <col min="6694" max="6694" width="8.81818181818182" style="92" customWidth="1"/>
    <col min="6695" max="6695" width="4.27272727272727" style="92" customWidth="1"/>
    <col min="6696" max="6696" width="7" style="92" customWidth="1"/>
    <col min="6697" max="6697" width="8.81818181818182" style="92" customWidth="1"/>
    <col min="6698" max="6698" width="4.27272727272727" style="92" customWidth="1"/>
    <col min="6699" max="6699" width="7" style="92" customWidth="1"/>
    <col min="6700" max="6701" width="8.81818181818182" style="92" customWidth="1"/>
    <col min="6702" max="6702" width="22.3727272727273" style="92"/>
    <col min="6703" max="6703" width="8.81818181818182" style="92" customWidth="1"/>
    <col min="6704" max="6704" width="22.3727272727273" style="92"/>
    <col min="6705" max="6705" width="3.36363636363636" style="92" customWidth="1"/>
    <col min="6706" max="6706" width="5.18181818181818" style="92" customWidth="1"/>
    <col min="6707" max="6707" width="4.27272727272727" style="92" customWidth="1"/>
    <col min="6708" max="6708" width="5.18181818181818" style="92" customWidth="1"/>
    <col min="6709" max="6709" width="3.36363636363636" style="92" customWidth="1"/>
    <col min="6710" max="6710" width="8.81818181818182" style="92" customWidth="1"/>
    <col min="6711" max="6711" width="4.27272727272727" style="92" customWidth="1"/>
    <col min="6712" max="6712" width="7" style="92" customWidth="1"/>
    <col min="6713" max="6713" width="8.81818181818182" style="92" customWidth="1"/>
    <col min="6714" max="6714" width="4.27272727272727" style="92" customWidth="1"/>
    <col min="6715" max="6715" width="7" style="92" customWidth="1"/>
    <col min="6716" max="6717" width="8.81818181818182" style="92" customWidth="1"/>
    <col min="6718" max="6718" width="22.3727272727273" style="92"/>
    <col min="6719" max="6719" width="8.81818181818182" style="92" customWidth="1"/>
    <col min="6720" max="6720" width="22.3727272727273" style="92"/>
    <col min="6721" max="6721" width="3.36363636363636" style="92" customWidth="1"/>
    <col min="6722" max="6722" width="5.18181818181818" style="92" customWidth="1"/>
    <col min="6723" max="6723" width="4.27272727272727" style="92" customWidth="1"/>
    <col min="6724" max="6724" width="5.18181818181818" style="92" customWidth="1"/>
    <col min="6725" max="6725" width="3.36363636363636" style="92" customWidth="1"/>
    <col min="6726" max="6726" width="8.81818181818182" style="92" customWidth="1"/>
    <col min="6727" max="6727" width="4.27272727272727" style="92" customWidth="1"/>
    <col min="6728" max="6728" width="7" style="92" customWidth="1"/>
    <col min="6729" max="6729" width="8.81818181818182" style="92" customWidth="1"/>
    <col min="6730" max="6730" width="4.27272727272727" style="92" customWidth="1"/>
    <col min="6731" max="6731" width="7" style="92" customWidth="1"/>
    <col min="6732" max="6733" width="8.81818181818182" style="92" customWidth="1"/>
    <col min="6734" max="6734" width="22.3727272727273" style="92"/>
    <col min="6735" max="6735" width="8.81818181818182" style="92" customWidth="1"/>
    <col min="6736" max="6736" width="22.3727272727273" style="92"/>
    <col min="6737" max="6737" width="3.36363636363636" style="92" customWidth="1"/>
    <col min="6738" max="6738" width="5.18181818181818" style="92" customWidth="1"/>
    <col min="6739" max="6739" width="4.27272727272727" style="92" customWidth="1"/>
    <col min="6740" max="6740" width="5.18181818181818" style="92" customWidth="1"/>
    <col min="6741" max="6741" width="3.36363636363636" style="92" customWidth="1"/>
    <col min="6742" max="6742" width="8.81818181818182" style="92" customWidth="1"/>
    <col min="6743" max="6743" width="4.27272727272727" style="92" customWidth="1"/>
    <col min="6744" max="6744" width="7" style="92" customWidth="1"/>
    <col min="6745" max="6745" width="8.81818181818182" style="92" customWidth="1"/>
    <col min="6746" max="6746" width="4.27272727272727" style="92" customWidth="1"/>
    <col min="6747" max="6747" width="7" style="92" customWidth="1"/>
    <col min="6748" max="6749" width="8.81818181818182" style="92" customWidth="1"/>
    <col min="6750" max="6750" width="22.3727272727273" style="92"/>
    <col min="6751" max="6751" width="8.81818181818182" style="92" customWidth="1"/>
    <col min="6752" max="6752" width="22.3727272727273" style="92"/>
    <col min="6753" max="6753" width="3.36363636363636" style="92" customWidth="1"/>
    <col min="6754" max="6754" width="5.18181818181818" style="92" customWidth="1"/>
    <col min="6755" max="6755" width="4.27272727272727" style="92" customWidth="1"/>
    <col min="6756" max="6756" width="5.18181818181818" style="92" customWidth="1"/>
    <col min="6757" max="6757" width="3.36363636363636" style="92" customWidth="1"/>
    <col min="6758" max="6758" width="8.81818181818182" style="92" customWidth="1"/>
    <col min="6759" max="6759" width="4.27272727272727" style="92" customWidth="1"/>
    <col min="6760" max="6760" width="7" style="92" customWidth="1"/>
    <col min="6761" max="6761" width="8.81818181818182" style="92" customWidth="1"/>
    <col min="6762" max="6762" width="4.27272727272727" style="92" customWidth="1"/>
    <col min="6763" max="6763" width="7" style="92" customWidth="1"/>
    <col min="6764" max="6765" width="8.81818181818182" style="92" customWidth="1"/>
    <col min="6766" max="6766" width="22.3727272727273" style="92"/>
    <col min="6767" max="6767" width="8.81818181818182" style="92" customWidth="1"/>
    <col min="6768" max="6768" width="22.3727272727273" style="92"/>
    <col min="6769" max="6769" width="3.36363636363636" style="92" customWidth="1"/>
    <col min="6770" max="6770" width="5.18181818181818" style="92" customWidth="1"/>
    <col min="6771" max="6771" width="4.27272727272727" style="92" customWidth="1"/>
    <col min="6772" max="6772" width="5.18181818181818" style="92" customWidth="1"/>
    <col min="6773" max="6773" width="3.36363636363636" style="92" customWidth="1"/>
    <col min="6774" max="6774" width="8.81818181818182" style="92" customWidth="1"/>
    <col min="6775" max="6775" width="4.27272727272727" style="92" customWidth="1"/>
    <col min="6776" max="6776" width="7" style="92" customWidth="1"/>
    <col min="6777" max="6777" width="8.81818181818182" style="92" customWidth="1"/>
    <col min="6778" max="6778" width="4.27272727272727" style="92" customWidth="1"/>
    <col min="6779" max="6779" width="7" style="92" customWidth="1"/>
    <col min="6780" max="6781" width="8.81818181818182" style="92" customWidth="1"/>
    <col min="6782" max="6782" width="22.3727272727273" style="92"/>
    <col min="6783" max="6783" width="8.81818181818182" style="92" customWidth="1"/>
    <col min="6784" max="6784" width="22.3727272727273" style="92"/>
    <col min="6785" max="6785" width="3.36363636363636" style="92" customWidth="1"/>
    <col min="6786" max="6786" width="5.18181818181818" style="92" customWidth="1"/>
    <col min="6787" max="6787" width="4.27272727272727" style="92" customWidth="1"/>
    <col min="6788" max="6788" width="5.18181818181818" style="92" customWidth="1"/>
    <col min="6789" max="6789" width="3.36363636363636" style="92" customWidth="1"/>
    <col min="6790" max="6790" width="8.81818181818182" style="92" customWidth="1"/>
    <col min="6791" max="6791" width="4.27272727272727" style="92" customWidth="1"/>
    <col min="6792" max="6792" width="7" style="92" customWidth="1"/>
    <col min="6793" max="6793" width="8.81818181818182" style="92" customWidth="1"/>
    <col min="6794" max="6794" width="4.27272727272727" style="92" customWidth="1"/>
    <col min="6795" max="6795" width="7" style="92" customWidth="1"/>
    <col min="6796" max="6797" width="8.81818181818182" style="92" customWidth="1"/>
    <col min="6798" max="6798" width="22.3727272727273" style="92"/>
    <col min="6799" max="6799" width="8.81818181818182" style="92" customWidth="1"/>
    <col min="6800" max="6800" width="22.3727272727273" style="92"/>
    <col min="6801" max="6801" width="3.36363636363636" style="92" customWidth="1"/>
    <col min="6802" max="6802" width="5.18181818181818" style="92" customWidth="1"/>
    <col min="6803" max="6803" width="4.27272727272727" style="92" customWidth="1"/>
    <col min="6804" max="6804" width="5.18181818181818" style="92" customWidth="1"/>
    <col min="6805" max="6805" width="3.36363636363636" style="92" customWidth="1"/>
    <col min="6806" max="6806" width="8.81818181818182" style="92" customWidth="1"/>
    <col min="6807" max="6807" width="4.27272727272727" style="92" customWidth="1"/>
    <col min="6808" max="6808" width="7" style="92" customWidth="1"/>
    <col min="6809" max="6809" width="8.81818181818182" style="92" customWidth="1"/>
    <col min="6810" max="6810" width="4.27272727272727" style="92" customWidth="1"/>
    <col min="6811" max="6811" width="7" style="92" customWidth="1"/>
    <col min="6812" max="6813" width="8.81818181818182" style="92" customWidth="1"/>
    <col min="6814" max="6814" width="22.3727272727273" style="92"/>
    <col min="6815" max="6815" width="8.81818181818182" style="92" customWidth="1"/>
    <col min="6816" max="6816" width="22.3727272727273" style="92"/>
    <col min="6817" max="6817" width="3.36363636363636" style="92" customWidth="1"/>
    <col min="6818" max="6818" width="5.18181818181818" style="92" customWidth="1"/>
    <col min="6819" max="6819" width="4.27272727272727" style="92" customWidth="1"/>
    <col min="6820" max="6820" width="5.18181818181818" style="92" customWidth="1"/>
    <col min="6821" max="6821" width="3.36363636363636" style="92" customWidth="1"/>
    <col min="6822" max="6822" width="8.81818181818182" style="92" customWidth="1"/>
    <col min="6823" max="6823" width="4.27272727272727" style="92" customWidth="1"/>
    <col min="6824" max="6824" width="7" style="92" customWidth="1"/>
    <col min="6825" max="6825" width="8.81818181818182" style="92" customWidth="1"/>
    <col min="6826" max="6826" width="4.27272727272727" style="92" customWidth="1"/>
    <col min="6827" max="6827" width="7" style="92" customWidth="1"/>
    <col min="6828" max="6829" width="8.81818181818182" style="92" customWidth="1"/>
    <col min="6830" max="6830" width="22.3727272727273" style="92"/>
    <col min="6831" max="6831" width="8.81818181818182" style="92" customWidth="1"/>
    <col min="6832" max="6832" width="22.3727272727273" style="92"/>
    <col min="6833" max="6833" width="3.36363636363636" style="92" customWidth="1"/>
    <col min="6834" max="6834" width="5.18181818181818" style="92" customWidth="1"/>
    <col min="6835" max="6835" width="4.27272727272727" style="92" customWidth="1"/>
    <col min="6836" max="6836" width="5.18181818181818" style="92" customWidth="1"/>
    <col min="6837" max="6837" width="3.36363636363636" style="92" customWidth="1"/>
    <col min="6838" max="6838" width="8.81818181818182" style="92" customWidth="1"/>
    <col min="6839" max="6839" width="4.27272727272727" style="92" customWidth="1"/>
    <col min="6840" max="6840" width="7" style="92" customWidth="1"/>
    <col min="6841" max="6841" width="8.81818181818182" style="92" customWidth="1"/>
    <col min="6842" max="6842" width="4.27272727272727" style="92" customWidth="1"/>
    <col min="6843" max="6843" width="7" style="92" customWidth="1"/>
    <col min="6844" max="6845" width="8.81818181818182" style="92" customWidth="1"/>
    <col min="6846" max="6846" width="22.3727272727273" style="92"/>
    <col min="6847" max="6847" width="8.81818181818182" style="92" customWidth="1"/>
    <col min="6848" max="6848" width="22.3727272727273" style="92"/>
    <col min="6849" max="6849" width="3.36363636363636" style="92" customWidth="1"/>
    <col min="6850" max="6850" width="5.18181818181818" style="92" customWidth="1"/>
    <col min="6851" max="6851" width="4.27272727272727" style="92" customWidth="1"/>
    <col min="6852" max="6852" width="5.18181818181818" style="92" customWidth="1"/>
    <col min="6853" max="6853" width="3.36363636363636" style="92" customWidth="1"/>
    <col min="6854" max="6854" width="8.81818181818182" style="92" customWidth="1"/>
    <col min="6855" max="6855" width="4.27272727272727" style="92" customWidth="1"/>
    <col min="6856" max="6856" width="7" style="92" customWidth="1"/>
    <col min="6857" max="6857" width="8.81818181818182" style="92" customWidth="1"/>
    <col min="6858" max="6858" width="4.27272727272727" style="92" customWidth="1"/>
    <col min="6859" max="6859" width="7" style="92" customWidth="1"/>
    <col min="6860" max="6861" width="8.81818181818182" style="92" customWidth="1"/>
    <col min="6862" max="6862" width="22.3727272727273" style="92"/>
    <col min="6863" max="6863" width="8.81818181818182" style="92" customWidth="1"/>
    <col min="6864" max="6864" width="22.3727272727273" style="92"/>
    <col min="6865" max="6865" width="3.36363636363636" style="92" customWidth="1"/>
    <col min="6866" max="6866" width="5.18181818181818" style="92" customWidth="1"/>
    <col min="6867" max="6867" width="4.27272727272727" style="92" customWidth="1"/>
    <col min="6868" max="6868" width="5.18181818181818" style="92" customWidth="1"/>
    <col min="6869" max="6869" width="3.36363636363636" style="92" customWidth="1"/>
    <col min="6870" max="6870" width="8.81818181818182" style="92" customWidth="1"/>
    <col min="6871" max="6871" width="4.27272727272727" style="92" customWidth="1"/>
    <col min="6872" max="6872" width="7" style="92" customWidth="1"/>
    <col min="6873" max="6873" width="8.81818181818182" style="92" customWidth="1"/>
    <col min="6874" max="6874" width="4.27272727272727" style="92" customWidth="1"/>
    <col min="6875" max="6875" width="7" style="92" customWidth="1"/>
    <col min="6876" max="6877" width="8.81818181818182" style="92" customWidth="1"/>
    <col min="6878" max="6878" width="22.3727272727273" style="92"/>
    <col min="6879" max="6879" width="8.81818181818182" style="92" customWidth="1"/>
    <col min="6880" max="6880" width="22.3727272727273" style="92"/>
    <col min="6881" max="6881" width="3.36363636363636" style="92" customWidth="1"/>
    <col min="6882" max="6882" width="5.18181818181818" style="92" customWidth="1"/>
    <col min="6883" max="6883" width="4.27272727272727" style="92" customWidth="1"/>
    <col min="6884" max="6884" width="5.18181818181818" style="92" customWidth="1"/>
    <col min="6885" max="6885" width="3.36363636363636" style="92" customWidth="1"/>
    <col min="6886" max="6886" width="8.81818181818182" style="92" customWidth="1"/>
    <col min="6887" max="6887" width="4.27272727272727" style="92" customWidth="1"/>
    <col min="6888" max="6888" width="7" style="92" customWidth="1"/>
    <col min="6889" max="6889" width="8.81818181818182" style="92" customWidth="1"/>
    <col min="6890" max="6890" width="4.27272727272727" style="92" customWidth="1"/>
    <col min="6891" max="6891" width="7" style="92" customWidth="1"/>
    <col min="6892" max="6893" width="8.81818181818182" style="92" customWidth="1"/>
    <col min="6894" max="6894" width="22.3727272727273" style="92"/>
    <col min="6895" max="6895" width="8.81818181818182" style="92" customWidth="1"/>
    <col min="6896" max="6896" width="22.3727272727273" style="92"/>
    <col min="6897" max="6897" width="3.36363636363636" style="92" customWidth="1"/>
    <col min="6898" max="6898" width="5.18181818181818" style="92" customWidth="1"/>
    <col min="6899" max="6899" width="4.27272727272727" style="92" customWidth="1"/>
    <col min="6900" max="6900" width="5.18181818181818" style="92" customWidth="1"/>
    <col min="6901" max="6901" width="3.36363636363636" style="92" customWidth="1"/>
    <col min="6902" max="6902" width="8.81818181818182" style="92" customWidth="1"/>
    <col min="6903" max="6903" width="4.27272727272727" style="92" customWidth="1"/>
    <col min="6904" max="6904" width="7" style="92" customWidth="1"/>
    <col min="6905" max="6905" width="8.81818181818182" style="92" customWidth="1"/>
    <col min="6906" max="6906" width="4.27272727272727" style="92" customWidth="1"/>
    <col min="6907" max="6907" width="7" style="92" customWidth="1"/>
    <col min="6908" max="6909" width="8.81818181818182" style="92" customWidth="1"/>
    <col min="6910" max="6910" width="22.3727272727273" style="92"/>
    <col min="6911" max="6911" width="8.81818181818182" style="92" customWidth="1"/>
    <col min="6912" max="6912" width="22.3727272727273" style="92"/>
    <col min="6913" max="6913" width="3.36363636363636" style="92" customWidth="1"/>
    <col min="6914" max="6914" width="5.18181818181818" style="92" customWidth="1"/>
    <col min="6915" max="6915" width="4.27272727272727" style="92" customWidth="1"/>
    <col min="6916" max="6916" width="5.18181818181818" style="92" customWidth="1"/>
    <col min="6917" max="6917" width="3.36363636363636" style="92" customWidth="1"/>
    <col min="6918" max="6918" width="8.81818181818182" style="92" customWidth="1"/>
    <col min="6919" max="6919" width="4.27272727272727" style="92" customWidth="1"/>
    <col min="6920" max="6920" width="7" style="92" customWidth="1"/>
    <col min="6921" max="6921" width="8.81818181818182" style="92" customWidth="1"/>
    <col min="6922" max="6922" width="4.27272727272727" style="92" customWidth="1"/>
    <col min="6923" max="6923" width="7" style="92" customWidth="1"/>
    <col min="6924" max="6925" width="8.81818181818182" style="92" customWidth="1"/>
    <col min="6926" max="6926" width="22.3727272727273" style="92"/>
    <col min="6927" max="6927" width="8.81818181818182" style="92" customWidth="1"/>
    <col min="6928" max="6928" width="22.3727272727273" style="92"/>
    <col min="6929" max="6929" width="3.36363636363636" style="92" customWidth="1"/>
    <col min="6930" max="6930" width="5.18181818181818" style="92" customWidth="1"/>
    <col min="6931" max="6931" width="4.27272727272727" style="92" customWidth="1"/>
    <col min="6932" max="6932" width="5.18181818181818" style="92" customWidth="1"/>
    <col min="6933" max="6933" width="3.36363636363636" style="92" customWidth="1"/>
    <col min="6934" max="6934" width="8.81818181818182" style="92" customWidth="1"/>
    <col min="6935" max="6935" width="4.27272727272727" style="92" customWidth="1"/>
    <col min="6936" max="6936" width="7" style="92" customWidth="1"/>
    <col min="6937" max="6937" width="8.81818181818182" style="92" customWidth="1"/>
    <col min="6938" max="6938" width="4.27272727272727" style="92" customWidth="1"/>
    <col min="6939" max="6939" width="7" style="92" customWidth="1"/>
    <col min="6940" max="6941" width="8.81818181818182" style="92" customWidth="1"/>
    <col min="6942" max="6942" width="22.3727272727273" style="92"/>
    <col min="6943" max="6943" width="8.81818181818182" style="92" customWidth="1"/>
    <col min="6944" max="6944" width="22.3727272727273" style="92"/>
    <col min="6945" max="6945" width="3.36363636363636" style="92" customWidth="1"/>
    <col min="6946" max="6946" width="5.18181818181818" style="92" customWidth="1"/>
    <col min="6947" max="6947" width="4.27272727272727" style="92" customWidth="1"/>
    <col min="6948" max="6948" width="5.18181818181818" style="92" customWidth="1"/>
    <col min="6949" max="6949" width="3.36363636363636" style="92" customWidth="1"/>
    <col min="6950" max="6950" width="8.81818181818182" style="92" customWidth="1"/>
    <col min="6951" max="6951" width="4.27272727272727" style="92" customWidth="1"/>
    <col min="6952" max="6952" width="7" style="92" customWidth="1"/>
    <col min="6953" max="6953" width="8.81818181818182" style="92" customWidth="1"/>
    <col min="6954" max="6954" width="4.27272727272727" style="92" customWidth="1"/>
    <col min="6955" max="6955" width="7" style="92" customWidth="1"/>
    <col min="6956" max="6957" width="8.81818181818182" style="92" customWidth="1"/>
    <col min="6958" max="6958" width="22.3727272727273" style="92"/>
    <col min="6959" max="6959" width="8.81818181818182" style="92" customWidth="1"/>
    <col min="6960" max="6960" width="22.3727272727273" style="92"/>
    <col min="6961" max="6961" width="3.36363636363636" style="92" customWidth="1"/>
    <col min="6962" max="6962" width="5.18181818181818" style="92" customWidth="1"/>
    <col min="6963" max="6963" width="4.27272727272727" style="92" customWidth="1"/>
    <col min="6964" max="6964" width="5.18181818181818" style="92" customWidth="1"/>
    <col min="6965" max="6965" width="3.36363636363636" style="92" customWidth="1"/>
    <col min="6966" max="6966" width="8.81818181818182" style="92" customWidth="1"/>
    <col min="6967" max="6967" width="4.27272727272727" style="92" customWidth="1"/>
    <col min="6968" max="6968" width="7" style="92" customWidth="1"/>
    <col min="6969" max="6969" width="8.81818181818182" style="92" customWidth="1"/>
    <col min="6970" max="6970" width="4.27272727272727" style="92" customWidth="1"/>
    <col min="6971" max="6971" width="7" style="92" customWidth="1"/>
    <col min="6972" max="6973" width="8.81818181818182" style="92" customWidth="1"/>
    <col min="6974" max="6974" width="22.3727272727273" style="92"/>
    <col min="6975" max="6975" width="8.81818181818182" style="92" customWidth="1"/>
    <col min="6976" max="6976" width="22.3727272727273" style="92"/>
    <col min="6977" max="6977" width="3.36363636363636" style="92" customWidth="1"/>
    <col min="6978" max="6978" width="5.18181818181818" style="92" customWidth="1"/>
    <col min="6979" max="6979" width="4.27272727272727" style="92" customWidth="1"/>
    <col min="6980" max="6980" width="5.18181818181818" style="92" customWidth="1"/>
    <col min="6981" max="6981" width="3.36363636363636" style="92" customWidth="1"/>
    <col min="6982" max="6982" width="8.81818181818182" style="92" customWidth="1"/>
    <col min="6983" max="6983" width="4.27272727272727" style="92" customWidth="1"/>
    <col min="6984" max="6984" width="7" style="92" customWidth="1"/>
    <col min="6985" max="6985" width="8.81818181818182" style="92" customWidth="1"/>
    <col min="6986" max="6986" width="4.27272727272727" style="92" customWidth="1"/>
    <col min="6987" max="6987" width="7" style="92" customWidth="1"/>
    <col min="6988" max="6989" width="8.81818181818182" style="92" customWidth="1"/>
    <col min="6990" max="6990" width="22.3727272727273" style="92"/>
    <col min="6991" max="6991" width="8.81818181818182" style="92" customWidth="1"/>
    <col min="6992" max="6992" width="22.3727272727273" style="92"/>
    <col min="6993" max="6993" width="3.36363636363636" style="92" customWidth="1"/>
    <col min="6994" max="6994" width="5.18181818181818" style="92" customWidth="1"/>
    <col min="6995" max="6995" width="4.27272727272727" style="92" customWidth="1"/>
    <col min="6996" max="6996" width="5.18181818181818" style="92" customWidth="1"/>
    <col min="6997" max="6997" width="3.36363636363636" style="92" customWidth="1"/>
    <col min="6998" max="6998" width="8.81818181818182" style="92" customWidth="1"/>
    <col min="6999" max="6999" width="4.27272727272727" style="92" customWidth="1"/>
    <col min="7000" max="7000" width="7" style="92" customWidth="1"/>
    <col min="7001" max="7001" width="8.81818181818182" style="92" customWidth="1"/>
    <col min="7002" max="7002" width="4.27272727272727" style="92" customWidth="1"/>
    <col min="7003" max="7003" width="7" style="92" customWidth="1"/>
    <col min="7004" max="7005" width="8.81818181818182" style="92" customWidth="1"/>
    <col min="7006" max="7006" width="22.3727272727273" style="92"/>
    <col min="7007" max="7007" width="8.81818181818182" style="92" customWidth="1"/>
    <col min="7008" max="7008" width="22.3727272727273" style="92"/>
    <col min="7009" max="7009" width="3.36363636363636" style="92" customWidth="1"/>
    <col min="7010" max="7010" width="5.18181818181818" style="92" customWidth="1"/>
    <col min="7011" max="7011" width="4.27272727272727" style="92" customWidth="1"/>
    <col min="7012" max="7012" width="5.18181818181818" style="92" customWidth="1"/>
    <col min="7013" max="7013" width="3.36363636363636" style="92" customWidth="1"/>
    <col min="7014" max="7014" width="8.81818181818182" style="92" customWidth="1"/>
    <col min="7015" max="7015" width="4.27272727272727" style="92" customWidth="1"/>
    <col min="7016" max="7016" width="7" style="92" customWidth="1"/>
    <col min="7017" max="7017" width="8.81818181818182" style="92" customWidth="1"/>
    <col min="7018" max="7018" width="4.27272727272727" style="92" customWidth="1"/>
    <col min="7019" max="7019" width="7" style="92" customWidth="1"/>
    <col min="7020" max="7021" width="8.81818181818182" style="92" customWidth="1"/>
    <col min="7022" max="7022" width="22.3727272727273" style="92"/>
    <col min="7023" max="7023" width="8.81818181818182" style="92" customWidth="1"/>
    <col min="7024" max="7024" width="22.3727272727273" style="92"/>
    <col min="7025" max="7025" width="3.36363636363636" style="92" customWidth="1"/>
    <col min="7026" max="7026" width="5.18181818181818" style="92" customWidth="1"/>
    <col min="7027" max="7027" width="4.27272727272727" style="92" customWidth="1"/>
    <col min="7028" max="7028" width="5.18181818181818" style="92" customWidth="1"/>
    <col min="7029" max="7029" width="3.36363636363636" style="92" customWidth="1"/>
    <col min="7030" max="7030" width="8.81818181818182" style="92" customWidth="1"/>
    <col min="7031" max="7031" width="4.27272727272727" style="92" customWidth="1"/>
    <col min="7032" max="7032" width="7" style="92" customWidth="1"/>
    <col min="7033" max="7033" width="8.81818181818182" style="92" customWidth="1"/>
    <col min="7034" max="7034" width="4.27272727272727" style="92" customWidth="1"/>
    <col min="7035" max="7035" width="7" style="92" customWidth="1"/>
    <col min="7036" max="7037" width="8.81818181818182" style="92" customWidth="1"/>
    <col min="7038" max="7038" width="22.3727272727273" style="92"/>
    <col min="7039" max="7039" width="8.81818181818182" style="92" customWidth="1"/>
    <col min="7040" max="7040" width="22.3727272727273" style="92"/>
    <col min="7041" max="7041" width="3.36363636363636" style="92" customWidth="1"/>
    <col min="7042" max="7042" width="5.18181818181818" style="92" customWidth="1"/>
    <col min="7043" max="7043" width="4.27272727272727" style="92" customWidth="1"/>
    <col min="7044" max="7044" width="5.18181818181818" style="92" customWidth="1"/>
    <col min="7045" max="7045" width="3.36363636363636" style="92" customWidth="1"/>
    <col min="7046" max="7046" width="8.81818181818182" style="92" customWidth="1"/>
    <col min="7047" max="7047" width="4.27272727272727" style="92" customWidth="1"/>
    <col min="7048" max="7048" width="7" style="92" customWidth="1"/>
    <col min="7049" max="7049" width="8.81818181818182" style="92" customWidth="1"/>
    <col min="7050" max="7050" width="4.27272727272727" style="92" customWidth="1"/>
    <col min="7051" max="7051" width="7" style="92" customWidth="1"/>
    <col min="7052" max="7053" width="8.81818181818182" style="92" customWidth="1"/>
    <col min="7054" max="7054" width="22.3727272727273" style="92"/>
    <col min="7055" max="7055" width="8.81818181818182" style="92" customWidth="1"/>
    <col min="7056" max="7056" width="22.3727272727273" style="92"/>
    <col min="7057" max="7057" width="3.36363636363636" style="92" customWidth="1"/>
    <col min="7058" max="7058" width="5.18181818181818" style="92" customWidth="1"/>
    <col min="7059" max="7059" width="4.27272727272727" style="92" customWidth="1"/>
    <col min="7060" max="7060" width="5.18181818181818" style="92" customWidth="1"/>
    <col min="7061" max="7061" width="3.36363636363636" style="92" customWidth="1"/>
    <col min="7062" max="7062" width="8.81818181818182" style="92" customWidth="1"/>
    <col min="7063" max="7063" width="4.27272727272727" style="92" customWidth="1"/>
    <col min="7064" max="7064" width="7" style="92" customWidth="1"/>
    <col min="7065" max="7065" width="8.81818181818182" style="92" customWidth="1"/>
    <col min="7066" max="7066" width="4.27272727272727" style="92" customWidth="1"/>
    <col min="7067" max="7067" width="7" style="92" customWidth="1"/>
    <col min="7068" max="7069" width="8.81818181818182" style="92" customWidth="1"/>
    <col min="7070" max="7070" width="22.3727272727273" style="92"/>
    <col min="7071" max="7071" width="8.81818181818182" style="92" customWidth="1"/>
    <col min="7072" max="7072" width="22.3727272727273" style="92"/>
    <col min="7073" max="7073" width="3.36363636363636" style="92" customWidth="1"/>
    <col min="7074" max="7074" width="5.18181818181818" style="92" customWidth="1"/>
    <col min="7075" max="7075" width="4.27272727272727" style="92" customWidth="1"/>
    <col min="7076" max="7076" width="5.18181818181818" style="92" customWidth="1"/>
    <col min="7077" max="7077" width="3.36363636363636" style="92" customWidth="1"/>
    <col min="7078" max="7078" width="8.81818181818182" style="92" customWidth="1"/>
    <col min="7079" max="7079" width="4.27272727272727" style="92" customWidth="1"/>
    <col min="7080" max="7080" width="7" style="92" customWidth="1"/>
    <col min="7081" max="7081" width="8.81818181818182" style="92" customWidth="1"/>
    <col min="7082" max="7082" width="4.27272727272727" style="92" customWidth="1"/>
    <col min="7083" max="7083" width="7" style="92" customWidth="1"/>
    <col min="7084" max="7085" width="8.81818181818182" style="92" customWidth="1"/>
    <col min="7086" max="7086" width="22.3727272727273" style="92"/>
    <col min="7087" max="7087" width="8.81818181818182" style="92" customWidth="1"/>
    <col min="7088" max="7088" width="22.3727272727273" style="92"/>
    <col min="7089" max="7089" width="3.36363636363636" style="92" customWidth="1"/>
    <col min="7090" max="7090" width="5.18181818181818" style="92" customWidth="1"/>
    <col min="7091" max="7091" width="4.27272727272727" style="92" customWidth="1"/>
    <col min="7092" max="7092" width="5.18181818181818" style="92" customWidth="1"/>
    <col min="7093" max="7093" width="3.36363636363636" style="92" customWidth="1"/>
    <col min="7094" max="7094" width="8.81818181818182" style="92" customWidth="1"/>
    <col min="7095" max="7095" width="4.27272727272727" style="92" customWidth="1"/>
    <col min="7096" max="7096" width="7" style="92" customWidth="1"/>
    <col min="7097" max="7097" width="8.81818181818182" style="92" customWidth="1"/>
    <col min="7098" max="7098" width="4.27272727272727" style="92" customWidth="1"/>
    <col min="7099" max="7099" width="7" style="92" customWidth="1"/>
    <col min="7100" max="7101" width="8.81818181818182" style="92" customWidth="1"/>
    <col min="7102" max="7102" width="22.3727272727273" style="92"/>
    <col min="7103" max="7103" width="8.81818181818182" style="92" customWidth="1"/>
    <col min="7104" max="7104" width="22.3727272727273" style="92"/>
    <col min="7105" max="7105" width="3.36363636363636" style="92" customWidth="1"/>
    <col min="7106" max="7106" width="5.18181818181818" style="92" customWidth="1"/>
    <col min="7107" max="7107" width="4.27272727272727" style="92" customWidth="1"/>
    <col min="7108" max="7108" width="5.18181818181818" style="92" customWidth="1"/>
    <col min="7109" max="7109" width="3.36363636363636" style="92" customWidth="1"/>
    <col min="7110" max="7110" width="8.81818181818182" style="92" customWidth="1"/>
    <col min="7111" max="7111" width="4.27272727272727" style="92" customWidth="1"/>
    <col min="7112" max="7112" width="7" style="92" customWidth="1"/>
    <col min="7113" max="7113" width="8.81818181818182" style="92" customWidth="1"/>
    <col min="7114" max="7114" width="4.27272727272727" style="92" customWidth="1"/>
    <col min="7115" max="7115" width="7" style="92" customWidth="1"/>
    <col min="7116" max="7117" width="8.81818181818182" style="92" customWidth="1"/>
    <col min="7118" max="7118" width="22.3727272727273" style="92"/>
    <col min="7119" max="7119" width="8.81818181818182" style="92" customWidth="1"/>
    <col min="7120" max="7120" width="22.3727272727273" style="92"/>
    <col min="7121" max="7121" width="3.36363636363636" style="92" customWidth="1"/>
    <col min="7122" max="7122" width="5.18181818181818" style="92" customWidth="1"/>
    <col min="7123" max="7123" width="4.27272727272727" style="92" customWidth="1"/>
    <col min="7124" max="7124" width="5.18181818181818" style="92" customWidth="1"/>
    <col min="7125" max="7125" width="3.36363636363636" style="92" customWidth="1"/>
    <col min="7126" max="7126" width="8.81818181818182" style="92" customWidth="1"/>
    <col min="7127" max="7127" width="4.27272727272727" style="92" customWidth="1"/>
    <col min="7128" max="7128" width="7" style="92" customWidth="1"/>
    <col min="7129" max="7129" width="8.81818181818182" style="92" customWidth="1"/>
    <col min="7130" max="7130" width="4.27272727272727" style="92" customWidth="1"/>
    <col min="7131" max="7131" width="7" style="92" customWidth="1"/>
    <col min="7132" max="7133" width="8.81818181818182" style="92" customWidth="1"/>
    <col min="7134" max="7134" width="22.3727272727273" style="92"/>
    <col min="7135" max="7135" width="8.81818181818182" style="92" customWidth="1"/>
    <col min="7136" max="7136" width="22.3727272727273" style="92"/>
    <col min="7137" max="7137" width="3.36363636363636" style="92" customWidth="1"/>
    <col min="7138" max="7138" width="5.18181818181818" style="92" customWidth="1"/>
    <col min="7139" max="7139" width="4.27272727272727" style="92" customWidth="1"/>
    <col min="7140" max="7140" width="5.18181818181818" style="92" customWidth="1"/>
    <col min="7141" max="7141" width="3.36363636363636" style="92" customWidth="1"/>
    <col min="7142" max="7142" width="8.81818181818182" style="92" customWidth="1"/>
    <col min="7143" max="7143" width="4.27272727272727" style="92" customWidth="1"/>
    <col min="7144" max="7144" width="7" style="92" customWidth="1"/>
    <col min="7145" max="7145" width="8.81818181818182" style="92" customWidth="1"/>
    <col min="7146" max="7146" width="4.27272727272727" style="92" customWidth="1"/>
    <col min="7147" max="7147" width="7" style="92" customWidth="1"/>
    <col min="7148" max="7149" width="8.81818181818182" style="92" customWidth="1"/>
    <col min="7150" max="7150" width="22.3727272727273" style="92"/>
    <col min="7151" max="7151" width="8.81818181818182" style="92" customWidth="1"/>
    <col min="7152" max="7152" width="22.3727272727273" style="92"/>
    <col min="7153" max="7153" width="3.36363636363636" style="92" customWidth="1"/>
    <col min="7154" max="7154" width="5.18181818181818" style="92" customWidth="1"/>
    <col min="7155" max="7155" width="4.27272727272727" style="92" customWidth="1"/>
    <col min="7156" max="7156" width="5.18181818181818" style="92" customWidth="1"/>
    <col min="7157" max="7157" width="3.36363636363636" style="92" customWidth="1"/>
    <col min="7158" max="7158" width="8.81818181818182" style="92" customWidth="1"/>
    <col min="7159" max="7159" width="4.27272727272727" style="92" customWidth="1"/>
    <col min="7160" max="7160" width="7" style="92" customWidth="1"/>
    <col min="7161" max="7161" width="8.81818181818182" style="92" customWidth="1"/>
    <col min="7162" max="7162" width="4.27272727272727" style="92" customWidth="1"/>
    <col min="7163" max="7163" width="7" style="92" customWidth="1"/>
    <col min="7164" max="7165" width="8.81818181818182" style="92" customWidth="1"/>
    <col min="7166" max="7166" width="22.3727272727273" style="92"/>
    <col min="7167" max="7167" width="8.81818181818182" style="92" customWidth="1"/>
    <col min="7168" max="7168" width="22.3727272727273" style="92"/>
    <col min="7169" max="7169" width="3.36363636363636" style="92" customWidth="1"/>
    <col min="7170" max="7170" width="5.18181818181818" style="92" customWidth="1"/>
    <col min="7171" max="7171" width="4.27272727272727" style="92" customWidth="1"/>
    <col min="7172" max="7172" width="5.18181818181818" style="92" customWidth="1"/>
    <col min="7173" max="7173" width="3.36363636363636" style="92" customWidth="1"/>
    <col min="7174" max="7174" width="8.81818181818182" style="92" customWidth="1"/>
    <col min="7175" max="7175" width="4.27272727272727" style="92" customWidth="1"/>
    <col min="7176" max="7176" width="7" style="92" customWidth="1"/>
    <col min="7177" max="7177" width="8.81818181818182" style="92" customWidth="1"/>
    <col min="7178" max="7178" width="4.27272727272727" style="92" customWidth="1"/>
    <col min="7179" max="7179" width="7" style="92" customWidth="1"/>
    <col min="7180" max="7181" width="8.81818181818182" style="92" customWidth="1"/>
    <col min="7182" max="7182" width="22.3727272727273" style="92"/>
    <col min="7183" max="7183" width="8.81818181818182" style="92" customWidth="1"/>
    <col min="7184" max="7184" width="22.3727272727273" style="92"/>
    <col min="7185" max="7185" width="3.36363636363636" style="92" customWidth="1"/>
    <col min="7186" max="7186" width="5.18181818181818" style="92" customWidth="1"/>
    <col min="7187" max="7187" width="4.27272727272727" style="92" customWidth="1"/>
    <col min="7188" max="7188" width="5.18181818181818" style="92" customWidth="1"/>
    <col min="7189" max="7189" width="3.36363636363636" style="92" customWidth="1"/>
    <col min="7190" max="7190" width="8.81818181818182" style="92" customWidth="1"/>
    <col min="7191" max="7191" width="4.27272727272727" style="92" customWidth="1"/>
    <col min="7192" max="7192" width="7" style="92" customWidth="1"/>
    <col min="7193" max="7193" width="8.81818181818182" style="92" customWidth="1"/>
    <col min="7194" max="7194" width="4.27272727272727" style="92" customWidth="1"/>
    <col min="7195" max="7195" width="7" style="92" customWidth="1"/>
    <col min="7196" max="7197" width="8.81818181818182" style="92" customWidth="1"/>
    <col min="7198" max="7198" width="22.3727272727273" style="92"/>
    <col min="7199" max="7199" width="8.81818181818182" style="92" customWidth="1"/>
    <col min="7200" max="7200" width="22.3727272727273" style="92"/>
    <col min="7201" max="7201" width="3.36363636363636" style="92" customWidth="1"/>
    <col min="7202" max="7202" width="5.18181818181818" style="92" customWidth="1"/>
    <col min="7203" max="7203" width="4.27272727272727" style="92" customWidth="1"/>
    <col min="7204" max="7204" width="5.18181818181818" style="92" customWidth="1"/>
    <col min="7205" max="7205" width="3.36363636363636" style="92" customWidth="1"/>
    <col min="7206" max="7206" width="8.81818181818182" style="92" customWidth="1"/>
    <col min="7207" max="7207" width="4.27272727272727" style="92" customWidth="1"/>
    <col min="7208" max="7208" width="7" style="92" customWidth="1"/>
    <col min="7209" max="7209" width="8.81818181818182" style="92" customWidth="1"/>
    <col min="7210" max="7210" width="4.27272727272727" style="92" customWidth="1"/>
    <col min="7211" max="7211" width="7" style="92" customWidth="1"/>
    <col min="7212" max="7213" width="8.81818181818182" style="92" customWidth="1"/>
    <col min="7214" max="7214" width="22.3727272727273" style="92"/>
    <col min="7215" max="7215" width="8.81818181818182" style="92" customWidth="1"/>
    <col min="7216" max="7216" width="22.3727272727273" style="92"/>
    <col min="7217" max="7217" width="3.36363636363636" style="92" customWidth="1"/>
    <col min="7218" max="7218" width="5.18181818181818" style="92" customWidth="1"/>
    <col min="7219" max="7219" width="4.27272727272727" style="92" customWidth="1"/>
    <col min="7220" max="7220" width="5.18181818181818" style="92" customWidth="1"/>
    <col min="7221" max="7221" width="3.36363636363636" style="92" customWidth="1"/>
    <col min="7222" max="7222" width="8.81818181818182" style="92" customWidth="1"/>
    <col min="7223" max="7223" width="4.27272727272727" style="92" customWidth="1"/>
    <col min="7224" max="7224" width="7" style="92" customWidth="1"/>
    <col min="7225" max="7225" width="8.81818181818182" style="92" customWidth="1"/>
    <col min="7226" max="7226" width="4.27272727272727" style="92" customWidth="1"/>
    <col min="7227" max="7227" width="7" style="92" customWidth="1"/>
    <col min="7228" max="7229" width="8.81818181818182" style="92" customWidth="1"/>
    <col min="7230" max="7230" width="22.3727272727273" style="92"/>
    <col min="7231" max="7231" width="8.81818181818182" style="92" customWidth="1"/>
    <col min="7232" max="7232" width="22.3727272727273" style="92"/>
    <col min="7233" max="7233" width="3.36363636363636" style="92" customWidth="1"/>
    <col min="7234" max="7234" width="5.18181818181818" style="92" customWidth="1"/>
    <col min="7235" max="7235" width="4.27272727272727" style="92" customWidth="1"/>
    <col min="7236" max="7236" width="5.18181818181818" style="92" customWidth="1"/>
    <col min="7237" max="7237" width="3.36363636363636" style="92" customWidth="1"/>
    <col min="7238" max="7238" width="8.81818181818182" style="92" customWidth="1"/>
    <col min="7239" max="7239" width="4.27272727272727" style="92" customWidth="1"/>
    <col min="7240" max="7240" width="7" style="92" customWidth="1"/>
    <col min="7241" max="7241" width="8.81818181818182" style="92" customWidth="1"/>
    <col min="7242" max="7242" width="4.27272727272727" style="92" customWidth="1"/>
    <col min="7243" max="7243" width="7" style="92" customWidth="1"/>
    <col min="7244" max="7245" width="8.81818181818182" style="92" customWidth="1"/>
    <col min="7246" max="7246" width="22.3727272727273" style="92"/>
    <col min="7247" max="7247" width="8.81818181818182" style="92" customWidth="1"/>
    <col min="7248" max="7248" width="22.3727272727273" style="92"/>
    <col min="7249" max="7249" width="3.36363636363636" style="92" customWidth="1"/>
    <col min="7250" max="7250" width="5.18181818181818" style="92" customWidth="1"/>
    <col min="7251" max="7251" width="4.27272727272727" style="92" customWidth="1"/>
    <col min="7252" max="7252" width="5.18181818181818" style="92" customWidth="1"/>
    <col min="7253" max="7253" width="3.36363636363636" style="92" customWidth="1"/>
    <col min="7254" max="7254" width="8.81818181818182" style="92" customWidth="1"/>
    <col min="7255" max="7255" width="4.27272727272727" style="92" customWidth="1"/>
    <col min="7256" max="7256" width="7" style="92" customWidth="1"/>
    <col min="7257" max="7257" width="8.81818181818182" style="92" customWidth="1"/>
    <col min="7258" max="7258" width="4.27272727272727" style="92" customWidth="1"/>
    <col min="7259" max="7259" width="7" style="92" customWidth="1"/>
    <col min="7260" max="7261" width="8.81818181818182" style="92" customWidth="1"/>
    <col min="7262" max="7262" width="22.3727272727273" style="92"/>
    <col min="7263" max="7263" width="8.81818181818182" style="92" customWidth="1"/>
    <col min="7264" max="7264" width="22.3727272727273" style="92"/>
    <col min="7265" max="7265" width="3.36363636363636" style="92" customWidth="1"/>
    <col min="7266" max="7266" width="5.18181818181818" style="92" customWidth="1"/>
    <col min="7267" max="7267" width="4.27272727272727" style="92" customWidth="1"/>
    <col min="7268" max="7268" width="5.18181818181818" style="92" customWidth="1"/>
    <col min="7269" max="7269" width="3.36363636363636" style="92" customWidth="1"/>
    <col min="7270" max="7270" width="8.81818181818182" style="92" customWidth="1"/>
    <col min="7271" max="7271" width="4.27272727272727" style="92" customWidth="1"/>
    <col min="7272" max="7272" width="7" style="92" customWidth="1"/>
    <col min="7273" max="7273" width="8.81818181818182" style="92" customWidth="1"/>
    <col min="7274" max="7274" width="4.27272727272727" style="92" customWidth="1"/>
    <col min="7275" max="7275" width="7" style="92" customWidth="1"/>
    <col min="7276" max="7277" width="8.81818181818182" style="92" customWidth="1"/>
    <col min="7278" max="7278" width="22.3727272727273" style="92"/>
    <col min="7279" max="7279" width="8.81818181818182" style="92" customWidth="1"/>
    <col min="7280" max="7280" width="22.3727272727273" style="92"/>
    <col min="7281" max="7281" width="3.36363636363636" style="92" customWidth="1"/>
    <col min="7282" max="7282" width="5.18181818181818" style="92" customWidth="1"/>
    <col min="7283" max="7283" width="4.27272727272727" style="92" customWidth="1"/>
    <col min="7284" max="7284" width="5.18181818181818" style="92" customWidth="1"/>
    <col min="7285" max="7285" width="3.36363636363636" style="92" customWidth="1"/>
    <col min="7286" max="7286" width="8.81818181818182" style="92" customWidth="1"/>
    <col min="7287" max="7287" width="4.27272727272727" style="92" customWidth="1"/>
    <col min="7288" max="7288" width="7" style="92" customWidth="1"/>
    <col min="7289" max="7289" width="8.81818181818182" style="92" customWidth="1"/>
    <col min="7290" max="7290" width="4.27272727272727" style="92" customWidth="1"/>
    <col min="7291" max="7291" width="7" style="92" customWidth="1"/>
    <col min="7292" max="7293" width="8.81818181818182" style="92" customWidth="1"/>
    <col min="7294" max="7294" width="22.3727272727273" style="92"/>
    <col min="7295" max="7295" width="8.81818181818182" style="92" customWidth="1"/>
    <col min="7296" max="7296" width="22.3727272727273" style="92"/>
    <col min="7297" max="7297" width="3.36363636363636" style="92" customWidth="1"/>
    <col min="7298" max="7298" width="5.18181818181818" style="92" customWidth="1"/>
    <col min="7299" max="7299" width="4.27272727272727" style="92" customWidth="1"/>
    <col min="7300" max="7300" width="5.18181818181818" style="92" customWidth="1"/>
    <col min="7301" max="7301" width="3.36363636363636" style="92" customWidth="1"/>
    <col min="7302" max="7302" width="8.81818181818182" style="92" customWidth="1"/>
    <col min="7303" max="7303" width="4.27272727272727" style="92" customWidth="1"/>
    <col min="7304" max="7304" width="7" style="92" customWidth="1"/>
    <col min="7305" max="7305" width="8.81818181818182" style="92" customWidth="1"/>
    <col min="7306" max="7306" width="4.27272727272727" style="92" customWidth="1"/>
    <col min="7307" max="7307" width="7" style="92" customWidth="1"/>
    <col min="7308" max="7309" width="8.81818181818182" style="92" customWidth="1"/>
    <col min="7310" max="7310" width="22.3727272727273" style="92"/>
    <col min="7311" max="7311" width="8.81818181818182" style="92" customWidth="1"/>
    <col min="7312" max="7312" width="22.3727272727273" style="92"/>
    <col min="7313" max="7313" width="3.36363636363636" style="92" customWidth="1"/>
    <col min="7314" max="7314" width="5.18181818181818" style="92" customWidth="1"/>
    <col min="7315" max="7315" width="4.27272727272727" style="92" customWidth="1"/>
    <col min="7316" max="7316" width="5.18181818181818" style="92" customWidth="1"/>
    <col min="7317" max="7317" width="3.36363636363636" style="92" customWidth="1"/>
    <col min="7318" max="7318" width="8.81818181818182" style="92" customWidth="1"/>
    <col min="7319" max="7319" width="4.27272727272727" style="92" customWidth="1"/>
    <col min="7320" max="7320" width="7" style="92" customWidth="1"/>
    <col min="7321" max="7321" width="8.81818181818182" style="92" customWidth="1"/>
    <col min="7322" max="7322" width="4.27272727272727" style="92" customWidth="1"/>
    <col min="7323" max="7323" width="7" style="92" customWidth="1"/>
    <col min="7324" max="7325" width="8.81818181818182" style="92" customWidth="1"/>
    <col min="7326" max="7326" width="22.3727272727273" style="92"/>
    <col min="7327" max="7327" width="8.81818181818182" style="92" customWidth="1"/>
    <col min="7328" max="7328" width="22.3727272727273" style="92"/>
    <col min="7329" max="7329" width="3.36363636363636" style="92" customWidth="1"/>
    <col min="7330" max="7330" width="5.18181818181818" style="92" customWidth="1"/>
    <col min="7331" max="7331" width="4.27272727272727" style="92" customWidth="1"/>
    <col min="7332" max="7332" width="5.18181818181818" style="92" customWidth="1"/>
    <col min="7333" max="7333" width="3.36363636363636" style="92" customWidth="1"/>
    <col min="7334" max="7334" width="8.81818181818182" style="92" customWidth="1"/>
    <col min="7335" max="7335" width="4.27272727272727" style="92" customWidth="1"/>
    <col min="7336" max="7336" width="7" style="92" customWidth="1"/>
    <col min="7337" max="7337" width="8.81818181818182" style="92" customWidth="1"/>
    <col min="7338" max="7338" width="4.27272727272727" style="92" customWidth="1"/>
    <col min="7339" max="7339" width="7" style="92" customWidth="1"/>
    <col min="7340" max="7341" width="8.81818181818182" style="92" customWidth="1"/>
    <col min="7342" max="7342" width="22.3727272727273" style="92"/>
    <col min="7343" max="7343" width="8.81818181818182" style="92" customWidth="1"/>
    <col min="7344" max="7344" width="22.3727272727273" style="92"/>
    <col min="7345" max="7345" width="3.36363636363636" style="92" customWidth="1"/>
    <col min="7346" max="7346" width="5.18181818181818" style="92" customWidth="1"/>
    <col min="7347" max="7347" width="4.27272727272727" style="92" customWidth="1"/>
    <col min="7348" max="7348" width="5.18181818181818" style="92" customWidth="1"/>
    <col min="7349" max="7349" width="3.36363636363636" style="92" customWidth="1"/>
    <col min="7350" max="7350" width="8.81818181818182" style="92" customWidth="1"/>
    <col min="7351" max="7351" width="4.27272727272727" style="92" customWidth="1"/>
    <col min="7352" max="7352" width="7" style="92" customWidth="1"/>
    <col min="7353" max="7353" width="8.81818181818182" style="92" customWidth="1"/>
    <col min="7354" max="7354" width="4.27272727272727" style="92" customWidth="1"/>
    <col min="7355" max="7355" width="7" style="92" customWidth="1"/>
    <col min="7356" max="7357" width="8.81818181818182" style="92" customWidth="1"/>
    <col min="7358" max="7358" width="22.3727272727273" style="92"/>
    <col min="7359" max="7359" width="8.81818181818182" style="92" customWidth="1"/>
    <col min="7360" max="7360" width="22.3727272727273" style="92"/>
    <col min="7361" max="7361" width="3.36363636363636" style="92" customWidth="1"/>
    <col min="7362" max="7362" width="5.18181818181818" style="92" customWidth="1"/>
    <col min="7363" max="7363" width="4.27272727272727" style="92" customWidth="1"/>
    <col min="7364" max="7364" width="5.18181818181818" style="92" customWidth="1"/>
    <col min="7365" max="7365" width="3.36363636363636" style="92" customWidth="1"/>
    <col min="7366" max="7366" width="8.81818181818182" style="92" customWidth="1"/>
    <col min="7367" max="7367" width="4.27272727272727" style="92" customWidth="1"/>
    <col min="7368" max="7368" width="7" style="92" customWidth="1"/>
    <col min="7369" max="7369" width="8.81818181818182" style="92" customWidth="1"/>
    <col min="7370" max="7370" width="4.27272727272727" style="92" customWidth="1"/>
    <col min="7371" max="7371" width="7" style="92" customWidth="1"/>
    <col min="7372" max="7373" width="8.81818181818182" style="92" customWidth="1"/>
    <col min="7374" max="7374" width="22.3727272727273" style="92"/>
    <col min="7375" max="7375" width="8.81818181818182" style="92" customWidth="1"/>
    <col min="7376" max="7376" width="22.3727272727273" style="92"/>
    <col min="7377" max="7377" width="3.36363636363636" style="92" customWidth="1"/>
    <col min="7378" max="7378" width="5.18181818181818" style="92" customWidth="1"/>
    <col min="7379" max="7379" width="4.27272727272727" style="92" customWidth="1"/>
    <col min="7380" max="7380" width="5.18181818181818" style="92" customWidth="1"/>
    <col min="7381" max="7381" width="3.36363636363636" style="92" customWidth="1"/>
    <col min="7382" max="7382" width="8.81818181818182" style="92" customWidth="1"/>
    <col min="7383" max="7383" width="4.27272727272727" style="92" customWidth="1"/>
    <col min="7384" max="7384" width="7" style="92" customWidth="1"/>
    <col min="7385" max="7385" width="8.81818181818182" style="92" customWidth="1"/>
    <col min="7386" max="7386" width="4.27272727272727" style="92" customWidth="1"/>
    <col min="7387" max="7387" width="7" style="92" customWidth="1"/>
    <col min="7388" max="7389" width="8.81818181818182" style="92" customWidth="1"/>
    <col min="7390" max="7390" width="22.3727272727273" style="92"/>
    <col min="7391" max="7391" width="8.81818181818182" style="92" customWidth="1"/>
    <col min="7392" max="7392" width="22.3727272727273" style="92"/>
    <col min="7393" max="7393" width="3.36363636363636" style="92" customWidth="1"/>
    <col min="7394" max="7394" width="5.18181818181818" style="92" customWidth="1"/>
    <col min="7395" max="7395" width="4.27272727272727" style="92" customWidth="1"/>
    <col min="7396" max="7396" width="5.18181818181818" style="92" customWidth="1"/>
    <col min="7397" max="7397" width="3.36363636363636" style="92" customWidth="1"/>
    <col min="7398" max="7398" width="8.81818181818182" style="92" customWidth="1"/>
    <col min="7399" max="7399" width="4.27272727272727" style="92" customWidth="1"/>
    <col min="7400" max="7400" width="7" style="92" customWidth="1"/>
    <col min="7401" max="7401" width="8.81818181818182" style="92" customWidth="1"/>
    <col min="7402" max="7402" width="4.27272727272727" style="92" customWidth="1"/>
    <col min="7403" max="7403" width="7" style="92" customWidth="1"/>
    <col min="7404" max="7405" width="8.81818181818182" style="92" customWidth="1"/>
    <col min="7406" max="7406" width="22.3727272727273" style="92"/>
    <col min="7407" max="7407" width="8.81818181818182" style="92" customWidth="1"/>
    <col min="7408" max="7408" width="22.3727272727273" style="92"/>
    <col min="7409" max="7409" width="3.36363636363636" style="92" customWidth="1"/>
    <col min="7410" max="7410" width="5.18181818181818" style="92" customWidth="1"/>
    <col min="7411" max="7411" width="4.27272727272727" style="92" customWidth="1"/>
    <col min="7412" max="7412" width="5.18181818181818" style="92" customWidth="1"/>
    <col min="7413" max="7413" width="3.36363636363636" style="92" customWidth="1"/>
    <col min="7414" max="7414" width="8.81818181818182" style="92" customWidth="1"/>
    <col min="7415" max="7415" width="4.27272727272727" style="92" customWidth="1"/>
    <col min="7416" max="7416" width="7" style="92" customWidth="1"/>
    <col min="7417" max="7417" width="8.81818181818182" style="92" customWidth="1"/>
    <col min="7418" max="7418" width="4.27272727272727" style="92" customWidth="1"/>
    <col min="7419" max="7419" width="7" style="92" customWidth="1"/>
    <col min="7420" max="7421" width="8.81818181818182" style="92" customWidth="1"/>
    <col min="7422" max="7422" width="22.3727272727273" style="92"/>
    <col min="7423" max="7423" width="8.81818181818182" style="92" customWidth="1"/>
    <col min="7424" max="7424" width="22.3727272727273" style="92"/>
    <col min="7425" max="7425" width="3.36363636363636" style="92" customWidth="1"/>
    <col min="7426" max="7426" width="5.18181818181818" style="92" customWidth="1"/>
    <col min="7427" max="7427" width="4.27272727272727" style="92" customWidth="1"/>
    <col min="7428" max="7428" width="5.18181818181818" style="92" customWidth="1"/>
    <col min="7429" max="7429" width="3.36363636363636" style="92" customWidth="1"/>
    <col min="7430" max="7430" width="8.81818181818182" style="92" customWidth="1"/>
    <col min="7431" max="7431" width="4.27272727272727" style="92" customWidth="1"/>
    <col min="7432" max="7432" width="7" style="92" customWidth="1"/>
    <col min="7433" max="7433" width="8.81818181818182" style="92" customWidth="1"/>
    <col min="7434" max="7434" width="4.27272727272727" style="92" customWidth="1"/>
    <col min="7435" max="7435" width="7" style="92" customWidth="1"/>
    <col min="7436" max="7437" width="8.81818181818182" style="92" customWidth="1"/>
    <col min="7438" max="7438" width="22.3727272727273" style="92"/>
    <col min="7439" max="7439" width="8.81818181818182" style="92" customWidth="1"/>
    <col min="7440" max="7440" width="22.3727272727273" style="92"/>
    <col min="7441" max="7441" width="3.36363636363636" style="92" customWidth="1"/>
    <col min="7442" max="7442" width="5.18181818181818" style="92" customWidth="1"/>
    <col min="7443" max="7443" width="4.27272727272727" style="92" customWidth="1"/>
    <col min="7444" max="7444" width="5.18181818181818" style="92" customWidth="1"/>
    <col min="7445" max="7445" width="3.36363636363636" style="92" customWidth="1"/>
    <col min="7446" max="7446" width="8.81818181818182" style="92" customWidth="1"/>
    <col min="7447" max="7447" width="4.27272727272727" style="92" customWidth="1"/>
    <col min="7448" max="7448" width="7" style="92" customWidth="1"/>
    <col min="7449" max="7449" width="8.81818181818182" style="92" customWidth="1"/>
    <col min="7450" max="7450" width="4.27272727272727" style="92" customWidth="1"/>
    <col min="7451" max="7451" width="7" style="92" customWidth="1"/>
    <col min="7452" max="7453" width="8.81818181818182" style="92" customWidth="1"/>
    <col min="7454" max="7454" width="22.3727272727273" style="92"/>
    <col min="7455" max="7455" width="8.81818181818182" style="92" customWidth="1"/>
    <col min="7456" max="7456" width="22.3727272727273" style="92"/>
    <col min="7457" max="7457" width="3.36363636363636" style="92" customWidth="1"/>
    <col min="7458" max="7458" width="5.18181818181818" style="92" customWidth="1"/>
    <col min="7459" max="7459" width="4.27272727272727" style="92" customWidth="1"/>
    <col min="7460" max="7460" width="5.18181818181818" style="92" customWidth="1"/>
    <col min="7461" max="7461" width="3.36363636363636" style="92" customWidth="1"/>
    <col min="7462" max="7462" width="8.81818181818182" style="92" customWidth="1"/>
    <col min="7463" max="7463" width="4.27272727272727" style="92" customWidth="1"/>
    <col min="7464" max="7464" width="7" style="92" customWidth="1"/>
    <col min="7465" max="7465" width="8.81818181818182" style="92" customWidth="1"/>
    <col min="7466" max="7466" width="4.27272727272727" style="92" customWidth="1"/>
    <col min="7467" max="7467" width="7" style="92" customWidth="1"/>
    <col min="7468" max="7469" width="8.81818181818182" style="92" customWidth="1"/>
    <col min="7470" max="7470" width="22.3727272727273" style="92"/>
    <col min="7471" max="7471" width="8.81818181818182" style="92" customWidth="1"/>
    <col min="7472" max="7472" width="22.3727272727273" style="92"/>
    <col min="7473" max="7473" width="3.36363636363636" style="92" customWidth="1"/>
    <col min="7474" max="7474" width="5.18181818181818" style="92" customWidth="1"/>
    <col min="7475" max="7475" width="4.27272727272727" style="92" customWidth="1"/>
    <col min="7476" max="7476" width="5.18181818181818" style="92" customWidth="1"/>
    <col min="7477" max="7477" width="3.36363636363636" style="92" customWidth="1"/>
    <col min="7478" max="7478" width="8.81818181818182" style="92" customWidth="1"/>
    <col min="7479" max="7479" width="4.27272727272727" style="92" customWidth="1"/>
    <col min="7480" max="7480" width="7" style="92" customWidth="1"/>
    <col min="7481" max="7481" width="8.81818181818182" style="92" customWidth="1"/>
    <col min="7482" max="7482" width="4.27272727272727" style="92" customWidth="1"/>
    <col min="7483" max="7483" width="7" style="92" customWidth="1"/>
    <col min="7484" max="7485" width="8.81818181818182" style="92" customWidth="1"/>
    <col min="7486" max="7486" width="22.3727272727273" style="92"/>
    <col min="7487" max="7487" width="8.81818181818182" style="92" customWidth="1"/>
    <col min="7488" max="7488" width="22.3727272727273" style="92"/>
    <col min="7489" max="7489" width="3.36363636363636" style="92" customWidth="1"/>
    <col min="7490" max="7490" width="5.18181818181818" style="92" customWidth="1"/>
    <col min="7491" max="7491" width="4.27272727272727" style="92" customWidth="1"/>
    <col min="7492" max="7492" width="5.18181818181818" style="92" customWidth="1"/>
    <col min="7493" max="7493" width="3.36363636363636" style="92" customWidth="1"/>
    <col min="7494" max="7494" width="8.81818181818182" style="92" customWidth="1"/>
    <col min="7495" max="7495" width="4.27272727272727" style="92" customWidth="1"/>
    <col min="7496" max="7496" width="7" style="92" customWidth="1"/>
    <col min="7497" max="7497" width="8.81818181818182" style="92" customWidth="1"/>
    <col min="7498" max="7498" width="4.27272727272727" style="92" customWidth="1"/>
    <col min="7499" max="7499" width="7" style="92" customWidth="1"/>
    <col min="7500" max="7501" width="8.81818181818182" style="92" customWidth="1"/>
    <col min="7502" max="7502" width="22.3727272727273" style="92"/>
    <col min="7503" max="7503" width="8.81818181818182" style="92" customWidth="1"/>
    <col min="7504" max="7504" width="22.3727272727273" style="92"/>
    <col min="7505" max="7505" width="3.36363636363636" style="92" customWidth="1"/>
    <col min="7506" max="7506" width="5.18181818181818" style="92" customWidth="1"/>
    <col min="7507" max="7507" width="4.27272727272727" style="92" customWidth="1"/>
    <col min="7508" max="7508" width="5.18181818181818" style="92" customWidth="1"/>
    <col min="7509" max="7509" width="3.36363636363636" style="92" customWidth="1"/>
    <col min="7510" max="7510" width="8.81818181818182" style="92" customWidth="1"/>
    <col min="7511" max="7511" width="4.27272727272727" style="92" customWidth="1"/>
    <col min="7512" max="7512" width="7" style="92" customWidth="1"/>
    <col min="7513" max="7513" width="8.81818181818182" style="92" customWidth="1"/>
    <col min="7514" max="7514" width="4.27272727272727" style="92" customWidth="1"/>
    <col min="7515" max="7515" width="7" style="92" customWidth="1"/>
    <col min="7516" max="7517" width="8.81818181818182" style="92" customWidth="1"/>
    <col min="7518" max="7518" width="22.3727272727273" style="92"/>
    <col min="7519" max="7519" width="8.81818181818182" style="92" customWidth="1"/>
    <col min="7520" max="7520" width="22.3727272727273" style="92"/>
    <col min="7521" max="7521" width="3.36363636363636" style="92" customWidth="1"/>
    <col min="7522" max="7522" width="5.18181818181818" style="92" customWidth="1"/>
    <col min="7523" max="7523" width="4.27272727272727" style="92" customWidth="1"/>
    <col min="7524" max="7524" width="5.18181818181818" style="92" customWidth="1"/>
    <col min="7525" max="7525" width="3.36363636363636" style="92" customWidth="1"/>
    <col min="7526" max="7526" width="8.81818181818182" style="92" customWidth="1"/>
    <col min="7527" max="7527" width="4.27272727272727" style="92" customWidth="1"/>
    <col min="7528" max="7528" width="7" style="92" customWidth="1"/>
    <col min="7529" max="7529" width="8.81818181818182" style="92" customWidth="1"/>
    <col min="7530" max="7530" width="4.27272727272727" style="92" customWidth="1"/>
    <col min="7531" max="7531" width="7" style="92" customWidth="1"/>
    <col min="7532" max="7533" width="8.81818181818182" style="92" customWidth="1"/>
    <col min="7534" max="7534" width="22.3727272727273" style="92"/>
    <col min="7535" max="7535" width="8.81818181818182" style="92" customWidth="1"/>
    <col min="7536" max="7536" width="22.3727272727273" style="92"/>
    <col min="7537" max="7537" width="3.36363636363636" style="92" customWidth="1"/>
    <col min="7538" max="7538" width="5.18181818181818" style="92" customWidth="1"/>
    <col min="7539" max="7539" width="4.27272727272727" style="92" customWidth="1"/>
    <col min="7540" max="7540" width="5.18181818181818" style="92" customWidth="1"/>
    <col min="7541" max="7541" width="3.36363636363636" style="92" customWidth="1"/>
    <col min="7542" max="7542" width="8.81818181818182" style="92" customWidth="1"/>
    <col min="7543" max="7543" width="4.27272727272727" style="92" customWidth="1"/>
    <col min="7544" max="7544" width="7" style="92" customWidth="1"/>
    <col min="7545" max="7545" width="8.81818181818182" style="92" customWidth="1"/>
    <col min="7546" max="7546" width="4.27272727272727" style="92" customWidth="1"/>
    <col min="7547" max="7547" width="7" style="92" customWidth="1"/>
    <col min="7548" max="7549" width="8.81818181818182" style="92" customWidth="1"/>
    <col min="7550" max="7550" width="22.3727272727273" style="92"/>
    <col min="7551" max="7551" width="8.81818181818182" style="92" customWidth="1"/>
    <col min="7552" max="7552" width="22.3727272727273" style="92"/>
    <col min="7553" max="7553" width="3.36363636363636" style="92" customWidth="1"/>
    <col min="7554" max="7554" width="5.18181818181818" style="92" customWidth="1"/>
    <col min="7555" max="7555" width="4.27272727272727" style="92" customWidth="1"/>
    <col min="7556" max="7556" width="5.18181818181818" style="92" customWidth="1"/>
    <col min="7557" max="7557" width="3.36363636363636" style="92" customWidth="1"/>
    <col min="7558" max="7558" width="8.81818181818182" style="92" customWidth="1"/>
    <col min="7559" max="7559" width="4.27272727272727" style="92" customWidth="1"/>
    <col min="7560" max="7560" width="7" style="92" customWidth="1"/>
    <col min="7561" max="7561" width="8.81818181818182" style="92" customWidth="1"/>
    <col min="7562" max="7562" width="4.27272727272727" style="92" customWidth="1"/>
    <col min="7563" max="7563" width="7" style="92" customWidth="1"/>
    <col min="7564" max="7565" width="8.81818181818182" style="92" customWidth="1"/>
    <col min="7566" max="7566" width="22.3727272727273" style="92"/>
    <col min="7567" max="7567" width="8.81818181818182" style="92" customWidth="1"/>
    <col min="7568" max="7568" width="22.3727272727273" style="92"/>
    <col min="7569" max="7569" width="3.36363636363636" style="92" customWidth="1"/>
    <col min="7570" max="7570" width="5.18181818181818" style="92" customWidth="1"/>
    <col min="7571" max="7571" width="4.27272727272727" style="92" customWidth="1"/>
    <col min="7572" max="7572" width="5.18181818181818" style="92" customWidth="1"/>
    <col min="7573" max="7573" width="3.36363636363636" style="92" customWidth="1"/>
    <col min="7574" max="7574" width="8.81818181818182" style="92" customWidth="1"/>
    <col min="7575" max="7575" width="4.27272727272727" style="92" customWidth="1"/>
    <col min="7576" max="7576" width="7" style="92" customWidth="1"/>
    <col min="7577" max="7577" width="8.81818181818182" style="92" customWidth="1"/>
    <col min="7578" max="7578" width="4.27272727272727" style="92" customWidth="1"/>
    <col min="7579" max="7579" width="7" style="92" customWidth="1"/>
    <col min="7580" max="7581" width="8.81818181818182" style="92" customWidth="1"/>
    <col min="7582" max="7582" width="22.3727272727273" style="92"/>
    <col min="7583" max="7583" width="8.81818181818182" style="92" customWidth="1"/>
    <col min="7584" max="7584" width="22.3727272727273" style="92"/>
    <col min="7585" max="7585" width="3.36363636363636" style="92" customWidth="1"/>
    <col min="7586" max="7586" width="5.18181818181818" style="92" customWidth="1"/>
    <col min="7587" max="7587" width="4.27272727272727" style="92" customWidth="1"/>
    <col min="7588" max="7588" width="5.18181818181818" style="92" customWidth="1"/>
    <col min="7589" max="7589" width="3.36363636363636" style="92" customWidth="1"/>
    <col min="7590" max="7590" width="8.81818181818182" style="92" customWidth="1"/>
    <col min="7591" max="7591" width="4.27272727272727" style="92" customWidth="1"/>
    <col min="7592" max="7592" width="7" style="92" customWidth="1"/>
    <col min="7593" max="7593" width="8.81818181818182" style="92" customWidth="1"/>
    <col min="7594" max="7594" width="4.27272727272727" style="92" customWidth="1"/>
    <col min="7595" max="7595" width="7" style="92" customWidth="1"/>
    <col min="7596" max="7597" width="8.81818181818182" style="92" customWidth="1"/>
    <col min="7598" max="7598" width="22.3727272727273" style="92"/>
    <col min="7599" max="7599" width="8.81818181818182" style="92" customWidth="1"/>
    <col min="7600" max="7600" width="22.3727272727273" style="92"/>
    <col min="7601" max="7601" width="3.36363636363636" style="92" customWidth="1"/>
    <col min="7602" max="7602" width="5.18181818181818" style="92" customWidth="1"/>
    <col min="7603" max="7603" width="4.27272727272727" style="92" customWidth="1"/>
    <col min="7604" max="7604" width="5.18181818181818" style="92" customWidth="1"/>
    <col min="7605" max="7605" width="3.36363636363636" style="92" customWidth="1"/>
    <col min="7606" max="7606" width="8.81818181818182" style="92" customWidth="1"/>
    <col min="7607" max="7607" width="4.27272727272727" style="92" customWidth="1"/>
    <col min="7608" max="7608" width="7" style="92" customWidth="1"/>
    <col min="7609" max="7609" width="8.81818181818182" style="92" customWidth="1"/>
    <col min="7610" max="7610" width="4.27272727272727" style="92" customWidth="1"/>
    <col min="7611" max="7611" width="7" style="92" customWidth="1"/>
    <col min="7612" max="7613" width="8.81818181818182" style="92" customWidth="1"/>
    <col min="7614" max="7614" width="22.3727272727273" style="92"/>
    <col min="7615" max="7615" width="8.81818181818182" style="92" customWidth="1"/>
    <col min="7616" max="7616" width="22.3727272727273" style="92"/>
    <col min="7617" max="7617" width="3.36363636363636" style="92" customWidth="1"/>
    <col min="7618" max="7618" width="5.18181818181818" style="92" customWidth="1"/>
    <col min="7619" max="7619" width="4.27272727272727" style="92" customWidth="1"/>
    <col min="7620" max="7620" width="5.18181818181818" style="92" customWidth="1"/>
    <col min="7621" max="7621" width="3.36363636363636" style="92" customWidth="1"/>
    <col min="7622" max="7622" width="8.81818181818182" style="92" customWidth="1"/>
    <col min="7623" max="7623" width="4.27272727272727" style="92" customWidth="1"/>
    <col min="7624" max="7624" width="7" style="92" customWidth="1"/>
    <col min="7625" max="7625" width="8.81818181818182" style="92" customWidth="1"/>
    <col min="7626" max="7626" width="4.27272727272727" style="92" customWidth="1"/>
    <col min="7627" max="7627" width="7" style="92" customWidth="1"/>
    <col min="7628" max="7629" width="8.81818181818182" style="92" customWidth="1"/>
    <col min="7630" max="7630" width="22.3727272727273" style="92"/>
    <col min="7631" max="7631" width="8.81818181818182" style="92" customWidth="1"/>
    <col min="7632" max="7632" width="22.3727272727273" style="92"/>
    <col min="7633" max="7633" width="3.36363636363636" style="92" customWidth="1"/>
    <col min="7634" max="7634" width="5.18181818181818" style="92" customWidth="1"/>
    <col min="7635" max="7635" width="4.27272727272727" style="92" customWidth="1"/>
    <col min="7636" max="7636" width="5.18181818181818" style="92" customWidth="1"/>
    <col min="7637" max="7637" width="3.36363636363636" style="92" customWidth="1"/>
    <col min="7638" max="7638" width="8.81818181818182" style="92" customWidth="1"/>
    <col min="7639" max="7639" width="4.27272727272727" style="92" customWidth="1"/>
    <col min="7640" max="7640" width="7" style="92" customWidth="1"/>
    <col min="7641" max="7641" width="8.81818181818182" style="92" customWidth="1"/>
    <col min="7642" max="7642" width="4.27272727272727" style="92" customWidth="1"/>
    <col min="7643" max="7643" width="7" style="92" customWidth="1"/>
    <col min="7644" max="7645" width="8.81818181818182" style="92" customWidth="1"/>
    <col min="7646" max="7646" width="22.3727272727273" style="92"/>
    <col min="7647" max="7647" width="8.81818181818182" style="92" customWidth="1"/>
    <col min="7648" max="7648" width="22.3727272727273" style="92"/>
    <col min="7649" max="7649" width="3.36363636363636" style="92" customWidth="1"/>
    <col min="7650" max="7650" width="5.18181818181818" style="92" customWidth="1"/>
    <col min="7651" max="7651" width="4.27272727272727" style="92" customWidth="1"/>
    <col min="7652" max="7652" width="5.18181818181818" style="92" customWidth="1"/>
    <col min="7653" max="7653" width="3.36363636363636" style="92" customWidth="1"/>
    <col min="7654" max="7654" width="8.81818181818182" style="92" customWidth="1"/>
    <col min="7655" max="7655" width="4.27272727272727" style="92" customWidth="1"/>
    <col min="7656" max="7656" width="7" style="92" customWidth="1"/>
    <col min="7657" max="7657" width="8.81818181818182" style="92" customWidth="1"/>
    <col min="7658" max="7658" width="4.27272727272727" style="92" customWidth="1"/>
    <col min="7659" max="7659" width="7" style="92" customWidth="1"/>
    <col min="7660" max="7661" width="8.81818181818182" style="92" customWidth="1"/>
    <col min="7662" max="7662" width="22.3727272727273" style="92"/>
    <col min="7663" max="7663" width="8.81818181818182" style="92" customWidth="1"/>
    <col min="7664" max="7664" width="22.3727272727273" style="92"/>
    <col min="7665" max="7665" width="3.36363636363636" style="92" customWidth="1"/>
    <col min="7666" max="7666" width="5.18181818181818" style="92" customWidth="1"/>
    <col min="7667" max="7667" width="4.27272727272727" style="92" customWidth="1"/>
    <col min="7668" max="7668" width="5.18181818181818" style="92" customWidth="1"/>
    <col min="7669" max="7669" width="3.36363636363636" style="92" customWidth="1"/>
    <col min="7670" max="7670" width="8.81818181818182" style="92" customWidth="1"/>
    <col min="7671" max="7671" width="4.27272727272727" style="92" customWidth="1"/>
    <col min="7672" max="7672" width="7" style="92" customWidth="1"/>
    <col min="7673" max="7673" width="8.81818181818182" style="92" customWidth="1"/>
    <col min="7674" max="7674" width="4.27272727272727" style="92" customWidth="1"/>
    <col min="7675" max="7675" width="7" style="92" customWidth="1"/>
    <col min="7676" max="7677" width="8.81818181818182" style="92" customWidth="1"/>
    <col min="7678" max="7678" width="22.3727272727273" style="92"/>
    <col min="7679" max="7679" width="8.81818181818182" style="92" customWidth="1"/>
    <col min="7680" max="7680" width="22.3727272727273" style="92"/>
    <col min="7681" max="7681" width="3.36363636363636" style="92" customWidth="1"/>
    <col min="7682" max="7682" width="5.18181818181818" style="92" customWidth="1"/>
    <col min="7683" max="7683" width="4.27272727272727" style="92" customWidth="1"/>
    <col min="7684" max="7684" width="5.18181818181818" style="92" customWidth="1"/>
    <col min="7685" max="7685" width="3.36363636363636" style="92" customWidth="1"/>
    <col min="7686" max="7686" width="8.81818181818182" style="92" customWidth="1"/>
    <col min="7687" max="7687" width="4.27272727272727" style="92" customWidth="1"/>
    <col min="7688" max="7688" width="7" style="92" customWidth="1"/>
    <col min="7689" max="7689" width="8.81818181818182" style="92" customWidth="1"/>
    <col min="7690" max="7690" width="4.27272727272727" style="92" customWidth="1"/>
    <col min="7691" max="7691" width="7" style="92" customWidth="1"/>
    <col min="7692" max="7693" width="8.81818181818182" style="92" customWidth="1"/>
    <col min="7694" max="7694" width="22.3727272727273" style="92"/>
    <col min="7695" max="7695" width="8.81818181818182" style="92" customWidth="1"/>
    <col min="7696" max="7696" width="22.3727272727273" style="92"/>
    <col min="7697" max="7697" width="3.36363636363636" style="92" customWidth="1"/>
    <col min="7698" max="7698" width="5.18181818181818" style="92" customWidth="1"/>
    <col min="7699" max="7699" width="4.27272727272727" style="92" customWidth="1"/>
    <col min="7700" max="7700" width="5.18181818181818" style="92" customWidth="1"/>
    <col min="7701" max="7701" width="3.36363636363636" style="92" customWidth="1"/>
    <col min="7702" max="7702" width="8.81818181818182" style="92" customWidth="1"/>
    <col min="7703" max="7703" width="4.27272727272727" style="92" customWidth="1"/>
    <col min="7704" max="7704" width="7" style="92" customWidth="1"/>
    <col min="7705" max="7705" width="8.81818181818182" style="92" customWidth="1"/>
    <col min="7706" max="7706" width="4.27272727272727" style="92" customWidth="1"/>
    <col min="7707" max="7707" width="7" style="92" customWidth="1"/>
    <col min="7708" max="7709" width="8.81818181818182" style="92" customWidth="1"/>
    <col min="7710" max="7710" width="22.3727272727273" style="92"/>
    <col min="7711" max="7711" width="8.81818181818182" style="92" customWidth="1"/>
    <col min="7712" max="7712" width="22.3727272727273" style="92"/>
    <col min="7713" max="7713" width="3.36363636363636" style="92" customWidth="1"/>
    <col min="7714" max="7714" width="5.18181818181818" style="92" customWidth="1"/>
    <col min="7715" max="7715" width="4.27272727272727" style="92" customWidth="1"/>
    <col min="7716" max="7716" width="5.18181818181818" style="92" customWidth="1"/>
    <col min="7717" max="7717" width="3.36363636363636" style="92" customWidth="1"/>
    <col min="7718" max="7718" width="8.81818181818182" style="92" customWidth="1"/>
    <col min="7719" max="7719" width="4.27272727272727" style="92" customWidth="1"/>
    <col min="7720" max="7720" width="7" style="92" customWidth="1"/>
    <col min="7721" max="7721" width="8.81818181818182" style="92" customWidth="1"/>
    <col min="7722" max="7722" width="4.27272727272727" style="92" customWidth="1"/>
    <col min="7723" max="7723" width="7" style="92" customWidth="1"/>
    <col min="7724" max="7725" width="8.81818181818182" style="92" customWidth="1"/>
    <col min="7726" max="7726" width="22.3727272727273" style="92"/>
    <col min="7727" max="7727" width="8.81818181818182" style="92" customWidth="1"/>
    <col min="7728" max="7728" width="22.3727272727273" style="92"/>
    <col min="7729" max="7729" width="3.36363636363636" style="92" customWidth="1"/>
    <col min="7730" max="7730" width="5.18181818181818" style="92" customWidth="1"/>
    <col min="7731" max="7731" width="4.27272727272727" style="92" customWidth="1"/>
    <col min="7732" max="7732" width="5.18181818181818" style="92" customWidth="1"/>
    <col min="7733" max="7733" width="3.36363636363636" style="92" customWidth="1"/>
    <col min="7734" max="7734" width="8.81818181818182" style="92" customWidth="1"/>
    <col min="7735" max="7735" width="4.27272727272727" style="92" customWidth="1"/>
    <col min="7736" max="7736" width="7" style="92" customWidth="1"/>
    <col min="7737" max="7737" width="8.81818181818182" style="92" customWidth="1"/>
    <col min="7738" max="7738" width="4.27272727272727" style="92" customWidth="1"/>
    <col min="7739" max="7739" width="7" style="92" customWidth="1"/>
    <col min="7740" max="7741" width="8.81818181818182" style="92" customWidth="1"/>
    <col min="7742" max="7742" width="22.3727272727273" style="92"/>
    <col min="7743" max="7743" width="8.81818181818182" style="92" customWidth="1"/>
    <col min="7744" max="7744" width="22.3727272727273" style="92"/>
    <col min="7745" max="7745" width="3.36363636363636" style="92" customWidth="1"/>
    <col min="7746" max="7746" width="5.18181818181818" style="92" customWidth="1"/>
    <col min="7747" max="7747" width="4.27272727272727" style="92" customWidth="1"/>
    <col min="7748" max="7748" width="5.18181818181818" style="92" customWidth="1"/>
    <col min="7749" max="7749" width="3.36363636363636" style="92" customWidth="1"/>
    <col min="7750" max="7750" width="8.81818181818182" style="92" customWidth="1"/>
    <col min="7751" max="7751" width="4.27272727272727" style="92" customWidth="1"/>
    <col min="7752" max="7752" width="7" style="92" customWidth="1"/>
    <col min="7753" max="7753" width="8.81818181818182" style="92" customWidth="1"/>
    <col min="7754" max="7754" width="4.27272727272727" style="92" customWidth="1"/>
    <col min="7755" max="7755" width="7" style="92" customWidth="1"/>
    <col min="7756" max="7757" width="8.81818181818182" style="92" customWidth="1"/>
    <col min="7758" max="7758" width="22.3727272727273" style="92"/>
    <col min="7759" max="7759" width="8.81818181818182" style="92" customWidth="1"/>
    <col min="7760" max="7760" width="22.3727272727273" style="92"/>
    <col min="7761" max="7761" width="3.36363636363636" style="92" customWidth="1"/>
    <col min="7762" max="7762" width="5.18181818181818" style="92" customWidth="1"/>
    <col min="7763" max="7763" width="4.27272727272727" style="92" customWidth="1"/>
    <col min="7764" max="7764" width="5.18181818181818" style="92" customWidth="1"/>
    <col min="7765" max="7765" width="3.36363636363636" style="92" customWidth="1"/>
    <col min="7766" max="7766" width="8.81818181818182" style="92" customWidth="1"/>
    <col min="7767" max="7767" width="4.27272727272727" style="92" customWidth="1"/>
    <col min="7768" max="7768" width="7" style="92" customWidth="1"/>
    <col min="7769" max="7769" width="8.81818181818182" style="92" customWidth="1"/>
    <col min="7770" max="7770" width="4.27272727272727" style="92" customWidth="1"/>
    <col min="7771" max="7771" width="7" style="92" customWidth="1"/>
    <col min="7772" max="7773" width="8.81818181818182" style="92" customWidth="1"/>
    <col min="7774" max="7774" width="22.3727272727273" style="92"/>
    <col min="7775" max="7775" width="8.81818181818182" style="92" customWidth="1"/>
    <col min="7776" max="7776" width="22.3727272727273" style="92"/>
    <col min="7777" max="7777" width="3.36363636363636" style="92" customWidth="1"/>
    <col min="7778" max="7778" width="5.18181818181818" style="92" customWidth="1"/>
    <col min="7779" max="7779" width="4.27272727272727" style="92" customWidth="1"/>
    <col min="7780" max="7780" width="5.18181818181818" style="92" customWidth="1"/>
    <col min="7781" max="7781" width="3.36363636363636" style="92" customWidth="1"/>
    <col min="7782" max="7782" width="8.81818181818182" style="92" customWidth="1"/>
    <col min="7783" max="7783" width="4.27272727272727" style="92" customWidth="1"/>
    <col min="7784" max="7784" width="7" style="92" customWidth="1"/>
    <col min="7785" max="7785" width="8.81818181818182" style="92" customWidth="1"/>
    <col min="7786" max="7786" width="4.27272727272727" style="92" customWidth="1"/>
    <col min="7787" max="7787" width="7" style="92" customWidth="1"/>
    <col min="7788" max="7789" width="8.81818181818182" style="92" customWidth="1"/>
    <col min="7790" max="7790" width="22.3727272727273" style="92"/>
    <col min="7791" max="7791" width="8.81818181818182" style="92" customWidth="1"/>
    <col min="7792" max="7792" width="22.3727272727273" style="92"/>
    <col min="7793" max="7793" width="3.36363636363636" style="92" customWidth="1"/>
    <col min="7794" max="7794" width="5.18181818181818" style="92" customWidth="1"/>
    <col min="7795" max="7795" width="4.27272727272727" style="92" customWidth="1"/>
    <col min="7796" max="7796" width="5.18181818181818" style="92" customWidth="1"/>
    <col min="7797" max="7797" width="3.36363636363636" style="92" customWidth="1"/>
    <col min="7798" max="7798" width="8.81818181818182" style="92" customWidth="1"/>
    <col min="7799" max="7799" width="4.27272727272727" style="92" customWidth="1"/>
    <col min="7800" max="7800" width="7" style="92" customWidth="1"/>
    <col min="7801" max="7801" width="8.81818181818182" style="92" customWidth="1"/>
    <col min="7802" max="7802" width="4.27272727272727" style="92" customWidth="1"/>
    <col min="7803" max="7803" width="7" style="92" customWidth="1"/>
    <col min="7804" max="7805" width="8.81818181818182" style="92" customWidth="1"/>
    <col min="7806" max="7806" width="22.3727272727273" style="92"/>
    <col min="7807" max="7807" width="8.81818181818182" style="92" customWidth="1"/>
    <col min="7808" max="7808" width="22.3727272727273" style="92"/>
    <col min="7809" max="7809" width="3.36363636363636" style="92" customWidth="1"/>
    <col min="7810" max="7810" width="5.18181818181818" style="92" customWidth="1"/>
    <col min="7811" max="7811" width="4.27272727272727" style="92" customWidth="1"/>
    <col min="7812" max="7812" width="5.18181818181818" style="92" customWidth="1"/>
    <col min="7813" max="7813" width="3.36363636363636" style="92" customWidth="1"/>
    <col min="7814" max="7814" width="8.81818181818182" style="92" customWidth="1"/>
    <col min="7815" max="7815" width="4.27272727272727" style="92" customWidth="1"/>
    <col min="7816" max="7816" width="7" style="92" customWidth="1"/>
    <col min="7817" max="7817" width="8.81818181818182" style="92" customWidth="1"/>
    <col min="7818" max="7818" width="4.27272727272727" style="92" customWidth="1"/>
    <col min="7819" max="7819" width="7" style="92" customWidth="1"/>
    <col min="7820" max="7821" width="8.81818181818182" style="92" customWidth="1"/>
    <col min="7822" max="7822" width="22.3727272727273" style="92"/>
    <col min="7823" max="7823" width="8.81818181818182" style="92" customWidth="1"/>
    <col min="7824" max="7824" width="22.3727272727273" style="92"/>
    <col min="7825" max="7825" width="3.36363636363636" style="92" customWidth="1"/>
    <col min="7826" max="7826" width="5.18181818181818" style="92" customWidth="1"/>
    <col min="7827" max="7827" width="4.27272727272727" style="92" customWidth="1"/>
    <col min="7828" max="7828" width="5.18181818181818" style="92" customWidth="1"/>
    <col min="7829" max="7829" width="3.36363636363636" style="92" customWidth="1"/>
    <col min="7830" max="7830" width="8.81818181818182" style="92" customWidth="1"/>
    <col min="7831" max="7831" width="4.27272727272727" style="92" customWidth="1"/>
    <col min="7832" max="7832" width="7" style="92" customWidth="1"/>
    <col min="7833" max="7833" width="8.81818181818182" style="92" customWidth="1"/>
    <col min="7834" max="7834" width="4.27272727272727" style="92" customWidth="1"/>
    <col min="7835" max="7835" width="7" style="92" customWidth="1"/>
    <col min="7836" max="7837" width="8.81818181818182" style="92" customWidth="1"/>
    <col min="7838" max="7838" width="22.3727272727273" style="92"/>
    <col min="7839" max="7839" width="8.81818181818182" style="92" customWidth="1"/>
    <col min="7840" max="7840" width="22.3727272727273" style="92"/>
    <col min="7841" max="7841" width="3.36363636363636" style="92" customWidth="1"/>
    <col min="7842" max="7842" width="5.18181818181818" style="92" customWidth="1"/>
    <col min="7843" max="7843" width="4.27272727272727" style="92" customWidth="1"/>
    <col min="7844" max="7844" width="5.18181818181818" style="92" customWidth="1"/>
    <col min="7845" max="7845" width="3.36363636363636" style="92" customWidth="1"/>
    <col min="7846" max="7846" width="8.81818181818182" style="92" customWidth="1"/>
    <col min="7847" max="7847" width="4.27272727272727" style="92" customWidth="1"/>
    <col min="7848" max="7848" width="7" style="92" customWidth="1"/>
    <col min="7849" max="7849" width="8.81818181818182" style="92" customWidth="1"/>
    <col min="7850" max="7850" width="4.27272727272727" style="92" customWidth="1"/>
    <col min="7851" max="7851" width="7" style="92" customWidth="1"/>
    <col min="7852" max="7853" width="8.81818181818182" style="92" customWidth="1"/>
    <col min="7854" max="7854" width="22.3727272727273" style="92"/>
    <col min="7855" max="7855" width="8.81818181818182" style="92" customWidth="1"/>
    <col min="7856" max="7856" width="22.3727272727273" style="92"/>
    <col min="7857" max="7857" width="3.36363636363636" style="92" customWidth="1"/>
    <col min="7858" max="7858" width="5.18181818181818" style="92" customWidth="1"/>
    <col min="7859" max="7859" width="4.27272727272727" style="92" customWidth="1"/>
    <col min="7860" max="7860" width="5.18181818181818" style="92" customWidth="1"/>
    <col min="7861" max="7861" width="3.36363636363636" style="92" customWidth="1"/>
    <col min="7862" max="7862" width="8.81818181818182" style="92" customWidth="1"/>
    <col min="7863" max="7863" width="4.27272727272727" style="92" customWidth="1"/>
    <col min="7864" max="7864" width="7" style="92" customWidth="1"/>
    <col min="7865" max="7865" width="8.81818181818182" style="92" customWidth="1"/>
    <col min="7866" max="7866" width="4.27272727272727" style="92" customWidth="1"/>
    <col min="7867" max="7867" width="7" style="92" customWidth="1"/>
    <col min="7868" max="7869" width="8.81818181818182" style="92" customWidth="1"/>
    <col min="7870" max="7870" width="22.3727272727273" style="92"/>
    <col min="7871" max="7871" width="8.81818181818182" style="92" customWidth="1"/>
    <col min="7872" max="7872" width="22.3727272727273" style="92"/>
    <col min="7873" max="7873" width="3.36363636363636" style="92" customWidth="1"/>
    <col min="7874" max="7874" width="5.18181818181818" style="92" customWidth="1"/>
    <col min="7875" max="7875" width="4.27272727272727" style="92" customWidth="1"/>
    <col min="7876" max="7876" width="5.18181818181818" style="92" customWidth="1"/>
    <col min="7877" max="7877" width="3.36363636363636" style="92" customWidth="1"/>
    <col min="7878" max="7878" width="8.81818181818182" style="92" customWidth="1"/>
    <col min="7879" max="7879" width="4.27272727272727" style="92" customWidth="1"/>
    <col min="7880" max="7880" width="7" style="92" customWidth="1"/>
    <col min="7881" max="7881" width="8.81818181818182" style="92" customWidth="1"/>
    <col min="7882" max="7882" width="4.27272727272727" style="92" customWidth="1"/>
    <col min="7883" max="7883" width="7" style="92" customWidth="1"/>
    <col min="7884" max="7885" width="8.81818181818182" style="92" customWidth="1"/>
    <col min="7886" max="7886" width="22.3727272727273" style="92"/>
    <col min="7887" max="7887" width="8.81818181818182" style="92" customWidth="1"/>
    <col min="7888" max="7888" width="22.3727272727273" style="92"/>
    <col min="7889" max="7889" width="3.36363636363636" style="92" customWidth="1"/>
    <col min="7890" max="7890" width="5.18181818181818" style="92" customWidth="1"/>
    <col min="7891" max="7891" width="4.27272727272727" style="92" customWidth="1"/>
    <col min="7892" max="7892" width="5.18181818181818" style="92" customWidth="1"/>
    <col min="7893" max="7893" width="3.36363636363636" style="92" customWidth="1"/>
    <col min="7894" max="7894" width="8.81818181818182" style="92" customWidth="1"/>
    <col min="7895" max="7895" width="4.27272727272727" style="92" customWidth="1"/>
    <col min="7896" max="7896" width="7" style="92" customWidth="1"/>
    <col min="7897" max="7897" width="8.81818181818182" style="92" customWidth="1"/>
    <col min="7898" max="7898" width="4.27272727272727" style="92" customWidth="1"/>
    <col min="7899" max="7899" width="7" style="92" customWidth="1"/>
    <col min="7900" max="7901" width="8.81818181818182" style="92" customWidth="1"/>
    <col min="7902" max="7902" width="22.3727272727273" style="92"/>
    <col min="7903" max="7903" width="8.81818181818182" style="92" customWidth="1"/>
    <col min="7904" max="7904" width="22.3727272727273" style="92"/>
    <col min="7905" max="7905" width="3.36363636363636" style="92" customWidth="1"/>
    <col min="7906" max="7906" width="5.18181818181818" style="92" customWidth="1"/>
    <col min="7907" max="7907" width="4.27272727272727" style="92" customWidth="1"/>
    <col min="7908" max="7908" width="5.18181818181818" style="92" customWidth="1"/>
    <col min="7909" max="7909" width="3.36363636363636" style="92" customWidth="1"/>
    <col min="7910" max="7910" width="8.81818181818182" style="92" customWidth="1"/>
    <col min="7911" max="7911" width="4.27272727272727" style="92" customWidth="1"/>
    <col min="7912" max="7912" width="7" style="92" customWidth="1"/>
    <col min="7913" max="7913" width="8.81818181818182" style="92" customWidth="1"/>
    <col min="7914" max="7914" width="4.27272727272727" style="92" customWidth="1"/>
    <col min="7915" max="7915" width="7" style="92" customWidth="1"/>
    <col min="7916" max="7917" width="8.81818181818182" style="92" customWidth="1"/>
    <col min="7918" max="7918" width="22.3727272727273" style="92"/>
    <col min="7919" max="7919" width="8.81818181818182" style="92" customWidth="1"/>
    <col min="7920" max="7920" width="22.3727272727273" style="92"/>
    <col min="7921" max="7921" width="3.36363636363636" style="92" customWidth="1"/>
    <col min="7922" max="7922" width="5.18181818181818" style="92" customWidth="1"/>
    <col min="7923" max="7923" width="4.27272727272727" style="92" customWidth="1"/>
    <col min="7924" max="7924" width="5.18181818181818" style="92" customWidth="1"/>
    <col min="7925" max="7925" width="3.36363636363636" style="92" customWidth="1"/>
    <col min="7926" max="7926" width="8.81818181818182" style="92" customWidth="1"/>
    <col min="7927" max="7927" width="4.27272727272727" style="92" customWidth="1"/>
    <col min="7928" max="7928" width="7" style="92" customWidth="1"/>
    <col min="7929" max="7929" width="8.81818181818182" style="92" customWidth="1"/>
    <col min="7930" max="7930" width="4.27272727272727" style="92" customWidth="1"/>
    <col min="7931" max="7931" width="7" style="92" customWidth="1"/>
    <col min="7932" max="7933" width="8.81818181818182" style="92" customWidth="1"/>
    <col min="7934" max="7934" width="22.3727272727273" style="92"/>
    <col min="7935" max="7935" width="8.81818181818182" style="92" customWidth="1"/>
    <col min="7936" max="7936" width="22.3727272727273" style="92"/>
    <col min="7937" max="7937" width="3.36363636363636" style="92" customWidth="1"/>
    <col min="7938" max="7938" width="5.18181818181818" style="92" customWidth="1"/>
    <col min="7939" max="7939" width="4.27272727272727" style="92" customWidth="1"/>
    <col min="7940" max="7940" width="5.18181818181818" style="92" customWidth="1"/>
    <col min="7941" max="7941" width="3.36363636363636" style="92" customWidth="1"/>
    <col min="7942" max="7942" width="8.81818181818182" style="92" customWidth="1"/>
    <col min="7943" max="7943" width="4.27272727272727" style="92" customWidth="1"/>
    <col min="7944" max="7944" width="7" style="92" customWidth="1"/>
    <col min="7945" max="7945" width="8.81818181818182" style="92" customWidth="1"/>
    <col min="7946" max="7946" width="4.27272727272727" style="92" customWidth="1"/>
    <col min="7947" max="7947" width="7" style="92" customWidth="1"/>
    <col min="7948" max="7949" width="8.81818181818182" style="92" customWidth="1"/>
    <col min="7950" max="7950" width="22.3727272727273" style="92"/>
    <col min="7951" max="7951" width="8.81818181818182" style="92" customWidth="1"/>
    <col min="7952" max="7952" width="22.3727272727273" style="92"/>
    <col min="7953" max="7953" width="3.36363636363636" style="92" customWidth="1"/>
    <col min="7954" max="7954" width="5.18181818181818" style="92" customWidth="1"/>
    <col min="7955" max="7955" width="4.27272727272727" style="92" customWidth="1"/>
    <col min="7956" max="7956" width="5.18181818181818" style="92" customWidth="1"/>
    <col min="7957" max="7957" width="3.36363636363636" style="92" customWidth="1"/>
    <col min="7958" max="7958" width="8.81818181818182" style="92" customWidth="1"/>
    <col min="7959" max="7959" width="4.27272727272727" style="92" customWidth="1"/>
    <col min="7960" max="7960" width="7" style="92" customWidth="1"/>
    <col min="7961" max="7961" width="8.81818181818182" style="92" customWidth="1"/>
    <col min="7962" max="7962" width="4.27272727272727" style="92" customWidth="1"/>
    <col min="7963" max="7963" width="7" style="92" customWidth="1"/>
    <col min="7964" max="7965" width="8.81818181818182" style="92" customWidth="1"/>
    <col min="7966" max="7966" width="22.3727272727273" style="92"/>
    <col min="7967" max="7967" width="8.81818181818182" style="92" customWidth="1"/>
    <col min="7968" max="7968" width="22.3727272727273" style="92"/>
    <col min="7969" max="7969" width="3.36363636363636" style="92" customWidth="1"/>
    <col min="7970" max="7970" width="5.18181818181818" style="92" customWidth="1"/>
    <col min="7971" max="7971" width="4.27272727272727" style="92" customWidth="1"/>
    <col min="7972" max="7972" width="5.18181818181818" style="92" customWidth="1"/>
    <col min="7973" max="7973" width="3.36363636363636" style="92" customWidth="1"/>
    <col min="7974" max="7974" width="8.81818181818182" style="92" customWidth="1"/>
    <col min="7975" max="7975" width="4.27272727272727" style="92" customWidth="1"/>
    <col min="7976" max="7976" width="7" style="92" customWidth="1"/>
    <col min="7977" max="7977" width="8.81818181818182" style="92" customWidth="1"/>
    <col min="7978" max="7978" width="4.27272727272727" style="92" customWidth="1"/>
    <col min="7979" max="7979" width="7" style="92" customWidth="1"/>
    <col min="7980" max="7981" width="8.81818181818182" style="92" customWidth="1"/>
    <col min="7982" max="7982" width="22.3727272727273" style="92"/>
    <col min="7983" max="7983" width="8.81818181818182" style="92" customWidth="1"/>
    <col min="7984" max="7984" width="22.3727272727273" style="92"/>
    <col min="7985" max="7985" width="3.36363636363636" style="92" customWidth="1"/>
    <col min="7986" max="7986" width="5.18181818181818" style="92" customWidth="1"/>
    <col min="7987" max="7987" width="4.27272727272727" style="92" customWidth="1"/>
    <col min="7988" max="7988" width="5.18181818181818" style="92" customWidth="1"/>
    <col min="7989" max="7989" width="3.36363636363636" style="92" customWidth="1"/>
    <col min="7990" max="7990" width="8.81818181818182" style="92" customWidth="1"/>
    <col min="7991" max="7991" width="4.27272727272727" style="92" customWidth="1"/>
    <col min="7992" max="7992" width="7" style="92" customWidth="1"/>
    <col min="7993" max="7993" width="8.81818181818182" style="92" customWidth="1"/>
    <col min="7994" max="7994" width="4.27272727272727" style="92" customWidth="1"/>
    <col min="7995" max="7995" width="7" style="92" customWidth="1"/>
    <col min="7996" max="7997" width="8.81818181818182" style="92" customWidth="1"/>
    <col min="7998" max="7998" width="22.3727272727273" style="92"/>
    <col min="7999" max="7999" width="8.81818181818182" style="92" customWidth="1"/>
    <col min="8000" max="8000" width="22.3727272727273" style="92"/>
    <col min="8001" max="8001" width="3.36363636363636" style="92" customWidth="1"/>
    <col min="8002" max="8002" width="5.18181818181818" style="92" customWidth="1"/>
    <col min="8003" max="8003" width="4.27272727272727" style="92" customWidth="1"/>
    <col min="8004" max="8004" width="5.18181818181818" style="92" customWidth="1"/>
    <col min="8005" max="8005" width="3.36363636363636" style="92" customWidth="1"/>
    <col min="8006" max="8006" width="8.81818181818182" style="92" customWidth="1"/>
    <col min="8007" max="8007" width="4.27272727272727" style="92" customWidth="1"/>
    <col min="8008" max="8008" width="7" style="92" customWidth="1"/>
    <col min="8009" max="8009" width="8.81818181818182" style="92" customWidth="1"/>
    <col min="8010" max="8010" width="4.27272727272727" style="92" customWidth="1"/>
    <col min="8011" max="8011" width="7" style="92" customWidth="1"/>
    <col min="8012" max="8013" width="8.81818181818182" style="92" customWidth="1"/>
    <col min="8014" max="8014" width="22.3727272727273" style="92"/>
    <col min="8015" max="8015" width="8.81818181818182" style="92" customWidth="1"/>
    <col min="8016" max="8016" width="22.3727272727273" style="92"/>
    <col min="8017" max="8017" width="3.36363636363636" style="92" customWidth="1"/>
    <col min="8018" max="8018" width="5.18181818181818" style="92" customWidth="1"/>
    <col min="8019" max="8019" width="4.27272727272727" style="92" customWidth="1"/>
    <col min="8020" max="8020" width="5.18181818181818" style="92" customWidth="1"/>
    <col min="8021" max="8021" width="3.36363636363636" style="92" customWidth="1"/>
    <col min="8022" max="8022" width="8.81818181818182" style="92" customWidth="1"/>
    <col min="8023" max="8023" width="4.27272727272727" style="92" customWidth="1"/>
    <col min="8024" max="8024" width="7" style="92" customWidth="1"/>
    <col min="8025" max="8025" width="8.81818181818182" style="92" customWidth="1"/>
    <col min="8026" max="8026" width="4.27272727272727" style="92" customWidth="1"/>
    <col min="8027" max="8027" width="7" style="92" customWidth="1"/>
    <col min="8028" max="8029" width="8.81818181818182" style="92" customWidth="1"/>
    <col min="8030" max="8030" width="22.3727272727273" style="92"/>
    <col min="8031" max="8031" width="8.81818181818182" style="92" customWidth="1"/>
    <col min="8032" max="8032" width="22.3727272727273" style="92"/>
    <col min="8033" max="8033" width="3.36363636363636" style="92" customWidth="1"/>
    <col min="8034" max="8034" width="5.18181818181818" style="92" customWidth="1"/>
    <col min="8035" max="8035" width="4.27272727272727" style="92" customWidth="1"/>
    <col min="8036" max="8036" width="5.18181818181818" style="92" customWidth="1"/>
    <col min="8037" max="8037" width="3.36363636363636" style="92" customWidth="1"/>
    <col min="8038" max="8038" width="8.81818181818182" style="92" customWidth="1"/>
    <col min="8039" max="8039" width="4.27272727272727" style="92" customWidth="1"/>
    <col min="8040" max="8040" width="7" style="92" customWidth="1"/>
    <col min="8041" max="8041" width="8.81818181818182" style="92" customWidth="1"/>
    <col min="8042" max="8042" width="4.27272727272727" style="92" customWidth="1"/>
    <col min="8043" max="8043" width="7" style="92" customWidth="1"/>
    <col min="8044" max="8045" width="8.81818181818182" style="92" customWidth="1"/>
    <col min="8046" max="8046" width="22.3727272727273" style="92"/>
    <col min="8047" max="8047" width="8.81818181818182" style="92" customWidth="1"/>
    <col min="8048" max="8048" width="22.3727272727273" style="92"/>
    <col min="8049" max="8049" width="3.36363636363636" style="92" customWidth="1"/>
    <col min="8050" max="8050" width="5.18181818181818" style="92" customWidth="1"/>
    <col min="8051" max="8051" width="4.27272727272727" style="92" customWidth="1"/>
    <col min="8052" max="8052" width="5.18181818181818" style="92" customWidth="1"/>
    <col min="8053" max="8053" width="3.36363636363636" style="92" customWidth="1"/>
    <col min="8054" max="8054" width="8.81818181818182" style="92" customWidth="1"/>
    <col min="8055" max="8055" width="4.27272727272727" style="92" customWidth="1"/>
    <col min="8056" max="8056" width="7" style="92" customWidth="1"/>
    <col min="8057" max="8057" width="8.81818181818182" style="92" customWidth="1"/>
    <col min="8058" max="8058" width="4.27272727272727" style="92" customWidth="1"/>
    <col min="8059" max="8059" width="7" style="92" customWidth="1"/>
    <col min="8060" max="8061" width="8.81818181818182" style="92" customWidth="1"/>
    <col min="8062" max="8062" width="22.3727272727273" style="92"/>
    <col min="8063" max="8063" width="8.81818181818182" style="92" customWidth="1"/>
    <col min="8064" max="8064" width="22.3727272727273" style="92"/>
    <col min="8065" max="8065" width="3.36363636363636" style="92" customWidth="1"/>
    <col min="8066" max="8066" width="5.18181818181818" style="92" customWidth="1"/>
    <col min="8067" max="8067" width="4.27272727272727" style="92" customWidth="1"/>
    <col min="8068" max="8068" width="5.18181818181818" style="92" customWidth="1"/>
    <col min="8069" max="8069" width="3.36363636363636" style="92" customWidth="1"/>
    <col min="8070" max="8070" width="8.81818181818182" style="92" customWidth="1"/>
    <col min="8071" max="8071" width="4.27272727272727" style="92" customWidth="1"/>
    <col min="8072" max="8072" width="7" style="92" customWidth="1"/>
    <col min="8073" max="8073" width="8.81818181818182" style="92" customWidth="1"/>
    <col min="8074" max="8074" width="4.27272727272727" style="92" customWidth="1"/>
    <col min="8075" max="8075" width="7" style="92" customWidth="1"/>
    <col min="8076" max="8077" width="8.81818181818182" style="92" customWidth="1"/>
    <col min="8078" max="8078" width="22.3727272727273" style="92"/>
    <col min="8079" max="8079" width="8.81818181818182" style="92" customWidth="1"/>
    <col min="8080" max="8080" width="22.3727272727273" style="92"/>
    <col min="8081" max="8081" width="3.36363636363636" style="92" customWidth="1"/>
    <col min="8082" max="8082" width="5.18181818181818" style="92" customWidth="1"/>
    <col min="8083" max="8083" width="4.27272727272727" style="92" customWidth="1"/>
    <col min="8084" max="8084" width="5.18181818181818" style="92" customWidth="1"/>
    <col min="8085" max="8085" width="3.36363636363636" style="92" customWidth="1"/>
    <col min="8086" max="8086" width="8.81818181818182" style="92" customWidth="1"/>
    <col min="8087" max="8087" width="4.27272727272727" style="92" customWidth="1"/>
    <col min="8088" max="8088" width="7" style="92" customWidth="1"/>
    <col min="8089" max="8089" width="8.81818181818182" style="92" customWidth="1"/>
    <col min="8090" max="8090" width="4.27272727272727" style="92" customWidth="1"/>
    <col min="8091" max="8091" width="7" style="92" customWidth="1"/>
    <col min="8092" max="8093" width="8.81818181818182" style="92" customWidth="1"/>
    <col min="8094" max="8094" width="22.3727272727273" style="92"/>
    <col min="8095" max="8095" width="8.81818181818182" style="92" customWidth="1"/>
    <col min="8096" max="8096" width="22.3727272727273" style="92"/>
    <col min="8097" max="8097" width="3.36363636363636" style="92" customWidth="1"/>
    <col min="8098" max="8098" width="5.18181818181818" style="92" customWidth="1"/>
    <col min="8099" max="8099" width="4.27272727272727" style="92" customWidth="1"/>
    <col min="8100" max="8100" width="5.18181818181818" style="92" customWidth="1"/>
    <col min="8101" max="8101" width="3.36363636363636" style="92" customWidth="1"/>
    <col min="8102" max="8102" width="8.81818181818182" style="92" customWidth="1"/>
    <col min="8103" max="8103" width="4.27272727272727" style="92" customWidth="1"/>
    <col min="8104" max="8104" width="7" style="92" customWidth="1"/>
    <col min="8105" max="8105" width="8.81818181818182" style="92" customWidth="1"/>
    <col min="8106" max="8106" width="4.27272727272727" style="92" customWidth="1"/>
    <col min="8107" max="8107" width="7" style="92" customWidth="1"/>
    <col min="8108" max="8109" width="8.81818181818182" style="92" customWidth="1"/>
    <col min="8110" max="8110" width="22.3727272727273" style="92"/>
    <col min="8111" max="8111" width="8.81818181818182" style="92" customWidth="1"/>
    <col min="8112" max="8112" width="22.3727272727273" style="92"/>
    <col min="8113" max="8113" width="3.36363636363636" style="92" customWidth="1"/>
    <col min="8114" max="8114" width="5.18181818181818" style="92" customWidth="1"/>
    <col min="8115" max="8115" width="4.27272727272727" style="92" customWidth="1"/>
    <col min="8116" max="8116" width="5.18181818181818" style="92" customWidth="1"/>
    <col min="8117" max="8117" width="3.36363636363636" style="92" customWidth="1"/>
    <col min="8118" max="8118" width="8.81818181818182" style="92" customWidth="1"/>
    <col min="8119" max="8119" width="4.27272727272727" style="92" customWidth="1"/>
    <col min="8120" max="8120" width="7" style="92" customWidth="1"/>
    <col min="8121" max="8121" width="8.81818181818182" style="92" customWidth="1"/>
    <col min="8122" max="8122" width="4.27272727272727" style="92" customWidth="1"/>
    <col min="8123" max="8123" width="7" style="92" customWidth="1"/>
    <col min="8124" max="8125" width="8.81818181818182" style="92" customWidth="1"/>
    <col min="8126" max="8126" width="22.3727272727273" style="92"/>
    <col min="8127" max="8127" width="8.81818181818182" style="92" customWidth="1"/>
    <col min="8128" max="8128" width="22.3727272727273" style="92"/>
    <col min="8129" max="8129" width="3.36363636363636" style="92" customWidth="1"/>
    <col min="8130" max="8130" width="5.18181818181818" style="92" customWidth="1"/>
    <col min="8131" max="8131" width="4.27272727272727" style="92" customWidth="1"/>
    <col min="8132" max="8132" width="5.18181818181818" style="92" customWidth="1"/>
    <col min="8133" max="8133" width="3.36363636363636" style="92" customWidth="1"/>
    <col min="8134" max="8134" width="8.81818181818182" style="92" customWidth="1"/>
    <col min="8135" max="8135" width="4.27272727272727" style="92" customWidth="1"/>
    <col min="8136" max="8136" width="7" style="92" customWidth="1"/>
    <col min="8137" max="8137" width="8.81818181818182" style="92" customWidth="1"/>
    <col min="8138" max="8138" width="4.27272727272727" style="92" customWidth="1"/>
    <col min="8139" max="8139" width="7" style="92" customWidth="1"/>
    <col min="8140" max="8141" width="8.81818181818182" style="92" customWidth="1"/>
    <col min="8142" max="8142" width="22.3727272727273" style="92"/>
    <col min="8143" max="8143" width="8.81818181818182" style="92" customWidth="1"/>
    <col min="8144" max="8144" width="22.3727272727273" style="92"/>
    <col min="8145" max="8145" width="3.36363636363636" style="92" customWidth="1"/>
    <col min="8146" max="8146" width="5.18181818181818" style="92" customWidth="1"/>
    <col min="8147" max="8147" width="4.27272727272727" style="92" customWidth="1"/>
    <col min="8148" max="8148" width="5.18181818181818" style="92" customWidth="1"/>
    <col min="8149" max="8149" width="3.36363636363636" style="92" customWidth="1"/>
    <col min="8150" max="8150" width="8.81818181818182" style="92" customWidth="1"/>
    <col min="8151" max="8151" width="4.27272727272727" style="92" customWidth="1"/>
    <col min="8152" max="8152" width="7" style="92" customWidth="1"/>
    <col min="8153" max="8153" width="8.81818181818182" style="92" customWidth="1"/>
    <col min="8154" max="8154" width="4.27272727272727" style="92" customWidth="1"/>
    <col min="8155" max="8155" width="7" style="92" customWidth="1"/>
    <col min="8156" max="8157" width="8.81818181818182" style="92" customWidth="1"/>
    <col min="8158" max="8158" width="22.3727272727273" style="92"/>
    <col min="8159" max="8159" width="8.81818181818182" style="92" customWidth="1"/>
    <col min="8160" max="8160" width="22.3727272727273" style="92"/>
    <col min="8161" max="8161" width="3.36363636363636" style="92" customWidth="1"/>
    <col min="8162" max="8162" width="5.18181818181818" style="92" customWidth="1"/>
    <col min="8163" max="8163" width="4.27272727272727" style="92" customWidth="1"/>
    <col min="8164" max="8164" width="5.18181818181818" style="92" customWidth="1"/>
    <col min="8165" max="8165" width="3.36363636363636" style="92" customWidth="1"/>
    <col min="8166" max="8166" width="8.81818181818182" style="92" customWidth="1"/>
    <col min="8167" max="8167" width="4.27272727272727" style="92" customWidth="1"/>
    <col min="8168" max="8168" width="7" style="92" customWidth="1"/>
    <col min="8169" max="8169" width="8.81818181818182" style="92" customWidth="1"/>
    <col min="8170" max="8170" width="4.27272727272727" style="92" customWidth="1"/>
    <col min="8171" max="8171" width="7" style="92" customWidth="1"/>
    <col min="8172" max="8173" width="8.81818181818182" style="92" customWidth="1"/>
    <col min="8174" max="8174" width="22.3727272727273" style="92"/>
    <col min="8175" max="8175" width="8.81818181818182" style="92" customWidth="1"/>
    <col min="8176" max="8176" width="22.3727272727273" style="92"/>
    <col min="8177" max="8177" width="3.36363636363636" style="92" customWidth="1"/>
    <col min="8178" max="8178" width="5.18181818181818" style="92" customWidth="1"/>
    <col min="8179" max="8179" width="4.27272727272727" style="92" customWidth="1"/>
    <col min="8180" max="8180" width="5.18181818181818" style="92" customWidth="1"/>
    <col min="8181" max="8181" width="3.36363636363636" style="92" customWidth="1"/>
    <col min="8182" max="8182" width="8.81818181818182" style="92" customWidth="1"/>
    <col min="8183" max="8183" width="4.27272727272727" style="92" customWidth="1"/>
    <col min="8184" max="8184" width="7" style="92" customWidth="1"/>
    <col min="8185" max="8185" width="8.81818181818182" style="92" customWidth="1"/>
    <col min="8186" max="8186" width="4.27272727272727" style="92" customWidth="1"/>
    <col min="8187" max="8187" width="7" style="92" customWidth="1"/>
    <col min="8188" max="8189" width="8.81818181818182" style="92" customWidth="1"/>
    <col min="8190" max="8190" width="22.3727272727273" style="92"/>
    <col min="8191" max="8191" width="8.81818181818182" style="92" customWidth="1"/>
    <col min="8192" max="8192" width="22.3727272727273" style="92"/>
    <col min="8193" max="8193" width="3.36363636363636" style="92" customWidth="1"/>
    <col min="8194" max="8194" width="5.18181818181818" style="92" customWidth="1"/>
    <col min="8195" max="8195" width="4.27272727272727" style="92" customWidth="1"/>
    <col min="8196" max="8196" width="5.18181818181818" style="92" customWidth="1"/>
    <col min="8197" max="8197" width="3.36363636363636" style="92" customWidth="1"/>
    <col min="8198" max="8198" width="8.81818181818182" style="92" customWidth="1"/>
    <col min="8199" max="8199" width="4.27272727272727" style="92" customWidth="1"/>
    <col min="8200" max="8200" width="7" style="92" customWidth="1"/>
    <col min="8201" max="8201" width="8.81818181818182" style="92" customWidth="1"/>
    <col min="8202" max="8202" width="4.27272727272727" style="92" customWidth="1"/>
    <col min="8203" max="8203" width="7" style="92" customWidth="1"/>
    <col min="8204" max="8205" width="8.81818181818182" style="92" customWidth="1"/>
    <col min="8206" max="8206" width="22.3727272727273" style="92"/>
    <col min="8207" max="8207" width="8.81818181818182" style="92" customWidth="1"/>
    <col min="8208" max="8208" width="22.3727272727273" style="92"/>
    <col min="8209" max="8209" width="3.36363636363636" style="92" customWidth="1"/>
    <col min="8210" max="8210" width="5.18181818181818" style="92" customWidth="1"/>
    <col min="8211" max="8211" width="4.27272727272727" style="92" customWidth="1"/>
    <col min="8212" max="8212" width="5.18181818181818" style="92" customWidth="1"/>
    <col min="8213" max="8213" width="3.36363636363636" style="92" customWidth="1"/>
    <col min="8214" max="8214" width="8.81818181818182" style="92" customWidth="1"/>
    <col min="8215" max="8215" width="4.27272727272727" style="92" customWidth="1"/>
    <col min="8216" max="8216" width="7" style="92" customWidth="1"/>
    <col min="8217" max="8217" width="8.81818181818182" style="92" customWidth="1"/>
    <col min="8218" max="8218" width="4.27272727272727" style="92" customWidth="1"/>
    <col min="8219" max="8219" width="7" style="92" customWidth="1"/>
    <col min="8220" max="8221" width="8.81818181818182" style="92" customWidth="1"/>
    <col min="8222" max="8222" width="22.3727272727273" style="92"/>
    <col min="8223" max="8223" width="8.81818181818182" style="92" customWidth="1"/>
    <col min="8224" max="8224" width="22.3727272727273" style="92"/>
    <col min="8225" max="8225" width="3.36363636363636" style="92" customWidth="1"/>
    <col min="8226" max="8226" width="5.18181818181818" style="92" customWidth="1"/>
    <col min="8227" max="8227" width="4.27272727272727" style="92" customWidth="1"/>
    <col min="8228" max="8228" width="5.18181818181818" style="92" customWidth="1"/>
    <col min="8229" max="8229" width="3.36363636363636" style="92" customWidth="1"/>
    <col min="8230" max="8230" width="8.81818181818182" style="92" customWidth="1"/>
    <col min="8231" max="8231" width="4.27272727272727" style="92" customWidth="1"/>
    <col min="8232" max="8232" width="7" style="92" customWidth="1"/>
    <col min="8233" max="8233" width="8.81818181818182" style="92" customWidth="1"/>
    <col min="8234" max="8234" width="4.27272727272727" style="92" customWidth="1"/>
    <col min="8235" max="8235" width="7" style="92" customWidth="1"/>
    <col min="8236" max="8237" width="8.81818181818182" style="92" customWidth="1"/>
    <col min="8238" max="8238" width="22.3727272727273" style="92"/>
    <col min="8239" max="8239" width="8.81818181818182" style="92" customWidth="1"/>
    <col min="8240" max="8240" width="22.3727272727273" style="92"/>
    <col min="8241" max="8241" width="3.36363636363636" style="92" customWidth="1"/>
    <col min="8242" max="8242" width="5.18181818181818" style="92" customWidth="1"/>
    <col min="8243" max="8243" width="4.27272727272727" style="92" customWidth="1"/>
    <col min="8244" max="8244" width="5.18181818181818" style="92" customWidth="1"/>
    <col min="8245" max="8245" width="3.36363636363636" style="92" customWidth="1"/>
    <col min="8246" max="8246" width="8.81818181818182" style="92" customWidth="1"/>
    <col min="8247" max="8247" width="4.27272727272727" style="92" customWidth="1"/>
    <col min="8248" max="8248" width="7" style="92" customWidth="1"/>
    <col min="8249" max="8249" width="8.81818181818182" style="92" customWidth="1"/>
    <col min="8250" max="8250" width="4.27272727272727" style="92" customWidth="1"/>
    <col min="8251" max="8251" width="7" style="92" customWidth="1"/>
    <col min="8252" max="8253" width="8.81818181818182" style="92" customWidth="1"/>
    <col min="8254" max="8254" width="22.3727272727273" style="92"/>
    <col min="8255" max="8255" width="8.81818181818182" style="92" customWidth="1"/>
    <col min="8256" max="8256" width="22.3727272727273" style="92"/>
    <col min="8257" max="8257" width="3.36363636363636" style="92" customWidth="1"/>
    <col min="8258" max="8258" width="5.18181818181818" style="92" customWidth="1"/>
    <col min="8259" max="8259" width="4.27272727272727" style="92" customWidth="1"/>
    <col min="8260" max="8260" width="5.18181818181818" style="92" customWidth="1"/>
    <col min="8261" max="8261" width="3.36363636363636" style="92" customWidth="1"/>
    <col min="8262" max="8262" width="8.81818181818182" style="92" customWidth="1"/>
    <col min="8263" max="8263" width="4.27272727272727" style="92" customWidth="1"/>
    <col min="8264" max="8264" width="7" style="92" customWidth="1"/>
    <col min="8265" max="8265" width="8.81818181818182" style="92" customWidth="1"/>
    <col min="8266" max="8266" width="4.27272727272727" style="92" customWidth="1"/>
    <col min="8267" max="8267" width="7" style="92" customWidth="1"/>
    <col min="8268" max="8269" width="8.81818181818182" style="92" customWidth="1"/>
    <col min="8270" max="8270" width="22.3727272727273" style="92"/>
    <col min="8271" max="8271" width="8.81818181818182" style="92" customWidth="1"/>
    <col min="8272" max="8272" width="22.3727272727273" style="92"/>
    <col min="8273" max="8273" width="3.36363636363636" style="92" customWidth="1"/>
    <col min="8274" max="8274" width="5.18181818181818" style="92" customWidth="1"/>
    <col min="8275" max="8275" width="4.27272727272727" style="92" customWidth="1"/>
    <col min="8276" max="8276" width="5.18181818181818" style="92" customWidth="1"/>
    <col min="8277" max="8277" width="3.36363636363636" style="92" customWidth="1"/>
    <col min="8278" max="8278" width="8.81818181818182" style="92" customWidth="1"/>
    <col min="8279" max="8279" width="4.27272727272727" style="92" customWidth="1"/>
    <col min="8280" max="8280" width="7" style="92" customWidth="1"/>
    <col min="8281" max="8281" width="8.81818181818182" style="92" customWidth="1"/>
    <col min="8282" max="8282" width="4.27272727272727" style="92" customWidth="1"/>
    <col min="8283" max="8283" width="7" style="92" customWidth="1"/>
    <col min="8284" max="8285" width="8.81818181818182" style="92" customWidth="1"/>
    <col min="8286" max="8286" width="22.3727272727273" style="92"/>
    <col min="8287" max="8287" width="8.81818181818182" style="92" customWidth="1"/>
    <col min="8288" max="8288" width="22.3727272727273" style="92"/>
    <col min="8289" max="8289" width="3.36363636363636" style="92" customWidth="1"/>
    <col min="8290" max="8290" width="5.18181818181818" style="92" customWidth="1"/>
    <col min="8291" max="8291" width="4.27272727272727" style="92" customWidth="1"/>
    <col min="8292" max="8292" width="5.18181818181818" style="92" customWidth="1"/>
    <col min="8293" max="8293" width="3.36363636363636" style="92" customWidth="1"/>
    <col min="8294" max="8294" width="8.81818181818182" style="92" customWidth="1"/>
    <col min="8295" max="8295" width="4.27272727272727" style="92" customWidth="1"/>
    <col min="8296" max="8296" width="7" style="92" customWidth="1"/>
    <col min="8297" max="8297" width="8.81818181818182" style="92" customWidth="1"/>
    <col min="8298" max="8298" width="4.27272727272727" style="92" customWidth="1"/>
    <col min="8299" max="8299" width="7" style="92" customWidth="1"/>
    <col min="8300" max="8301" width="8.81818181818182" style="92" customWidth="1"/>
    <col min="8302" max="8302" width="22.3727272727273" style="92"/>
    <col min="8303" max="8303" width="8.81818181818182" style="92" customWidth="1"/>
    <col min="8304" max="8304" width="22.3727272727273" style="92"/>
    <col min="8305" max="8305" width="3.36363636363636" style="92" customWidth="1"/>
    <col min="8306" max="8306" width="5.18181818181818" style="92" customWidth="1"/>
    <col min="8307" max="8307" width="4.27272727272727" style="92" customWidth="1"/>
    <col min="8308" max="8308" width="5.18181818181818" style="92" customWidth="1"/>
    <col min="8309" max="8309" width="3.36363636363636" style="92" customWidth="1"/>
    <col min="8310" max="8310" width="8.81818181818182" style="92" customWidth="1"/>
    <col min="8311" max="8311" width="4.27272727272727" style="92" customWidth="1"/>
    <col min="8312" max="8312" width="7" style="92" customWidth="1"/>
    <col min="8313" max="8313" width="8.81818181818182" style="92" customWidth="1"/>
    <col min="8314" max="8314" width="4.27272727272727" style="92" customWidth="1"/>
    <col min="8315" max="8315" width="7" style="92" customWidth="1"/>
    <col min="8316" max="8317" width="8.81818181818182" style="92" customWidth="1"/>
    <col min="8318" max="8318" width="22.3727272727273" style="92"/>
    <col min="8319" max="8319" width="8.81818181818182" style="92" customWidth="1"/>
    <col min="8320" max="8320" width="22.3727272727273" style="92"/>
    <col min="8321" max="8321" width="3.36363636363636" style="92" customWidth="1"/>
    <col min="8322" max="8322" width="5.18181818181818" style="92" customWidth="1"/>
    <col min="8323" max="8323" width="4.27272727272727" style="92" customWidth="1"/>
    <col min="8324" max="8324" width="5.18181818181818" style="92" customWidth="1"/>
    <col min="8325" max="8325" width="3.36363636363636" style="92" customWidth="1"/>
    <col min="8326" max="8326" width="8.81818181818182" style="92" customWidth="1"/>
    <col min="8327" max="8327" width="4.27272727272727" style="92" customWidth="1"/>
    <col min="8328" max="8328" width="7" style="92" customWidth="1"/>
    <col min="8329" max="8329" width="8.81818181818182" style="92" customWidth="1"/>
    <col min="8330" max="8330" width="4.27272727272727" style="92" customWidth="1"/>
    <col min="8331" max="8331" width="7" style="92" customWidth="1"/>
    <col min="8332" max="8333" width="8.81818181818182" style="92" customWidth="1"/>
    <col min="8334" max="8334" width="22.3727272727273" style="92"/>
    <col min="8335" max="8335" width="8.81818181818182" style="92" customWidth="1"/>
    <col min="8336" max="8336" width="22.3727272727273" style="92"/>
    <col min="8337" max="8337" width="3.36363636363636" style="92" customWidth="1"/>
    <col min="8338" max="8338" width="5.18181818181818" style="92" customWidth="1"/>
    <col min="8339" max="8339" width="4.27272727272727" style="92" customWidth="1"/>
    <col min="8340" max="8340" width="5.18181818181818" style="92" customWidth="1"/>
    <col min="8341" max="8341" width="3.36363636363636" style="92" customWidth="1"/>
    <col min="8342" max="8342" width="8.81818181818182" style="92" customWidth="1"/>
    <col min="8343" max="8343" width="4.27272727272727" style="92" customWidth="1"/>
    <col min="8344" max="8344" width="7" style="92" customWidth="1"/>
    <col min="8345" max="8345" width="8.81818181818182" style="92" customWidth="1"/>
    <col min="8346" max="8346" width="4.27272727272727" style="92" customWidth="1"/>
    <col min="8347" max="8347" width="7" style="92" customWidth="1"/>
    <col min="8348" max="8349" width="8.81818181818182" style="92" customWidth="1"/>
    <col min="8350" max="8350" width="22.3727272727273" style="92"/>
    <col min="8351" max="8351" width="8.81818181818182" style="92" customWidth="1"/>
    <col min="8352" max="8352" width="22.3727272727273" style="92"/>
    <col min="8353" max="8353" width="3.36363636363636" style="92" customWidth="1"/>
    <col min="8354" max="8354" width="5.18181818181818" style="92" customWidth="1"/>
    <col min="8355" max="8355" width="4.27272727272727" style="92" customWidth="1"/>
    <col min="8356" max="8356" width="5.18181818181818" style="92" customWidth="1"/>
    <col min="8357" max="8357" width="3.36363636363636" style="92" customWidth="1"/>
    <col min="8358" max="8358" width="8.81818181818182" style="92" customWidth="1"/>
    <col min="8359" max="8359" width="4.27272727272727" style="92" customWidth="1"/>
    <col min="8360" max="8360" width="7" style="92" customWidth="1"/>
    <col min="8361" max="8361" width="8.81818181818182" style="92" customWidth="1"/>
    <col min="8362" max="8362" width="4.27272727272727" style="92" customWidth="1"/>
    <col min="8363" max="8363" width="7" style="92" customWidth="1"/>
    <col min="8364" max="8365" width="8.81818181818182" style="92" customWidth="1"/>
    <col min="8366" max="8366" width="22.3727272727273" style="92"/>
    <col min="8367" max="8367" width="8.81818181818182" style="92" customWidth="1"/>
    <col min="8368" max="8368" width="22.3727272727273" style="92"/>
    <col min="8369" max="8369" width="3.36363636363636" style="92" customWidth="1"/>
    <col min="8370" max="8370" width="5.18181818181818" style="92" customWidth="1"/>
    <col min="8371" max="8371" width="4.27272727272727" style="92" customWidth="1"/>
    <col min="8372" max="8372" width="5.18181818181818" style="92" customWidth="1"/>
    <col min="8373" max="8373" width="3.36363636363636" style="92" customWidth="1"/>
    <col min="8374" max="8374" width="8.81818181818182" style="92" customWidth="1"/>
    <col min="8375" max="8375" width="4.27272727272727" style="92" customWidth="1"/>
    <col min="8376" max="8376" width="7" style="92" customWidth="1"/>
    <col min="8377" max="8377" width="8.81818181818182" style="92" customWidth="1"/>
    <col min="8378" max="8378" width="4.27272727272727" style="92" customWidth="1"/>
    <col min="8379" max="8379" width="7" style="92" customWidth="1"/>
    <col min="8380" max="8381" width="8.81818181818182" style="92" customWidth="1"/>
    <col min="8382" max="8382" width="22.3727272727273" style="92"/>
    <col min="8383" max="8383" width="8.81818181818182" style="92" customWidth="1"/>
    <col min="8384" max="8384" width="22.3727272727273" style="92"/>
    <col min="8385" max="8385" width="3.36363636363636" style="92" customWidth="1"/>
    <col min="8386" max="8386" width="5.18181818181818" style="92" customWidth="1"/>
    <col min="8387" max="8387" width="4.27272727272727" style="92" customWidth="1"/>
    <col min="8388" max="8388" width="5.18181818181818" style="92" customWidth="1"/>
    <col min="8389" max="8389" width="3.36363636363636" style="92" customWidth="1"/>
    <col min="8390" max="8390" width="8.81818181818182" style="92" customWidth="1"/>
    <col min="8391" max="8391" width="4.27272727272727" style="92" customWidth="1"/>
    <col min="8392" max="8392" width="7" style="92" customWidth="1"/>
    <col min="8393" max="8393" width="8.81818181818182" style="92" customWidth="1"/>
    <col min="8394" max="8394" width="4.27272727272727" style="92" customWidth="1"/>
    <col min="8395" max="8395" width="7" style="92" customWidth="1"/>
    <col min="8396" max="8397" width="8.81818181818182" style="92" customWidth="1"/>
    <col min="8398" max="8398" width="22.3727272727273" style="92"/>
    <col min="8399" max="8399" width="8.81818181818182" style="92" customWidth="1"/>
    <col min="8400" max="8400" width="22.3727272727273" style="92"/>
    <col min="8401" max="8401" width="3.36363636363636" style="92" customWidth="1"/>
    <col min="8402" max="8402" width="5.18181818181818" style="92" customWidth="1"/>
    <col min="8403" max="8403" width="4.27272727272727" style="92" customWidth="1"/>
    <col min="8404" max="8404" width="5.18181818181818" style="92" customWidth="1"/>
    <col min="8405" max="8405" width="3.36363636363636" style="92" customWidth="1"/>
    <col min="8406" max="8406" width="8.81818181818182" style="92" customWidth="1"/>
    <col min="8407" max="8407" width="4.27272727272727" style="92" customWidth="1"/>
    <col min="8408" max="8408" width="7" style="92" customWidth="1"/>
    <col min="8409" max="8409" width="8.81818181818182" style="92" customWidth="1"/>
    <col min="8410" max="8410" width="4.27272727272727" style="92" customWidth="1"/>
    <col min="8411" max="8411" width="7" style="92" customWidth="1"/>
    <col min="8412" max="8413" width="8.81818181818182" style="92" customWidth="1"/>
    <col min="8414" max="8414" width="22.3727272727273" style="92"/>
    <col min="8415" max="8415" width="8.81818181818182" style="92" customWidth="1"/>
    <col min="8416" max="8416" width="22.3727272727273" style="92"/>
    <col min="8417" max="8417" width="3.36363636363636" style="92" customWidth="1"/>
    <col min="8418" max="8418" width="5.18181818181818" style="92" customWidth="1"/>
    <col min="8419" max="8419" width="4.27272727272727" style="92" customWidth="1"/>
    <col min="8420" max="8420" width="5.18181818181818" style="92" customWidth="1"/>
    <col min="8421" max="8421" width="3.36363636363636" style="92" customWidth="1"/>
    <col min="8422" max="8422" width="8.81818181818182" style="92" customWidth="1"/>
    <col min="8423" max="8423" width="4.27272727272727" style="92" customWidth="1"/>
    <col min="8424" max="8424" width="7" style="92" customWidth="1"/>
    <col min="8425" max="8425" width="8.81818181818182" style="92" customWidth="1"/>
    <col min="8426" max="8426" width="4.27272727272727" style="92" customWidth="1"/>
    <col min="8427" max="8427" width="7" style="92" customWidth="1"/>
    <col min="8428" max="8429" width="8.81818181818182" style="92" customWidth="1"/>
    <col min="8430" max="8430" width="22.3727272727273" style="92"/>
    <col min="8431" max="8431" width="8.81818181818182" style="92" customWidth="1"/>
    <col min="8432" max="8432" width="22.3727272727273" style="92"/>
    <col min="8433" max="8433" width="3.36363636363636" style="92" customWidth="1"/>
    <col min="8434" max="8434" width="5.18181818181818" style="92" customWidth="1"/>
    <col min="8435" max="8435" width="4.27272727272727" style="92" customWidth="1"/>
    <col min="8436" max="8436" width="5.18181818181818" style="92" customWidth="1"/>
    <col min="8437" max="8437" width="3.36363636363636" style="92" customWidth="1"/>
    <col min="8438" max="8438" width="8.81818181818182" style="92" customWidth="1"/>
    <col min="8439" max="8439" width="4.27272727272727" style="92" customWidth="1"/>
    <col min="8440" max="8440" width="7" style="92" customWidth="1"/>
    <col min="8441" max="8441" width="8.81818181818182" style="92" customWidth="1"/>
    <col min="8442" max="8442" width="4.27272727272727" style="92" customWidth="1"/>
    <col min="8443" max="8443" width="7" style="92" customWidth="1"/>
    <col min="8444" max="8445" width="8.81818181818182" style="92" customWidth="1"/>
    <col min="8446" max="8446" width="22.3727272727273" style="92"/>
    <col min="8447" max="8447" width="8.81818181818182" style="92" customWidth="1"/>
    <col min="8448" max="8448" width="22.3727272727273" style="92"/>
    <col min="8449" max="8449" width="3.36363636363636" style="92" customWidth="1"/>
    <col min="8450" max="8450" width="5.18181818181818" style="92" customWidth="1"/>
    <col min="8451" max="8451" width="4.27272727272727" style="92" customWidth="1"/>
    <col min="8452" max="8452" width="5.18181818181818" style="92" customWidth="1"/>
    <col min="8453" max="8453" width="3.36363636363636" style="92" customWidth="1"/>
    <col min="8454" max="8454" width="8.81818181818182" style="92" customWidth="1"/>
    <col min="8455" max="8455" width="4.27272727272727" style="92" customWidth="1"/>
    <col min="8456" max="8456" width="7" style="92" customWidth="1"/>
    <col min="8457" max="8457" width="8.81818181818182" style="92" customWidth="1"/>
    <col min="8458" max="8458" width="4.27272727272727" style="92" customWidth="1"/>
    <col min="8459" max="8459" width="7" style="92" customWidth="1"/>
    <col min="8460" max="8461" width="8.81818181818182" style="92" customWidth="1"/>
    <col min="8462" max="8462" width="22.3727272727273" style="92"/>
    <col min="8463" max="8463" width="8.81818181818182" style="92" customWidth="1"/>
    <col min="8464" max="8464" width="22.3727272727273" style="92"/>
    <col min="8465" max="8465" width="3.36363636363636" style="92" customWidth="1"/>
    <col min="8466" max="8466" width="5.18181818181818" style="92" customWidth="1"/>
    <col min="8467" max="8467" width="4.27272727272727" style="92" customWidth="1"/>
    <col min="8468" max="8468" width="5.18181818181818" style="92" customWidth="1"/>
    <col min="8469" max="8469" width="3.36363636363636" style="92" customWidth="1"/>
    <col min="8470" max="8470" width="8.81818181818182" style="92" customWidth="1"/>
    <col min="8471" max="8471" width="4.27272727272727" style="92" customWidth="1"/>
    <col min="8472" max="8472" width="7" style="92" customWidth="1"/>
    <col min="8473" max="8473" width="8.81818181818182" style="92" customWidth="1"/>
    <col min="8474" max="8474" width="4.27272727272727" style="92" customWidth="1"/>
    <col min="8475" max="8475" width="7" style="92" customWidth="1"/>
    <col min="8476" max="8477" width="8.81818181818182" style="92" customWidth="1"/>
    <col min="8478" max="8478" width="22.3727272727273" style="92"/>
    <col min="8479" max="8479" width="8.81818181818182" style="92" customWidth="1"/>
    <col min="8480" max="8480" width="22.3727272727273" style="92"/>
    <col min="8481" max="8481" width="3.36363636363636" style="92" customWidth="1"/>
    <col min="8482" max="8482" width="5.18181818181818" style="92" customWidth="1"/>
    <col min="8483" max="8483" width="4.27272727272727" style="92" customWidth="1"/>
    <col min="8484" max="8484" width="5.18181818181818" style="92" customWidth="1"/>
    <col min="8485" max="8485" width="3.36363636363636" style="92" customWidth="1"/>
    <col min="8486" max="8486" width="8.81818181818182" style="92" customWidth="1"/>
    <col min="8487" max="8487" width="4.27272727272727" style="92" customWidth="1"/>
    <col min="8488" max="8488" width="7" style="92" customWidth="1"/>
    <col min="8489" max="8489" width="8.81818181818182" style="92" customWidth="1"/>
    <col min="8490" max="8490" width="4.27272727272727" style="92" customWidth="1"/>
    <col min="8491" max="8491" width="7" style="92" customWidth="1"/>
    <col min="8492" max="8493" width="8.81818181818182" style="92" customWidth="1"/>
    <col min="8494" max="8494" width="22.3727272727273" style="92"/>
    <col min="8495" max="8495" width="8.81818181818182" style="92" customWidth="1"/>
    <col min="8496" max="8496" width="22.3727272727273" style="92"/>
    <col min="8497" max="8497" width="3.36363636363636" style="92" customWidth="1"/>
    <col min="8498" max="8498" width="5.18181818181818" style="92" customWidth="1"/>
    <col min="8499" max="8499" width="4.27272727272727" style="92" customWidth="1"/>
    <col min="8500" max="8500" width="5.18181818181818" style="92" customWidth="1"/>
    <col min="8501" max="8501" width="3.36363636363636" style="92" customWidth="1"/>
    <col min="8502" max="8502" width="8.81818181818182" style="92" customWidth="1"/>
    <col min="8503" max="8503" width="4.27272727272727" style="92" customWidth="1"/>
    <col min="8504" max="8504" width="7" style="92" customWidth="1"/>
    <col min="8505" max="8505" width="8.81818181818182" style="92" customWidth="1"/>
    <col min="8506" max="8506" width="4.27272727272727" style="92" customWidth="1"/>
    <col min="8507" max="8507" width="7" style="92" customWidth="1"/>
    <col min="8508" max="8509" width="8.81818181818182" style="92" customWidth="1"/>
    <col min="8510" max="8510" width="22.3727272727273" style="92"/>
    <col min="8511" max="8511" width="8.81818181818182" style="92" customWidth="1"/>
    <col min="8512" max="8512" width="22.3727272727273" style="92"/>
    <col min="8513" max="8513" width="3.36363636363636" style="92" customWidth="1"/>
    <col min="8514" max="8514" width="5.18181818181818" style="92" customWidth="1"/>
    <col min="8515" max="8515" width="4.27272727272727" style="92" customWidth="1"/>
    <col min="8516" max="8516" width="5.18181818181818" style="92" customWidth="1"/>
    <col min="8517" max="8517" width="3.36363636363636" style="92" customWidth="1"/>
    <col min="8518" max="8518" width="8.81818181818182" style="92" customWidth="1"/>
    <col min="8519" max="8519" width="4.27272727272727" style="92" customWidth="1"/>
    <col min="8520" max="8520" width="7" style="92" customWidth="1"/>
    <col min="8521" max="8521" width="8.81818181818182" style="92" customWidth="1"/>
    <col min="8522" max="8522" width="4.27272727272727" style="92" customWidth="1"/>
    <col min="8523" max="8523" width="7" style="92" customWidth="1"/>
    <col min="8524" max="8525" width="8.81818181818182" style="92" customWidth="1"/>
    <col min="8526" max="8526" width="22.3727272727273" style="92"/>
    <col min="8527" max="8527" width="8.81818181818182" style="92" customWidth="1"/>
    <col min="8528" max="8528" width="22.3727272727273" style="92"/>
    <col min="8529" max="8529" width="3.36363636363636" style="92" customWidth="1"/>
    <col min="8530" max="8530" width="5.18181818181818" style="92" customWidth="1"/>
    <col min="8531" max="8531" width="4.27272727272727" style="92" customWidth="1"/>
    <col min="8532" max="8532" width="5.18181818181818" style="92" customWidth="1"/>
    <col min="8533" max="8533" width="3.36363636363636" style="92" customWidth="1"/>
    <col min="8534" max="8534" width="8.81818181818182" style="92" customWidth="1"/>
    <col min="8535" max="8535" width="4.27272727272727" style="92" customWidth="1"/>
    <col min="8536" max="8536" width="7" style="92" customWidth="1"/>
    <col min="8537" max="8537" width="8.81818181818182" style="92" customWidth="1"/>
    <col min="8538" max="8538" width="4.27272727272727" style="92" customWidth="1"/>
    <col min="8539" max="8539" width="7" style="92" customWidth="1"/>
    <col min="8540" max="8541" width="8.81818181818182" style="92" customWidth="1"/>
    <col min="8542" max="8542" width="22.3727272727273" style="92"/>
    <col min="8543" max="8543" width="8.81818181818182" style="92" customWidth="1"/>
    <col min="8544" max="8544" width="22.3727272727273" style="92"/>
    <col min="8545" max="8545" width="3.36363636363636" style="92" customWidth="1"/>
    <col min="8546" max="8546" width="5.18181818181818" style="92" customWidth="1"/>
    <col min="8547" max="8547" width="4.27272727272727" style="92" customWidth="1"/>
    <col min="8548" max="8548" width="5.18181818181818" style="92" customWidth="1"/>
    <col min="8549" max="8549" width="3.36363636363636" style="92" customWidth="1"/>
    <col min="8550" max="8550" width="8.81818181818182" style="92" customWidth="1"/>
    <col min="8551" max="8551" width="4.27272727272727" style="92" customWidth="1"/>
    <col min="8552" max="8552" width="7" style="92" customWidth="1"/>
    <col min="8553" max="8553" width="8.81818181818182" style="92" customWidth="1"/>
    <col min="8554" max="8554" width="4.27272727272727" style="92" customWidth="1"/>
    <col min="8555" max="8555" width="7" style="92" customWidth="1"/>
    <col min="8556" max="8557" width="8.81818181818182" style="92" customWidth="1"/>
    <col min="8558" max="8558" width="22.3727272727273" style="92"/>
    <col min="8559" max="8559" width="8.81818181818182" style="92" customWidth="1"/>
    <col min="8560" max="8560" width="22.3727272727273" style="92"/>
    <col min="8561" max="8561" width="3.36363636363636" style="92" customWidth="1"/>
    <col min="8562" max="8562" width="5.18181818181818" style="92" customWidth="1"/>
    <col min="8563" max="8563" width="4.27272727272727" style="92" customWidth="1"/>
    <col min="8564" max="8564" width="5.18181818181818" style="92" customWidth="1"/>
    <col min="8565" max="8565" width="3.36363636363636" style="92" customWidth="1"/>
    <col min="8566" max="8566" width="8.81818181818182" style="92" customWidth="1"/>
    <col min="8567" max="8567" width="4.27272727272727" style="92" customWidth="1"/>
    <col min="8568" max="8568" width="7" style="92" customWidth="1"/>
    <col min="8569" max="8569" width="8.81818181818182" style="92" customWidth="1"/>
    <col min="8570" max="8570" width="4.27272727272727" style="92" customWidth="1"/>
    <col min="8571" max="8571" width="7" style="92" customWidth="1"/>
    <col min="8572" max="8573" width="8.81818181818182" style="92" customWidth="1"/>
    <col min="8574" max="8574" width="22.3727272727273" style="92"/>
    <col min="8575" max="8575" width="8.81818181818182" style="92" customWidth="1"/>
    <col min="8576" max="8576" width="22.3727272727273" style="92"/>
    <col min="8577" max="8577" width="3.36363636363636" style="92" customWidth="1"/>
    <col min="8578" max="8578" width="5.18181818181818" style="92" customWidth="1"/>
    <col min="8579" max="8579" width="4.27272727272727" style="92" customWidth="1"/>
    <col min="8580" max="8580" width="5.18181818181818" style="92" customWidth="1"/>
    <col min="8581" max="8581" width="3.36363636363636" style="92" customWidth="1"/>
    <col min="8582" max="8582" width="8.81818181818182" style="92" customWidth="1"/>
    <col min="8583" max="8583" width="4.27272727272727" style="92" customWidth="1"/>
    <col min="8584" max="8584" width="7" style="92" customWidth="1"/>
    <col min="8585" max="8585" width="8.81818181818182" style="92" customWidth="1"/>
    <col min="8586" max="8586" width="4.27272727272727" style="92" customWidth="1"/>
    <col min="8587" max="8587" width="7" style="92" customWidth="1"/>
    <col min="8588" max="8589" width="8.81818181818182" style="92" customWidth="1"/>
    <col min="8590" max="8590" width="22.3727272727273" style="92"/>
    <col min="8591" max="8591" width="8.81818181818182" style="92" customWidth="1"/>
    <col min="8592" max="8592" width="22.3727272727273" style="92"/>
    <col min="8593" max="8593" width="3.36363636363636" style="92" customWidth="1"/>
    <col min="8594" max="8594" width="5.18181818181818" style="92" customWidth="1"/>
    <col min="8595" max="8595" width="4.27272727272727" style="92" customWidth="1"/>
    <col min="8596" max="8596" width="5.18181818181818" style="92" customWidth="1"/>
    <col min="8597" max="8597" width="3.36363636363636" style="92" customWidth="1"/>
    <col min="8598" max="8598" width="8.81818181818182" style="92" customWidth="1"/>
    <col min="8599" max="8599" width="4.27272727272727" style="92" customWidth="1"/>
    <col min="8600" max="8600" width="7" style="92" customWidth="1"/>
    <col min="8601" max="8601" width="8.81818181818182" style="92" customWidth="1"/>
    <col min="8602" max="8602" width="4.27272727272727" style="92" customWidth="1"/>
    <col min="8603" max="8603" width="7" style="92" customWidth="1"/>
    <col min="8604" max="8605" width="8.81818181818182" style="92" customWidth="1"/>
    <col min="8606" max="8606" width="22.3727272727273" style="92"/>
    <col min="8607" max="8607" width="8.81818181818182" style="92" customWidth="1"/>
    <col min="8608" max="8608" width="22.3727272727273" style="92"/>
    <col min="8609" max="8609" width="3.36363636363636" style="92" customWidth="1"/>
    <col min="8610" max="8610" width="5.18181818181818" style="92" customWidth="1"/>
    <col min="8611" max="8611" width="4.27272727272727" style="92" customWidth="1"/>
    <col min="8612" max="8612" width="5.18181818181818" style="92" customWidth="1"/>
    <col min="8613" max="8613" width="3.36363636363636" style="92" customWidth="1"/>
    <col min="8614" max="8614" width="8.81818181818182" style="92" customWidth="1"/>
    <col min="8615" max="8615" width="4.27272727272727" style="92" customWidth="1"/>
    <col min="8616" max="8616" width="7" style="92" customWidth="1"/>
    <col min="8617" max="8617" width="8.81818181818182" style="92" customWidth="1"/>
    <col min="8618" max="8618" width="4.27272727272727" style="92" customWidth="1"/>
    <col min="8619" max="8619" width="7" style="92" customWidth="1"/>
    <col min="8620" max="8621" width="8.81818181818182" style="92" customWidth="1"/>
    <col min="8622" max="8622" width="22.3727272727273" style="92"/>
    <col min="8623" max="8623" width="8.81818181818182" style="92" customWidth="1"/>
    <col min="8624" max="8624" width="22.3727272727273" style="92"/>
    <col min="8625" max="8625" width="3.36363636363636" style="92" customWidth="1"/>
    <col min="8626" max="8626" width="5.18181818181818" style="92" customWidth="1"/>
    <col min="8627" max="8627" width="4.27272727272727" style="92" customWidth="1"/>
    <col min="8628" max="8628" width="5.18181818181818" style="92" customWidth="1"/>
    <col min="8629" max="8629" width="3.36363636363636" style="92" customWidth="1"/>
    <col min="8630" max="8630" width="8.81818181818182" style="92" customWidth="1"/>
    <col min="8631" max="8631" width="4.27272727272727" style="92" customWidth="1"/>
    <col min="8632" max="8632" width="7" style="92" customWidth="1"/>
    <col min="8633" max="8633" width="8.81818181818182" style="92" customWidth="1"/>
    <col min="8634" max="8634" width="4.27272727272727" style="92" customWidth="1"/>
    <col min="8635" max="8635" width="7" style="92" customWidth="1"/>
    <col min="8636" max="8637" width="8.81818181818182" style="92" customWidth="1"/>
    <col min="8638" max="8638" width="22.3727272727273" style="92"/>
    <col min="8639" max="8639" width="8.81818181818182" style="92" customWidth="1"/>
    <col min="8640" max="8640" width="22.3727272727273" style="92"/>
    <col min="8641" max="8641" width="3.36363636363636" style="92" customWidth="1"/>
    <col min="8642" max="8642" width="5.18181818181818" style="92" customWidth="1"/>
    <col min="8643" max="8643" width="4.27272727272727" style="92" customWidth="1"/>
    <col min="8644" max="8644" width="5.18181818181818" style="92" customWidth="1"/>
    <col min="8645" max="8645" width="3.36363636363636" style="92" customWidth="1"/>
    <col min="8646" max="8646" width="8.81818181818182" style="92" customWidth="1"/>
    <col min="8647" max="8647" width="4.27272727272727" style="92" customWidth="1"/>
    <col min="8648" max="8648" width="7" style="92" customWidth="1"/>
    <col min="8649" max="8649" width="8.81818181818182" style="92" customWidth="1"/>
    <col min="8650" max="8650" width="4.27272727272727" style="92" customWidth="1"/>
    <col min="8651" max="8651" width="7" style="92" customWidth="1"/>
    <col min="8652" max="8653" width="8.81818181818182" style="92" customWidth="1"/>
    <col min="8654" max="8654" width="22.3727272727273" style="92"/>
    <col min="8655" max="8655" width="8.81818181818182" style="92" customWidth="1"/>
    <col min="8656" max="8656" width="22.3727272727273" style="92"/>
    <col min="8657" max="8657" width="3.36363636363636" style="92" customWidth="1"/>
    <col min="8658" max="8658" width="5.18181818181818" style="92" customWidth="1"/>
    <col min="8659" max="8659" width="4.27272727272727" style="92" customWidth="1"/>
    <col min="8660" max="8660" width="5.18181818181818" style="92" customWidth="1"/>
    <col min="8661" max="8661" width="3.36363636363636" style="92" customWidth="1"/>
    <col min="8662" max="8662" width="8.81818181818182" style="92" customWidth="1"/>
    <col min="8663" max="8663" width="4.27272727272727" style="92" customWidth="1"/>
    <col min="8664" max="8664" width="7" style="92" customWidth="1"/>
    <col min="8665" max="8665" width="8.81818181818182" style="92" customWidth="1"/>
    <col min="8666" max="8666" width="4.27272727272727" style="92" customWidth="1"/>
    <col min="8667" max="8667" width="7" style="92" customWidth="1"/>
    <col min="8668" max="8669" width="8.81818181818182" style="92" customWidth="1"/>
    <col min="8670" max="8670" width="22.3727272727273" style="92"/>
    <col min="8671" max="8671" width="8.81818181818182" style="92" customWidth="1"/>
    <col min="8672" max="8672" width="22.3727272727273" style="92"/>
    <col min="8673" max="8673" width="3.36363636363636" style="92" customWidth="1"/>
    <col min="8674" max="8674" width="5.18181818181818" style="92" customWidth="1"/>
    <col min="8675" max="8675" width="4.27272727272727" style="92" customWidth="1"/>
    <col min="8676" max="8676" width="5.18181818181818" style="92" customWidth="1"/>
    <col min="8677" max="8677" width="3.36363636363636" style="92" customWidth="1"/>
    <col min="8678" max="8678" width="8.81818181818182" style="92" customWidth="1"/>
    <col min="8679" max="8679" width="4.27272727272727" style="92" customWidth="1"/>
    <col min="8680" max="8680" width="7" style="92" customWidth="1"/>
    <col min="8681" max="8681" width="8.81818181818182" style="92" customWidth="1"/>
    <col min="8682" max="8682" width="4.27272727272727" style="92" customWidth="1"/>
    <col min="8683" max="8683" width="7" style="92" customWidth="1"/>
    <col min="8684" max="8685" width="8.81818181818182" style="92" customWidth="1"/>
    <col min="8686" max="8686" width="22.3727272727273" style="92"/>
    <col min="8687" max="8687" width="8.81818181818182" style="92" customWidth="1"/>
    <col min="8688" max="8688" width="22.3727272727273" style="92"/>
    <col min="8689" max="8689" width="3.36363636363636" style="92" customWidth="1"/>
    <col min="8690" max="8690" width="5.18181818181818" style="92" customWidth="1"/>
    <col min="8691" max="8691" width="4.27272727272727" style="92" customWidth="1"/>
    <col min="8692" max="8692" width="5.18181818181818" style="92" customWidth="1"/>
    <col min="8693" max="8693" width="3.36363636363636" style="92" customWidth="1"/>
    <col min="8694" max="8694" width="8.81818181818182" style="92" customWidth="1"/>
    <col min="8695" max="8695" width="4.27272727272727" style="92" customWidth="1"/>
    <col min="8696" max="8696" width="7" style="92" customWidth="1"/>
    <col min="8697" max="8697" width="8.81818181818182" style="92" customWidth="1"/>
    <col min="8698" max="8698" width="4.27272727272727" style="92" customWidth="1"/>
    <col min="8699" max="8699" width="7" style="92" customWidth="1"/>
    <col min="8700" max="8701" width="8.81818181818182" style="92" customWidth="1"/>
    <col min="8702" max="8702" width="22.3727272727273" style="92"/>
    <col min="8703" max="8703" width="8.81818181818182" style="92" customWidth="1"/>
    <col min="8704" max="8704" width="22.3727272727273" style="92"/>
    <col min="8705" max="8705" width="3.36363636363636" style="92" customWidth="1"/>
    <col min="8706" max="8706" width="5.18181818181818" style="92" customWidth="1"/>
    <col min="8707" max="8707" width="4.27272727272727" style="92" customWidth="1"/>
    <col min="8708" max="8708" width="5.18181818181818" style="92" customWidth="1"/>
    <col min="8709" max="8709" width="3.36363636363636" style="92" customWidth="1"/>
    <col min="8710" max="8710" width="8.81818181818182" style="92" customWidth="1"/>
    <col min="8711" max="8711" width="4.27272727272727" style="92" customWidth="1"/>
    <col min="8712" max="8712" width="7" style="92" customWidth="1"/>
    <col min="8713" max="8713" width="8.81818181818182" style="92" customWidth="1"/>
    <col min="8714" max="8714" width="4.27272727272727" style="92" customWidth="1"/>
    <col min="8715" max="8715" width="7" style="92" customWidth="1"/>
    <col min="8716" max="8717" width="8.81818181818182" style="92" customWidth="1"/>
    <col min="8718" max="8718" width="22.3727272727273" style="92"/>
    <col min="8719" max="8719" width="8.81818181818182" style="92" customWidth="1"/>
    <col min="8720" max="8720" width="22.3727272727273" style="92"/>
    <col min="8721" max="8721" width="3.36363636363636" style="92" customWidth="1"/>
    <col min="8722" max="8722" width="5.18181818181818" style="92" customWidth="1"/>
    <col min="8723" max="8723" width="4.27272727272727" style="92" customWidth="1"/>
    <col min="8724" max="8724" width="5.18181818181818" style="92" customWidth="1"/>
    <col min="8725" max="8725" width="3.36363636363636" style="92" customWidth="1"/>
    <col min="8726" max="8726" width="8.81818181818182" style="92" customWidth="1"/>
    <col min="8727" max="8727" width="4.27272727272727" style="92" customWidth="1"/>
    <col min="8728" max="8728" width="7" style="92" customWidth="1"/>
    <col min="8729" max="8729" width="8.81818181818182" style="92" customWidth="1"/>
    <col min="8730" max="8730" width="4.27272727272727" style="92" customWidth="1"/>
    <col min="8731" max="8731" width="7" style="92" customWidth="1"/>
    <col min="8732" max="8733" width="8.81818181818182" style="92" customWidth="1"/>
    <col min="8734" max="8734" width="22.3727272727273" style="92"/>
    <col min="8735" max="8735" width="8.81818181818182" style="92" customWidth="1"/>
    <col min="8736" max="8736" width="22.3727272727273" style="92"/>
    <col min="8737" max="8737" width="3.36363636363636" style="92" customWidth="1"/>
    <col min="8738" max="8738" width="5.18181818181818" style="92" customWidth="1"/>
    <col min="8739" max="8739" width="4.27272727272727" style="92" customWidth="1"/>
    <col min="8740" max="8740" width="5.18181818181818" style="92" customWidth="1"/>
    <col min="8741" max="8741" width="3.36363636363636" style="92" customWidth="1"/>
    <col min="8742" max="8742" width="8.81818181818182" style="92" customWidth="1"/>
    <col min="8743" max="8743" width="4.27272727272727" style="92" customWidth="1"/>
    <col min="8744" max="8744" width="7" style="92" customWidth="1"/>
    <col min="8745" max="8745" width="8.81818181818182" style="92" customWidth="1"/>
    <col min="8746" max="8746" width="4.27272727272727" style="92" customWidth="1"/>
    <col min="8747" max="8747" width="7" style="92" customWidth="1"/>
    <col min="8748" max="8749" width="8.81818181818182" style="92" customWidth="1"/>
    <col min="8750" max="8750" width="22.3727272727273" style="92"/>
    <col min="8751" max="8751" width="8.81818181818182" style="92" customWidth="1"/>
    <col min="8752" max="8752" width="22.3727272727273" style="92"/>
    <col min="8753" max="8753" width="3.36363636363636" style="92" customWidth="1"/>
    <col min="8754" max="8754" width="5.18181818181818" style="92" customWidth="1"/>
    <col min="8755" max="8755" width="4.27272727272727" style="92" customWidth="1"/>
    <col min="8756" max="8756" width="5.18181818181818" style="92" customWidth="1"/>
    <col min="8757" max="8757" width="3.36363636363636" style="92" customWidth="1"/>
    <col min="8758" max="8758" width="8.81818181818182" style="92" customWidth="1"/>
    <col min="8759" max="8759" width="4.27272727272727" style="92" customWidth="1"/>
    <col min="8760" max="8760" width="7" style="92" customWidth="1"/>
    <col min="8761" max="8761" width="8.81818181818182" style="92" customWidth="1"/>
    <col min="8762" max="8762" width="4.27272727272727" style="92" customWidth="1"/>
    <col min="8763" max="8763" width="7" style="92" customWidth="1"/>
    <col min="8764" max="8765" width="8.81818181818182" style="92" customWidth="1"/>
    <col min="8766" max="8766" width="22.3727272727273" style="92"/>
    <col min="8767" max="8767" width="8.81818181818182" style="92" customWidth="1"/>
    <col min="8768" max="8768" width="22.3727272727273" style="92"/>
    <col min="8769" max="8769" width="3.36363636363636" style="92" customWidth="1"/>
    <col min="8770" max="8770" width="5.18181818181818" style="92" customWidth="1"/>
    <col min="8771" max="8771" width="4.27272727272727" style="92" customWidth="1"/>
    <col min="8772" max="8772" width="5.18181818181818" style="92" customWidth="1"/>
    <col min="8773" max="8773" width="3.36363636363636" style="92" customWidth="1"/>
    <col min="8774" max="8774" width="8.81818181818182" style="92" customWidth="1"/>
    <col min="8775" max="8775" width="4.27272727272727" style="92" customWidth="1"/>
    <col min="8776" max="8776" width="7" style="92" customWidth="1"/>
    <col min="8777" max="8777" width="8.81818181818182" style="92" customWidth="1"/>
    <col min="8778" max="8778" width="4.27272727272727" style="92" customWidth="1"/>
    <col min="8779" max="8779" width="7" style="92" customWidth="1"/>
    <col min="8780" max="8781" width="8.81818181818182" style="92" customWidth="1"/>
    <col min="8782" max="8782" width="22.3727272727273" style="92"/>
    <col min="8783" max="8783" width="8.81818181818182" style="92" customWidth="1"/>
    <col min="8784" max="8784" width="22.3727272727273" style="92"/>
    <col min="8785" max="8785" width="3.36363636363636" style="92" customWidth="1"/>
    <col min="8786" max="8786" width="5.18181818181818" style="92" customWidth="1"/>
    <col min="8787" max="8787" width="4.27272727272727" style="92" customWidth="1"/>
    <col min="8788" max="8788" width="5.18181818181818" style="92" customWidth="1"/>
    <col min="8789" max="8789" width="3.36363636363636" style="92" customWidth="1"/>
    <col min="8790" max="8790" width="8.81818181818182" style="92" customWidth="1"/>
    <col min="8791" max="8791" width="4.27272727272727" style="92" customWidth="1"/>
    <col min="8792" max="8792" width="7" style="92" customWidth="1"/>
    <col min="8793" max="8793" width="8.81818181818182" style="92" customWidth="1"/>
    <col min="8794" max="8794" width="4.27272727272727" style="92" customWidth="1"/>
    <col min="8795" max="8795" width="7" style="92" customWidth="1"/>
    <col min="8796" max="8797" width="8.81818181818182" style="92" customWidth="1"/>
    <col min="8798" max="8798" width="22.3727272727273" style="92"/>
    <col min="8799" max="8799" width="8.81818181818182" style="92" customWidth="1"/>
    <col min="8800" max="8800" width="22.3727272727273" style="92"/>
    <col min="8801" max="8801" width="3.36363636363636" style="92" customWidth="1"/>
    <col min="8802" max="8802" width="5.18181818181818" style="92" customWidth="1"/>
    <col min="8803" max="8803" width="4.27272727272727" style="92" customWidth="1"/>
    <col min="8804" max="8804" width="5.18181818181818" style="92" customWidth="1"/>
    <col min="8805" max="8805" width="3.36363636363636" style="92" customWidth="1"/>
    <col min="8806" max="8806" width="8.81818181818182" style="92" customWidth="1"/>
    <col min="8807" max="8807" width="4.27272727272727" style="92" customWidth="1"/>
    <col min="8808" max="8808" width="7" style="92" customWidth="1"/>
    <col min="8809" max="8809" width="8.81818181818182" style="92" customWidth="1"/>
    <col min="8810" max="8810" width="4.27272727272727" style="92" customWidth="1"/>
    <col min="8811" max="8811" width="7" style="92" customWidth="1"/>
    <col min="8812" max="8813" width="8.81818181818182" style="92" customWidth="1"/>
    <col min="8814" max="8814" width="22.3727272727273" style="92"/>
    <col min="8815" max="8815" width="8.81818181818182" style="92" customWidth="1"/>
    <col min="8816" max="8816" width="22.3727272727273" style="92"/>
    <col min="8817" max="8817" width="3.36363636363636" style="92" customWidth="1"/>
    <col min="8818" max="8818" width="5.18181818181818" style="92" customWidth="1"/>
    <col min="8819" max="8819" width="4.27272727272727" style="92" customWidth="1"/>
    <col min="8820" max="8820" width="5.18181818181818" style="92" customWidth="1"/>
    <col min="8821" max="8821" width="3.36363636363636" style="92" customWidth="1"/>
    <col min="8822" max="8822" width="8.81818181818182" style="92" customWidth="1"/>
    <col min="8823" max="8823" width="4.27272727272727" style="92" customWidth="1"/>
    <col min="8824" max="8824" width="7" style="92" customWidth="1"/>
    <col min="8825" max="8825" width="8.81818181818182" style="92" customWidth="1"/>
    <col min="8826" max="8826" width="4.27272727272727" style="92" customWidth="1"/>
    <col min="8827" max="8827" width="7" style="92" customWidth="1"/>
    <col min="8828" max="8829" width="8.81818181818182" style="92" customWidth="1"/>
    <col min="8830" max="8830" width="22.3727272727273" style="92"/>
    <col min="8831" max="8831" width="8.81818181818182" style="92" customWidth="1"/>
    <col min="8832" max="8832" width="22.3727272727273" style="92"/>
    <col min="8833" max="8833" width="3.36363636363636" style="92" customWidth="1"/>
    <col min="8834" max="8834" width="5.18181818181818" style="92" customWidth="1"/>
    <col min="8835" max="8835" width="4.27272727272727" style="92" customWidth="1"/>
    <col min="8836" max="8836" width="5.18181818181818" style="92" customWidth="1"/>
    <col min="8837" max="8837" width="3.36363636363636" style="92" customWidth="1"/>
    <col min="8838" max="8838" width="8.81818181818182" style="92" customWidth="1"/>
    <col min="8839" max="8839" width="4.27272727272727" style="92" customWidth="1"/>
    <col min="8840" max="8840" width="7" style="92" customWidth="1"/>
    <col min="8841" max="8841" width="8.81818181818182" style="92" customWidth="1"/>
    <col min="8842" max="8842" width="4.27272727272727" style="92" customWidth="1"/>
    <col min="8843" max="8843" width="7" style="92" customWidth="1"/>
    <col min="8844" max="8845" width="8.81818181818182" style="92" customWidth="1"/>
    <col min="8846" max="8846" width="22.3727272727273" style="92"/>
    <col min="8847" max="8847" width="8.81818181818182" style="92" customWidth="1"/>
    <col min="8848" max="8848" width="22.3727272727273" style="92"/>
    <col min="8849" max="8849" width="3.36363636363636" style="92" customWidth="1"/>
    <col min="8850" max="8850" width="5.18181818181818" style="92" customWidth="1"/>
    <col min="8851" max="8851" width="4.27272727272727" style="92" customWidth="1"/>
    <col min="8852" max="8852" width="5.18181818181818" style="92" customWidth="1"/>
    <col min="8853" max="8853" width="3.36363636363636" style="92" customWidth="1"/>
    <col min="8854" max="8854" width="8.81818181818182" style="92" customWidth="1"/>
    <col min="8855" max="8855" width="4.27272727272727" style="92" customWidth="1"/>
    <col min="8856" max="8856" width="7" style="92" customWidth="1"/>
    <col min="8857" max="8857" width="8.81818181818182" style="92" customWidth="1"/>
    <col min="8858" max="8858" width="4.27272727272727" style="92" customWidth="1"/>
    <col min="8859" max="8859" width="7" style="92" customWidth="1"/>
    <col min="8860" max="8861" width="8.81818181818182" style="92" customWidth="1"/>
    <col min="8862" max="8862" width="22.3727272727273" style="92"/>
    <col min="8863" max="8863" width="8.81818181818182" style="92" customWidth="1"/>
    <col min="8864" max="8864" width="22.3727272727273" style="92"/>
    <col min="8865" max="8865" width="3.36363636363636" style="92" customWidth="1"/>
    <col min="8866" max="8866" width="5.18181818181818" style="92" customWidth="1"/>
    <col min="8867" max="8867" width="4.27272727272727" style="92" customWidth="1"/>
    <col min="8868" max="8868" width="5.18181818181818" style="92" customWidth="1"/>
    <col min="8869" max="8869" width="3.36363636363636" style="92" customWidth="1"/>
    <col min="8870" max="8870" width="8.81818181818182" style="92" customWidth="1"/>
    <col min="8871" max="8871" width="4.27272727272727" style="92" customWidth="1"/>
    <col min="8872" max="8872" width="7" style="92" customWidth="1"/>
    <col min="8873" max="8873" width="8.81818181818182" style="92" customWidth="1"/>
    <col min="8874" max="8874" width="4.27272727272727" style="92" customWidth="1"/>
    <col min="8875" max="8875" width="7" style="92" customWidth="1"/>
    <col min="8876" max="8877" width="8.81818181818182" style="92" customWidth="1"/>
    <col min="8878" max="8878" width="22.3727272727273" style="92"/>
    <col min="8879" max="8879" width="8.81818181818182" style="92" customWidth="1"/>
    <col min="8880" max="8880" width="22.3727272727273" style="92"/>
    <col min="8881" max="8881" width="3.36363636363636" style="92" customWidth="1"/>
    <col min="8882" max="8882" width="5.18181818181818" style="92" customWidth="1"/>
    <col min="8883" max="8883" width="4.27272727272727" style="92" customWidth="1"/>
    <col min="8884" max="8884" width="5.18181818181818" style="92" customWidth="1"/>
    <col min="8885" max="8885" width="3.36363636363636" style="92" customWidth="1"/>
    <col min="8886" max="8886" width="8.81818181818182" style="92" customWidth="1"/>
    <col min="8887" max="8887" width="4.27272727272727" style="92" customWidth="1"/>
    <col min="8888" max="8888" width="7" style="92" customWidth="1"/>
    <col min="8889" max="8889" width="8.81818181818182" style="92" customWidth="1"/>
    <col min="8890" max="8890" width="4.27272727272727" style="92" customWidth="1"/>
    <col min="8891" max="8891" width="7" style="92" customWidth="1"/>
    <col min="8892" max="8893" width="8.81818181818182" style="92" customWidth="1"/>
    <col min="8894" max="8894" width="22.3727272727273" style="92"/>
    <col min="8895" max="8895" width="8.81818181818182" style="92" customWidth="1"/>
    <col min="8896" max="8896" width="22.3727272727273" style="92"/>
    <col min="8897" max="8897" width="3.36363636363636" style="92" customWidth="1"/>
    <col min="8898" max="8898" width="5.18181818181818" style="92" customWidth="1"/>
    <col min="8899" max="8899" width="4.27272727272727" style="92" customWidth="1"/>
    <col min="8900" max="8900" width="5.18181818181818" style="92" customWidth="1"/>
    <col min="8901" max="8901" width="3.36363636363636" style="92" customWidth="1"/>
    <col min="8902" max="8902" width="8.81818181818182" style="92" customWidth="1"/>
    <col min="8903" max="8903" width="4.27272727272727" style="92" customWidth="1"/>
    <col min="8904" max="8904" width="7" style="92" customWidth="1"/>
    <col min="8905" max="8905" width="8.81818181818182" style="92" customWidth="1"/>
    <col min="8906" max="8906" width="4.27272727272727" style="92" customWidth="1"/>
    <col min="8907" max="8907" width="7" style="92" customWidth="1"/>
    <col min="8908" max="8909" width="8.81818181818182" style="92" customWidth="1"/>
    <col min="8910" max="8910" width="22.3727272727273" style="92"/>
    <col min="8911" max="8911" width="8.81818181818182" style="92" customWidth="1"/>
    <col min="8912" max="8912" width="22.3727272727273" style="92"/>
    <col min="8913" max="8913" width="3.36363636363636" style="92" customWidth="1"/>
    <col min="8914" max="8914" width="5.18181818181818" style="92" customWidth="1"/>
    <col min="8915" max="8915" width="4.27272727272727" style="92" customWidth="1"/>
    <col min="8916" max="8916" width="5.18181818181818" style="92" customWidth="1"/>
    <col min="8917" max="8917" width="3.36363636363636" style="92" customWidth="1"/>
    <col min="8918" max="8918" width="8.81818181818182" style="92" customWidth="1"/>
    <col min="8919" max="8919" width="4.27272727272727" style="92" customWidth="1"/>
    <col min="8920" max="8920" width="7" style="92" customWidth="1"/>
    <col min="8921" max="8921" width="8.81818181818182" style="92" customWidth="1"/>
    <col min="8922" max="8922" width="4.27272727272727" style="92" customWidth="1"/>
    <col min="8923" max="8923" width="7" style="92" customWidth="1"/>
    <col min="8924" max="8925" width="8.81818181818182" style="92" customWidth="1"/>
    <col min="8926" max="8926" width="22.3727272727273" style="92"/>
    <col min="8927" max="8927" width="8.81818181818182" style="92" customWidth="1"/>
    <col min="8928" max="8928" width="22.3727272727273" style="92"/>
    <col min="8929" max="8929" width="3.36363636363636" style="92" customWidth="1"/>
    <col min="8930" max="8930" width="5.18181818181818" style="92" customWidth="1"/>
    <col min="8931" max="8931" width="4.27272727272727" style="92" customWidth="1"/>
    <col min="8932" max="8932" width="5.18181818181818" style="92" customWidth="1"/>
    <col min="8933" max="8933" width="3.36363636363636" style="92" customWidth="1"/>
    <col min="8934" max="8934" width="8.81818181818182" style="92" customWidth="1"/>
    <col min="8935" max="8935" width="4.27272727272727" style="92" customWidth="1"/>
    <col min="8936" max="8936" width="7" style="92" customWidth="1"/>
    <col min="8937" max="8937" width="8.81818181818182" style="92" customWidth="1"/>
    <col min="8938" max="8938" width="4.27272727272727" style="92" customWidth="1"/>
    <col min="8939" max="8939" width="7" style="92" customWidth="1"/>
    <col min="8940" max="8941" width="8.81818181818182" style="92" customWidth="1"/>
    <col min="8942" max="8942" width="22.3727272727273" style="92"/>
    <col min="8943" max="8943" width="8.81818181818182" style="92" customWidth="1"/>
    <col min="8944" max="8944" width="22.3727272727273" style="92"/>
    <col min="8945" max="8945" width="3.36363636363636" style="92" customWidth="1"/>
    <col min="8946" max="8946" width="5.18181818181818" style="92" customWidth="1"/>
    <col min="8947" max="8947" width="4.27272727272727" style="92" customWidth="1"/>
    <col min="8948" max="8948" width="5.18181818181818" style="92" customWidth="1"/>
    <col min="8949" max="8949" width="3.36363636363636" style="92" customWidth="1"/>
    <col min="8950" max="8950" width="8.81818181818182" style="92" customWidth="1"/>
    <col min="8951" max="8951" width="4.27272727272727" style="92" customWidth="1"/>
    <col min="8952" max="8952" width="7" style="92" customWidth="1"/>
    <col min="8953" max="8953" width="8.81818181818182" style="92" customWidth="1"/>
    <col min="8954" max="8954" width="4.27272727272727" style="92" customWidth="1"/>
    <col min="8955" max="8955" width="7" style="92" customWidth="1"/>
    <col min="8956" max="8957" width="8.81818181818182" style="92" customWidth="1"/>
    <col min="8958" max="8958" width="22.3727272727273" style="92"/>
    <col min="8959" max="8959" width="8.81818181818182" style="92" customWidth="1"/>
    <col min="8960" max="8960" width="22.3727272727273" style="92"/>
    <col min="8961" max="8961" width="3.36363636363636" style="92" customWidth="1"/>
    <col min="8962" max="8962" width="5.18181818181818" style="92" customWidth="1"/>
    <col min="8963" max="8963" width="4.27272727272727" style="92" customWidth="1"/>
    <col min="8964" max="8964" width="5.18181818181818" style="92" customWidth="1"/>
    <col min="8965" max="8965" width="3.36363636363636" style="92" customWidth="1"/>
    <col min="8966" max="8966" width="8.81818181818182" style="92" customWidth="1"/>
    <col min="8967" max="8967" width="4.27272727272727" style="92" customWidth="1"/>
    <col min="8968" max="8968" width="7" style="92" customWidth="1"/>
    <col min="8969" max="8969" width="8.81818181818182" style="92" customWidth="1"/>
    <col min="8970" max="8970" width="4.27272727272727" style="92" customWidth="1"/>
    <col min="8971" max="8971" width="7" style="92" customWidth="1"/>
    <col min="8972" max="8973" width="8.81818181818182" style="92" customWidth="1"/>
    <col min="8974" max="8974" width="22.3727272727273" style="92"/>
    <col min="8975" max="8975" width="8.81818181818182" style="92" customWidth="1"/>
    <col min="8976" max="8976" width="22.3727272727273" style="92"/>
    <col min="8977" max="8977" width="3.36363636363636" style="92" customWidth="1"/>
    <col min="8978" max="8978" width="5.18181818181818" style="92" customWidth="1"/>
    <col min="8979" max="8979" width="4.27272727272727" style="92" customWidth="1"/>
    <col min="8980" max="8980" width="5.18181818181818" style="92" customWidth="1"/>
    <col min="8981" max="8981" width="3.36363636363636" style="92" customWidth="1"/>
    <col min="8982" max="8982" width="8.81818181818182" style="92" customWidth="1"/>
    <col min="8983" max="8983" width="4.27272727272727" style="92" customWidth="1"/>
    <col min="8984" max="8984" width="7" style="92" customWidth="1"/>
    <col min="8985" max="8985" width="8.81818181818182" style="92" customWidth="1"/>
    <col min="8986" max="8986" width="4.27272727272727" style="92" customWidth="1"/>
    <col min="8987" max="8987" width="7" style="92" customWidth="1"/>
    <col min="8988" max="8989" width="8.81818181818182" style="92" customWidth="1"/>
    <col min="8990" max="8990" width="22.3727272727273" style="92"/>
    <col min="8991" max="8991" width="8.81818181818182" style="92" customWidth="1"/>
    <col min="8992" max="8992" width="22.3727272727273" style="92"/>
    <col min="8993" max="8993" width="3.36363636363636" style="92" customWidth="1"/>
    <col min="8994" max="8994" width="5.18181818181818" style="92" customWidth="1"/>
    <col min="8995" max="8995" width="4.27272727272727" style="92" customWidth="1"/>
    <col min="8996" max="8996" width="5.18181818181818" style="92" customWidth="1"/>
    <col min="8997" max="8997" width="3.36363636363636" style="92" customWidth="1"/>
    <col min="8998" max="8998" width="8.81818181818182" style="92" customWidth="1"/>
    <col min="8999" max="8999" width="4.27272727272727" style="92" customWidth="1"/>
    <col min="9000" max="9000" width="7" style="92" customWidth="1"/>
    <col min="9001" max="9001" width="8.81818181818182" style="92" customWidth="1"/>
    <col min="9002" max="9002" width="4.27272727272727" style="92" customWidth="1"/>
    <col min="9003" max="9003" width="7" style="92" customWidth="1"/>
    <col min="9004" max="9005" width="8.81818181818182" style="92" customWidth="1"/>
    <col min="9006" max="9006" width="22.3727272727273" style="92"/>
    <col min="9007" max="9007" width="8.81818181818182" style="92" customWidth="1"/>
    <col min="9008" max="9008" width="22.3727272727273" style="92"/>
    <col min="9009" max="9009" width="3.36363636363636" style="92" customWidth="1"/>
    <col min="9010" max="9010" width="5.18181818181818" style="92" customWidth="1"/>
    <col min="9011" max="9011" width="4.27272727272727" style="92" customWidth="1"/>
    <col min="9012" max="9012" width="5.18181818181818" style="92" customWidth="1"/>
    <col min="9013" max="9013" width="3.36363636363636" style="92" customWidth="1"/>
    <col min="9014" max="9014" width="8.81818181818182" style="92" customWidth="1"/>
    <col min="9015" max="9015" width="4.27272727272727" style="92" customWidth="1"/>
    <col min="9016" max="9016" width="7" style="92" customWidth="1"/>
    <col min="9017" max="9017" width="8.81818181818182" style="92" customWidth="1"/>
    <col min="9018" max="9018" width="4.27272727272727" style="92" customWidth="1"/>
    <col min="9019" max="9019" width="7" style="92" customWidth="1"/>
    <col min="9020" max="9021" width="8.81818181818182" style="92" customWidth="1"/>
    <col min="9022" max="9022" width="22.3727272727273" style="92"/>
    <col min="9023" max="9023" width="8.81818181818182" style="92" customWidth="1"/>
    <col min="9024" max="9024" width="22.3727272727273" style="92"/>
    <col min="9025" max="9025" width="3.36363636363636" style="92" customWidth="1"/>
    <col min="9026" max="9026" width="5.18181818181818" style="92" customWidth="1"/>
    <col min="9027" max="9027" width="4.27272727272727" style="92" customWidth="1"/>
    <col min="9028" max="9028" width="5.18181818181818" style="92" customWidth="1"/>
    <col min="9029" max="9029" width="3.36363636363636" style="92" customWidth="1"/>
    <col min="9030" max="9030" width="8.81818181818182" style="92" customWidth="1"/>
    <col min="9031" max="9031" width="4.27272727272727" style="92" customWidth="1"/>
    <col min="9032" max="9032" width="7" style="92" customWidth="1"/>
    <col min="9033" max="9033" width="8.81818181818182" style="92" customWidth="1"/>
    <col min="9034" max="9034" width="4.27272727272727" style="92" customWidth="1"/>
    <col min="9035" max="9035" width="7" style="92" customWidth="1"/>
    <col min="9036" max="9037" width="8.81818181818182" style="92" customWidth="1"/>
    <col min="9038" max="9038" width="22.3727272727273" style="92"/>
    <col min="9039" max="9039" width="8.81818181818182" style="92" customWidth="1"/>
    <col min="9040" max="9040" width="22.3727272727273" style="92"/>
    <col min="9041" max="9041" width="3.36363636363636" style="92" customWidth="1"/>
    <col min="9042" max="9042" width="5.18181818181818" style="92" customWidth="1"/>
    <col min="9043" max="9043" width="4.27272727272727" style="92" customWidth="1"/>
    <col min="9044" max="9044" width="5.18181818181818" style="92" customWidth="1"/>
    <col min="9045" max="9045" width="3.36363636363636" style="92" customWidth="1"/>
    <col min="9046" max="9046" width="8.81818181818182" style="92" customWidth="1"/>
    <col min="9047" max="9047" width="4.27272727272727" style="92" customWidth="1"/>
    <col min="9048" max="9048" width="7" style="92" customWidth="1"/>
    <col min="9049" max="9049" width="8.81818181818182" style="92" customWidth="1"/>
    <col min="9050" max="9050" width="4.27272727272727" style="92" customWidth="1"/>
    <col min="9051" max="9051" width="7" style="92" customWidth="1"/>
    <col min="9052" max="9053" width="8.81818181818182" style="92" customWidth="1"/>
    <col min="9054" max="9054" width="22.3727272727273" style="92"/>
    <col min="9055" max="9055" width="8.81818181818182" style="92" customWidth="1"/>
    <col min="9056" max="9056" width="22.3727272727273" style="92"/>
    <col min="9057" max="9057" width="3.36363636363636" style="92" customWidth="1"/>
    <col min="9058" max="9058" width="5.18181818181818" style="92" customWidth="1"/>
    <col min="9059" max="9059" width="4.27272727272727" style="92" customWidth="1"/>
    <col min="9060" max="9060" width="5.18181818181818" style="92" customWidth="1"/>
    <col min="9061" max="9061" width="3.36363636363636" style="92" customWidth="1"/>
    <col min="9062" max="9062" width="8.81818181818182" style="92" customWidth="1"/>
    <col min="9063" max="9063" width="4.27272727272727" style="92" customWidth="1"/>
    <col min="9064" max="9064" width="7" style="92" customWidth="1"/>
    <col min="9065" max="9065" width="8.81818181818182" style="92" customWidth="1"/>
    <col min="9066" max="9066" width="4.27272727272727" style="92" customWidth="1"/>
    <col min="9067" max="9067" width="7" style="92" customWidth="1"/>
    <col min="9068" max="9069" width="8.81818181818182" style="92" customWidth="1"/>
    <col min="9070" max="9070" width="22.3727272727273" style="92"/>
    <col min="9071" max="9071" width="8.81818181818182" style="92" customWidth="1"/>
    <col min="9072" max="9072" width="22.3727272727273" style="92"/>
    <col min="9073" max="9073" width="3.36363636363636" style="92" customWidth="1"/>
    <col min="9074" max="9074" width="5.18181818181818" style="92" customWidth="1"/>
    <col min="9075" max="9075" width="4.27272727272727" style="92" customWidth="1"/>
    <col min="9076" max="9076" width="5.18181818181818" style="92" customWidth="1"/>
    <col min="9077" max="9077" width="3.36363636363636" style="92" customWidth="1"/>
    <col min="9078" max="9078" width="8.81818181818182" style="92" customWidth="1"/>
    <col min="9079" max="9079" width="4.27272727272727" style="92" customWidth="1"/>
    <col min="9080" max="9080" width="7" style="92" customWidth="1"/>
    <col min="9081" max="9081" width="8.81818181818182" style="92" customWidth="1"/>
    <col min="9082" max="9082" width="4.27272727272727" style="92" customWidth="1"/>
    <col min="9083" max="9083" width="7" style="92" customWidth="1"/>
    <col min="9084" max="9085" width="8.81818181818182" style="92" customWidth="1"/>
    <col min="9086" max="9086" width="22.3727272727273" style="92"/>
    <col min="9087" max="9087" width="8.81818181818182" style="92" customWidth="1"/>
    <col min="9088" max="9088" width="22.3727272727273" style="92"/>
    <col min="9089" max="9089" width="3.36363636363636" style="92" customWidth="1"/>
    <col min="9090" max="9090" width="5.18181818181818" style="92" customWidth="1"/>
    <col min="9091" max="9091" width="4.27272727272727" style="92" customWidth="1"/>
    <col min="9092" max="9092" width="5.18181818181818" style="92" customWidth="1"/>
    <col min="9093" max="9093" width="3.36363636363636" style="92" customWidth="1"/>
    <col min="9094" max="9094" width="8.81818181818182" style="92" customWidth="1"/>
    <col min="9095" max="9095" width="4.27272727272727" style="92" customWidth="1"/>
    <col min="9096" max="9096" width="7" style="92" customWidth="1"/>
    <col min="9097" max="9097" width="8.81818181818182" style="92" customWidth="1"/>
    <col min="9098" max="9098" width="4.27272727272727" style="92" customWidth="1"/>
    <col min="9099" max="9099" width="7" style="92" customWidth="1"/>
    <col min="9100" max="9101" width="8.81818181818182" style="92" customWidth="1"/>
    <col min="9102" max="9102" width="22.3727272727273" style="92"/>
    <col min="9103" max="9103" width="8.81818181818182" style="92" customWidth="1"/>
    <col min="9104" max="9104" width="22.3727272727273" style="92"/>
    <col min="9105" max="9105" width="3.36363636363636" style="92" customWidth="1"/>
    <col min="9106" max="9106" width="5.18181818181818" style="92" customWidth="1"/>
    <col min="9107" max="9107" width="4.27272727272727" style="92" customWidth="1"/>
    <col min="9108" max="9108" width="5.18181818181818" style="92" customWidth="1"/>
    <col min="9109" max="9109" width="3.36363636363636" style="92" customWidth="1"/>
    <col min="9110" max="9110" width="8.81818181818182" style="92" customWidth="1"/>
    <col min="9111" max="9111" width="4.27272727272727" style="92" customWidth="1"/>
    <col min="9112" max="9112" width="7" style="92" customWidth="1"/>
    <col min="9113" max="9113" width="8.81818181818182" style="92" customWidth="1"/>
    <col min="9114" max="9114" width="4.27272727272727" style="92" customWidth="1"/>
    <col min="9115" max="9115" width="7" style="92" customWidth="1"/>
    <col min="9116" max="9117" width="8.81818181818182" style="92" customWidth="1"/>
    <col min="9118" max="9118" width="22.3727272727273" style="92"/>
    <col min="9119" max="9119" width="8.81818181818182" style="92" customWidth="1"/>
    <col min="9120" max="9120" width="22.3727272727273" style="92"/>
    <col min="9121" max="9121" width="3.36363636363636" style="92" customWidth="1"/>
    <col min="9122" max="9122" width="5.18181818181818" style="92" customWidth="1"/>
    <col min="9123" max="9123" width="4.27272727272727" style="92" customWidth="1"/>
    <col min="9124" max="9124" width="5.18181818181818" style="92" customWidth="1"/>
    <col min="9125" max="9125" width="3.36363636363636" style="92" customWidth="1"/>
    <col min="9126" max="9126" width="8.81818181818182" style="92" customWidth="1"/>
    <col min="9127" max="9127" width="4.27272727272727" style="92" customWidth="1"/>
    <col min="9128" max="9128" width="7" style="92" customWidth="1"/>
    <col min="9129" max="9129" width="8.81818181818182" style="92" customWidth="1"/>
    <col min="9130" max="9130" width="4.27272727272727" style="92" customWidth="1"/>
    <col min="9131" max="9131" width="7" style="92" customWidth="1"/>
    <col min="9132" max="9133" width="8.81818181818182" style="92" customWidth="1"/>
    <col min="9134" max="9134" width="22.3727272727273" style="92"/>
    <col min="9135" max="9135" width="8.81818181818182" style="92" customWidth="1"/>
    <col min="9136" max="9136" width="22.3727272727273" style="92"/>
    <col min="9137" max="9137" width="3.36363636363636" style="92" customWidth="1"/>
    <col min="9138" max="9138" width="5.18181818181818" style="92" customWidth="1"/>
    <col min="9139" max="9139" width="4.27272727272727" style="92" customWidth="1"/>
    <col min="9140" max="9140" width="5.18181818181818" style="92" customWidth="1"/>
    <col min="9141" max="9141" width="3.36363636363636" style="92" customWidth="1"/>
    <col min="9142" max="9142" width="8.81818181818182" style="92" customWidth="1"/>
    <col min="9143" max="9143" width="4.27272727272727" style="92" customWidth="1"/>
    <col min="9144" max="9144" width="7" style="92" customWidth="1"/>
    <col min="9145" max="9145" width="8.81818181818182" style="92" customWidth="1"/>
    <col min="9146" max="9146" width="4.27272727272727" style="92" customWidth="1"/>
    <col min="9147" max="9147" width="7" style="92" customWidth="1"/>
    <col min="9148" max="9149" width="8.81818181818182" style="92" customWidth="1"/>
    <col min="9150" max="9150" width="22.3727272727273" style="92"/>
    <col min="9151" max="9151" width="8.81818181818182" style="92" customWidth="1"/>
    <col min="9152" max="9152" width="22.3727272727273" style="92"/>
    <col min="9153" max="9153" width="3.36363636363636" style="92" customWidth="1"/>
    <col min="9154" max="9154" width="5.18181818181818" style="92" customWidth="1"/>
    <col min="9155" max="9155" width="4.27272727272727" style="92" customWidth="1"/>
    <col min="9156" max="9156" width="5.18181818181818" style="92" customWidth="1"/>
    <col min="9157" max="9157" width="3.36363636363636" style="92" customWidth="1"/>
    <col min="9158" max="9158" width="8.81818181818182" style="92" customWidth="1"/>
    <col min="9159" max="9159" width="4.27272727272727" style="92" customWidth="1"/>
    <col min="9160" max="9160" width="7" style="92" customWidth="1"/>
    <col min="9161" max="9161" width="8.81818181818182" style="92" customWidth="1"/>
    <col min="9162" max="9162" width="4.27272727272727" style="92" customWidth="1"/>
    <col min="9163" max="9163" width="7" style="92" customWidth="1"/>
    <col min="9164" max="9165" width="8.81818181818182" style="92" customWidth="1"/>
    <col min="9166" max="9166" width="22.3727272727273" style="92"/>
    <col min="9167" max="9167" width="8.81818181818182" style="92" customWidth="1"/>
    <col min="9168" max="9168" width="22.3727272727273" style="92"/>
    <col min="9169" max="9169" width="3.36363636363636" style="92" customWidth="1"/>
    <col min="9170" max="9170" width="5.18181818181818" style="92" customWidth="1"/>
    <col min="9171" max="9171" width="4.27272727272727" style="92" customWidth="1"/>
    <col min="9172" max="9172" width="5.18181818181818" style="92" customWidth="1"/>
    <col min="9173" max="9173" width="3.36363636363636" style="92" customWidth="1"/>
    <col min="9174" max="9174" width="8.81818181818182" style="92" customWidth="1"/>
    <col min="9175" max="9175" width="4.27272727272727" style="92" customWidth="1"/>
    <col min="9176" max="9176" width="7" style="92" customWidth="1"/>
    <col min="9177" max="9177" width="8.81818181818182" style="92" customWidth="1"/>
    <col min="9178" max="9178" width="4.27272727272727" style="92" customWidth="1"/>
    <col min="9179" max="9179" width="7" style="92" customWidth="1"/>
    <col min="9180" max="9181" width="8.81818181818182" style="92" customWidth="1"/>
    <col min="9182" max="9182" width="22.3727272727273" style="92"/>
    <col min="9183" max="9183" width="8.81818181818182" style="92" customWidth="1"/>
    <col min="9184" max="9184" width="22.3727272727273" style="92"/>
    <col min="9185" max="9185" width="3.36363636363636" style="92" customWidth="1"/>
    <col min="9186" max="9186" width="5.18181818181818" style="92" customWidth="1"/>
    <col min="9187" max="9187" width="4.27272727272727" style="92" customWidth="1"/>
    <col min="9188" max="9188" width="5.18181818181818" style="92" customWidth="1"/>
    <col min="9189" max="9189" width="3.36363636363636" style="92" customWidth="1"/>
    <col min="9190" max="9190" width="8.81818181818182" style="92" customWidth="1"/>
    <col min="9191" max="9191" width="4.27272727272727" style="92" customWidth="1"/>
    <col min="9192" max="9192" width="7" style="92" customWidth="1"/>
    <col min="9193" max="9193" width="8.81818181818182" style="92" customWidth="1"/>
    <col min="9194" max="9194" width="4.27272727272727" style="92" customWidth="1"/>
    <col min="9195" max="9195" width="7" style="92" customWidth="1"/>
    <col min="9196" max="9197" width="8.81818181818182" style="92" customWidth="1"/>
    <col min="9198" max="9198" width="22.3727272727273" style="92"/>
    <col min="9199" max="9199" width="8.81818181818182" style="92" customWidth="1"/>
    <col min="9200" max="9200" width="22.3727272727273" style="92"/>
    <col min="9201" max="9201" width="3.36363636363636" style="92" customWidth="1"/>
    <col min="9202" max="9202" width="5.18181818181818" style="92" customWidth="1"/>
    <col min="9203" max="9203" width="4.27272727272727" style="92" customWidth="1"/>
    <col min="9204" max="9204" width="5.18181818181818" style="92" customWidth="1"/>
    <col min="9205" max="9205" width="3.36363636363636" style="92" customWidth="1"/>
    <col min="9206" max="9206" width="8.81818181818182" style="92" customWidth="1"/>
    <col min="9207" max="9207" width="4.27272727272727" style="92" customWidth="1"/>
    <col min="9208" max="9208" width="7" style="92" customWidth="1"/>
    <col min="9209" max="9209" width="8.81818181818182" style="92" customWidth="1"/>
    <col min="9210" max="9210" width="4.27272727272727" style="92" customWidth="1"/>
    <col min="9211" max="9211" width="7" style="92" customWidth="1"/>
    <col min="9212" max="9213" width="8.81818181818182" style="92" customWidth="1"/>
    <col min="9214" max="9214" width="22.3727272727273" style="92"/>
    <col min="9215" max="9215" width="8.81818181818182" style="92" customWidth="1"/>
    <col min="9216" max="9216" width="22.3727272727273" style="92"/>
    <col min="9217" max="9217" width="3.36363636363636" style="92" customWidth="1"/>
    <col min="9218" max="9218" width="5.18181818181818" style="92" customWidth="1"/>
    <col min="9219" max="9219" width="4.27272727272727" style="92" customWidth="1"/>
    <col min="9220" max="9220" width="5.18181818181818" style="92" customWidth="1"/>
    <col min="9221" max="9221" width="3.36363636363636" style="92" customWidth="1"/>
    <col min="9222" max="9222" width="8.81818181818182" style="92" customWidth="1"/>
    <col min="9223" max="9223" width="4.27272727272727" style="92" customWidth="1"/>
    <col min="9224" max="9224" width="7" style="92" customWidth="1"/>
    <col min="9225" max="9225" width="8.81818181818182" style="92" customWidth="1"/>
    <col min="9226" max="9226" width="4.27272727272727" style="92" customWidth="1"/>
    <col min="9227" max="9227" width="7" style="92" customWidth="1"/>
    <col min="9228" max="9229" width="8.81818181818182" style="92" customWidth="1"/>
    <col min="9230" max="9230" width="22.3727272727273" style="92"/>
    <col min="9231" max="9231" width="8.81818181818182" style="92" customWidth="1"/>
    <col min="9232" max="9232" width="22.3727272727273" style="92"/>
    <col min="9233" max="9233" width="3.36363636363636" style="92" customWidth="1"/>
    <col min="9234" max="9234" width="5.18181818181818" style="92" customWidth="1"/>
    <col min="9235" max="9235" width="4.27272727272727" style="92" customWidth="1"/>
    <col min="9236" max="9236" width="5.18181818181818" style="92" customWidth="1"/>
    <col min="9237" max="9237" width="3.36363636363636" style="92" customWidth="1"/>
    <col min="9238" max="9238" width="8.81818181818182" style="92" customWidth="1"/>
    <col min="9239" max="9239" width="4.27272727272727" style="92" customWidth="1"/>
    <col min="9240" max="9240" width="7" style="92" customWidth="1"/>
    <col min="9241" max="9241" width="8.81818181818182" style="92" customWidth="1"/>
    <col min="9242" max="9242" width="4.27272727272727" style="92" customWidth="1"/>
    <col min="9243" max="9243" width="7" style="92" customWidth="1"/>
    <col min="9244" max="9245" width="8.81818181818182" style="92" customWidth="1"/>
    <col min="9246" max="9246" width="22.3727272727273" style="92"/>
    <col min="9247" max="9247" width="8.81818181818182" style="92" customWidth="1"/>
    <col min="9248" max="9248" width="22.3727272727273" style="92"/>
    <col min="9249" max="9249" width="3.36363636363636" style="92" customWidth="1"/>
    <col min="9250" max="9250" width="5.18181818181818" style="92" customWidth="1"/>
    <col min="9251" max="9251" width="4.27272727272727" style="92" customWidth="1"/>
    <col min="9252" max="9252" width="5.18181818181818" style="92" customWidth="1"/>
    <col min="9253" max="9253" width="3.36363636363636" style="92" customWidth="1"/>
    <col min="9254" max="9254" width="8.81818181818182" style="92" customWidth="1"/>
    <col min="9255" max="9255" width="4.27272727272727" style="92" customWidth="1"/>
    <col min="9256" max="9256" width="7" style="92" customWidth="1"/>
    <col min="9257" max="9257" width="8.81818181818182" style="92" customWidth="1"/>
    <col min="9258" max="9258" width="4.27272727272727" style="92" customWidth="1"/>
    <col min="9259" max="9259" width="7" style="92" customWidth="1"/>
    <col min="9260" max="9261" width="8.81818181818182" style="92" customWidth="1"/>
    <col min="9262" max="9262" width="22.3727272727273" style="92"/>
    <col min="9263" max="9263" width="8.81818181818182" style="92" customWidth="1"/>
    <col min="9264" max="9264" width="22.3727272727273" style="92"/>
    <col min="9265" max="9265" width="3.36363636363636" style="92" customWidth="1"/>
    <col min="9266" max="9266" width="5.18181818181818" style="92" customWidth="1"/>
    <col min="9267" max="9267" width="4.27272727272727" style="92" customWidth="1"/>
    <col min="9268" max="9268" width="5.18181818181818" style="92" customWidth="1"/>
    <col min="9269" max="9269" width="3.36363636363636" style="92" customWidth="1"/>
    <col min="9270" max="9270" width="8.81818181818182" style="92" customWidth="1"/>
    <col min="9271" max="9271" width="4.27272727272727" style="92" customWidth="1"/>
    <col min="9272" max="9272" width="7" style="92" customWidth="1"/>
    <col min="9273" max="9273" width="8.81818181818182" style="92" customWidth="1"/>
    <col min="9274" max="9274" width="4.27272727272727" style="92" customWidth="1"/>
    <col min="9275" max="9275" width="7" style="92" customWidth="1"/>
    <col min="9276" max="9277" width="8.81818181818182" style="92" customWidth="1"/>
    <col min="9278" max="9278" width="22.3727272727273" style="92"/>
    <col min="9279" max="9279" width="8.81818181818182" style="92" customWidth="1"/>
    <col min="9280" max="9280" width="22.3727272727273" style="92"/>
    <col min="9281" max="9281" width="3.36363636363636" style="92" customWidth="1"/>
    <col min="9282" max="9282" width="5.18181818181818" style="92" customWidth="1"/>
    <col min="9283" max="9283" width="4.27272727272727" style="92" customWidth="1"/>
    <col min="9284" max="9284" width="5.18181818181818" style="92" customWidth="1"/>
    <col min="9285" max="9285" width="3.36363636363636" style="92" customWidth="1"/>
    <col min="9286" max="9286" width="8.81818181818182" style="92" customWidth="1"/>
    <col min="9287" max="9287" width="4.27272727272727" style="92" customWidth="1"/>
    <col min="9288" max="9288" width="7" style="92" customWidth="1"/>
    <col min="9289" max="9289" width="8.81818181818182" style="92" customWidth="1"/>
    <col min="9290" max="9290" width="4.27272727272727" style="92" customWidth="1"/>
    <col min="9291" max="9291" width="7" style="92" customWidth="1"/>
    <col min="9292" max="9293" width="8.81818181818182" style="92" customWidth="1"/>
    <col min="9294" max="9294" width="22.3727272727273" style="92"/>
    <col min="9295" max="9295" width="8.81818181818182" style="92" customWidth="1"/>
    <col min="9296" max="9296" width="22.3727272727273" style="92"/>
    <col min="9297" max="9297" width="3.36363636363636" style="92" customWidth="1"/>
    <col min="9298" max="9298" width="5.18181818181818" style="92" customWidth="1"/>
    <col min="9299" max="9299" width="4.27272727272727" style="92" customWidth="1"/>
    <col min="9300" max="9300" width="5.18181818181818" style="92" customWidth="1"/>
    <col min="9301" max="9301" width="3.36363636363636" style="92" customWidth="1"/>
    <col min="9302" max="9302" width="8.81818181818182" style="92" customWidth="1"/>
    <col min="9303" max="9303" width="4.27272727272727" style="92" customWidth="1"/>
    <col min="9304" max="9304" width="7" style="92" customWidth="1"/>
    <col min="9305" max="9305" width="8.81818181818182" style="92" customWidth="1"/>
    <col min="9306" max="9306" width="4.27272727272727" style="92" customWidth="1"/>
    <col min="9307" max="9307" width="7" style="92" customWidth="1"/>
    <col min="9308" max="9309" width="8.81818181818182" style="92" customWidth="1"/>
    <col min="9310" max="9310" width="22.3727272727273" style="92"/>
    <col min="9311" max="9311" width="8.81818181818182" style="92" customWidth="1"/>
    <col min="9312" max="9312" width="22.3727272727273" style="92"/>
    <col min="9313" max="9313" width="3.36363636363636" style="92" customWidth="1"/>
    <col min="9314" max="9314" width="5.18181818181818" style="92" customWidth="1"/>
    <col min="9315" max="9315" width="4.27272727272727" style="92" customWidth="1"/>
    <col min="9316" max="9316" width="5.18181818181818" style="92" customWidth="1"/>
    <col min="9317" max="9317" width="3.36363636363636" style="92" customWidth="1"/>
    <col min="9318" max="9318" width="8.81818181818182" style="92" customWidth="1"/>
    <col min="9319" max="9319" width="4.27272727272727" style="92" customWidth="1"/>
    <col min="9320" max="9320" width="7" style="92" customWidth="1"/>
    <col min="9321" max="9321" width="8.81818181818182" style="92" customWidth="1"/>
    <col min="9322" max="9322" width="4.27272727272727" style="92" customWidth="1"/>
    <col min="9323" max="9323" width="7" style="92" customWidth="1"/>
    <col min="9324" max="9325" width="8.81818181818182" style="92" customWidth="1"/>
    <col min="9326" max="9326" width="22.3727272727273" style="92"/>
    <col min="9327" max="9327" width="8.81818181818182" style="92" customWidth="1"/>
    <col min="9328" max="9328" width="22.3727272727273" style="92"/>
    <col min="9329" max="9329" width="3.36363636363636" style="92" customWidth="1"/>
    <col min="9330" max="9330" width="5.18181818181818" style="92" customWidth="1"/>
    <col min="9331" max="9331" width="4.27272727272727" style="92" customWidth="1"/>
    <col min="9332" max="9332" width="5.18181818181818" style="92" customWidth="1"/>
    <col min="9333" max="9333" width="3.36363636363636" style="92" customWidth="1"/>
    <col min="9334" max="9334" width="8.81818181818182" style="92" customWidth="1"/>
    <col min="9335" max="9335" width="4.27272727272727" style="92" customWidth="1"/>
    <col min="9336" max="9336" width="7" style="92" customWidth="1"/>
    <col min="9337" max="9337" width="8.81818181818182" style="92" customWidth="1"/>
    <col min="9338" max="9338" width="4.27272727272727" style="92" customWidth="1"/>
    <col min="9339" max="9339" width="7" style="92" customWidth="1"/>
    <col min="9340" max="9341" width="8.81818181818182" style="92" customWidth="1"/>
    <col min="9342" max="9342" width="22.3727272727273" style="92"/>
    <col min="9343" max="9343" width="8.81818181818182" style="92" customWidth="1"/>
    <col min="9344" max="9344" width="22.3727272727273" style="92"/>
    <col min="9345" max="9345" width="3.36363636363636" style="92" customWidth="1"/>
    <col min="9346" max="9346" width="5.18181818181818" style="92" customWidth="1"/>
    <col min="9347" max="9347" width="4.27272727272727" style="92" customWidth="1"/>
    <col min="9348" max="9348" width="5.18181818181818" style="92" customWidth="1"/>
    <col min="9349" max="9349" width="3.36363636363636" style="92" customWidth="1"/>
    <col min="9350" max="9350" width="8.81818181818182" style="92" customWidth="1"/>
    <col min="9351" max="9351" width="4.27272727272727" style="92" customWidth="1"/>
    <col min="9352" max="9352" width="7" style="92" customWidth="1"/>
    <col min="9353" max="9353" width="8.81818181818182" style="92" customWidth="1"/>
    <col min="9354" max="9354" width="4.27272727272727" style="92" customWidth="1"/>
    <col min="9355" max="9355" width="7" style="92" customWidth="1"/>
    <col min="9356" max="9357" width="8.81818181818182" style="92" customWidth="1"/>
    <col min="9358" max="9358" width="22.3727272727273" style="92"/>
    <col min="9359" max="9359" width="8.81818181818182" style="92" customWidth="1"/>
    <col min="9360" max="9360" width="22.3727272727273" style="92"/>
    <col min="9361" max="9361" width="3.36363636363636" style="92" customWidth="1"/>
    <col min="9362" max="9362" width="5.18181818181818" style="92" customWidth="1"/>
    <col min="9363" max="9363" width="4.27272727272727" style="92" customWidth="1"/>
    <col min="9364" max="9364" width="5.18181818181818" style="92" customWidth="1"/>
    <col min="9365" max="9365" width="3.36363636363636" style="92" customWidth="1"/>
    <col min="9366" max="9366" width="8.81818181818182" style="92" customWidth="1"/>
    <col min="9367" max="9367" width="4.27272727272727" style="92" customWidth="1"/>
    <col min="9368" max="9368" width="7" style="92" customWidth="1"/>
    <col min="9369" max="9369" width="8.81818181818182" style="92" customWidth="1"/>
    <col min="9370" max="9370" width="4.27272727272727" style="92" customWidth="1"/>
    <col min="9371" max="9371" width="7" style="92" customWidth="1"/>
    <col min="9372" max="9373" width="8.81818181818182" style="92" customWidth="1"/>
    <col min="9374" max="9374" width="22.3727272727273" style="92"/>
    <col min="9375" max="9375" width="8.81818181818182" style="92" customWidth="1"/>
    <col min="9376" max="9376" width="22.3727272727273" style="92"/>
    <col min="9377" max="9377" width="3.36363636363636" style="92" customWidth="1"/>
    <col min="9378" max="9378" width="5.18181818181818" style="92" customWidth="1"/>
    <col min="9379" max="9379" width="4.27272727272727" style="92" customWidth="1"/>
    <col min="9380" max="9380" width="5.18181818181818" style="92" customWidth="1"/>
    <col min="9381" max="9381" width="3.36363636363636" style="92" customWidth="1"/>
    <col min="9382" max="9382" width="8.81818181818182" style="92" customWidth="1"/>
    <col min="9383" max="9383" width="4.27272727272727" style="92" customWidth="1"/>
    <col min="9384" max="9384" width="7" style="92" customWidth="1"/>
    <col min="9385" max="9385" width="8.81818181818182" style="92" customWidth="1"/>
    <col min="9386" max="9386" width="4.27272727272727" style="92" customWidth="1"/>
    <col min="9387" max="9387" width="7" style="92" customWidth="1"/>
    <col min="9388" max="9389" width="8.81818181818182" style="92" customWidth="1"/>
    <col min="9390" max="9390" width="22.3727272727273" style="92"/>
    <col min="9391" max="9391" width="8.81818181818182" style="92" customWidth="1"/>
    <col min="9392" max="9392" width="22.3727272727273" style="92"/>
    <col min="9393" max="9393" width="3.36363636363636" style="92" customWidth="1"/>
    <col min="9394" max="9394" width="5.18181818181818" style="92" customWidth="1"/>
    <col min="9395" max="9395" width="4.27272727272727" style="92" customWidth="1"/>
    <col min="9396" max="9396" width="5.18181818181818" style="92" customWidth="1"/>
    <col min="9397" max="9397" width="3.36363636363636" style="92" customWidth="1"/>
    <col min="9398" max="9398" width="8.81818181818182" style="92" customWidth="1"/>
    <col min="9399" max="9399" width="4.27272727272727" style="92" customWidth="1"/>
    <col min="9400" max="9400" width="7" style="92" customWidth="1"/>
    <col min="9401" max="9401" width="8.81818181818182" style="92" customWidth="1"/>
    <col min="9402" max="9402" width="4.27272727272727" style="92" customWidth="1"/>
    <col min="9403" max="9403" width="7" style="92" customWidth="1"/>
    <col min="9404" max="9405" width="8.81818181818182" style="92" customWidth="1"/>
    <col min="9406" max="9406" width="22.3727272727273" style="92"/>
    <col min="9407" max="9407" width="8.81818181818182" style="92" customWidth="1"/>
    <col min="9408" max="9408" width="22.3727272727273" style="92"/>
    <col min="9409" max="9409" width="3.36363636363636" style="92" customWidth="1"/>
    <col min="9410" max="9410" width="5.18181818181818" style="92" customWidth="1"/>
    <col min="9411" max="9411" width="4.27272727272727" style="92" customWidth="1"/>
    <col min="9412" max="9412" width="5.18181818181818" style="92" customWidth="1"/>
    <col min="9413" max="9413" width="3.36363636363636" style="92" customWidth="1"/>
    <col min="9414" max="9414" width="8.81818181818182" style="92" customWidth="1"/>
    <col min="9415" max="9415" width="4.27272727272727" style="92" customWidth="1"/>
    <col min="9416" max="9416" width="7" style="92" customWidth="1"/>
    <col min="9417" max="9417" width="8.81818181818182" style="92" customWidth="1"/>
    <col min="9418" max="9418" width="4.27272727272727" style="92" customWidth="1"/>
    <col min="9419" max="9419" width="7" style="92" customWidth="1"/>
    <col min="9420" max="9421" width="8.81818181818182" style="92" customWidth="1"/>
    <col min="9422" max="9422" width="22.3727272727273" style="92"/>
    <col min="9423" max="9423" width="8.81818181818182" style="92" customWidth="1"/>
    <col min="9424" max="9424" width="22.3727272727273" style="92"/>
    <col min="9425" max="9425" width="3.36363636363636" style="92" customWidth="1"/>
    <col min="9426" max="9426" width="5.18181818181818" style="92" customWidth="1"/>
    <col min="9427" max="9427" width="4.27272727272727" style="92" customWidth="1"/>
    <col min="9428" max="9428" width="5.18181818181818" style="92" customWidth="1"/>
    <col min="9429" max="9429" width="3.36363636363636" style="92" customWidth="1"/>
    <col min="9430" max="9430" width="8.81818181818182" style="92" customWidth="1"/>
    <col min="9431" max="9431" width="4.27272727272727" style="92" customWidth="1"/>
    <col min="9432" max="9432" width="7" style="92" customWidth="1"/>
    <col min="9433" max="9433" width="8.81818181818182" style="92" customWidth="1"/>
    <col min="9434" max="9434" width="4.27272727272727" style="92" customWidth="1"/>
    <col min="9435" max="9435" width="7" style="92" customWidth="1"/>
    <col min="9436" max="9437" width="8.81818181818182" style="92" customWidth="1"/>
    <col min="9438" max="9438" width="22.3727272727273" style="92"/>
    <col min="9439" max="9439" width="8.81818181818182" style="92" customWidth="1"/>
    <col min="9440" max="9440" width="22.3727272727273" style="92"/>
    <col min="9441" max="9441" width="3.36363636363636" style="92" customWidth="1"/>
    <col min="9442" max="9442" width="5.18181818181818" style="92" customWidth="1"/>
    <col min="9443" max="9443" width="4.27272727272727" style="92" customWidth="1"/>
    <col min="9444" max="9444" width="5.18181818181818" style="92" customWidth="1"/>
    <col min="9445" max="9445" width="3.36363636363636" style="92" customWidth="1"/>
    <col min="9446" max="9446" width="8.81818181818182" style="92" customWidth="1"/>
    <col min="9447" max="9447" width="4.27272727272727" style="92" customWidth="1"/>
    <col min="9448" max="9448" width="7" style="92" customWidth="1"/>
    <col min="9449" max="9449" width="8.81818181818182" style="92" customWidth="1"/>
    <col min="9450" max="9450" width="4.27272727272727" style="92" customWidth="1"/>
    <col min="9451" max="9451" width="7" style="92" customWidth="1"/>
    <col min="9452" max="9453" width="8.81818181818182" style="92" customWidth="1"/>
    <col min="9454" max="9454" width="22.3727272727273" style="92"/>
    <col min="9455" max="9455" width="8.81818181818182" style="92" customWidth="1"/>
    <col min="9456" max="9456" width="22.3727272727273" style="92"/>
    <col min="9457" max="9457" width="3.36363636363636" style="92" customWidth="1"/>
    <col min="9458" max="9458" width="5.18181818181818" style="92" customWidth="1"/>
    <col min="9459" max="9459" width="4.27272727272727" style="92" customWidth="1"/>
    <col min="9460" max="9460" width="5.18181818181818" style="92" customWidth="1"/>
    <col min="9461" max="9461" width="3.36363636363636" style="92" customWidth="1"/>
    <col min="9462" max="9462" width="8.81818181818182" style="92" customWidth="1"/>
    <col min="9463" max="9463" width="4.27272727272727" style="92" customWidth="1"/>
    <col min="9464" max="9464" width="7" style="92" customWidth="1"/>
    <col min="9465" max="9465" width="8.81818181818182" style="92" customWidth="1"/>
    <col min="9466" max="9466" width="4.27272727272727" style="92" customWidth="1"/>
    <col min="9467" max="9467" width="7" style="92" customWidth="1"/>
    <col min="9468" max="9469" width="8.81818181818182" style="92" customWidth="1"/>
    <col min="9470" max="9470" width="22.3727272727273" style="92"/>
    <col min="9471" max="9471" width="8.81818181818182" style="92" customWidth="1"/>
    <col min="9472" max="9472" width="22.3727272727273" style="92"/>
    <col min="9473" max="9473" width="3.36363636363636" style="92" customWidth="1"/>
    <col min="9474" max="9474" width="5.18181818181818" style="92" customWidth="1"/>
    <col min="9475" max="9475" width="4.27272727272727" style="92" customWidth="1"/>
    <col min="9476" max="9476" width="5.18181818181818" style="92" customWidth="1"/>
    <col min="9477" max="9477" width="3.36363636363636" style="92" customWidth="1"/>
    <col min="9478" max="9478" width="8.81818181818182" style="92" customWidth="1"/>
    <col min="9479" max="9479" width="4.27272727272727" style="92" customWidth="1"/>
    <col min="9480" max="9480" width="7" style="92" customWidth="1"/>
    <col min="9481" max="9481" width="8.81818181818182" style="92" customWidth="1"/>
    <col min="9482" max="9482" width="4.27272727272727" style="92" customWidth="1"/>
    <col min="9483" max="9483" width="7" style="92" customWidth="1"/>
    <col min="9484" max="9485" width="8.81818181818182" style="92" customWidth="1"/>
    <col min="9486" max="9486" width="22.3727272727273" style="92"/>
    <col min="9487" max="9487" width="8.81818181818182" style="92" customWidth="1"/>
    <col min="9488" max="9488" width="22.3727272727273" style="92"/>
    <col min="9489" max="9489" width="3.36363636363636" style="92" customWidth="1"/>
    <col min="9490" max="9490" width="5.18181818181818" style="92" customWidth="1"/>
    <col min="9491" max="9491" width="4.27272727272727" style="92" customWidth="1"/>
    <col min="9492" max="9492" width="5.18181818181818" style="92" customWidth="1"/>
    <col min="9493" max="9493" width="3.36363636363636" style="92" customWidth="1"/>
    <col min="9494" max="9494" width="8.81818181818182" style="92" customWidth="1"/>
    <col min="9495" max="9495" width="4.27272727272727" style="92" customWidth="1"/>
    <col min="9496" max="9496" width="7" style="92" customWidth="1"/>
    <col min="9497" max="9497" width="8.81818181818182" style="92" customWidth="1"/>
    <col min="9498" max="9498" width="4.27272727272727" style="92" customWidth="1"/>
    <col min="9499" max="9499" width="7" style="92" customWidth="1"/>
    <col min="9500" max="9501" width="8.81818181818182" style="92" customWidth="1"/>
    <col min="9502" max="9502" width="22.3727272727273" style="92"/>
    <col min="9503" max="9503" width="8.81818181818182" style="92" customWidth="1"/>
    <col min="9504" max="9504" width="22.3727272727273" style="92"/>
    <col min="9505" max="9505" width="3.36363636363636" style="92" customWidth="1"/>
    <col min="9506" max="9506" width="5.18181818181818" style="92" customWidth="1"/>
    <col min="9507" max="9507" width="4.27272727272727" style="92" customWidth="1"/>
    <col min="9508" max="9508" width="5.18181818181818" style="92" customWidth="1"/>
    <col min="9509" max="9509" width="3.36363636363636" style="92" customWidth="1"/>
    <col min="9510" max="9510" width="8.81818181818182" style="92" customWidth="1"/>
    <col min="9511" max="9511" width="4.27272727272727" style="92" customWidth="1"/>
    <col min="9512" max="9512" width="7" style="92" customWidth="1"/>
    <col min="9513" max="9513" width="8.81818181818182" style="92" customWidth="1"/>
    <col min="9514" max="9514" width="4.27272727272727" style="92" customWidth="1"/>
    <col min="9515" max="9515" width="7" style="92" customWidth="1"/>
    <col min="9516" max="9517" width="8.81818181818182" style="92" customWidth="1"/>
    <col min="9518" max="9518" width="22.3727272727273" style="92"/>
    <col min="9519" max="9519" width="8.81818181818182" style="92" customWidth="1"/>
    <col min="9520" max="9520" width="22.3727272727273" style="92"/>
    <col min="9521" max="9521" width="3.36363636363636" style="92" customWidth="1"/>
    <col min="9522" max="9522" width="5.18181818181818" style="92" customWidth="1"/>
    <col min="9523" max="9523" width="4.27272727272727" style="92" customWidth="1"/>
    <col min="9524" max="9524" width="5.18181818181818" style="92" customWidth="1"/>
    <col min="9525" max="9525" width="3.36363636363636" style="92" customWidth="1"/>
    <col min="9526" max="9526" width="8.81818181818182" style="92" customWidth="1"/>
    <col min="9527" max="9527" width="4.27272727272727" style="92" customWidth="1"/>
    <col min="9528" max="9528" width="7" style="92" customWidth="1"/>
    <col min="9529" max="9529" width="8.81818181818182" style="92" customWidth="1"/>
    <col min="9530" max="9530" width="4.27272727272727" style="92" customWidth="1"/>
    <col min="9531" max="9531" width="7" style="92" customWidth="1"/>
    <col min="9532" max="9533" width="8.81818181818182" style="92" customWidth="1"/>
    <col min="9534" max="9534" width="22.3727272727273" style="92"/>
    <col min="9535" max="9535" width="8.81818181818182" style="92" customWidth="1"/>
    <col min="9536" max="9536" width="22.3727272727273" style="92"/>
    <col min="9537" max="9537" width="3.36363636363636" style="92" customWidth="1"/>
    <col min="9538" max="9538" width="5.18181818181818" style="92" customWidth="1"/>
    <col min="9539" max="9539" width="4.27272727272727" style="92" customWidth="1"/>
    <col min="9540" max="9540" width="5.18181818181818" style="92" customWidth="1"/>
    <col min="9541" max="9541" width="3.36363636363636" style="92" customWidth="1"/>
    <col min="9542" max="9542" width="8.81818181818182" style="92" customWidth="1"/>
    <col min="9543" max="9543" width="4.27272727272727" style="92" customWidth="1"/>
    <col min="9544" max="9544" width="7" style="92" customWidth="1"/>
    <col min="9545" max="9545" width="8.81818181818182" style="92" customWidth="1"/>
    <col min="9546" max="9546" width="4.27272727272727" style="92" customWidth="1"/>
    <col min="9547" max="9547" width="7" style="92" customWidth="1"/>
    <col min="9548" max="9549" width="8.81818181818182" style="92" customWidth="1"/>
    <col min="9550" max="9550" width="22.3727272727273" style="92"/>
    <col min="9551" max="9551" width="8.81818181818182" style="92" customWidth="1"/>
    <col min="9552" max="9552" width="22.3727272727273" style="92"/>
    <col min="9553" max="9553" width="3.36363636363636" style="92" customWidth="1"/>
    <col min="9554" max="9554" width="5.18181818181818" style="92" customWidth="1"/>
    <col min="9555" max="9555" width="4.27272727272727" style="92" customWidth="1"/>
    <col min="9556" max="9556" width="5.18181818181818" style="92" customWidth="1"/>
    <col min="9557" max="9557" width="3.36363636363636" style="92" customWidth="1"/>
    <col min="9558" max="9558" width="8.81818181818182" style="92" customWidth="1"/>
    <col min="9559" max="9559" width="4.27272727272727" style="92" customWidth="1"/>
    <col min="9560" max="9560" width="7" style="92" customWidth="1"/>
    <col min="9561" max="9561" width="8.81818181818182" style="92" customWidth="1"/>
    <col min="9562" max="9562" width="4.27272727272727" style="92" customWidth="1"/>
    <col min="9563" max="9563" width="7" style="92" customWidth="1"/>
    <col min="9564" max="9565" width="8.81818181818182" style="92" customWidth="1"/>
    <col min="9566" max="9566" width="22.3727272727273" style="92"/>
    <col min="9567" max="9567" width="8.81818181818182" style="92" customWidth="1"/>
    <col min="9568" max="9568" width="22.3727272727273" style="92"/>
    <col min="9569" max="9569" width="3.36363636363636" style="92" customWidth="1"/>
    <col min="9570" max="9570" width="5.18181818181818" style="92" customWidth="1"/>
    <col min="9571" max="9571" width="4.27272727272727" style="92" customWidth="1"/>
    <col min="9572" max="9572" width="5.18181818181818" style="92" customWidth="1"/>
    <col min="9573" max="9573" width="3.36363636363636" style="92" customWidth="1"/>
    <col min="9574" max="9574" width="8.81818181818182" style="92" customWidth="1"/>
    <col min="9575" max="9575" width="4.27272727272727" style="92" customWidth="1"/>
    <col min="9576" max="9576" width="7" style="92" customWidth="1"/>
    <col min="9577" max="9577" width="8.81818181818182" style="92" customWidth="1"/>
    <col min="9578" max="9578" width="4.27272727272727" style="92" customWidth="1"/>
    <col min="9579" max="9579" width="7" style="92" customWidth="1"/>
    <col min="9580" max="9581" width="8.81818181818182" style="92" customWidth="1"/>
    <col min="9582" max="9582" width="22.3727272727273" style="92"/>
    <col min="9583" max="9583" width="8.81818181818182" style="92" customWidth="1"/>
    <col min="9584" max="9584" width="22.3727272727273" style="92"/>
    <col min="9585" max="9585" width="3.36363636363636" style="92" customWidth="1"/>
    <col min="9586" max="9586" width="5.18181818181818" style="92" customWidth="1"/>
    <col min="9587" max="9587" width="4.27272727272727" style="92" customWidth="1"/>
    <col min="9588" max="9588" width="5.18181818181818" style="92" customWidth="1"/>
    <col min="9589" max="9589" width="3.36363636363636" style="92" customWidth="1"/>
    <col min="9590" max="9590" width="8.81818181818182" style="92" customWidth="1"/>
    <col min="9591" max="9591" width="4.27272727272727" style="92" customWidth="1"/>
    <col min="9592" max="9592" width="7" style="92" customWidth="1"/>
    <col min="9593" max="9593" width="8.81818181818182" style="92" customWidth="1"/>
    <col min="9594" max="9594" width="4.27272727272727" style="92" customWidth="1"/>
    <col min="9595" max="9595" width="7" style="92" customWidth="1"/>
    <col min="9596" max="9597" width="8.81818181818182" style="92" customWidth="1"/>
    <col min="9598" max="9598" width="22.3727272727273" style="92"/>
    <col min="9599" max="9599" width="8.81818181818182" style="92" customWidth="1"/>
    <col min="9600" max="9600" width="22.3727272727273" style="92"/>
    <col min="9601" max="9601" width="3.36363636363636" style="92" customWidth="1"/>
    <col min="9602" max="9602" width="5.18181818181818" style="92" customWidth="1"/>
    <col min="9603" max="9603" width="4.27272727272727" style="92" customWidth="1"/>
    <col min="9604" max="9604" width="5.18181818181818" style="92" customWidth="1"/>
    <col min="9605" max="9605" width="3.36363636363636" style="92" customWidth="1"/>
    <col min="9606" max="9606" width="8.81818181818182" style="92" customWidth="1"/>
    <col min="9607" max="9607" width="4.27272727272727" style="92" customWidth="1"/>
    <col min="9608" max="9608" width="7" style="92" customWidth="1"/>
    <col min="9609" max="9609" width="8.81818181818182" style="92" customWidth="1"/>
    <col min="9610" max="9610" width="4.27272727272727" style="92" customWidth="1"/>
    <col min="9611" max="9611" width="7" style="92" customWidth="1"/>
    <col min="9612" max="9613" width="8.81818181818182" style="92" customWidth="1"/>
    <col min="9614" max="9614" width="22.3727272727273" style="92"/>
    <col min="9615" max="9615" width="8.81818181818182" style="92" customWidth="1"/>
    <col min="9616" max="9616" width="22.3727272727273" style="92"/>
    <col min="9617" max="9617" width="3.36363636363636" style="92" customWidth="1"/>
    <col min="9618" max="9618" width="5.18181818181818" style="92" customWidth="1"/>
    <col min="9619" max="9619" width="4.27272727272727" style="92" customWidth="1"/>
    <col min="9620" max="9620" width="5.18181818181818" style="92" customWidth="1"/>
    <col min="9621" max="9621" width="3.36363636363636" style="92" customWidth="1"/>
    <col min="9622" max="9622" width="8.81818181818182" style="92" customWidth="1"/>
    <col min="9623" max="9623" width="4.27272727272727" style="92" customWidth="1"/>
    <col min="9624" max="9624" width="7" style="92" customWidth="1"/>
    <col min="9625" max="9625" width="8.81818181818182" style="92" customWidth="1"/>
    <col min="9626" max="9626" width="4.27272727272727" style="92" customWidth="1"/>
    <col min="9627" max="9627" width="7" style="92" customWidth="1"/>
    <col min="9628" max="9629" width="8.81818181818182" style="92" customWidth="1"/>
    <col min="9630" max="9630" width="22.3727272727273" style="92"/>
    <col min="9631" max="9631" width="8.81818181818182" style="92" customWidth="1"/>
    <col min="9632" max="9632" width="22.3727272727273" style="92"/>
    <col min="9633" max="9633" width="3.36363636363636" style="92" customWidth="1"/>
    <col min="9634" max="9634" width="5.18181818181818" style="92" customWidth="1"/>
    <col min="9635" max="9635" width="4.27272727272727" style="92" customWidth="1"/>
    <col min="9636" max="9636" width="5.18181818181818" style="92" customWidth="1"/>
    <col min="9637" max="9637" width="3.36363636363636" style="92" customWidth="1"/>
    <col min="9638" max="9638" width="8.81818181818182" style="92" customWidth="1"/>
    <col min="9639" max="9639" width="4.27272727272727" style="92" customWidth="1"/>
    <col min="9640" max="9640" width="7" style="92" customWidth="1"/>
    <col min="9641" max="9641" width="8.81818181818182" style="92" customWidth="1"/>
    <col min="9642" max="9642" width="4.27272727272727" style="92" customWidth="1"/>
    <col min="9643" max="9643" width="7" style="92" customWidth="1"/>
    <col min="9644" max="9645" width="8.81818181818182" style="92" customWidth="1"/>
    <col min="9646" max="9646" width="22.3727272727273" style="92"/>
    <col min="9647" max="9647" width="8.81818181818182" style="92" customWidth="1"/>
    <col min="9648" max="9648" width="22.3727272727273" style="92"/>
    <col min="9649" max="9649" width="3.36363636363636" style="92" customWidth="1"/>
    <col min="9650" max="9650" width="5.18181818181818" style="92" customWidth="1"/>
    <col min="9651" max="9651" width="4.27272727272727" style="92" customWidth="1"/>
    <col min="9652" max="9652" width="5.18181818181818" style="92" customWidth="1"/>
    <col min="9653" max="9653" width="3.36363636363636" style="92" customWidth="1"/>
    <col min="9654" max="9654" width="8.81818181818182" style="92" customWidth="1"/>
    <col min="9655" max="9655" width="4.27272727272727" style="92" customWidth="1"/>
    <col min="9656" max="9656" width="7" style="92" customWidth="1"/>
    <col min="9657" max="9657" width="8.81818181818182" style="92" customWidth="1"/>
    <col min="9658" max="9658" width="4.27272727272727" style="92" customWidth="1"/>
    <col min="9659" max="9659" width="7" style="92" customWidth="1"/>
    <col min="9660" max="9661" width="8.81818181818182" style="92" customWidth="1"/>
    <col min="9662" max="9662" width="22.3727272727273" style="92"/>
    <col min="9663" max="9663" width="8.81818181818182" style="92" customWidth="1"/>
    <col min="9664" max="9664" width="22.3727272727273" style="92"/>
    <col min="9665" max="9665" width="3.36363636363636" style="92" customWidth="1"/>
    <col min="9666" max="9666" width="5.18181818181818" style="92" customWidth="1"/>
    <col min="9667" max="9667" width="4.27272727272727" style="92" customWidth="1"/>
    <col min="9668" max="9668" width="5.18181818181818" style="92" customWidth="1"/>
    <col min="9669" max="9669" width="3.36363636363636" style="92" customWidth="1"/>
    <col min="9670" max="9670" width="8.81818181818182" style="92" customWidth="1"/>
    <col min="9671" max="9671" width="4.27272727272727" style="92" customWidth="1"/>
    <col min="9672" max="9672" width="7" style="92" customWidth="1"/>
    <col min="9673" max="9673" width="8.81818181818182" style="92" customWidth="1"/>
    <col min="9674" max="9674" width="4.27272727272727" style="92" customWidth="1"/>
    <col min="9675" max="9675" width="7" style="92" customWidth="1"/>
    <col min="9676" max="9677" width="8.81818181818182" style="92" customWidth="1"/>
    <col min="9678" max="9678" width="22.3727272727273" style="92"/>
    <col min="9679" max="9679" width="8.81818181818182" style="92" customWidth="1"/>
    <col min="9680" max="9680" width="22.3727272727273" style="92"/>
    <col min="9681" max="9681" width="3.36363636363636" style="92" customWidth="1"/>
    <col min="9682" max="9682" width="5.18181818181818" style="92" customWidth="1"/>
    <col min="9683" max="9683" width="4.27272727272727" style="92" customWidth="1"/>
    <col min="9684" max="9684" width="5.18181818181818" style="92" customWidth="1"/>
    <col min="9685" max="9685" width="3.36363636363636" style="92" customWidth="1"/>
    <col min="9686" max="9686" width="8.81818181818182" style="92" customWidth="1"/>
    <col min="9687" max="9687" width="4.27272727272727" style="92" customWidth="1"/>
    <col min="9688" max="9688" width="7" style="92" customWidth="1"/>
    <col min="9689" max="9689" width="8.81818181818182" style="92" customWidth="1"/>
    <col min="9690" max="9690" width="4.27272727272727" style="92" customWidth="1"/>
    <col min="9691" max="9691" width="7" style="92" customWidth="1"/>
    <col min="9692" max="9693" width="8.81818181818182" style="92" customWidth="1"/>
    <col min="9694" max="9694" width="22.3727272727273" style="92"/>
    <col min="9695" max="9695" width="8.81818181818182" style="92" customWidth="1"/>
    <col min="9696" max="9696" width="22.3727272727273" style="92"/>
    <col min="9697" max="9697" width="3.36363636363636" style="92" customWidth="1"/>
    <col min="9698" max="9698" width="5.18181818181818" style="92" customWidth="1"/>
    <col min="9699" max="9699" width="4.27272727272727" style="92" customWidth="1"/>
    <col min="9700" max="9700" width="5.18181818181818" style="92" customWidth="1"/>
    <col min="9701" max="9701" width="3.36363636363636" style="92" customWidth="1"/>
    <col min="9702" max="9702" width="8.81818181818182" style="92" customWidth="1"/>
    <col min="9703" max="9703" width="4.27272727272727" style="92" customWidth="1"/>
    <col min="9704" max="9704" width="7" style="92" customWidth="1"/>
    <col min="9705" max="9705" width="8.81818181818182" style="92" customWidth="1"/>
    <col min="9706" max="9706" width="4.27272727272727" style="92" customWidth="1"/>
    <col min="9707" max="9707" width="7" style="92" customWidth="1"/>
    <col min="9708" max="9709" width="8.81818181818182" style="92" customWidth="1"/>
    <col min="9710" max="9710" width="22.3727272727273" style="92"/>
    <col min="9711" max="9711" width="8.81818181818182" style="92" customWidth="1"/>
    <col min="9712" max="9712" width="22.3727272727273" style="92"/>
    <col min="9713" max="9713" width="3.36363636363636" style="92" customWidth="1"/>
    <col min="9714" max="9714" width="5.18181818181818" style="92" customWidth="1"/>
    <col min="9715" max="9715" width="4.27272727272727" style="92" customWidth="1"/>
    <col min="9716" max="9716" width="5.18181818181818" style="92" customWidth="1"/>
    <col min="9717" max="9717" width="3.36363636363636" style="92" customWidth="1"/>
    <col min="9718" max="9718" width="8.81818181818182" style="92" customWidth="1"/>
    <col min="9719" max="9719" width="4.27272727272727" style="92" customWidth="1"/>
    <col min="9720" max="9720" width="7" style="92" customWidth="1"/>
    <col min="9721" max="9721" width="8.81818181818182" style="92" customWidth="1"/>
    <col min="9722" max="9722" width="4.27272727272727" style="92" customWidth="1"/>
    <col min="9723" max="9723" width="7" style="92" customWidth="1"/>
    <col min="9724" max="9725" width="8.81818181818182" style="92" customWidth="1"/>
    <col min="9726" max="9726" width="22.3727272727273" style="92"/>
    <col min="9727" max="9727" width="8.81818181818182" style="92" customWidth="1"/>
    <col min="9728" max="9728" width="22.3727272727273" style="92"/>
    <col min="9729" max="9729" width="3.36363636363636" style="92" customWidth="1"/>
    <col min="9730" max="9730" width="5.18181818181818" style="92" customWidth="1"/>
    <col min="9731" max="9731" width="4.27272727272727" style="92" customWidth="1"/>
    <col min="9732" max="9732" width="5.18181818181818" style="92" customWidth="1"/>
    <col min="9733" max="9733" width="3.36363636363636" style="92" customWidth="1"/>
    <col min="9734" max="9734" width="8.81818181818182" style="92" customWidth="1"/>
    <col min="9735" max="9735" width="4.27272727272727" style="92" customWidth="1"/>
    <col min="9736" max="9736" width="7" style="92" customWidth="1"/>
    <col min="9737" max="9737" width="8.81818181818182" style="92" customWidth="1"/>
    <col min="9738" max="9738" width="4.27272727272727" style="92" customWidth="1"/>
    <col min="9739" max="9739" width="7" style="92" customWidth="1"/>
    <col min="9740" max="9741" width="8.81818181818182" style="92" customWidth="1"/>
    <col min="9742" max="9742" width="22.3727272727273" style="92"/>
    <col min="9743" max="9743" width="8.81818181818182" style="92" customWidth="1"/>
    <col min="9744" max="9744" width="22.3727272727273" style="92"/>
    <col min="9745" max="9745" width="3.36363636363636" style="92" customWidth="1"/>
    <col min="9746" max="9746" width="5.18181818181818" style="92" customWidth="1"/>
    <col min="9747" max="9747" width="4.27272727272727" style="92" customWidth="1"/>
    <col min="9748" max="9748" width="5.18181818181818" style="92" customWidth="1"/>
    <col min="9749" max="9749" width="3.36363636363636" style="92" customWidth="1"/>
    <col min="9750" max="9750" width="8.81818181818182" style="92" customWidth="1"/>
    <col min="9751" max="9751" width="4.27272727272727" style="92" customWidth="1"/>
    <col min="9752" max="9752" width="7" style="92" customWidth="1"/>
    <col min="9753" max="9753" width="8.81818181818182" style="92" customWidth="1"/>
    <col min="9754" max="9754" width="4.27272727272727" style="92" customWidth="1"/>
    <col min="9755" max="9755" width="7" style="92" customWidth="1"/>
    <col min="9756" max="9757" width="8.81818181818182" style="92" customWidth="1"/>
    <col min="9758" max="9758" width="22.3727272727273" style="92"/>
    <col min="9759" max="9759" width="8.81818181818182" style="92" customWidth="1"/>
    <col min="9760" max="9760" width="22.3727272727273" style="92"/>
    <col min="9761" max="9761" width="3.36363636363636" style="92" customWidth="1"/>
    <col min="9762" max="9762" width="5.18181818181818" style="92" customWidth="1"/>
    <col min="9763" max="9763" width="4.27272727272727" style="92" customWidth="1"/>
    <col min="9764" max="9764" width="5.18181818181818" style="92" customWidth="1"/>
    <col min="9765" max="9765" width="3.36363636363636" style="92" customWidth="1"/>
    <col min="9766" max="9766" width="8.81818181818182" style="92" customWidth="1"/>
    <col min="9767" max="9767" width="4.27272727272727" style="92" customWidth="1"/>
    <col min="9768" max="9768" width="7" style="92" customWidth="1"/>
    <col min="9769" max="9769" width="8.81818181818182" style="92" customWidth="1"/>
    <col min="9770" max="9770" width="4.27272727272727" style="92" customWidth="1"/>
    <col min="9771" max="9771" width="7" style="92" customWidth="1"/>
    <col min="9772" max="9773" width="8.81818181818182" style="92" customWidth="1"/>
    <col min="9774" max="9774" width="22.3727272727273" style="92"/>
    <col min="9775" max="9775" width="8.81818181818182" style="92" customWidth="1"/>
    <col min="9776" max="9776" width="22.3727272727273" style="92"/>
    <col min="9777" max="9777" width="3.36363636363636" style="92" customWidth="1"/>
    <col min="9778" max="9778" width="5.18181818181818" style="92" customWidth="1"/>
    <col min="9779" max="9779" width="4.27272727272727" style="92" customWidth="1"/>
    <col min="9780" max="9780" width="5.18181818181818" style="92" customWidth="1"/>
    <col min="9781" max="9781" width="3.36363636363636" style="92" customWidth="1"/>
    <col min="9782" max="9782" width="8.81818181818182" style="92" customWidth="1"/>
    <col min="9783" max="9783" width="4.27272727272727" style="92" customWidth="1"/>
    <col min="9784" max="9784" width="7" style="92" customWidth="1"/>
    <col min="9785" max="9785" width="8.81818181818182" style="92" customWidth="1"/>
    <col min="9786" max="9786" width="4.27272727272727" style="92" customWidth="1"/>
    <col min="9787" max="9787" width="7" style="92" customWidth="1"/>
    <col min="9788" max="9789" width="8.81818181818182" style="92" customWidth="1"/>
    <col min="9790" max="9790" width="22.3727272727273" style="92"/>
    <col min="9791" max="9791" width="8.81818181818182" style="92" customWidth="1"/>
    <col min="9792" max="9792" width="22.3727272727273" style="92"/>
    <col min="9793" max="9793" width="3.36363636363636" style="92" customWidth="1"/>
    <col min="9794" max="9794" width="5.18181818181818" style="92" customWidth="1"/>
    <col min="9795" max="9795" width="4.27272727272727" style="92" customWidth="1"/>
    <col min="9796" max="9796" width="5.18181818181818" style="92" customWidth="1"/>
    <col min="9797" max="9797" width="3.36363636363636" style="92" customWidth="1"/>
    <col min="9798" max="9798" width="8.81818181818182" style="92" customWidth="1"/>
    <col min="9799" max="9799" width="4.27272727272727" style="92" customWidth="1"/>
    <col min="9800" max="9800" width="7" style="92" customWidth="1"/>
    <col min="9801" max="9801" width="8.81818181818182" style="92" customWidth="1"/>
    <col min="9802" max="9802" width="4.27272727272727" style="92" customWidth="1"/>
    <col min="9803" max="9803" width="7" style="92" customWidth="1"/>
    <col min="9804" max="9805" width="8.81818181818182" style="92" customWidth="1"/>
    <col min="9806" max="9806" width="22.3727272727273" style="92"/>
    <col min="9807" max="9807" width="8.81818181818182" style="92" customWidth="1"/>
    <col min="9808" max="9808" width="22.3727272727273" style="92"/>
    <col min="9809" max="9809" width="3.36363636363636" style="92" customWidth="1"/>
    <col min="9810" max="9810" width="5.18181818181818" style="92" customWidth="1"/>
    <col min="9811" max="9811" width="4.27272727272727" style="92" customWidth="1"/>
    <col min="9812" max="9812" width="5.18181818181818" style="92" customWidth="1"/>
    <col min="9813" max="9813" width="3.36363636363636" style="92" customWidth="1"/>
    <col min="9814" max="9814" width="8.81818181818182" style="92" customWidth="1"/>
    <col min="9815" max="9815" width="4.27272727272727" style="92" customWidth="1"/>
    <col min="9816" max="9816" width="7" style="92" customWidth="1"/>
    <col min="9817" max="9817" width="8.81818181818182" style="92" customWidth="1"/>
    <col min="9818" max="9818" width="4.27272727272727" style="92" customWidth="1"/>
    <col min="9819" max="9819" width="7" style="92" customWidth="1"/>
    <col min="9820" max="9821" width="8.81818181818182" style="92" customWidth="1"/>
    <col min="9822" max="9822" width="22.3727272727273" style="92"/>
    <col min="9823" max="9823" width="8.81818181818182" style="92" customWidth="1"/>
    <col min="9824" max="9824" width="22.3727272727273" style="92"/>
    <col min="9825" max="9825" width="3.36363636363636" style="92" customWidth="1"/>
    <col min="9826" max="9826" width="5.18181818181818" style="92" customWidth="1"/>
    <col min="9827" max="9827" width="4.27272727272727" style="92" customWidth="1"/>
    <col min="9828" max="9828" width="5.18181818181818" style="92" customWidth="1"/>
    <col min="9829" max="9829" width="3.36363636363636" style="92" customWidth="1"/>
    <col min="9830" max="9830" width="8.81818181818182" style="92" customWidth="1"/>
    <col min="9831" max="9831" width="4.27272727272727" style="92" customWidth="1"/>
    <col min="9832" max="9832" width="7" style="92" customWidth="1"/>
    <col min="9833" max="9833" width="8.81818181818182" style="92" customWidth="1"/>
    <col min="9834" max="9834" width="4.27272727272727" style="92" customWidth="1"/>
    <col min="9835" max="9835" width="7" style="92" customWidth="1"/>
    <col min="9836" max="9837" width="8.81818181818182" style="92" customWidth="1"/>
    <col min="9838" max="9838" width="22.3727272727273" style="92"/>
    <col min="9839" max="9839" width="8.81818181818182" style="92" customWidth="1"/>
    <col min="9840" max="9840" width="22.3727272727273" style="92"/>
    <col min="9841" max="9841" width="3.36363636363636" style="92" customWidth="1"/>
    <col min="9842" max="9842" width="5.18181818181818" style="92" customWidth="1"/>
    <col min="9843" max="9843" width="4.27272727272727" style="92" customWidth="1"/>
    <col min="9844" max="9844" width="5.18181818181818" style="92" customWidth="1"/>
    <col min="9845" max="9845" width="3.36363636363636" style="92" customWidth="1"/>
    <col min="9846" max="9846" width="8.81818181818182" style="92" customWidth="1"/>
    <col min="9847" max="9847" width="4.27272727272727" style="92" customWidth="1"/>
    <col min="9848" max="9848" width="7" style="92" customWidth="1"/>
    <col min="9849" max="9849" width="8.81818181818182" style="92" customWidth="1"/>
    <col min="9850" max="9850" width="4.27272727272727" style="92" customWidth="1"/>
    <col min="9851" max="9851" width="7" style="92" customWidth="1"/>
    <col min="9852" max="9853" width="8.81818181818182" style="92" customWidth="1"/>
    <col min="9854" max="9854" width="22.3727272727273" style="92"/>
    <col min="9855" max="9855" width="8.81818181818182" style="92" customWidth="1"/>
    <col min="9856" max="9856" width="22.3727272727273" style="92"/>
    <col min="9857" max="9857" width="3.36363636363636" style="92" customWidth="1"/>
    <col min="9858" max="9858" width="5.18181818181818" style="92" customWidth="1"/>
    <col min="9859" max="9859" width="4.27272727272727" style="92" customWidth="1"/>
    <col min="9860" max="9860" width="5.18181818181818" style="92" customWidth="1"/>
    <col min="9861" max="9861" width="3.36363636363636" style="92" customWidth="1"/>
    <col min="9862" max="9862" width="8.81818181818182" style="92" customWidth="1"/>
    <col min="9863" max="9863" width="4.27272727272727" style="92" customWidth="1"/>
    <col min="9864" max="9864" width="7" style="92" customWidth="1"/>
    <col min="9865" max="9865" width="8.81818181818182" style="92" customWidth="1"/>
    <col min="9866" max="9866" width="4.27272727272727" style="92" customWidth="1"/>
    <col min="9867" max="9867" width="7" style="92" customWidth="1"/>
    <col min="9868" max="9869" width="8.81818181818182" style="92" customWidth="1"/>
    <col min="9870" max="9870" width="22.3727272727273" style="92"/>
    <col min="9871" max="9871" width="8.81818181818182" style="92" customWidth="1"/>
    <col min="9872" max="9872" width="22.3727272727273" style="92"/>
    <col min="9873" max="9873" width="3.36363636363636" style="92" customWidth="1"/>
    <col min="9874" max="9874" width="5.18181818181818" style="92" customWidth="1"/>
    <col min="9875" max="9875" width="4.27272727272727" style="92" customWidth="1"/>
    <col min="9876" max="9876" width="5.18181818181818" style="92" customWidth="1"/>
    <col min="9877" max="9877" width="3.36363636363636" style="92" customWidth="1"/>
    <col min="9878" max="9878" width="8.81818181818182" style="92" customWidth="1"/>
    <col min="9879" max="9879" width="4.27272727272727" style="92" customWidth="1"/>
    <col min="9880" max="9880" width="7" style="92" customWidth="1"/>
    <col min="9881" max="9881" width="8.81818181818182" style="92" customWidth="1"/>
    <col min="9882" max="9882" width="4.27272727272727" style="92" customWidth="1"/>
    <col min="9883" max="9883" width="7" style="92" customWidth="1"/>
    <col min="9884" max="9885" width="8.81818181818182" style="92" customWidth="1"/>
    <col min="9886" max="9886" width="22.3727272727273" style="92"/>
    <col min="9887" max="9887" width="8.81818181818182" style="92" customWidth="1"/>
    <col min="9888" max="9888" width="22.3727272727273" style="92"/>
    <col min="9889" max="9889" width="3.36363636363636" style="92" customWidth="1"/>
    <col min="9890" max="9890" width="5.18181818181818" style="92" customWidth="1"/>
    <col min="9891" max="9891" width="4.27272727272727" style="92" customWidth="1"/>
    <col min="9892" max="9892" width="5.18181818181818" style="92" customWidth="1"/>
    <col min="9893" max="9893" width="3.36363636363636" style="92" customWidth="1"/>
    <col min="9894" max="9894" width="8.81818181818182" style="92" customWidth="1"/>
    <col min="9895" max="9895" width="4.27272727272727" style="92" customWidth="1"/>
    <col min="9896" max="9896" width="7" style="92" customWidth="1"/>
    <col min="9897" max="9897" width="8.81818181818182" style="92" customWidth="1"/>
    <col min="9898" max="9898" width="4.27272727272727" style="92" customWidth="1"/>
    <col min="9899" max="9899" width="7" style="92" customWidth="1"/>
    <col min="9900" max="9901" width="8.81818181818182" style="92" customWidth="1"/>
    <col min="9902" max="9902" width="22.3727272727273" style="92"/>
    <col min="9903" max="9903" width="8.81818181818182" style="92" customWidth="1"/>
    <col min="9904" max="9904" width="22.3727272727273" style="92"/>
    <col min="9905" max="9905" width="3.36363636363636" style="92" customWidth="1"/>
    <col min="9906" max="9906" width="5.18181818181818" style="92" customWidth="1"/>
    <col min="9907" max="9907" width="4.27272727272727" style="92" customWidth="1"/>
    <col min="9908" max="9908" width="5.18181818181818" style="92" customWidth="1"/>
    <col min="9909" max="9909" width="3.36363636363636" style="92" customWidth="1"/>
    <col min="9910" max="9910" width="8.81818181818182" style="92" customWidth="1"/>
    <col min="9911" max="9911" width="4.27272727272727" style="92" customWidth="1"/>
    <col min="9912" max="9912" width="7" style="92" customWidth="1"/>
    <col min="9913" max="9913" width="8.81818181818182" style="92" customWidth="1"/>
    <col min="9914" max="9914" width="4.27272727272727" style="92" customWidth="1"/>
    <col min="9915" max="9915" width="7" style="92" customWidth="1"/>
    <col min="9916" max="9917" width="8.81818181818182" style="92" customWidth="1"/>
    <col min="9918" max="9918" width="22.3727272727273" style="92"/>
    <col min="9919" max="9919" width="8.81818181818182" style="92" customWidth="1"/>
    <col min="9920" max="9920" width="22.3727272727273" style="92"/>
    <col min="9921" max="9921" width="3.36363636363636" style="92" customWidth="1"/>
    <col min="9922" max="9922" width="5.18181818181818" style="92" customWidth="1"/>
    <col min="9923" max="9923" width="4.27272727272727" style="92" customWidth="1"/>
    <col min="9924" max="9924" width="5.18181818181818" style="92" customWidth="1"/>
    <col min="9925" max="9925" width="3.36363636363636" style="92" customWidth="1"/>
    <col min="9926" max="9926" width="8.81818181818182" style="92" customWidth="1"/>
    <col min="9927" max="9927" width="4.27272727272727" style="92" customWidth="1"/>
    <col min="9928" max="9928" width="7" style="92" customWidth="1"/>
    <col min="9929" max="9929" width="8.81818181818182" style="92" customWidth="1"/>
    <col min="9930" max="9930" width="4.27272727272727" style="92" customWidth="1"/>
    <col min="9931" max="9931" width="7" style="92" customWidth="1"/>
    <col min="9932" max="9933" width="8.81818181818182" style="92" customWidth="1"/>
    <col min="9934" max="9934" width="22.3727272727273" style="92"/>
    <col min="9935" max="9935" width="8.81818181818182" style="92" customWidth="1"/>
    <col min="9936" max="9936" width="22.3727272727273" style="92"/>
    <col min="9937" max="9937" width="3.36363636363636" style="92" customWidth="1"/>
    <col min="9938" max="9938" width="5.18181818181818" style="92" customWidth="1"/>
    <col min="9939" max="9939" width="4.27272727272727" style="92" customWidth="1"/>
    <col min="9940" max="9940" width="5.18181818181818" style="92" customWidth="1"/>
    <col min="9941" max="9941" width="3.36363636363636" style="92" customWidth="1"/>
    <col min="9942" max="9942" width="8.81818181818182" style="92" customWidth="1"/>
    <col min="9943" max="9943" width="4.27272727272727" style="92" customWidth="1"/>
    <col min="9944" max="9944" width="7" style="92" customWidth="1"/>
    <col min="9945" max="9945" width="8.81818181818182" style="92" customWidth="1"/>
    <col min="9946" max="9946" width="4.27272727272727" style="92" customWidth="1"/>
    <col min="9947" max="9947" width="7" style="92" customWidth="1"/>
    <col min="9948" max="9949" width="8.81818181818182" style="92" customWidth="1"/>
    <col min="9950" max="9950" width="22.3727272727273" style="92"/>
    <col min="9951" max="9951" width="8.81818181818182" style="92" customWidth="1"/>
    <col min="9952" max="9952" width="22.3727272727273" style="92"/>
    <col min="9953" max="9953" width="3.36363636363636" style="92" customWidth="1"/>
    <col min="9954" max="9954" width="5.18181818181818" style="92" customWidth="1"/>
    <col min="9955" max="9955" width="4.27272727272727" style="92" customWidth="1"/>
    <col min="9956" max="9956" width="5.18181818181818" style="92" customWidth="1"/>
    <col min="9957" max="9957" width="3.36363636363636" style="92" customWidth="1"/>
    <col min="9958" max="9958" width="8.81818181818182" style="92" customWidth="1"/>
    <col min="9959" max="9959" width="4.27272727272727" style="92" customWidth="1"/>
    <col min="9960" max="9960" width="7" style="92" customWidth="1"/>
    <col min="9961" max="9961" width="8.81818181818182" style="92" customWidth="1"/>
    <col min="9962" max="9962" width="4.27272727272727" style="92" customWidth="1"/>
    <col min="9963" max="9963" width="7" style="92" customWidth="1"/>
    <col min="9964" max="9965" width="8.81818181818182" style="92" customWidth="1"/>
    <col min="9966" max="9966" width="22.3727272727273" style="92"/>
    <col min="9967" max="9967" width="8.81818181818182" style="92" customWidth="1"/>
    <col min="9968" max="9968" width="22.3727272727273" style="92"/>
    <col min="9969" max="9969" width="3.36363636363636" style="92" customWidth="1"/>
    <col min="9970" max="9970" width="5.18181818181818" style="92" customWidth="1"/>
    <col min="9971" max="9971" width="4.27272727272727" style="92" customWidth="1"/>
    <col min="9972" max="9972" width="5.18181818181818" style="92" customWidth="1"/>
    <col min="9973" max="9973" width="3.36363636363636" style="92" customWidth="1"/>
    <col min="9974" max="9974" width="8.81818181818182" style="92" customWidth="1"/>
    <col min="9975" max="9975" width="4.27272727272727" style="92" customWidth="1"/>
    <col min="9976" max="9976" width="7" style="92" customWidth="1"/>
    <col min="9977" max="9977" width="8.81818181818182" style="92" customWidth="1"/>
    <col min="9978" max="9978" width="4.27272727272727" style="92" customWidth="1"/>
    <col min="9979" max="9979" width="7" style="92" customWidth="1"/>
    <col min="9980" max="9981" width="8.81818181818182" style="92" customWidth="1"/>
    <col min="9982" max="9982" width="22.3727272727273" style="92"/>
    <col min="9983" max="9983" width="8.81818181818182" style="92" customWidth="1"/>
    <col min="9984" max="9984" width="22.3727272727273" style="92"/>
    <col min="9985" max="9985" width="3.36363636363636" style="92" customWidth="1"/>
    <col min="9986" max="9986" width="5.18181818181818" style="92" customWidth="1"/>
    <col min="9987" max="9987" width="4.27272727272727" style="92" customWidth="1"/>
    <col min="9988" max="9988" width="5.18181818181818" style="92" customWidth="1"/>
    <col min="9989" max="9989" width="3.36363636363636" style="92" customWidth="1"/>
    <col min="9990" max="9990" width="8.81818181818182" style="92" customWidth="1"/>
    <col min="9991" max="9991" width="4.27272727272727" style="92" customWidth="1"/>
    <col min="9992" max="9992" width="7" style="92" customWidth="1"/>
    <col min="9993" max="9993" width="8.81818181818182" style="92" customWidth="1"/>
    <col min="9994" max="9994" width="4.27272727272727" style="92" customWidth="1"/>
    <col min="9995" max="9995" width="7" style="92" customWidth="1"/>
    <col min="9996" max="9997" width="8.81818181818182" style="92" customWidth="1"/>
    <col min="9998" max="9998" width="22.3727272727273" style="92"/>
    <col min="9999" max="9999" width="8.81818181818182" style="92" customWidth="1"/>
    <col min="10000" max="10000" width="22.3727272727273" style="92"/>
    <col min="10001" max="10001" width="3.36363636363636" style="92" customWidth="1"/>
    <col min="10002" max="10002" width="5.18181818181818" style="92" customWidth="1"/>
    <col min="10003" max="10003" width="4.27272727272727" style="92" customWidth="1"/>
    <col min="10004" max="10004" width="5.18181818181818" style="92" customWidth="1"/>
    <col min="10005" max="10005" width="3.36363636363636" style="92" customWidth="1"/>
    <col min="10006" max="10006" width="8.81818181818182" style="92" customWidth="1"/>
    <col min="10007" max="10007" width="4.27272727272727" style="92" customWidth="1"/>
    <col min="10008" max="10008" width="7" style="92" customWidth="1"/>
    <col min="10009" max="10009" width="8.81818181818182" style="92" customWidth="1"/>
    <col min="10010" max="10010" width="4.27272727272727" style="92" customWidth="1"/>
    <col min="10011" max="10011" width="7" style="92" customWidth="1"/>
    <col min="10012" max="10013" width="8.81818181818182" style="92" customWidth="1"/>
    <col min="10014" max="10014" width="22.3727272727273" style="92"/>
    <col min="10015" max="10015" width="8.81818181818182" style="92" customWidth="1"/>
    <col min="10016" max="10016" width="22.3727272727273" style="92"/>
    <col min="10017" max="10017" width="3.36363636363636" style="92" customWidth="1"/>
    <col min="10018" max="10018" width="5.18181818181818" style="92" customWidth="1"/>
    <col min="10019" max="10019" width="4.27272727272727" style="92" customWidth="1"/>
    <col min="10020" max="10020" width="5.18181818181818" style="92" customWidth="1"/>
    <col min="10021" max="10021" width="3.36363636363636" style="92" customWidth="1"/>
    <col min="10022" max="10022" width="8.81818181818182" style="92" customWidth="1"/>
    <col min="10023" max="10023" width="4.27272727272727" style="92" customWidth="1"/>
    <col min="10024" max="10024" width="7" style="92" customWidth="1"/>
    <col min="10025" max="10025" width="8.81818181818182" style="92" customWidth="1"/>
    <col min="10026" max="10026" width="4.27272727272727" style="92" customWidth="1"/>
    <col min="10027" max="10027" width="7" style="92" customWidth="1"/>
    <col min="10028" max="10029" width="8.81818181818182" style="92" customWidth="1"/>
    <col min="10030" max="10030" width="22.3727272727273" style="92"/>
    <col min="10031" max="10031" width="8.81818181818182" style="92" customWidth="1"/>
    <col min="10032" max="10032" width="22.3727272727273" style="92"/>
    <col min="10033" max="10033" width="3.36363636363636" style="92" customWidth="1"/>
    <col min="10034" max="10034" width="5.18181818181818" style="92" customWidth="1"/>
    <col min="10035" max="10035" width="4.27272727272727" style="92" customWidth="1"/>
    <col min="10036" max="10036" width="5.18181818181818" style="92" customWidth="1"/>
    <col min="10037" max="10037" width="3.36363636363636" style="92" customWidth="1"/>
    <col min="10038" max="10038" width="8.81818181818182" style="92" customWidth="1"/>
    <col min="10039" max="10039" width="4.27272727272727" style="92" customWidth="1"/>
    <col min="10040" max="10040" width="7" style="92" customWidth="1"/>
    <col min="10041" max="10041" width="8.81818181818182" style="92" customWidth="1"/>
    <col min="10042" max="10042" width="4.27272727272727" style="92" customWidth="1"/>
    <col min="10043" max="10043" width="7" style="92" customWidth="1"/>
    <col min="10044" max="10045" width="8.81818181818182" style="92" customWidth="1"/>
    <col min="10046" max="10046" width="22.3727272727273" style="92"/>
    <col min="10047" max="10047" width="8.81818181818182" style="92" customWidth="1"/>
    <col min="10048" max="10048" width="22.3727272727273" style="92"/>
    <col min="10049" max="10049" width="3.36363636363636" style="92" customWidth="1"/>
    <col min="10050" max="10050" width="5.18181818181818" style="92" customWidth="1"/>
    <col min="10051" max="10051" width="4.27272727272727" style="92" customWidth="1"/>
    <col min="10052" max="10052" width="5.18181818181818" style="92" customWidth="1"/>
    <col min="10053" max="10053" width="3.36363636363636" style="92" customWidth="1"/>
    <col min="10054" max="10054" width="8.81818181818182" style="92" customWidth="1"/>
    <col min="10055" max="10055" width="4.27272727272727" style="92" customWidth="1"/>
    <col min="10056" max="10056" width="7" style="92" customWidth="1"/>
    <col min="10057" max="10057" width="8.81818181818182" style="92" customWidth="1"/>
    <col min="10058" max="10058" width="4.27272727272727" style="92" customWidth="1"/>
    <col min="10059" max="10059" width="7" style="92" customWidth="1"/>
    <col min="10060" max="10061" width="8.81818181818182" style="92" customWidth="1"/>
    <col min="10062" max="10062" width="22.3727272727273" style="92"/>
    <col min="10063" max="10063" width="8.81818181818182" style="92" customWidth="1"/>
    <col min="10064" max="10064" width="22.3727272727273" style="92"/>
    <col min="10065" max="10065" width="3.36363636363636" style="92" customWidth="1"/>
    <col min="10066" max="10066" width="5.18181818181818" style="92" customWidth="1"/>
    <col min="10067" max="10067" width="4.27272727272727" style="92" customWidth="1"/>
    <col min="10068" max="10068" width="5.18181818181818" style="92" customWidth="1"/>
    <col min="10069" max="10069" width="3.36363636363636" style="92" customWidth="1"/>
    <col min="10070" max="10070" width="8.81818181818182" style="92" customWidth="1"/>
    <col min="10071" max="10071" width="4.27272727272727" style="92" customWidth="1"/>
    <col min="10072" max="10072" width="7" style="92" customWidth="1"/>
    <col min="10073" max="10073" width="8.81818181818182" style="92" customWidth="1"/>
    <col min="10074" max="10074" width="4.27272727272727" style="92" customWidth="1"/>
    <col min="10075" max="10075" width="7" style="92" customWidth="1"/>
    <col min="10076" max="10077" width="8.81818181818182" style="92" customWidth="1"/>
    <col min="10078" max="10078" width="22.3727272727273" style="92"/>
    <col min="10079" max="10079" width="8.81818181818182" style="92" customWidth="1"/>
    <col min="10080" max="10080" width="22.3727272727273" style="92"/>
    <col min="10081" max="10081" width="3.36363636363636" style="92" customWidth="1"/>
    <col min="10082" max="10082" width="5.18181818181818" style="92" customWidth="1"/>
    <col min="10083" max="10083" width="4.27272727272727" style="92" customWidth="1"/>
    <col min="10084" max="10084" width="5.18181818181818" style="92" customWidth="1"/>
    <col min="10085" max="10085" width="3.36363636363636" style="92" customWidth="1"/>
    <col min="10086" max="10086" width="8.81818181818182" style="92" customWidth="1"/>
    <col min="10087" max="10087" width="4.27272727272727" style="92" customWidth="1"/>
    <col min="10088" max="10088" width="7" style="92" customWidth="1"/>
    <col min="10089" max="10089" width="8.81818181818182" style="92" customWidth="1"/>
    <col min="10090" max="10090" width="4.27272727272727" style="92" customWidth="1"/>
    <col min="10091" max="10091" width="7" style="92" customWidth="1"/>
    <col min="10092" max="10093" width="8.81818181818182" style="92" customWidth="1"/>
    <col min="10094" max="10094" width="22.3727272727273" style="92"/>
    <col min="10095" max="10095" width="8.81818181818182" style="92" customWidth="1"/>
    <col min="10096" max="10096" width="22.3727272727273" style="92"/>
    <col min="10097" max="10097" width="3.36363636363636" style="92" customWidth="1"/>
    <col min="10098" max="10098" width="5.18181818181818" style="92" customWidth="1"/>
    <col min="10099" max="10099" width="4.27272727272727" style="92" customWidth="1"/>
    <col min="10100" max="10100" width="5.18181818181818" style="92" customWidth="1"/>
    <col min="10101" max="10101" width="3.36363636363636" style="92" customWidth="1"/>
    <col min="10102" max="10102" width="8.81818181818182" style="92" customWidth="1"/>
    <col min="10103" max="10103" width="4.27272727272727" style="92" customWidth="1"/>
    <col min="10104" max="10104" width="7" style="92" customWidth="1"/>
    <col min="10105" max="10105" width="8.81818181818182" style="92" customWidth="1"/>
    <col min="10106" max="10106" width="4.27272727272727" style="92" customWidth="1"/>
    <col min="10107" max="10107" width="7" style="92" customWidth="1"/>
    <col min="10108" max="10109" width="8.81818181818182" style="92" customWidth="1"/>
    <col min="10110" max="10110" width="22.3727272727273" style="92"/>
    <col min="10111" max="10111" width="8.81818181818182" style="92" customWidth="1"/>
    <col min="10112" max="10112" width="22.3727272727273" style="92"/>
    <col min="10113" max="10113" width="3.36363636363636" style="92" customWidth="1"/>
    <col min="10114" max="10114" width="5.18181818181818" style="92" customWidth="1"/>
    <col min="10115" max="10115" width="4.27272727272727" style="92" customWidth="1"/>
    <col min="10116" max="10116" width="5.18181818181818" style="92" customWidth="1"/>
    <col min="10117" max="10117" width="3.36363636363636" style="92" customWidth="1"/>
    <col min="10118" max="10118" width="8.81818181818182" style="92" customWidth="1"/>
    <col min="10119" max="10119" width="4.27272727272727" style="92" customWidth="1"/>
    <col min="10120" max="10120" width="7" style="92" customWidth="1"/>
    <col min="10121" max="10121" width="8.81818181818182" style="92" customWidth="1"/>
    <col min="10122" max="10122" width="4.27272727272727" style="92" customWidth="1"/>
    <col min="10123" max="10123" width="7" style="92" customWidth="1"/>
    <col min="10124" max="10125" width="8.81818181818182" style="92" customWidth="1"/>
    <col min="10126" max="10126" width="22.3727272727273" style="92"/>
    <col min="10127" max="10127" width="8.81818181818182" style="92" customWidth="1"/>
    <col min="10128" max="10128" width="22.3727272727273" style="92"/>
    <col min="10129" max="10129" width="3.36363636363636" style="92" customWidth="1"/>
    <col min="10130" max="10130" width="5.18181818181818" style="92" customWidth="1"/>
    <col min="10131" max="10131" width="4.27272727272727" style="92" customWidth="1"/>
    <col min="10132" max="10132" width="5.18181818181818" style="92" customWidth="1"/>
    <col min="10133" max="10133" width="3.36363636363636" style="92" customWidth="1"/>
    <col min="10134" max="10134" width="8.81818181818182" style="92" customWidth="1"/>
    <col min="10135" max="10135" width="4.27272727272727" style="92" customWidth="1"/>
    <col min="10136" max="10136" width="7" style="92" customWidth="1"/>
    <col min="10137" max="10137" width="8.81818181818182" style="92" customWidth="1"/>
    <col min="10138" max="10138" width="4.27272727272727" style="92" customWidth="1"/>
    <col min="10139" max="10139" width="7" style="92" customWidth="1"/>
    <col min="10140" max="10141" width="8.81818181818182" style="92" customWidth="1"/>
    <col min="10142" max="10142" width="22.3727272727273" style="92"/>
    <col min="10143" max="10143" width="8.81818181818182" style="92" customWidth="1"/>
    <col min="10144" max="10144" width="22.3727272727273" style="92"/>
    <col min="10145" max="10145" width="3.36363636363636" style="92" customWidth="1"/>
    <col min="10146" max="10146" width="5.18181818181818" style="92" customWidth="1"/>
    <col min="10147" max="10147" width="4.27272727272727" style="92" customWidth="1"/>
    <col min="10148" max="10148" width="5.18181818181818" style="92" customWidth="1"/>
    <col min="10149" max="10149" width="3.36363636363636" style="92" customWidth="1"/>
    <col min="10150" max="10150" width="8.81818181818182" style="92" customWidth="1"/>
    <col min="10151" max="10151" width="4.27272727272727" style="92" customWidth="1"/>
    <col min="10152" max="10152" width="7" style="92" customWidth="1"/>
    <col min="10153" max="10153" width="8.81818181818182" style="92" customWidth="1"/>
    <col min="10154" max="10154" width="4.27272727272727" style="92" customWidth="1"/>
    <col min="10155" max="10155" width="7" style="92" customWidth="1"/>
    <col min="10156" max="10157" width="8.81818181818182" style="92" customWidth="1"/>
    <col min="10158" max="10158" width="22.3727272727273" style="92"/>
    <col min="10159" max="10159" width="8.81818181818182" style="92" customWidth="1"/>
    <col min="10160" max="10160" width="22.3727272727273" style="92"/>
    <col min="10161" max="10161" width="3.36363636363636" style="92" customWidth="1"/>
    <col min="10162" max="10162" width="5.18181818181818" style="92" customWidth="1"/>
    <col min="10163" max="10163" width="4.27272727272727" style="92" customWidth="1"/>
    <col min="10164" max="10164" width="5.18181818181818" style="92" customWidth="1"/>
    <col min="10165" max="10165" width="3.36363636363636" style="92" customWidth="1"/>
    <col min="10166" max="10166" width="8.81818181818182" style="92" customWidth="1"/>
    <col min="10167" max="10167" width="4.27272727272727" style="92" customWidth="1"/>
    <col min="10168" max="10168" width="7" style="92" customWidth="1"/>
    <col min="10169" max="10169" width="8.81818181818182" style="92" customWidth="1"/>
    <col min="10170" max="10170" width="4.27272727272727" style="92" customWidth="1"/>
    <col min="10171" max="10171" width="7" style="92" customWidth="1"/>
    <col min="10172" max="10173" width="8.81818181818182" style="92" customWidth="1"/>
    <col min="10174" max="10174" width="22.3727272727273" style="92"/>
    <col min="10175" max="10175" width="8.81818181818182" style="92" customWidth="1"/>
    <col min="10176" max="10176" width="22.3727272727273" style="92"/>
    <col min="10177" max="10177" width="3.36363636363636" style="92" customWidth="1"/>
    <col min="10178" max="10178" width="5.18181818181818" style="92" customWidth="1"/>
    <col min="10179" max="10179" width="4.27272727272727" style="92" customWidth="1"/>
    <col min="10180" max="10180" width="5.18181818181818" style="92" customWidth="1"/>
    <col min="10181" max="10181" width="3.36363636363636" style="92" customWidth="1"/>
    <col min="10182" max="10182" width="8.81818181818182" style="92" customWidth="1"/>
    <col min="10183" max="10183" width="4.27272727272727" style="92" customWidth="1"/>
    <col min="10184" max="10184" width="7" style="92" customWidth="1"/>
    <col min="10185" max="10185" width="8.81818181818182" style="92" customWidth="1"/>
    <col min="10186" max="10186" width="4.27272727272727" style="92" customWidth="1"/>
    <col min="10187" max="10187" width="7" style="92" customWidth="1"/>
    <col min="10188" max="10189" width="8.81818181818182" style="92" customWidth="1"/>
    <col min="10190" max="10190" width="22.3727272727273" style="92"/>
    <col min="10191" max="10191" width="8.81818181818182" style="92" customWidth="1"/>
    <col min="10192" max="10192" width="22.3727272727273" style="92"/>
    <col min="10193" max="10193" width="3.36363636363636" style="92" customWidth="1"/>
    <col min="10194" max="10194" width="5.18181818181818" style="92" customWidth="1"/>
    <col min="10195" max="10195" width="4.27272727272727" style="92" customWidth="1"/>
    <col min="10196" max="10196" width="5.18181818181818" style="92" customWidth="1"/>
    <col min="10197" max="10197" width="3.36363636363636" style="92" customWidth="1"/>
    <col min="10198" max="10198" width="8.81818181818182" style="92" customWidth="1"/>
    <col min="10199" max="10199" width="4.27272727272727" style="92" customWidth="1"/>
    <col min="10200" max="10200" width="7" style="92" customWidth="1"/>
    <col min="10201" max="10201" width="8.81818181818182" style="92" customWidth="1"/>
    <col min="10202" max="10202" width="4.27272727272727" style="92" customWidth="1"/>
    <col min="10203" max="10203" width="7" style="92" customWidth="1"/>
    <col min="10204" max="10205" width="8.81818181818182" style="92" customWidth="1"/>
    <col min="10206" max="10206" width="22.3727272727273" style="92"/>
    <col min="10207" max="10207" width="8.81818181818182" style="92" customWidth="1"/>
    <col min="10208" max="10208" width="22.3727272727273" style="92"/>
    <col min="10209" max="10209" width="3.36363636363636" style="92" customWidth="1"/>
    <col min="10210" max="10210" width="5.18181818181818" style="92" customWidth="1"/>
    <col min="10211" max="10211" width="4.27272727272727" style="92" customWidth="1"/>
    <col min="10212" max="10212" width="5.18181818181818" style="92" customWidth="1"/>
    <col min="10213" max="10213" width="3.36363636363636" style="92" customWidth="1"/>
    <col min="10214" max="10214" width="8.81818181818182" style="92" customWidth="1"/>
    <col min="10215" max="10215" width="4.27272727272727" style="92" customWidth="1"/>
    <col min="10216" max="10216" width="7" style="92" customWidth="1"/>
    <col min="10217" max="10217" width="8.81818181818182" style="92" customWidth="1"/>
    <col min="10218" max="10218" width="4.27272727272727" style="92" customWidth="1"/>
    <col min="10219" max="10219" width="7" style="92" customWidth="1"/>
    <col min="10220" max="10221" width="8.81818181818182" style="92" customWidth="1"/>
    <col min="10222" max="10222" width="22.3727272727273" style="92"/>
    <col min="10223" max="10223" width="8.81818181818182" style="92" customWidth="1"/>
    <col min="10224" max="10224" width="22.3727272727273" style="92"/>
    <col min="10225" max="10225" width="3.36363636363636" style="92" customWidth="1"/>
    <col min="10226" max="10226" width="5.18181818181818" style="92" customWidth="1"/>
    <col min="10227" max="10227" width="4.27272727272727" style="92" customWidth="1"/>
    <col min="10228" max="10228" width="5.18181818181818" style="92" customWidth="1"/>
    <col min="10229" max="10229" width="3.36363636363636" style="92" customWidth="1"/>
    <col min="10230" max="10230" width="8.81818181818182" style="92" customWidth="1"/>
    <col min="10231" max="10231" width="4.27272727272727" style="92" customWidth="1"/>
    <col min="10232" max="10232" width="7" style="92" customWidth="1"/>
    <col min="10233" max="10233" width="8.81818181818182" style="92" customWidth="1"/>
    <col min="10234" max="10234" width="4.27272727272727" style="92" customWidth="1"/>
    <col min="10235" max="10235" width="7" style="92" customWidth="1"/>
    <col min="10236" max="10237" width="8.81818181818182" style="92" customWidth="1"/>
    <col min="10238" max="10238" width="22.3727272727273" style="92"/>
    <col min="10239" max="10239" width="8.81818181818182" style="92" customWidth="1"/>
    <col min="10240" max="10240" width="22.3727272727273" style="92"/>
    <col min="10241" max="10241" width="3.36363636363636" style="92" customWidth="1"/>
    <col min="10242" max="10242" width="5.18181818181818" style="92" customWidth="1"/>
    <col min="10243" max="10243" width="4.27272727272727" style="92" customWidth="1"/>
    <col min="10244" max="10244" width="5.18181818181818" style="92" customWidth="1"/>
    <col min="10245" max="10245" width="3.36363636363636" style="92" customWidth="1"/>
    <col min="10246" max="10246" width="8.81818181818182" style="92" customWidth="1"/>
    <col min="10247" max="10247" width="4.27272727272727" style="92" customWidth="1"/>
    <col min="10248" max="10248" width="7" style="92" customWidth="1"/>
    <col min="10249" max="10249" width="8.81818181818182" style="92" customWidth="1"/>
    <col min="10250" max="10250" width="4.27272727272727" style="92" customWidth="1"/>
    <col min="10251" max="10251" width="7" style="92" customWidth="1"/>
    <col min="10252" max="10253" width="8.81818181818182" style="92" customWidth="1"/>
    <col min="10254" max="10254" width="22.3727272727273" style="92"/>
    <col min="10255" max="10255" width="8.81818181818182" style="92" customWidth="1"/>
    <col min="10256" max="10256" width="22.3727272727273" style="92"/>
    <col min="10257" max="10257" width="3.36363636363636" style="92" customWidth="1"/>
    <col min="10258" max="10258" width="5.18181818181818" style="92" customWidth="1"/>
    <col min="10259" max="10259" width="4.27272727272727" style="92" customWidth="1"/>
    <col min="10260" max="10260" width="5.18181818181818" style="92" customWidth="1"/>
    <col min="10261" max="10261" width="3.36363636363636" style="92" customWidth="1"/>
    <col min="10262" max="10262" width="8.81818181818182" style="92" customWidth="1"/>
    <col min="10263" max="10263" width="4.27272727272727" style="92" customWidth="1"/>
    <col min="10264" max="10264" width="7" style="92" customWidth="1"/>
    <col min="10265" max="10265" width="8.81818181818182" style="92" customWidth="1"/>
    <col min="10266" max="10266" width="4.27272727272727" style="92" customWidth="1"/>
    <col min="10267" max="10267" width="7" style="92" customWidth="1"/>
    <col min="10268" max="10269" width="8.81818181818182" style="92" customWidth="1"/>
    <col min="10270" max="10270" width="22.3727272727273" style="92"/>
    <col min="10271" max="10271" width="8.81818181818182" style="92" customWidth="1"/>
    <col min="10272" max="10272" width="22.3727272727273" style="92"/>
    <col min="10273" max="10273" width="3.36363636363636" style="92" customWidth="1"/>
    <col min="10274" max="10274" width="5.18181818181818" style="92" customWidth="1"/>
    <col min="10275" max="10275" width="4.27272727272727" style="92" customWidth="1"/>
    <col min="10276" max="10276" width="5.18181818181818" style="92" customWidth="1"/>
    <col min="10277" max="10277" width="3.36363636363636" style="92" customWidth="1"/>
    <col min="10278" max="10278" width="8.81818181818182" style="92" customWidth="1"/>
    <col min="10279" max="10279" width="4.27272727272727" style="92" customWidth="1"/>
    <col min="10280" max="10280" width="7" style="92" customWidth="1"/>
    <col min="10281" max="10281" width="8.81818181818182" style="92" customWidth="1"/>
    <col min="10282" max="10282" width="4.27272727272727" style="92" customWidth="1"/>
    <col min="10283" max="10283" width="7" style="92" customWidth="1"/>
    <col min="10284" max="10285" width="8.81818181818182" style="92" customWidth="1"/>
    <col min="10286" max="10286" width="22.3727272727273" style="92"/>
    <col min="10287" max="10287" width="8.81818181818182" style="92" customWidth="1"/>
    <col min="10288" max="10288" width="22.3727272727273" style="92"/>
    <col min="10289" max="10289" width="3.36363636363636" style="92" customWidth="1"/>
    <col min="10290" max="10290" width="5.18181818181818" style="92" customWidth="1"/>
    <col min="10291" max="10291" width="4.27272727272727" style="92" customWidth="1"/>
    <col min="10292" max="10292" width="5.18181818181818" style="92" customWidth="1"/>
    <col min="10293" max="10293" width="3.36363636363636" style="92" customWidth="1"/>
    <col min="10294" max="10294" width="8.81818181818182" style="92" customWidth="1"/>
    <col min="10295" max="10295" width="4.27272727272727" style="92" customWidth="1"/>
    <col min="10296" max="10296" width="7" style="92" customWidth="1"/>
    <col min="10297" max="10297" width="8.81818181818182" style="92" customWidth="1"/>
    <col min="10298" max="10298" width="4.27272727272727" style="92" customWidth="1"/>
    <col min="10299" max="10299" width="7" style="92" customWidth="1"/>
    <col min="10300" max="10301" width="8.81818181818182" style="92" customWidth="1"/>
    <col min="10302" max="10302" width="22.3727272727273" style="92"/>
    <col min="10303" max="10303" width="8.81818181818182" style="92" customWidth="1"/>
    <col min="10304" max="10304" width="22.3727272727273" style="92"/>
    <col min="10305" max="10305" width="3.36363636363636" style="92" customWidth="1"/>
    <col min="10306" max="10306" width="5.18181818181818" style="92" customWidth="1"/>
    <col min="10307" max="10307" width="4.27272727272727" style="92" customWidth="1"/>
    <col min="10308" max="10308" width="5.18181818181818" style="92" customWidth="1"/>
    <col min="10309" max="10309" width="3.36363636363636" style="92" customWidth="1"/>
    <col min="10310" max="10310" width="8.81818181818182" style="92" customWidth="1"/>
    <col min="10311" max="10311" width="4.27272727272727" style="92" customWidth="1"/>
    <col min="10312" max="10312" width="7" style="92" customWidth="1"/>
    <col min="10313" max="10313" width="8.81818181818182" style="92" customWidth="1"/>
    <col min="10314" max="10314" width="4.27272727272727" style="92" customWidth="1"/>
    <col min="10315" max="10315" width="7" style="92" customWidth="1"/>
    <col min="10316" max="10317" width="8.81818181818182" style="92" customWidth="1"/>
    <col min="10318" max="10318" width="22.3727272727273" style="92"/>
    <col min="10319" max="10319" width="8.81818181818182" style="92" customWidth="1"/>
    <col min="10320" max="10320" width="22.3727272727273" style="92"/>
    <col min="10321" max="10321" width="3.36363636363636" style="92" customWidth="1"/>
    <col min="10322" max="10322" width="5.18181818181818" style="92" customWidth="1"/>
    <col min="10323" max="10323" width="4.27272727272727" style="92" customWidth="1"/>
    <col min="10324" max="10324" width="5.18181818181818" style="92" customWidth="1"/>
    <col min="10325" max="10325" width="3.36363636363636" style="92" customWidth="1"/>
    <col min="10326" max="10326" width="8.81818181818182" style="92" customWidth="1"/>
    <col min="10327" max="10327" width="4.27272727272727" style="92" customWidth="1"/>
    <col min="10328" max="10328" width="7" style="92" customWidth="1"/>
    <col min="10329" max="10329" width="8.81818181818182" style="92" customWidth="1"/>
    <col min="10330" max="10330" width="4.27272727272727" style="92" customWidth="1"/>
    <col min="10331" max="10331" width="7" style="92" customWidth="1"/>
    <col min="10332" max="10333" width="8.81818181818182" style="92" customWidth="1"/>
    <col min="10334" max="10334" width="22.3727272727273" style="92"/>
    <col min="10335" max="10335" width="8.81818181818182" style="92" customWidth="1"/>
    <col min="10336" max="10336" width="22.3727272727273" style="92"/>
    <col min="10337" max="10337" width="3.36363636363636" style="92" customWidth="1"/>
    <col min="10338" max="10338" width="5.18181818181818" style="92" customWidth="1"/>
    <col min="10339" max="10339" width="4.27272727272727" style="92" customWidth="1"/>
    <col min="10340" max="10340" width="5.18181818181818" style="92" customWidth="1"/>
    <col min="10341" max="10341" width="3.36363636363636" style="92" customWidth="1"/>
    <col min="10342" max="10342" width="8.81818181818182" style="92" customWidth="1"/>
    <col min="10343" max="10343" width="4.27272727272727" style="92" customWidth="1"/>
    <col min="10344" max="10344" width="7" style="92" customWidth="1"/>
    <col min="10345" max="10345" width="8.81818181818182" style="92" customWidth="1"/>
    <col min="10346" max="10346" width="4.27272727272727" style="92" customWidth="1"/>
    <col min="10347" max="10347" width="7" style="92" customWidth="1"/>
    <col min="10348" max="10349" width="8.81818181818182" style="92" customWidth="1"/>
    <col min="10350" max="10350" width="22.3727272727273" style="92"/>
    <col min="10351" max="10351" width="8.81818181818182" style="92" customWidth="1"/>
    <col min="10352" max="10352" width="22.3727272727273" style="92"/>
    <col min="10353" max="10353" width="3.36363636363636" style="92" customWidth="1"/>
    <col min="10354" max="10354" width="5.18181818181818" style="92" customWidth="1"/>
    <col min="10355" max="10355" width="4.27272727272727" style="92" customWidth="1"/>
    <col min="10356" max="10356" width="5.18181818181818" style="92" customWidth="1"/>
    <col min="10357" max="10357" width="3.36363636363636" style="92" customWidth="1"/>
    <col min="10358" max="10358" width="8.81818181818182" style="92" customWidth="1"/>
    <col min="10359" max="10359" width="4.27272727272727" style="92" customWidth="1"/>
    <col min="10360" max="10360" width="7" style="92" customWidth="1"/>
    <col min="10361" max="10361" width="8.81818181818182" style="92" customWidth="1"/>
    <col min="10362" max="10362" width="4.27272727272727" style="92" customWidth="1"/>
    <col min="10363" max="10363" width="7" style="92" customWidth="1"/>
    <col min="10364" max="10365" width="8.81818181818182" style="92" customWidth="1"/>
    <col min="10366" max="10366" width="22.3727272727273" style="92"/>
    <col min="10367" max="10367" width="8.81818181818182" style="92" customWidth="1"/>
    <col min="10368" max="10368" width="22.3727272727273" style="92"/>
    <col min="10369" max="10369" width="3.36363636363636" style="92" customWidth="1"/>
    <col min="10370" max="10370" width="5.18181818181818" style="92" customWidth="1"/>
    <col min="10371" max="10371" width="4.27272727272727" style="92" customWidth="1"/>
    <col min="10372" max="10372" width="5.18181818181818" style="92" customWidth="1"/>
    <col min="10373" max="10373" width="3.36363636363636" style="92" customWidth="1"/>
    <col min="10374" max="10374" width="8.81818181818182" style="92" customWidth="1"/>
    <col min="10375" max="10375" width="4.27272727272727" style="92" customWidth="1"/>
    <col min="10376" max="10376" width="7" style="92" customWidth="1"/>
    <col min="10377" max="10377" width="8.81818181818182" style="92" customWidth="1"/>
    <col min="10378" max="10378" width="4.27272727272727" style="92" customWidth="1"/>
    <col min="10379" max="10379" width="7" style="92" customWidth="1"/>
    <col min="10380" max="10381" width="8.81818181818182" style="92" customWidth="1"/>
    <col min="10382" max="10382" width="22.3727272727273" style="92"/>
    <col min="10383" max="10383" width="8.81818181818182" style="92" customWidth="1"/>
    <col min="10384" max="10384" width="22.3727272727273" style="92"/>
    <col min="10385" max="10385" width="3.36363636363636" style="92" customWidth="1"/>
    <col min="10386" max="10386" width="5.18181818181818" style="92" customWidth="1"/>
    <col min="10387" max="10387" width="4.27272727272727" style="92" customWidth="1"/>
    <col min="10388" max="10388" width="5.18181818181818" style="92" customWidth="1"/>
    <col min="10389" max="10389" width="3.36363636363636" style="92" customWidth="1"/>
    <col min="10390" max="10390" width="8.81818181818182" style="92" customWidth="1"/>
    <col min="10391" max="10391" width="4.27272727272727" style="92" customWidth="1"/>
    <col min="10392" max="10392" width="7" style="92" customWidth="1"/>
    <col min="10393" max="10393" width="8.81818181818182" style="92" customWidth="1"/>
    <col min="10394" max="10394" width="4.27272727272727" style="92" customWidth="1"/>
    <col min="10395" max="10395" width="7" style="92" customWidth="1"/>
    <col min="10396" max="10397" width="8.81818181818182" style="92" customWidth="1"/>
    <col min="10398" max="10398" width="22.3727272727273" style="92"/>
    <col min="10399" max="10399" width="8.81818181818182" style="92" customWidth="1"/>
    <col min="10400" max="10400" width="22.3727272727273" style="92"/>
    <col min="10401" max="10401" width="3.36363636363636" style="92" customWidth="1"/>
    <col min="10402" max="10402" width="5.18181818181818" style="92" customWidth="1"/>
    <col min="10403" max="10403" width="4.27272727272727" style="92" customWidth="1"/>
    <col min="10404" max="10404" width="5.18181818181818" style="92" customWidth="1"/>
    <col min="10405" max="10405" width="3.36363636363636" style="92" customWidth="1"/>
    <col min="10406" max="10406" width="8.81818181818182" style="92" customWidth="1"/>
    <col min="10407" max="10407" width="4.27272727272727" style="92" customWidth="1"/>
    <col min="10408" max="10408" width="7" style="92" customWidth="1"/>
    <col min="10409" max="10409" width="8.81818181818182" style="92" customWidth="1"/>
    <col min="10410" max="10410" width="4.27272727272727" style="92" customWidth="1"/>
    <col min="10411" max="10411" width="7" style="92" customWidth="1"/>
    <col min="10412" max="10413" width="8.81818181818182" style="92" customWidth="1"/>
    <col min="10414" max="10414" width="22.3727272727273" style="92"/>
    <col min="10415" max="10415" width="8.81818181818182" style="92" customWidth="1"/>
    <col min="10416" max="10416" width="22.3727272727273" style="92"/>
    <col min="10417" max="10417" width="3.36363636363636" style="92" customWidth="1"/>
    <col min="10418" max="10418" width="5.18181818181818" style="92" customWidth="1"/>
    <col min="10419" max="10419" width="4.27272727272727" style="92" customWidth="1"/>
    <col min="10420" max="10420" width="5.18181818181818" style="92" customWidth="1"/>
    <col min="10421" max="10421" width="3.36363636363636" style="92" customWidth="1"/>
    <col min="10422" max="10422" width="8.81818181818182" style="92" customWidth="1"/>
    <col min="10423" max="10423" width="4.27272727272727" style="92" customWidth="1"/>
    <col min="10424" max="10424" width="7" style="92" customWidth="1"/>
    <col min="10425" max="10425" width="8.81818181818182" style="92" customWidth="1"/>
    <col min="10426" max="10426" width="4.27272727272727" style="92" customWidth="1"/>
    <col min="10427" max="10427" width="7" style="92" customWidth="1"/>
    <col min="10428" max="10429" width="8.81818181818182" style="92" customWidth="1"/>
    <col min="10430" max="10430" width="22.3727272727273" style="92"/>
    <col min="10431" max="10431" width="8.81818181818182" style="92" customWidth="1"/>
    <col min="10432" max="10432" width="22.3727272727273" style="92"/>
    <col min="10433" max="10433" width="3.36363636363636" style="92" customWidth="1"/>
    <col min="10434" max="10434" width="5.18181818181818" style="92" customWidth="1"/>
    <col min="10435" max="10435" width="4.27272727272727" style="92" customWidth="1"/>
    <col min="10436" max="10436" width="5.18181818181818" style="92" customWidth="1"/>
    <col min="10437" max="10437" width="3.36363636363636" style="92" customWidth="1"/>
    <col min="10438" max="10438" width="8.81818181818182" style="92" customWidth="1"/>
    <col min="10439" max="10439" width="4.27272727272727" style="92" customWidth="1"/>
    <col min="10440" max="10440" width="7" style="92" customWidth="1"/>
    <col min="10441" max="10441" width="8.81818181818182" style="92" customWidth="1"/>
    <col min="10442" max="10442" width="4.27272727272727" style="92" customWidth="1"/>
    <col min="10443" max="10443" width="7" style="92" customWidth="1"/>
    <col min="10444" max="10445" width="8.81818181818182" style="92" customWidth="1"/>
    <col min="10446" max="10446" width="22.3727272727273" style="92"/>
    <col min="10447" max="10447" width="8.81818181818182" style="92" customWidth="1"/>
    <col min="10448" max="10448" width="22.3727272727273" style="92"/>
    <col min="10449" max="10449" width="3.36363636363636" style="92" customWidth="1"/>
    <col min="10450" max="10450" width="5.18181818181818" style="92" customWidth="1"/>
    <col min="10451" max="10451" width="4.27272727272727" style="92" customWidth="1"/>
    <col min="10452" max="10452" width="5.18181818181818" style="92" customWidth="1"/>
    <col min="10453" max="10453" width="3.36363636363636" style="92" customWidth="1"/>
    <col min="10454" max="10454" width="8.81818181818182" style="92" customWidth="1"/>
    <col min="10455" max="10455" width="4.27272727272727" style="92" customWidth="1"/>
    <col min="10456" max="10456" width="7" style="92" customWidth="1"/>
    <col min="10457" max="10457" width="8.81818181818182" style="92" customWidth="1"/>
    <col min="10458" max="10458" width="4.27272727272727" style="92" customWidth="1"/>
    <col min="10459" max="10459" width="7" style="92" customWidth="1"/>
    <col min="10460" max="10461" width="8.81818181818182" style="92" customWidth="1"/>
    <col min="10462" max="10462" width="22.3727272727273" style="92"/>
    <col min="10463" max="10463" width="8.81818181818182" style="92" customWidth="1"/>
    <col min="10464" max="10464" width="22.3727272727273" style="92"/>
    <col min="10465" max="10465" width="3.36363636363636" style="92" customWidth="1"/>
    <col min="10466" max="10466" width="5.18181818181818" style="92" customWidth="1"/>
    <col min="10467" max="10467" width="4.27272727272727" style="92" customWidth="1"/>
    <col min="10468" max="10468" width="5.18181818181818" style="92" customWidth="1"/>
    <col min="10469" max="10469" width="3.36363636363636" style="92" customWidth="1"/>
    <col min="10470" max="10470" width="8.81818181818182" style="92" customWidth="1"/>
    <col min="10471" max="10471" width="4.27272727272727" style="92" customWidth="1"/>
    <col min="10472" max="10472" width="7" style="92" customWidth="1"/>
    <col min="10473" max="10473" width="8.81818181818182" style="92" customWidth="1"/>
    <col min="10474" max="10474" width="4.27272727272727" style="92" customWidth="1"/>
    <col min="10475" max="10475" width="7" style="92" customWidth="1"/>
    <col min="10476" max="10477" width="8.81818181818182" style="92" customWidth="1"/>
    <col min="10478" max="10478" width="22.3727272727273" style="92"/>
    <col min="10479" max="10479" width="8.81818181818182" style="92" customWidth="1"/>
    <col min="10480" max="10480" width="22.3727272727273" style="92"/>
    <col min="10481" max="10481" width="3.36363636363636" style="92" customWidth="1"/>
    <col min="10482" max="10482" width="5.18181818181818" style="92" customWidth="1"/>
    <col min="10483" max="10483" width="4.27272727272727" style="92" customWidth="1"/>
    <col min="10484" max="10484" width="5.18181818181818" style="92" customWidth="1"/>
    <col min="10485" max="10485" width="3.36363636363636" style="92" customWidth="1"/>
    <col min="10486" max="10486" width="8.81818181818182" style="92" customWidth="1"/>
    <col min="10487" max="10487" width="4.27272727272727" style="92" customWidth="1"/>
    <col min="10488" max="10488" width="7" style="92" customWidth="1"/>
    <col min="10489" max="10489" width="8.81818181818182" style="92" customWidth="1"/>
    <col min="10490" max="10490" width="4.27272727272727" style="92" customWidth="1"/>
    <col min="10491" max="10491" width="7" style="92" customWidth="1"/>
    <col min="10492" max="10493" width="8.81818181818182" style="92" customWidth="1"/>
    <col min="10494" max="10494" width="22.3727272727273" style="92"/>
    <col min="10495" max="10495" width="8.81818181818182" style="92" customWidth="1"/>
    <col min="10496" max="10496" width="22.3727272727273" style="92"/>
    <col min="10497" max="10497" width="3.36363636363636" style="92" customWidth="1"/>
    <col min="10498" max="10498" width="5.18181818181818" style="92" customWidth="1"/>
    <col min="10499" max="10499" width="4.27272727272727" style="92" customWidth="1"/>
    <col min="10500" max="10500" width="5.18181818181818" style="92" customWidth="1"/>
    <col min="10501" max="10501" width="3.36363636363636" style="92" customWidth="1"/>
    <col min="10502" max="10502" width="8.81818181818182" style="92" customWidth="1"/>
    <col min="10503" max="10503" width="4.27272727272727" style="92" customWidth="1"/>
    <col min="10504" max="10504" width="7" style="92" customWidth="1"/>
    <col min="10505" max="10505" width="8.81818181818182" style="92" customWidth="1"/>
    <col min="10506" max="10506" width="4.27272727272727" style="92" customWidth="1"/>
    <col min="10507" max="10507" width="7" style="92" customWidth="1"/>
    <col min="10508" max="10509" width="8.81818181818182" style="92" customWidth="1"/>
    <col min="10510" max="10510" width="22.3727272727273" style="92"/>
    <col min="10511" max="10511" width="8.81818181818182" style="92" customWidth="1"/>
    <col min="10512" max="10512" width="22.3727272727273" style="92"/>
    <col min="10513" max="10513" width="3.36363636363636" style="92" customWidth="1"/>
    <col min="10514" max="10514" width="5.18181818181818" style="92" customWidth="1"/>
    <col min="10515" max="10515" width="4.27272727272727" style="92" customWidth="1"/>
    <col min="10516" max="10516" width="5.18181818181818" style="92" customWidth="1"/>
    <col min="10517" max="10517" width="3.36363636363636" style="92" customWidth="1"/>
    <col min="10518" max="10518" width="8.81818181818182" style="92" customWidth="1"/>
    <col min="10519" max="10519" width="4.27272727272727" style="92" customWidth="1"/>
    <col min="10520" max="10520" width="7" style="92" customWidth="1"/>
    <col min="10521" max="10521" width="8.81818181818182" style="92" customWidth="1"/>
    <col min="10522" max="10522" width="4.27272727272727" style="92" customWidth="1"/>
    <col min="10523" max="10523" width="7" style="92" customWidth="1"/>
    <col min="10524" max="10525" width="8.81818181818182" style="92" customWidth="1"/>
    <col min="10526" max="10526" width="22.3727272727273" style="92"/>
    <col min="10527" max="10527" width="8.81818181818182" style="92" customWidth="1"/>
    <col min="10528" max="10528" width="22.3727272727273" style="92"/>
    <col min="10529" max="10529" width="3.36363636363636" style="92" customWidth="1"/>
    <col min="10530" max="10530" width="5.18181818181818" style="92" customWidth="1"/>
    <col min="10531" max="10531" width="4.27272727272727" style="92" customWidth="1"/>
    <col min="10532" max="10532" width="5.18181818181818" style="92" customWidth="1"/>
    <col min="10533" max="10533" width="3.36363636363636" style="92" customWidth="1"/>
    <col min="10534" max="10534" width="8.81818181818182" style="92" customWidth="1"/>
    <col min="10535" max="10535" width="4.27272727272727" style="92" customWidth="1"/>
    <col min="10536" max="10536" width="7" style="92" customWidth="1"/>
    <col min="10537" max="10537" width="8.81818181818182" style="92" customWidth="1"/>
    <col min="10538" max="10538" width="4.27272727272727" style="92" customWidth="1"/>
    <col min="10539" max="10539" width="7" style="92" customWidth="1"/>
    <col min="10540" max="10541" width="8.81818181818182" style="92" customWidth="1"/>
    <col min="10542" max="10542" width="22.3727272727273" style="92"/>
    <col min="10543" max="10543" width="8.81818181818182" style="92" customWidth="1"/>
    <col min="10544" max="10544" width="22.3727272727273" style="92"/>
    <col min="10545" max="10545" width="3.36363636363636" style="92" customWidth="1"/>
    <col min="10546" max="10546" width="5.18181818181818" style="92" customWidth="1"/>
    <col min="10547" max="10547" width="4.27272727272727" style="92" customWidth="1"/>
    <col min="10548" max="10548" width="5.18181818181818" style="92" customWidth="1"/>
    <col min="10549" max="10549" width="3.36363636363636" style="92" customWidth="1"/>
    <col min="10550" max="10550" width="8.81818181818182" style="92" customWidth="1"/>
    <col min="10551" max="10551" width="4.27272727272727" style="92" customWidth="1"/>
    <col min="10552" max="10552" width="7" style="92" customWidth="1"/>
    <col min="10553" max="10553" width="8.81818181818182" style="92" customWidth="1"/>
    <col min="10554" max="10554" width="4.27272727272727" style="92" customWidth="1"/>
    <col min="10555" max="10555" width="7" style="92" customWidth="1"/>
    <col min="10556" max="10557" width="8.81818181818182" style="92" customWidth="1"/>
    <col min="10558" max="10558" width="22.3727272727273" style="92"/>
    <col min="10559" max="10559" width="8.81818181818182" style="92" customWidth="1"/>
    <col min="10560" max="10560" width="22.3727272727273" style="92"/>
    <col min="10561" max="10561" width="3.36363636363636" style="92" customWidth="1"/>
    <col min="10562" max="10562" width="5.18181818181818" style="92" customWidth="1"/>
    <col min="10563" max="10563" width="4.27272727272727" style="92" customWidth="1"/>
    <col min="10564" max="10564" width="5.18181818181818" style="92" customWidth="1"/>
    <col min="10565" max="10565" width="3.36363636363636" style="92" customWidth="1"/>
    <col min="10566" max="10566" width="8.81818181818182" style="92" customWidth="1"/>
    <col min="10567" max="10567" width="4.27272727272727" style="92" customWidth="1"/>
    <col min="10568" max="10568" width="7" style="92" customWidth="1"/>
    <col min="10569" max="10569" width="8.81818181818182" style="92" customWidth="1"/>
    <col min="10570" max="10570" width="4.27272727272727" style="92" customWidth="1"/>
    <col min="10571" max="10571" width="7" style="92" customWidth="1"/>
    <col min="10572" max="10573" width="8.81818181818182" style="92" customWidth="1"/>
    <col min="10574" max="10574" width="22.3727272727273" style="92"/>
    <col min="10575" max="10575" width="8.81818181818182" style="92" customWidth="1"/>
    <col min="10576" max="10576" width="22.3727272727273" style="92"/>
    <col min="10577" max="10577" width="3.36363636363636" style="92" customWidth="1"/>
    <col min="10578" max="10578" width="5.18181818181818" style="92" customWidth="1"/>
    <col min="10579" max="10579" width="4.27272727272727" style="92" customWidth="1"/>
    <col min="10580" max="10580" width="5.18181818181818" style="92" customWidth="1"/>
    <col min="10581" max="10581" width="3.36363636363636" style="92" customWidth="1"/>
    <col min="10582" max="10582" width="8.81818181818182" style="92" customWidth="1"/>
    <col min="10583" max="10583" width="4.27272727272727" style="92" customWidth="1"/>
    <col min="10584" max="10584" width="7" style="92" customWidth="1"/>
    <col min="10585" max="10585" width="8.81818181818182" style="92" customWidth="1"/>
    <col min="10586" max="10586" width="4.27272727272727" style="92" customWidth="1"/>
    <col min="10587" max="10587" width="7" style="92" customWidth="1"/>
    <col min="10588" max="10589" width="8.81818181818182" style="92" customWidth="1"/>
    <col min="10590" max="10590" width="22.3727272727273" style="92"/>
    <col min="10591" max="10591" width="8.81818181818182" style="92" customWidth="1"/>
    <col min="10592" max="10592" width="22.3727272727273" style="92"/>
    <col min="10593" max="10593" width="3.36363636363636" style="92" customWidth="1"/>
    <col min="10594" max="10594" width="5.18181818181818" style="92" customWidth="1"/>
    <col min="10595" max="10595" width="4.27272727272727" style="92" customWidth="1"/>
    <col min="10596" max="10596" width="5.18181818181818" style="92" customWidth="1"/>
    <col min="10597" max="10597" width="3.36363636363636" style="92" customWidth="1"/>
    <col min="10598" max="10598" width="8.81818181818182" style="92" customWidth="1"/>
    <col min="10599" max="10599" width="4.27272727272727" style="92" customWidth="1"/>
    <col min="10600" max="10600" width="7" style="92" customWidth="1"/>
    <col min="10601" max="10601" width="8.81818181818182" style="92" customWidth="1"/>
    <col min="10602" max="10602" width="4.27272727272727" style="92" customWidth="1"/>
    <col min="10603" max="10603" width="7" style="92" customWidth="1"/>
    <col min="10604" max="10605" width="8.81818181818182" style="92" customWidth="1"/>
    <col min="10606" max="10606" width="22.3727272727273" style="92"/>
    <col min="10607" max="10607" width="8.81818181818182" style="92" customWidth="1"/>
    <col min="10608" max="10608" width="22.3727272727273" style="92"/>
    <col min="10609" max="10609" width="3.36363636363636" style="92" customWidth="1"/>
    <col min="10610" max="10610" width="5.18181818181818" style="92" customWidth="1"/>
    <col min="10611" max="10611" width="4.27272727272727" style="92" customWidth="1"/>
    <col min="10612" max="10612" width="5.18181818181818" style="92" customWidth="1"/>
    <col min="10613" max="10613" width="3.36363636363636" style="92" customWidth="1"/>
    <col min="10614" max="10614" width="8.81818181818182" style="92" customWidth="1"/>
    <col min="10615" max="10615" width="4.27272727272727" style="92" customWidth="1"/>
    <col min="10616" max="10616" width="7" style="92" customWidth="1"/>
    <col min="10617" max="10617" width="8.81818181818182" style="92" customWidth="1"/>
    <col min="10618" max="10618" width="4.27272727272727" style="92" customWidth="1"/>
    <col min="10619" max="10619" width="7" style="92" customWidth="1"/>
    <col min="10620" max="10621" width="8.81818181818182" style="92" customWidth="1"/>
    <col min="10622" max="10622" width="22.3727272727273" style="92"/>
    <col min="10623" max="10623" width="8.81818181818182" style="92" customWidth="1"/>
    <col min="10624" max="10624" width="22.3727272727273" style="92"/>
    <col min="10625" max="10625" width="3.36363636363636" style="92" customWidth="1"/>
    <col min="10626" max="10626" width="5.18181818181818" style="92" customWidth="1"/>
    <col min="10627" max="10627" width="4.27272727272727" style="92" customWidth="1"/>
    <col min="10628" max="10628" width="5.18181818181818" style="92" customWidth="1"/>
    <col min="10629" max="10629" width="3.36363636363636" style="92" customWidth="1"/>
    <col min="10630" max="10630" width="8.81818181818182" style="92" customWidth="1"/>
    <col min="10631" max="10631" width="4.27272727272727" style="92" customWidth="1"/>
    <col min="10632" max="10632" width="7" style="92" customWidth="1"/>
    <col min="10633" max="10633" width="8.81818181818182" style="92" customWidth="1"/>
    <col min="10634" max="10634" width="4.27272727272727" style="92" customWidth="1"/>
    <col min="10635" max="10635" width="7" style="92" customWidth="1"/>
    <col min="10636" max="10637" width="8.81818181818182" style="92" customWidth="1"/>
    <col min="10638" max="10638" width="22.3727272727273" style="92"/>
    <col min="10639" max="10639" width="8.81818181818182" style="92" customWidth="1"/>
    <col min="10640" max="10640" width="22.3727272727273" style="92"/>
    <col min="10641" max="10641" width="3.36363636363636" style="92" customWidth="1"/>
    <col min="10642" max="10642" width="5.18181818181818" style="92" customWidth="1"/>
    <col min="10643" max="10643" width="4.27272727272727" style="92" customWidth="1"/>
    <col min="10644" max="10644" width="5.18181818181818" style="92" customWidth="1"/>
    <col min="10645" max="10645" width="3.36363636363636" style="92" customWidth="1"/>
    <col min="10646" max="10646" width="8.81818181818182" style="92" customWidth="1"/>
    <col min="10647" max="10647" width="4.27272727272727" style="92" customWidth="1"/>
    <col min="10648" max="10648" width="7" style="92" customWidth="1"/>
    <col min="10649" max="10649" width="8.81818181818182" style="92" customWidth="1"/>
    <col min="10650" max="10650" width="4.27272727272727" style="92" customWidth="1"/>
    <col min="10651" max="10651" width="7" style="92" customWidth="1"/>
    <col min="10652" max="10653" width="8.81818181818182" style="92" customWidth="1"/>
    <col min="10654" max="10654" width="22.3727272727273" style="92"/>
    <col min="10655" max="10655" width="8.81818181818182" style="92" customWidth="1"/>
    <col min="10656" max="10656" width="22.3727272727273" style="92"/>
    <col min="10657" max="10657" width="3.36363636363636" style="92" customWidth="1"/>
    <col min="10658" max="10658" width="5.18181818181818" style="92" customWidth="1"/>
    <col min="10659" max="10659" width="4.27272727272727" style="92" customWidth="1"/>
    <col min="10660" max="10660" width="5.18181818181818" style="92" customWidth="1"/>
    <col min="10661" max="10661" width="3.36363636363636" style="92" customWidth="1"/>
    <col min="10662" max="10662" width="8.81818181818182" style="92" customWidth="1"/>
    <col min="10663" max="10663" width="4.27272727272727" style="92" customWidth="1"/>
    <col min="10664" max="10664" width="7" style="92" customWidth="1"/>
    <col min="10665" max="10665" width="8.81818181818182" style="92" customWidth="1"/>
    <col min="10666" max="10666" width="4.27272727272727" style="92" customWidth="1"/>
    <col min="10667" max="10667" width="7" style="92" customWidth="1"/>
    <col min="10668" max="10669" width="8.81818181818182" style="92" customWidth="1"/>
    <col min="10670" max="10670" width="22.3727272727273" style="92"/>
    <col min="10671" max="10671" width="8.81818181818182" style="92" customWidth="1"/>
    <col min="10672" max="10672" width="22.3727272727273" style="92"/>
    <col min="10673" max="10673" width="3.36363636363636" style="92" customWidth="1"/>
    <col min="10674" max="10674" width="5.18181818181818" style="92" customWidth="1"/>
    <col min="10675" max="10675" width="4.27272727272727" style="92" customWidth="1"/>
    <col min="10676" max="10676" width="5.18181818181818" style="92" customWidth="1"/>
    <col min="10677" max="10677" width="3.36363636363636" style="92" customWidth="1"/>
    <col min="10678" max="10678" width="8.81818181818182" style="92" customWidth="1"/>
    <col min="10679" max="10679" width="4.27272727272727" style="92" customWidth="1"/>
    <col min="10680" max="10680" width="7" style="92" customWidth="1"/>
    <col min="10681" max="10681" width="8.81818181818182" style="92" customWidth="1"/>
    <col min="10682" max="10682" width="4.27272727272727" style="92" customWidth="1"/>
    <col min="10683" max="10683" width="7" style="92" customWidth="1"/>
    <col min="10684" max="10685" width="8.81818181818182" style="92" customWidth="1"/>
    <col min="10686" max="10686" width="22.3727272727273" style="92"/>
    <col min="10687" max="10687" width="8.81818181818182" style="92" customWidth="1"/>
    <col min="10688" max="10688" width="22.3727272727273" style="92"/>
    <col min="10689" max="10689" width="3.36363636363636" style="92" customWidth="1"/>
    <col min="10690" max="10690" width="5.18181818181818" style="92" customWidth="1"/>
    <col min="10691" max="10691" width="4.27272727272727" style="92" customWidth="1"/>
    <col min="10692" max="10692" width="5.18181818181818" style="92" customWidth="1"/>
    <col min="10693" max="10693" width="3.36363636363636" style="92" customWidth="1"/>
    <col min="10694" max="10694" width="8.81818181818182" style="92" customWidth="1"/>
    <col min="10695" max="10695" width="4.27272727272727" style="92" customWidth="1"/>
    <col min="10696" max="10696" width="7" style="92" customWidth="1"/>
    <col min="10697" max="10697" width="8.81818181818182" style="92" customWidth="1"/>
    <col min="10698" max="10698" width="4.27272727272727" style="92" customWidth="1"/>
    <col min="10699" max="10699" width="7" style="92" customWidth="1"/>
    <col min="10700" max="10701" width="8.81818181818182" style="92" customWidth="1"/>
    <col min="10702" max="10702" width="22.3727272727273" style="92"/>
    <col min="10703" max="10703" width="8.81818181818182" style="92" customWidth="1"/>
    <col min="10704" max="10704" width="22.3727272727273" style="92"/>
    <col min="10705" max="10705" width="3.36363636363636" style="92" customWidth="1"/>
    <col min="10706" max="10706" width="5.18181818181818" style="92" customWidth="1"/>
    <col min="10707" max="10707" width="4.27272727272727" style="92" customWidth="1"/>
    <col min="10708" max="10708" width="5.18181818181818" style="92" customWidth="1"/>
    <col min="10709" max="10709" width="3.36363636363636" style="92" customWidth="1"/>
    <col min="10710" max="10710" width="8.81818181818182" style="92" customWidth="1"/>
    <col min="10711" max="10711" width="4.27272727272727" style="92" customWidth="1"/>
    <col min="10712" max="10712" width="7" style="92" customWidth="1"/>
    <col min="10713" max="10713" width="8.81818181818182" style="92" customWidth="1"/>
    <col min="10714" max="10714" width="4.27272727272727" style="92" customWidth="1"/>
    <col min="10715" max="10715" width="7" style="92" customWidth="1"/>
    <col min="10716" max="10717" width="8.81818181818182" style="92" customWidth="1"/>
    <col min="10718" max="10718" width="22.3727272727273" style="92"/>
    <col min="10719" max="10719" width="8.81818181818182" style="92" customWidth="1"/>
    <col min="10720" max="10720" width="22.3727272727273" style="92"/>
    <col min="10721" max="10721" width="3.36363636363636" style="92" customWidth="1"/>
    <col min="10722" max="10722" width="5.18181818181818" style="92" customWidth="1"/>
    <col min="10723" max="10723" width="4.27272727272727" style="92" customWidth="1"/>
    <col min="10724" max="10724" width="5.18181818181818" style="92" customWidth="1"/>
    <col min="10725" max="10725" width="3.36363636363636" style="92" customWidth="1"/>
    <col min="10726" max="10726" width="8.81818181818182" style="92" customWidth="1"/>
    <col min="10727" max="10727" width="4.27272727272727" style="92" customWidth="1"/>
    <col min="10728" max="10728" width="7" style="92" customWidth="1"/>
    <col min="10729" max="10729" width="8.81818181818182" style="92" customWidth="1"/>
    <col min="10730" max="10730" width="4.27272727272727" style="92" customWidth="1"/>
    <col min="10731" max="10731" width="7" style="92" customWidth="1"/>
    <col min="10732" max="10733" width="8.81818181818182" style="92" customWidth="1"/>
    <col min="10734" max="10734" width="22.3727272727273" style="92"/>
    <col min="10735" max="10735" width="8.81818181818182" style="92" customWidth="1"/>
    <col min="10736" max="10736" width="22.3727272727273" style="92"/>
    <col min="10737" max="10737" width="3.36363636363636" style="92" customWidth="1"/>
    <col min="10738" max="10738" width="5.18181818181818" style="92" customWidth="1"/>
    <col min="10739" max="10739" width="4.27272727272727" style="92" customWidth="1"/>
    <col min="10740" max="10740" width="5.18181818181818" style="92" customWidth="1"/>
    <col min="10741" max="10741" width="3.36363636363636" style="92" customWidth="1"/>
    <col min="10742" max="10742" width="8.81818181818182" style="92" customWidth="1"/>
    <col min="10743" max="10743" width="4.27272727272727" style="92" customWidth="1"/>
    <col min="10744" max="10744" width="7" style="92" customWidth="1"/>
    <col min="10745" max="10745" width="8.81818181818182" style="92" customWidth="1"/>
    <col min="10746" max="10746" width="4.27272727272727" style="92" customWidth="1"/>
    <col min="10747" max="10747" width="7" style="92" customWidth="1"/>
    <col min="10748" max="10749" width="8.81818181818182" style="92" customWidth="1"/>
    <col min="10750" max="10750" width="22.3727272727273" style="92"/>
    <col min="10751" max="10751" width="8.81818181818182" style="92" customWidth="1"/>
    <col min="10752" max="10752" width="22.3727272727273" style="92"/>
    <col min="10753" max="10753" width="3.36363636363636" style="92" customWidth="1"/>
    <col min="10754" max="10754" width="5.18181818181818" style="92" customWidth="1"/>
    <col min="10755" max="10755" width="4.27272727272727" style="92" customWidth="1"/>
    <col min="10756" max="10756" width="5.18181818181818" style="92" customWidth="1"/>
    <col min="10757" max="10757" width="3.36363636363636" style="92" customWidth="1"/>
    <col min="10758" max="10758" width="8.81818181818182" style="92" customWidth="1"/>
    <col min="10759" max="10759" width="4.27272727272727" style="92" customWidth="1"/>
    <col min="10760" max="10760" width="7" style="92" customWidth="1"/>
    <col min="10761" max="10761" width="8.81818181818182" style="92" customWidth="1"/>
    <col min="10762" max="10762" width="4.27272727272727" style="92" customWidth="1"/>
    <col min="10763" max="10763" width="7" style="92" customWidth="1"/>
    <col min="10764" max="10765" width="8.81818181818182" style="92" customWidth="1"/>
    <col min="10766" max="10766" width="22.3727272727273" style="92"/>
    <col min="10767" max="10767" width="8.81818181818182" style="92" customWidth="1"/>
    <col min="10768" max="10768" width="22.3727272727273" style="92"/>
    <col min="10769" max="10769" width="3.36363636363636" style="92" customWidth="1"/>
    <col min="10770" max="10770" width="5.18181818181818" style="92" customWidth="1"/>
    <col min="10771" max="10771" width="4.27272727272727" style="92" customWidth="1"/>
    <col min="10772" max="10772" width="5.18181818181818" style="92" customWidth="1"/>
    <col min="10773" max="10773" width="3.36363636363636" style="92" customWidth="1"/>
    <col min="10774" max="10774" width="8.81818181818182" style="92" customWidth="1"/>
    <col min="10775" max="10775" width="4.27272727272727" style="92" customWidth="1"/>
    <col min="10776" max="10776" width="7" style="92" customWidth="1"/>
    <col min="10777" max="10777" width="8.81818181818182" style="92" customWidth="1"/>
    <col min="10778" max="10778" width="4.27272727272727" style="92" customWidth="1"/>
    <col min="10779" max="10779" width="7" style="92" customWidth="1"/>
    <col min="10780" max="10781" width="8.81818181818182" style="92" customWidth="1"/>
    <col min="10782" max="10782" width="22.3727272727273" style="92"/>
    <col min="10783" max="10783" width="8.81818181818182" style="92" customWidth="1"/>
    <col min="10784" max="10784" width="22.3727272727273" style="92"/>
    <col min="10785" max="10785" width="3.36363636363636" style="92" customWidth="1"/>
    <col min="10786" max="10786" width="5.18181818181818" style="92" customWidth="1"/>
    <col min="10787" max="10787" width="4.27272727272727" style="92" customWidth="1"/>
    <col min="10788" max="10788" width="5.18181818181818" style="92" customWidth="1"/>
    <col min="10789" max="10789" width="3.36363636363636" style="92" customWidth="1"/>
    <col min="10790" max="10790" width="8.81818181818182" style="92" customWidth="1"/>
    <col min="10791" max="10791" width="4.27272727272727" style="92" customWidth="1"/>
    <col min="10792" max="10792" width="7" style="92" customWidth="1"/>
    <col min="10793" max="10793" width="8.81818181818182" style="92" customWidth="1"/>
    <col min="10794" max="10794" width="4.27272727272727" style="92" customWidth="1"/>
    <col min="10795" max="10795" width="7" style="92" customWidth="1"/>
    <col min="10796" max="10797" width="8.81818181818182" style="92" customWidth="1"/>
    <col min="10798" max="10798" width="22.3727272727273" style="92"/>
    <col min="10799" max="10799" width="8.81818181818182" style="92" customWidth="1"/>
    <col min="10800" max="10800" width="22.3727272727273" style="92"/>
    <col min="10801" max="10801" width="3.36363636363636" style="92" customWidth="1"/>
    <col min="10802" max="10802" width="5.18181818181818" style="92" customWidth="1"/>
    <col min="10803" max="10803" width="4.27272727272727" style="92" customWidth="1"/>
    <col min="10804" max="10804" width="5.18181818181818" style="92" customWidth="1"/>
    <col min="10805" max="10805" width="3.36363636363636" style="92" customWidth="1"/>
    <col min="10806" max="10806" width="8.81818181818182" style="92" customWidth="1"/>
    <col min="10807" max="10807" width="4.27272727272727" style="92" customWidth="1"/>
    <col min="10808" max="10808" width="7" style="92" customWidth="1"/>
    <col min="10809" max="10809" width="8.81818181818182" style="92" customWidth="1"/>
    <col min="10810" max="10810" width="4.27272727272727" style="92" customWidth="1"/>
    <col min="10811" max="10811" width="7" style="92" customWidth="1"/>
    <col min="10812" max="10813" width="8.81818181818182" style="92" customWidth="1"/>
    <col min="10814" max="10814" width="22.3727272727273" style="92"/>
    <col min="10815" max="10815" width="8.81818181818182" style="92" customWidth="1"/>
    <col min="10816" max="10816" width="22.3727272727273" style="92"/>
    <col min="10817" max="10817" width="3.36363636363636" style="92" customWidth="1"/>
    <col min="10818" max="10818" width="5.18181818181818" style="92" customWidth="1"/>
    <col min="10819" max="10819" width="4.27272727272727" style="92" customWidth="1"/>
    <col min="10820" max="10820" width="5.18181818181818" style="92" customWidth="1"/>
    <col min="10821" max="10821" width="3.36363636363636" style="92" customWidth="1"/>
    <col min="10822" max="10822" width="8.81818181818182" style="92" customWidth="1"/>
    <col min="10823" max="10823" width="4.27272727272727" style="92" customWidth="1"/>
    <col min="10824" max="10824" width="7" style="92" customWidth="1"/>
    <col min="10825" max="10825" width="8.81818181818182" style="92" customWidth="1"/>
    <col min="10826" max="10826" width="4.27272727272727" style="92" customWidth="1"/>
    <col min="10827" max="10827" width="7" style="92" customWidth="1"/>
    <col min="10828" max="10829" width="8.81818181818182" style="92" customWidth="1"/>
    <col min="10830" max="10830" width="22.3727272727273" style="92"/>
    <col min="10831" max="10831" width="8.81818181818182" style="92" customWidth="1"/>
    <col min="10832" max="10832" width="22.3727272727273" style="92"/>
    <col min="10833" max="10833" width="3.36363636363636" style="92" customWidth="1"/>
    <col min="10834" max="10834" width="5.18181818181818" style="92" customWidth="1"/>
    <col min="10835" max="10835" width="4.27272727272727" style="92" customWidth="1"/>
    <col min="10836" max="10836" width="5.18181818181818" style="92" customWidth="1"/>
    <col min="10837" max="10837" width="3.36363636363636" style="92" customWidth="1"/>
    <col min="10838" max="10838" width="8.81818181818182" style="92" customWidth="1"/>
    <col min="10839" max="10839" width="4.27272727272727" style="92" customWidth="1"/>
    <col min="10840" max="10840" width="7" style="92" customWidth="1"/>
    <col min="10841" max="10841" width="8.81818181818182" style="92" customWidth="1"/>
    <col min="10842" max="10842" width="4.27272727272727" style="92" customWidth="1"/>
    <col min="10843" max="10843" width="7" style="92" customWidth="1"/>
    <col min="10844" max="10845" width="8.81818181818182" style="92" customWidth="1"/>
    <col min="10846" max="10846" width="22.3727272727273" style="92"/>
    <col min="10847" max="10847" width="8.81818181818182" style="92" customWidth="1"/>
    <col min="10848" max="10848" width="22.3727272727273" style="92"/>
    <col min="10849" max="10849" width="3.36363636363636" style="92" customWidth="1"/>
    <col min="10850" max="10850" width="5.18181818181818" style="92" customWidth="1"/>
    <col min="10851" max="10851" width="4.27272727272727" style="92" customWidth="1"/>
    <col min="10852" max="10852" width="5.18181818181818" style="92" customWidth="1"/>
    <col min="10853" max="10853" width="3.36363636363636" style="92" customWidth="1"/>
    <col min="10854" max="10854" width="8.81818181818182" style="92" customWidth="1"/>
    <col min="10855" max="10855" width="4.27272727272727" style="92" customWidth="1"/>
    <col min="10856" max="10856" width="7" style="92" customWidth="1"/>
    <col min="10857" max="10857" width="8.81818181818182" style="92" customWidth="1"/>
    <col min="10858" max="10858" width="4.27272727272727" style="92" customWidth="1"/>
    <col min="10859" max="10859" width="7" style="92" customWidth="1"/>
    <col min="10860" max="10861" width="8.81818181818182" style="92" customWidth="1"/>
    <col min="10862" max="10862" width="22.3727272727273" style="92"/>
    <col min="10863" max="10863" width="8.81818181818182" style="92" customWidth="1"/>
    <col min="10864" max="10864" width="22.3727272727273" style="92"/>
    <col min="10865" max="10865" width="3.36363636363636" style="92" customWidth="1"/>
    <col min="10866" max="10866" width="5.18181818181818" style="92" customWidth="1"/>
    <col min="10867" max="10867" width="4.27272727272727" style="92" customWidth="1"/>
    <col min="10868" max="10868" width="5.18181818181818" style="92" customWidth="1"/>
    <col min="10869" max="10869" width="3.36363636363636" style="92" customWidth="1"/>
    <col min="10870" max="10870" width="8.81818181818182" style="92" customWidth="1"/>
    <col min="10871" max="10871" width="4.27272727272727" style="92" customWidth="1"/>
    <col min="10872" max="10872" width="7" style="92" customWidth="1"/>
    <col min="10873" max="10873" width="8.81818181818182" style="92" customWidth="1"/>
    <col min="10874" max="10874" width="4.27272727272727" style="92" customWidth="1"/>
    <col min="10875" max="10875" width="7" style="92" customWidth="1"/>
    <col min="10876" max="10877" width="8.81818181818182" style="92" customWidth="1"/>
    <col min="10878" max="10878" width="22.3727272727273" style="92"/>
    <col min="10879" max="10879" width="8.81818181818182" style="92" customWidth="1"/>
    <col min="10880" max="10880" width="22.3727272727273" style="92"/>
    <col min="10881" max="10881" width="3.36363636363636" style="92" customWidth="1"/>
    <col min="10882" max="10882" width="5.18181818181818" style="92" customWidth="1"/>
    <col min="10883" max="10883" width="4.27272727272727" style="92" customWidth="1"/>
    <col min="10884" max="10884" width="5.18181818181818" style="92" customWidth="1"/>
    <col min="10885" max="10885" width="3.36363636363636" style="92" customWidth="1"/>
    <col min="10886" max="10886" width="8.81818181818182" style="92" customWidth="1"/>
    <col min="10887" max="10887" width="4.27272727272727" style="92" customWidth="1"/>
    <col min="10888" max="10888" width="7" style="92" customWidth="1"/>
    <col min="10889" max="10889" width="8.81818181818182" style="92" customWidth="1"/>
    <col min="10890" max="10890" width="4.27272727272727" style="92" customWidth="1"/>
    <col min="10891" max="10891" width="7" style="92" customWidth="1"/>
    <col min="10892" max="10893" width="8.81818181818182" style="92" customWidth="1"/>
    <col min="10894" max="10894" width="22.3727272727273" style="92"/>
    <col min="10895" max="10895" width="8.81818181818182" style="92" customWidth="1"/>
    <col min="10896" max="10896" width="22.3727272727273" style="92"/>
    <col min="10897" max="10897" width="3.36363636363636" style="92" customWidth="1"/>
    <col min="10898" max="10898" width="5.18181818181818" style="92" customWidth="1"/>
    <col min="10899" max="10899" width="4.27272727272727" style="92" customWidth="1"/>
    <col min="10900" max="10900" width="5.18181818181818" style="92" customWidth="1"/>
    <col min="10901" max="10901" width="3.36363636363636" style="92" customWidth="1"/>
    <col min="10902" max="10902" width="8.81818181818182" style="92" customWidth="1"/>
    <col min="10903" max="10903" width="4.27272727272727" style="92" customWidth="1"/>
    <col min="10904" max="10904" width="7" style="92" customWidth="1"/>
    <col min="10905" max="10905" width="8.81818181818182" style="92" customWidth="1"/>
    <col min="10906" max="10906" width="4.27272727272727" style="92" customWidth="1"/>
    <col min="10907" max="10907" width="7" style="92" customWidth="1"/>
    <col min="10908" max="10909" width="8.81818181818182" style="92" customWidth="1"/>
    <col min="10910" max="10910" width="22.3727272727273" style="92"/>
    <col min="10911" max="10911" width="8.81818181818182" style="92" customWidth="1"/>
    <col min="10912" max="10912" width="22.3727272727273" style="92"/>
    <col min="10913" max="10913" width="3.36363636363636" style="92" customWidth="1"/>
    <col min="10914" max="10914" width="5.18181818181818" style="92" customWidth="1"/>
    <col min="10915" max="10915" width="4.27272727272727" style="92" customWidth="1"/>
    <col min="10916" max="10916" width="5.18181818181818" style="92" customWidth="1"/>
    <col min="10917" max="10917" width="3.36363636363636" style="92" customWidth="1"/>
    <col min="10918" max="10918" width="8.81818181818182" style="92" customWidth="1"/>
    <col min="10919" max="10919" width="4.27272727272727" style="92" customWidth="1"/>
    <col min="10920" max="10920" width="7" style="92" customWidth="1"/>
    <col min="10921" max="10921" width="8.81818181818182" style="92" customWidth="1"/>
    <col min="10922" max="10922" width="4.27272727272727" style="92" customWidth="1"/>
    <col min="10923" max="10923" width="7" style="92" customWidth="1"/>
    <col min="10924" max="10925" width="8.81818181818182" style="92" customWidth="1"/>
    <col min="10926" max="10926" width="22.3727272727273" style="92"/>
    <col min="10927" max="10927" width="8.81818181818182" style="92" customWidth="1"/>
    <col min="10928" max="10928" width="22.3727272727273" style="92"/>
    <col min="10929" max="10929" width="3.36363636363636" style="92" customWidth="1"/>
    <col min="10930" max="10930" width="5.18181818181818" style="92" customWidth="1"/>
    <col min="10931" max="10931" width="4.27272727272727" style="92" customWidth="1"/>
    <col min="10932" max="10932" width="5.18181818181818" style="92" customWidth="1"/>
    <col min="10933" max="10933" width="3.36363636363636" style="92" customWidth="1"/>
    <col min="10934" max="10934" width="8.81818181818182" style="92" customWidth="1"/>
    <col min="10935" max="10935" width="4.27272727272727" style="92" customWidth="1"/>
    <col min="10936" max="10936" width="7" style="92" customWidth="1"/>
    <col min="10937" max="10937" width="8.81818181818182" style="92" customWidth="1"/>
    <col min="10938" max="10938" width="4.27272727272727" style="92" customWidth="1"/>
    <col min="10939" max="10939" width="7" style="92" customWidth="1"/>
    <col min="10940" max="10941" width="8.81818181818182" style="92" customWidth="1"/>
    <col min="10942" max="10942" width="22.3727272727273" style="92"/>
    <col min="10943" max="10943" width="8.81818181818182" style="92" customWidth="1"/>
    <col min="10944" max="10944" width="22.3727272727273" style="92"/>
    <col min="10945" max="10945" width="3.36363636363636" style="92" customWidth="1"/>
    <col min="10946" max="10946" width="5.18181818181818" style="92" customWidth="1"/>
    <col min="10947" max="10947" width="4.27272727272727" style="92" customWidth="1"/>
    <col min="10948" max="10948" width="5.18181818181818" style="92" customWidth="1"/>
    <col min="10949" max="10949" width="3.36363636363636" style="92" customWidth="1"/>
    <col min="10950" max="10950" width="8.81818181818182" style="92" customWidth="1"/>
    <col min="10951" max="10951" width="4.27272727272727" style="92" customWidth="1"/>
    <col min="10952" max="10952" width="7" style="92" customWidth="1"/>
    <col min="10953" max="10953" width="8.81818181818182" style="92" customWidth="1"/>
    <col min="10954" max="10954" width="4.27272727272727" style="92" customWidth="1"/>
    <col min="10955" max="10955" width="7" style="92" customWidth="1"/>
    <col min="10956" max="10957" width="8.81818181818182" style="92" customWidth="1"/>
    <col min="10958" max="10958" width="22.3727272727273" style="92"/>
    <col min="10959" max="10959" width="8.81818181818182" style="92" customWidth="1"/>
    <col min="10960" max="10960" width="22.3727272727273" style="92"/>
    <col min="10961" max="10961" width="3.36363636363636" style="92" customWidth="1"/>
    <col min="10962" max="10962" width="5.18181818181818" style="92" customWidth="1"/>
    <col min="10963" max="10963" width="4.27272727272727" style="92" customWidth="1"/>
    <col min="10964" max="10964" width="5.18181818181818" style="92" customWidth="1"/>
    <col min="10965" max="10965" width="3.36363636363636" style="92" customWidth="1"/>
    <col min="10966" max="10966" width="8.81818181818182" style="92" customWidth="1"/>
    <col min="10967" max="10967" width="4.27272727272727" style="92" customWidth="1"/>
    <col min="10968" max="10968" width="7" style="92" customWidth="1"/>
    <col min="10969" max="10969" width="8.81818181818182" style="92" customWidth="1"/>
    <col min="10970" max="10970" width="4.27272727272727" style="92" customWidth="1"/>
    <col min="10971" max="10971" width="7" style="92" customWidth="1"/>
    <col min="10972" max="10973" width="8.81818181818182" style="92" customWidth="1"/>
    <col min="10974" max="10974" width="22.3727272727273" style="92"/>
    <col min="10975" max="10975" width="8.81818181818182" style="92" customWidth="1"/>
    <col min="10976" max="10976" width="22.3727272727273" style="92"/>
    <col min="10977" max="10977" width="3.36363636363636" style="92" customWidth="1"/>
    <col min="10978" max="10978" width="5.18181818181818" style="92" customWidth="1"/>
    <col min="10979" max="10979" width="4.27272727272727" style="92" customWidth="1"/>
    <col min="10980" max="10980" width="5.18181818181818" style="92" customWidth="1"/>
    <col min="10981" max="10981" width="3.36363636363636" style="92" customWidth="1"/>
    <col min="10982" max="10982" width="8.81818181818182" style="92" customWidth="1"/>
    <col min="10983" max="10983" width="4.27272727272727" style="92" customWidth="1"/>
    <col min="10984" max="10984" width="7" style="92" customWidth="1"/>
    <col min="10985" max="10985" width="8.81818181818182" style="92" customWidth="1"/>
    <col min="10986" max="10986" width="4.27272727272727" style="92" customWidth="1"/>
    <col min="10987" max="10987" width="7" style="92" customWidth="1"/>
    <col min="10988" max="10989" width="8.81818181818182" style="92" customWidth="1"/>
    <col min="10990" max="10990" width="22.3727272727273" style="92"/>
    <col min="10991" max="10991" width="8.81818181818182" style="92" customWidth="1"/>
    <col min="10992" max="10992" width="22.3727272727273" style="92"/>
    <col min="10993" max="10993" width="3.36363636363636" style="92" customWidth="1"/>
    <col min="10994" max="10994" width="5.18181818181818" style="92" customWidth="1"/>
    <col min="10995" max="10995" width="4.27272727272727" style="92" customWidth="1"/>
    <col min="10996" max="10996" width="5.18181818181818" style="92" customWidth="1"/>
    <col min="10997" max="10997" width="3.36363636363636" style="92" customWidth="1"/>
    <col min="10998" max="10998" width="8.81818181818182" style="92" customWidth="1"/>
    <col min="10999" max="10999" width="4.27272727272727" style="92" customWidth="1"/>
    <col min="11000" max="11000" width="7" style="92" customWidth="1"/>
    <col min="11001" max="11001" width="8.81818181818182" style="92" customWidth="1"/>
    <col min="11002" max="11002" width="4.27272727272727" style="92" customWidth="1"/>
    <col min="11003" max="11003" width="7" style="92" customWidth="1"/>
    <col min="11004" max="11005" width="8.81818181818182" style="92" customWidth="1"/>
    <col min="11006" max="11006" width="22.3727272727273" style="92"/>
    <col min="11007" max="11007" width="8.81818181818182" style="92" customWidth="1"/>
    <col min="11008" max="11008" width="22.3727272727273" style="92"/>
    <col min="11009" max="11009" width="3.36363636363636" style="92" customWidth="1"/>
    <col min="11010" max="11010" width="5.18181818181818" style="92" customWidth="1"/>
    <col min="11011" max="11011" width="4.27272727272727" style="92" customWidth="1"/>
    <col min="11012" max="11012" width="5.18181818181818" style="92" customWidth="1"/>
    <col min="11013" max="11013" width="3.36363636363636" style="92" customWidth="1"/>
    <col min="11014" max="11014" width="8.81818181818182" style="92" customWidth="1"/>
    <col min="11015" max="11015" width="4.27272727272727" style="92" customWidth="1"/>
    <col min="11016" max="11016" width="7" style="92" customWidth="1"/>
    <col min="11017" max="11017" width="8.81818181818182" style="92" customWidth="1"/>
    <col min="11018" max="11018" width="4.27272727272727" style="92" customWidth="1"/>
    <col min="11019" max="11019" width="7" style="92" customWidth="1"/>
    <col min="11020" max="11021" width="8.81818181818182" style="92" customWidth="1"/>
    <col min="11022" max="11022" width="22.3727272727273" style="92"/>
    <col min="11023" max="11023" width="8.81818181818182" style="92" customWidth="1"/>
    <col min="11024" max="11024" width="22.3727272727273" style="92"/>
    <col min="11025" max="11025" width="3.36363636363636" style="92" customWidth="1"/>
    <col min="11026" max="11026" width="5.18181818181818" style="92" customWidth="1"/>
    <col min="11027" max="11027" width="4.27272727272727" style="92" customWidth="1"/>
    <col min="11028" max="11028" width="5.18181818181818" style="92" customWidth="1"/>
    <col min="11029" max="11029" width="3.36363636363636" style="92" customWidth="1"/>
    <col min="11030" max="11030" width="8.81818181818182" style="92" customWidth="1"/>
    <col min="11031" max="11031" width="4.27272727272727" style="92" customWidth="1"/>
    <col min="11032" max="11032" width="7" style="92" customWidth="1"/>
    <col min="11033" max="11033" width="8.81818181818182" style="92" customWidth="1"/>
    <col min="11034" max="11034" width="4.27272727272727" style="92" customWidth="1"/>
    <col min="11035" max="11035" width="7" style="92" customWidth="1"/>
    <col min="11036" max="11037" width="8.81818181818182" style="92" customWidth="1"/>
    <col min="11038" max="11038" width="22.3727272727273" style="92"/>
    <col min="11039" max="11039" width="8.81818181818182" style="92" customWidth="1"/>
    <col min="11040" max="11040" width="22.3727272727273" style="92"/>
    <col min="11041" max="11041" width="3.36363636363636" style="92" customWidth="1"/>
    <col min="11042" max="11042" width="5.18181818181818" style="92" customWidth="1"/>
    <col min="11043" max="11043" width="4.27272727272727" style="92" customWidth="1"/>
    <col min="11044" max="11044" width="5.18181818181818" style="92" customWidth="1"/>
    <col min="11045" max="11045" width="3.36363636363636" style="92" customWidth="1"/>
    <col min="11046" max="11046" width="8.81818181818182" style="92" customWidth="1"/>
    <col min="11047" max="11047" width="4.27272727272727" style="92" customWidth="1"/>
    <col min="11048" max="11048" width="7" style="92" customWidth="1"/>
    <col min="11049" max="11049" width="8.81818181818182" style="92" customWidth="1"/>
    <col min="11050" max="11050" width="4.27272727272727" style="92" customWidth="1"/>
    <col min="11051" max="11051" width="7" style="92" customWidth="1"/>
    <col min="11052" max="11053" width="8.81818181818182" style="92" customWidth="1"/>
    <col min="11054" max="11054" width="22.3727272727273" style="92"/>
    <col min="11055" max="11055" width="8.81818181818182" style="92" customWidth="1"/>
    <col min="11056" max="11056" width="22.3727272727273" style="92"/>
    <col min="11057" max="11057" width="3.36363636363636" style="92" customWidth="1"/>
    <col min="11058" max="11058" width="5.18181818181818" style="92" customWidth="1"/>
    <col min="11059" max="11059" width="4.27272727272727" style="92" customWidth="1"/>
    <col min="11060" max="11060" width="5.18181818181818" style="92" customWidth="1"/>
    <col min="11061" max="11061" width="3.36363636363636" style="92" customWidth="1"/>
    <col min="11062" max="11062" width="8.81818181818182" style="92" customWidth="1"/>
    <col min="11063" max="11063" width="4.27272727272727" style="92" customWidth="1"/>
    <col min="11064" max="11064" width="7" style="92" customWidth="1"/>
    <col min="11065" max="11065" width="8.81818181818182" style="92" customWidth="1"/>
    <col min="11066" max="11066" width="4.27272727272727" style="92" customWidth="1"/>
    <col min="11067" max="11067" width="7" style="92" customWidth="1"/>
    <col min="11068" max="11069" width="8.81818181818182" style="92" customWidth="1"/>
    <col min="11070" max="11070" width="22.3727272727273" style="92"/>
    <col min="11071" max="11071" width="8.81818181818182" style="92" customWidth="1"/>
    <col min="11072" max="11072" width="22.3727272727273" style="92"/>
    <col min="11073" max="11073" width="3.36363636363636" style="92" customWidth="1"/>
    <col min="11074" max="11074" width="5.18181818181818" style="92" customWidth="1"/>
    <col min="11075" max="11075" width="4.27272727272727" style="92" customWidth="1"/>
    <col min="11076" max="11076" width="5.18181818181818" style="92" customWidth="1"/>
    <col min="11077" max="11077" width="3.36363636363636" style="92" customWidth="1"/>
    <col min="11078" max="11078" width="8.81818181818182" style="92" customWidth="1"/>
    <col min="11079" max="11079" width="4.27272727272727" style="92" customWidth="1"/>
    <col min="11080" max="11080" width="7" style="92" customWidth="1"/>
    <col min="11081" max="11081" width="8.81818181818182" style="92" customWidth="1"/>
    <col min="11082" max="11082" width="4.27272727272727" style="92" customWidth="1"/>
    <col min="11083" max="11083" width="7" style="92" customWidth="1"/>
    <col min="11084" max="11085" width="8.81818181818182" style="92" customWidth="1"/>
    <col min="11086" max="11086" width="22.3727272727273" style="92"/>
    <col min="11087" max="11087" width="8.81818181818182" style="92" customWidth="1"/>
    <col min="11088" max="11088" width="22.3727272727273" style="92"/>
    <col min="11089" max="11089" width="3.36363636363636" style="92" customWidth="1"/>
    <col min="11090" max="11090" width="5.18181818181818" style="92" customWidth="1"/>
    <col min="11091" max="11091" width="4.27272727272727" style="92" customWidth="1"/>
    <col min="11092" max="11092" width="5.18181818181818" style="92" customWidth="1"/>
    <col min="11093" max="11093" width="3.36363636363636" style="92" customWidth="1"/>
    <col min="11094" max="11094" width="8.81818181818182" style="92" customWidth="1"/>
    <col min="11095" max="11095" width="4.27272727272727" style="92" customWidth="1"/>
    <col min="11096" max="11096" width="7" style="92" customWidth="1"/>
    <col min="11097" max="11097" width="8.81818181818182" style="92" customWidth="1"/>
    <col min="11098" max="11098" width="4.27272727272727" style="92" customWidth="1"/>
    <col min="11099" max="11099" width="7" style="92" customWidth="1"/>
    <col min="11100" max="11101" width="8.81818181818182" style="92" customWidth="1"/>
    <col min="11102" max="11102" width="22.3727272727273" style="92"/>
    <col min="11103" max="11103" width="8.81818181818182" style="92" customWidth="1"/>
    <col min="11104" max="11104" width="22.3727272727273" style="92"/>
    <col min="11105" max="11105" width="3.36363636363636" style="92" customWidth="1"/>
    <col min="11106" max="11106" width="5.18181818181818" style="92" customWidth="1"/>
    <col min="11107" max="11107" width="4.27272727272727" style="92" customWidth="1"/>
    <col min="11108" max="11108" width="5.18181818181818" style="92" customWidth="1"/>
    <col min="11109" max="11109" width="3.36363636363636" style="92" customWidth="1"/>
    <col min="11110" max="11110" width="8.81818181818182" style="92" customWidth="1"/>
    <col min="11111" max="11111" width="4.27272727272727" style="92" customWidth="1"/>
    <col min="11112" max="11112" width="7" style="92" customWidth="1"/>
    <col min="11113" max="11113" width="8.81818181818182" style="92" customWidth="1"/>
    <col min="11114" max="11114" width="4.27272727272727" style="92" customWidth="1"/>
    <col min="11115" max="11115" width="7" style="92" customWidth="1"/>
    <col min="11116" max="11117" width="8.81818181818182" style="92" customWidth="1"/>
    <col min="11118" max="11118" width="22.3727272727273" style="92"/>
    <col min="11119" max="11119" width="8.81818181818182" style="92" customWidth="1"/>
    <col min="11120" max="11120" width="22.3727272727273" style="92"/>
    <col min="11121" max="11121" width="3.36363636363636" style="92" customWidth="1"/>
    <col min="11122" max="11122" width="5.18181818181818" style="92" customWidth="1"/>
    <col min="11123" max="11123" width="4.27272727272727" style="92" customWidth="1"/>
    <col min="11124" max="11124" width="5.18181818181818" style="92" customWidth="1"/>
    <col min="11125" max="11125" width="3.36363636363636" style="92" customWidth="1"/>
    <col min="11126" max="11126" width="8.81818181818182" style="92" customWidth="1"/>
    <col min="11127" max="11127" width="4.27272727272727" style="92" customWidth="1"/>
    <col min="11128" max="11128" width="7" style="92" customWidth="1"/>
    <col min="11129" max="11129" width="8.81818181818182" style="92" customWidth="1"/>
    <col min="11130" max="11130" width="4.27272727272727" style="92" customWidth="1"/>
    <col min="11131" max="11131" width="7" style="92" customWidth="1"/>
    <col min="11132" max="11133" width="8.81818181818182" style="92" customWidth="1"/>
    <col min="11134" max="11134" width="22.3727272727273" style="92"/>
    <col min="11135" max="11135" width="8.81818181818182" style="92" customWidth="1"/>
    <col min="11136" max="11136" width="22.3727272727273" style="92"/>
    <col min="11137" max="11137" width="3.36363636363636" style="92" customWidth="1"/>
    <col min="11138" max="11138" width="5.18181818181818" style="92" customWidth="1"/>
    <col min="11139" max="11139" width="4.27272727272727" style="92" customWidth="1"/>
    <col min="11140" max="11140" width="5.18181818181818" style="92" customWidth="1"/>
    <col min="11141" max="11141" width="3.36363636363636" style="92" customWidth="1"/>
    <col min="11142" max="11142" width="8.81818181818182" style="92" customWidth="1"/>
    <col min="11143" max="11143" width="4.27272727272727" style="92" customWidth="1"/>
    <col min="11144" max="11144" width="7" style="92" customWidth="1"/>
    <col min="11145" max="11145" width="8.81818181818182" style="92" customWidth="1"/>
    <col min="11146" max="11146" width="4.27272727272727" style="92" customWidth="1"/>
    <col min="11147" max="11147" width="7" style="92" customWidth="1"/>
    <col min="11148" max="11149" width="8.81818181818182" style="92" customWidth="1"/>
    <col min="11150" max="11150" width="22.3727272727273" style="92"/>
    <col min="11151" max="11151" width="8.81818181818182" style="92" customWidth="1"/>
    <col min="11152" max="11152" width="22.3727272727273" style="92"/>
    <col min="11153" max="11153" width="3.36363636363636" style="92" customWidth="1"/>
    <col min="11154" max="11154" width="5.18181818181818" style="92" customWidth="1"/>
    <col min="11155" max="11155" width="4.27272727272727" style="92" customWidth="1"/>
    <col min="11156" max="11156" width="5.18181818181818" style="92" customWidth="1"/>
    <col min="11157" max="11157" width="3.36363636363636" style="92" customWidth="1"/>
    <col min="11158" max="11158" width="8.81818181818182" style="92" customWidth="1"/>
    <col min="11159" max="11159" width="4.27272727272727" style="92" customWidth="1"/>
    <col min="11160" max="11160" width="7" style="92" customWidth="1"/>
    <col min="11161" max="11161" width="8.81818181818182" style="92" customWidth="1"/>
    <col min="11162" max="11162" width="4.27272727272727" style="92" customWidth="1"/>
    <col min="11163" max="11163" width="7" style="92" customWidth="1"/>
    <col min="11164" max="11165" width="8.81818181818182" style="92" customWidth="1"/>
    <col min="11166" max="11166" width="22.3727272727273" style="92"/>
    <col min="11167" max="11167" width="8.81818181818182" style="92" customWidth="1"/>
    <col min="11168" max="11168" width="22.3727272727273" style="92"/>
    <col min="11169" max="11169" width="3.36363636363636" style="92" customWidth="1"/>
    <col min="11170" max="11170" width="5.18181818181818" style="92" customWidth="1"/>
    <col min="11171" max="11171" width="4.27272727272727" style="92" customWidth="1"/>
    <col min="11172" max="11172" width="5.18181818181818" style="92" customWidth="1"/>
    <col min="11173" max="11173" width="3.36363636363636" style="92" customWidth="1"/>
    <col min="11174" max="11174" width="8.81818181818182" style="92" customWidth="1"/>
    <col min="11175" max="11175" width="4.27272727272727" style="92" customWidth="1"/>
    <col min="11176" max="11176" width="7" style="92" customWidth="1"/>
    <col min="11177" max="11177" width="8.81818181818182" style="92" customWidth="1"/>
    <col min="11178" max="11178" width="4.27272727272727" style="92" customWidth="1"/>
    <col min="11179" max="11179" width="7" style="92" customWidth="1"/>
    <col min="11180" max="11181" width="8.81818181818182" style="92" customWidth="1"/>
    <col min="11182" max="11182" width="22.3727272727273" style="92"/>
    <col min="11183" max="11183" width="8.81818181818182" style="92" customWidth="1"/>
    <col min="11184" max="11184" width="22.3727272727273" style="92"/>
    <col min="11185" max="11185" width="3.36363636363636" style="92" customWidth="1"/>
    <col min="11186" max="11186" width="5.18181818181818" style="92" customWidth="1"/>
    <col min="11187" max="11187" width="4.27272727272727" style="92" customWidth="1"/>
    <col min="11188" max="11188" width="5.18181818181818" style="92" customWidth="1"/>
    <col min="11189" max="11189" width="3.36363636363636" style="92" customWidth="1"/>
    <col min="11190" max="11190" width="8.81818181818182" style="92" customWidth="1"/>
    <col min="11191" max="11191" width="4.27272727272727" style="92" customWidth="1"/>
    <col min="11192" max="11192" width="7" style="92" customWidth="1"/>
    <col min="11193" max="11193" width="8.81818181818182" style="92" customWidth="1"/>
    <col min="11194" max="11194" width="4.27272727272727" style="92" customWidth="1"/>
    <col min="11195" max="11195" width="7" style="92" customWidth="1"/>
    <col min="11196" max="11197" width="8.81818181818182" style="92" customWidth="1"/>
    <col min="11198" max="11198" width="22.3727272727273" style="92"/>
    <col min="11199" max="11199" width="8.81818181818182" style="92" customWidth="1"/>
    <col min="11200" max="11200" width="22.3727272727273" style="92"/>
    <col min="11201" max="11201" width="3.36363636363636" style="92" customWidth="1"/>
    <col min="11202" max="11202" width="5.18181818181818" style="92" customWidth="1"/>
    <col min="11203" max="11203" width="4.27272727272727" style="92" customWidth="1"/>
    <col min="11204" max="11204" width="5.18181818181818" style="92" customWidth="1"/>
    <col min="11205" max="11205" width="3.36363636363636" style="92" customWidth="1"/>
    <col min="11206" max="11206" width="8.81818181818182" style="92" customWidth="1"/>
    <col min="11207" max="11207" width="4.27272727272727" style="92" customWidth="1"/>
    <col min="11208" max="11208" width="7" style="92" customWidth="1"/>
    <col min="11209" max="11209" width="8.81818181818182" style="92" customWidth="1"/>
    <col min="11210" max="11210" width="4.27272727272727" style="92" customWidth="1"/>
    <col min="11211" max="11211" width="7" style="92" customWidth="1"/>
    <col min="11212" max="11213" width="8.81818181818182" style="92" customWidth="1"/>
    <col min="11214" max="11214" width="22.3727272727273" style="92"/>
    <col min="11215" max="11215" width="8.81818181818182" style="92" customWidth="1"/>
    <col min="11216" max="11216" width="22.3727272727273" style="92"/>
    <col min="11217" max="11217" width="3.36363636363636" style="92" customWidth="1"/>
    <col min="11218" max="11218" width="5.18181818181818" style="92" customWidth="1"/>
    <col min="11219" max="11219" width="4.27272727272727" style="92" customWidth="1"/>
    <col min="11220" max="11220" width="5.18181818181818" style="92" customWidth="1"/>
    <col min="11221" max="11221" width="3.36363636363636" style="92" customWidth="1"/>
    <col min="11222" max="11222" width="8.81818181818182" style="92" customWidth="1"/>
    <col min="11223" max="11223" width="4.27272727272727" style="92" customWidth="1"/>
    <col min="11224" max="11224" width="7" style="92" customWidth="1"/>
    <col min="11225" max="11225" width="8.81818181818182" style="92" customWidth="1"/>
    <col min="11226" max="11226" width="4.27272727272727" style="92" customWidth="1"/>
    <col min="11227" max="11227" width="7" style="92" customWidth="1"/>
    <col min="11228" max="11229" width="8.81818181818182" style="92" customWidth="1"/>
    <col min="11230" max="11230" width="22.3727272727273" style="92"/>
    <col min="11231" max="11231" width="8.81818181818182" style="92" customWidth="1"/>
    <col min="11232" max="11232" width="22.3727272727273" style="92"/>
    <col min="11233" max="11233" width="3.36363636363636" style="92" customWidth="1"/>
    <col min="11234" max="11234" width="5.18181818181818" style="92" customWidth="1"/>
    <col min="11235" max="11235" width="4.27272727272727" style="92" customWidth="1"/>
    <col min="11236" max="11236" width="5.18181818181818" style="92" customWidth="1"/>
    <col min="11237" max="11237" width="3.36363636363636" style="92" customWidth="1"/>
    <col min="11238" max="11238" width="8.81818181818182" style="92" customWidth="1"/>
    <col min="11239" max="11239" width="4.27272727272727" style="92" customWidth="1"/>
    <col min="11240" max="11240" width="7" style="92" customWidth="1"/>
    <col min="11241" max="11241" width="8.81818181818182" style="92" customWidth="1"/>
    <col min="11242" max="11242" width="4.27272727272727" style="92" customWidth="1"/>
    <col min="11243" max="11243" width="7" style="92" customWidth="1"/>
    <col min="11244" max="11245" width="8.81818181818182" style="92" customWidth="1"/>
    <col min="11246" max="11246" width="22.3727272727273" style="92"/>
    <col min="11247" max="11247" width="8.81818181818182" style="92" customWidth="1"/>
    <col min="11248" max="11248" width="22.3727272727273" style="92"/>
    <col min="11249" max="11249" width="3.36363636363636" style="92" customWidth="1"/>
    <col min="11250" max="11250" width="5.18181818181818" style="92" customWidth="1"/>
    <col min="11251" max="11251" width="4.27272727272727" style="92" customWidth="1"/>
    <col min="11252" max="11252" width="5.18181818181818" style="92" customWidth="1"/>
    <col min="11253" max="11253" width="3.36363636363636" style="92" customWidth="1"/>
    <col min="11254" max="11254" width="8.81818181818182" style="92" customWidth="1"/>
    <col min="11255" max="11255" width="4.27272727272727" style="92" customWidth="1"/>
    <col min="11256" max="11256" width="7" style="92" customWidth="1"/>
    <col min="11257" max="11257" width="8.81818181818182" style="92" customWidth="1"/>
    <col min="11258" max="11258" width="4.27272727272727" style="92" customWidth="1"/>
    <col min="11259" max="11259" width="7" style="92" customWidth="1"/>
    <col min="11260" max="11261" width="8.81818181818182" style="92" customWidth="1"/>
    <col min="11262" max="11262" width="22.3727272727273" style="92"/>
    <col min="11263" max="11263" width="8.81818181818182" style="92" customWidth="1"/>
    <col min="11264" max="11264" width="22.3727272727273" style="92"/>
    <col min="11265" max="11265" width="3.36363636363636" style="92" customWidth="1"/>
    <col min="11266" max="11266" width="5.18181818181818" style="92" customWidth="1"/>
    <col min="11267" max="11267" width="4.27272727272727" style="92" customWidth="1"/>
    <col min="11268" max="11268" width="5.18181818181818" style="92" customWidth="1"/>
    <col min="11269" max="11269" width="3.36363636363636" style="92" customWidth="1"/>
    <col min="11270" max="11270" width="8.81818181818182" style="92" customWidth="1"/>
    <col min="11271" max="11271" width="4.27272727272727" style="92" customWidth="1"/>
    <col min="11272" max="11272" width="7" style="92" customWidth="1"/>
    <col min="11273" max="11273" width="8.81818181818182" style="92" customWidth="1"/>
    <col min="11274" max="11274" width="4.27272727272727" style="92" customWidth="1"/>
    <col min="11275" max="11275" width="7" style="92" customWidth="1"/>
    <col min="11276" max="11277" width="8.81818181818182" style="92" customWidth="1"/>
    <col min="11278" max="11278" width="22.3727272727273" style="92"/>
    <col min="11279" max="11279" width="8.81818181818182" style="92" customWidth="1"/>
    <col min="11280" max="11280" width="22.3727272727273" style="92"/>
    <col min="11281" max="11281" width="3.36363636363636" style="92" customWidth="1"/>
    <col min="11282" max="11282" width="5.18181818181818" style="92" customWidth="1"/>
    <col min="11283" max="11283" width="4.27272727272727" style="92" customWidth="1"/>
    <col min="11284" max="11284" width="5.18181818181818" style="92" customWidth="1"/>
    <col min="11285" max="11285" width="3.36363636363636" style="92" customWidth="1"/>
    <col min="11286" max="11286" width="8.81818181818182" style="92" customWidth="1"/>
    <col min="11287" max="11287" width="4.27272727272727" style="92" customWidth="1"/>
    <col min="11288" max="11288" width="7" style="92" customWidth="1"/>
    <col min="11289" max="11289" width="8.81818181818182" style="92" customWidth="1"/>
    <col min="11290" max="11290" width="4.27272727272727" style="92" customWidth="1"/>
    <col min="11291" max="11291" width="7" style="92" customWidth="1"/>
    <col min="11292" max="11293" width="8.81818181818182" style="92" customWidth="1"/>
    <col min="11294" max="11294" width="22.3727272727273" style="92"/>
    <col min="11295" max="11295" width="8.81818181818182" style="92" customWidth="1"/>
    <col min="11296" max="11296" width="22.3727272727273" style="92"/>
    <col min="11297" max="11297" width="3.36363636363636" style="92" customWidth="1"/>
    <col min="11298" max="11298" width="5.18181818181818" style="92" customWidth="1"/>
    <col min="11299" max="11299" width="4.27272727272727" style="92" customWidth="1"/>
    <col min="11300" max="11300" width="5.18181818181818" style="92" customWidth="1"/>
    <col min="11301" max="11301" width="3.36363636363636" style="92" customWidth="1"/>
    <col min="11302" max="11302" width="8.81818181818182" style="92" customWidth="1"/>
    <col min="11303" max="11303" width="4.27272727272727" style="92" customWidth="1"/>
    <col min="11304" max="11304" width="7" style="92" customWidth="1"/>
    <col min="11305" max="11305" width="8.81818181818182" style="92" customWidth="1"/>
    <col min="11306" max="11306" width="4.27272727272727" style="92" customWidth="1"/>
    <col min="11307" max="11307" width="7" style="92" customWidth="1"/>
    <col min="11308" max="11309" width="8.81818181818182" style="92" customWidth="1"/>
    <col min="11310" max="11310" width="22.3727272727273" style="92"/>
    <col min="11311" max="11311" width="8.81818181818182" style="92" customWidth="1"/>
    <col min="11312" max="11312" width="22.3727272727273" style="92"/>
    <col min="11313" max="11313" width="3.36363636363636" style="92" customWidth="1"/>
    <col min="11314" max="11314" width="5.18181818181818" style="92" customWidth="1"/>
    <col min="11315" max="11315" width="4.27272727272727" style="92" customWidth="1"/>
    <col min="11316" max="11316" width="5.18181818181818" style="92" customWidth="1"/>
    <col min="11317" max="11317" width="3.36363636363636" style="92" customWidth="1"/>
    <col min="11318" max="11318" width="8.81818181818182" style="92" customWidth="1"/>
    <col min="11319" max="11319" width="4.27272727272727" style="92" customWidth="1"/>
    <col min="11320" max="11320" width="7" style="92" customWidth="1"/>
    <col min="11321" max="11321" width="8.81818181818182" style="92" customWidth="1"/>
    <col min="11322" max="11322" width="4.27272727272727" style="92" customWidth="1"/>
    <col min="11323" max="11323" width="7" style="92" customWidth="1"/>
    <col min="11324" max="11325" width="8.81818181818182" style="92" customWidth="1"/>
    <col min="11326" max="11326" width="22.3727272727273" style="92"/>
    <col min="11327" max="11327" width="8.81818181818182" style="92" customWidth="1"/>
    <col min="11328" max="11328" width="22.3727272727273" style="92"/>
    <col min="11329" max="11329" width="3.36363636363636" style="92" customWidth="1"/>
    <col min="11330" max="11330" width="5.18181818181818" style="92" customWidth="1"/>
    <col min="11331" max="11331" width="4.27272727272727" style="92" customWidth="1"/>
    <col min="11332" max="11332" width="5.18181818181818" style="92" customWidth="1"/>
    <col min="11333" max="11333" width="3.36363636363636" style="92" customWidth="1"/>
    <col min="11334" max="11334" width="8.81818181818182" style="92" customWidth="1"/>
    <col min="11335" max="11335" width="4.27272727272727" style="92" customWidth="1"/>
    <col min="11336" max="11336" width="7" style="92" customWidth="1"/>
    <col min="11337" max="11337" width="8.81818181818182" style="92" customWidth="1"/>
    <col min="11338" max="11338" width="4.27272727272727" style="92" customWidth="1"/>
    <col min="11339" max="11339" width="7" style="92" customWidth="1"/>
    <col min="11340" max="11341" width="8.81818181818182" style="92" customWidth="1"/>
    <col min="11342" max="11342" width="22.3727272727273" style="92"/>
    <col min="11343" max="11343" width="8.81818181818182" style="92" customWidth="1"/>
    <col min="11344" max="11344" width="22.3727272727273" style="92"/>
    <col min="11345" max="11345" width="3.36363636363636" style="92" customWidth="1"/>
    <col min="11346" max="11346" width="5.18181818181818" style="92" customWidth="1"/>
    <col min="11347" max="11347" width="4.27272727272727" style="92" customWidth="1"/>
    <col min="11348" max="11348" width="5.18181818181818" style="92" customWidth="1"/>
    <col min="11349" max="11349" width="3.36363636363636" style="92" customWidth="1"/>
    <col min="11350" max="11350" width="8.81818181818182" style="92" customWidth="1"/>
    <col min="11351" max="11351" width="4.27272727272727" style="92" customWidth="1"/>
    <col min="11352" max="11352" width="7" style="92" customWidth="1"/>
    <col min="11353" max="11353" width="8.81818181818182" style="92" customWidth="1"/>
    <col min="11354" max="11354" width="4.27272727272727" style="92" customWidth="1"/>
    <col min="11355" max="11355" width="7" style="92" customWidth="1"/>
    <col min="11356" max="11357" width="8.81818181818182" style="92" customWidth="1"/>
    <col min="11358" max="11358" width="22.3727272727273" style="92"/>
    <col min="11359" max="11359" width="8.81818181818182" style="92" customWidth="1"/>
    <col min="11360" max="11360" width="22.3727272727273" style="92"/>
    <col min="11361" max="11361" width="3.36363636363636" style="92" customWidth="1"/>
    <col min="11362" max="11362" width="5.18181818181818" style="92" customWidth="1"/>
    <col min="11363" max="11363" width="4.27272727272727" style="92" customWidth="1"/>
    <col min="11364" max="11364" width="5.18181818181818" style="92" customWidth="1"/>
    <col min="11365" max="11365" width="3.36363636363636" style="92" customWidth="1"/>
    <col min="11366" max="11366" width="8.81818181818182" style="92" customWidth="1"/>
    <col min="11367" max="11367" width="4.27272727272727" style="92" customWidth="1"/>
    <col min="11368" max="11368" width="7" style="92" customWidth="1"/>
    <col min="11369" max="11369" width="8.81818181818182" style="92" customWidth="1"/>
    <col min="11370" max="11370" width="4.27272727272727" style="92" customWidth="1"/>
    <col min="11371" max="11371" width="7" style="92" customWidth="1"/>
    <col min="11372" max="11373" width="8.81818181818182" style="92" customWidth="1"/>
    <col min="11374" max="11374" width="22.3727272727273" style="92"/>
    <col min="11375" max="11375" width="8.81818181818182" style="92" customWidth="1"/>
    <col min="11376" max="11376" width="22.3727272727273" style="92"/>
    <col min="11377" max="11377" width="3.36363636363636" style="92" customWidth="1"/>
    <col min="11378" max="11378" width="5.18181818181818" style="92" customWidth="1"/>
    <col min="11379" max="11379" width="4.27272727272727" style="92" customWidth="1"/>
    <col min="11380" max="11380" width="5.18181818181818" style="92" customWidth="1"/>
    <col min="11381" max="11381" width="3.36363636363636" style="92" customWidth="1"/>
    <col min="11382" max="11382" width="8.81818181818182" style="92" customWidth="1"/>
    <col min="11383" max="11383" width="4.27272727272727" style="92" customWidth="1"/>
    <col min="11384" max="11384" width="7" style="92" customWidth="1"/>
    <col min="11385" max="11385" width="8.81818181818182" style="92" customWidth="1"/>
    <col min="11386" max="11386" width="4.27272727272727" style="92" customWidth="1"/>
    <col min="11387" max="11387" width="7" style="92" customWidth="1"/>
    <col min="11388" max="11389" width="8.81818181818182" style="92" customWidth="1"/>
    <col min="11390" max="11390" width="22.3727272727273" style="92"/>
    <col min="11391" max="11391" width="8.81818181818182" style="92" customWidth="1"/>
    <col min="11392" max="11392" width="22.3727272727273" style="92"/>
    <col min="11393" max="11393" width="3.36363636363636" style="92" customWidth="1"/>
    <col min="11394" max="11394" width="5.18181818181818" style="92" customWidth="1"/>
    <col min="11395" max="11395" width="4.27272727272727" style="92" customWidth="1"/>
    <col min="11396" max="11396" width="5.18181818181818" style="92" customWidth="1"/>
    <col min="11397" max="11397" width="3.36363636363636" style="92" customWidth="1"/>
    <col min="11398" max="11398" width="8.81818181818182" style="92" customWidth="1"/>
    <col min="11399" max="11399" width="4.27272727272727" style="92" customWidth="1"/>
    <col min="11400" max="11400" width="7" style="92" customWidth="1"/>
    <col min="11401" max="11401" width="8.81818181818182" style="92" customWidth="1"/>
    <col min="11402" max="11402" width="4.27272727272727" style="92" customWidth="1"/>
    <col min="11403" max="11403" width="7" style="92" customWidth="1"/>
    <col min="11404" max="11405" width="8.81818181818182" style="92" customWidth="1"/>
    <col min="11406" max="11406" width="22.3727272727273" style="92"/>
    <col min="11407" max="11407" width="8.81818181818182" style="92" customWidth="1"/>
    <col min="11408" max="11408" width="22.3727272727273" style="92"/>
    <col min="11409" max="11409" width="3.36363636363636" style="92" customWidth="1"/>
    <col min="11410" max="11410" width="5.18181818181818" style="92" customWidth="1"/>
    <col min="11411" max="11411" width="4.27272727272727" style="92" customWidth="1"/>
    <col min="11412" max="11412" width="5.18181818181818" style="92" customWidth="1"/>
    <col min="11413" max="11413" width="3.36363636363636" style="92" customWidth="1"/>
    <col min="11414" max="11414" width="8.81818181818182" style="92" customWidth="1"/>
    <col min="11415" max="11415" width="4.27272727272727" style="92" customWidth="1"/>
    <col min="11416" max="11416" width="7" style="92" customWidth="1"/>
    <col min="11417" max="11417" width="8.81818181818182" style="92" customWidth="1"/>
    <col min="11418" max="11418" width="4.27272727272727" style="92" customWidth="1"/>
    <col min="11419" max="11419" width="7" style="92" customWidth="1"/>
    <col min="11420" max="11421" width="8.81818181818182" style="92" customWidth="1"/>
    <col min="11422" max="11422" width="22.3727272727273" style="92"/>
    <col min="11423" max="11423" width="8.81818181818182" style="92" customWidth="1"/>
    <col min="11424" max="11424" width="22.3727272727273" style="92"/>
    <col min="11425" max="11425" width="3.36363636363636" style="92" customWidth="1"/>
    <col min="11426" max="11426" width="5.18181818181818" style="92" customWidth="1"/>
    <col min="11427" max="11427" width="4.27272727272727" style="92" customWidth="1"/>
    <col min="11428" max="11428" width="5.18181818181818" style="92" customWidth="1"/>
    <col min="11429" max="11429" width="3.36363636363636" style="92" customWidth="1"/>
    <col min="11430" max="11430" width="8.81818181818182" style="92" customWidth="1"/>
    <col min="11431" max="11431" width="4.27272727272727" style="92" customWidth="1"/>
    <col min="11432" max="11432" width="7" style="92" customWidth="1"/>
    <col min="11433" max="11433" width="8.81818181818182" style="92" customWidth="1"/>
    <col min="11434" max="11434" width="4.27272727272727" style="92" customWidth="1"/>
    <col min="11435" max="11435" width="7" style="92" customWidth="1"/>
    <col min="11436" max="11437" width="8.81818181818182" style="92" customWidth="1"/>
    <col min="11438" max="11438" width="22.3727272727273" style="92"/>
    <col min="11439" max="11439" width="8.81818181818182" style="92" customWidth="1"/>
    <col min="11440" max="11440" width="22.3727272727273" style="92"/>
    <col min="11441" max="11441" width="3.36363636363636" style="92" customWidth="1"/>
    <col min="11442" max="11442" width="5.18181818181818" style="92" customWidth="1"/>
    <col min="11443" max="11443" width="4.27272727272727" style="92" customWidth="1"/>
    <col min="11444" max="11444" width="5.18181818181818" style="92" customWidth="1"/>
    <col min="11445" max="11445" width="3.36363636363636" style="92" customWidth="1"/>
    <col min="11446" max="11446" width="8.81818181818182" style="92" customWidth="1"/>
    <col min="11447" max="11447" width="4.27272727272727" style="92" customWidth="1"/>
    <col min="11448" max="11448" width="7" style="92" customWidth="1"/>
    <col min="11449" max="11449" width="8.81818181818182" style="92" customWidth="1"/>
    <col min="11450" max="11450" width="4.27272727272727" style="92" customWidth="1"/>
    <col min="11451" max="11451" width="7" style="92" customWidth="1"/>
    <col min="11452" max="11453" width="8.81818181818182" style="92" customWidth="1"/>
    <col min="11454" max="11454" width="22.3727272727273" style="92"/>
    <col min="11455" max="11455" width="8.81818181818182" style="92" customWidth="1"/>
    <col min="11456" max="11456" width="22.3727272727273" style="92"/>
    <col min="11457" max="11457" width="3.36363636363636" style="92" customWidth="1"/>
    <col min="11458" max="11458" width="5.18181818181818" style="92" customWidth="1"/>
    <col min="11459" max="11459" width="4.27272727272727" style="92" customWidth="1"/>
    <col min="11460" max="11460" width="5.18181818181818" style="92" customWidth="1"/>
    <col min="11461" max="11461" width="3.36363636363636" style="92" customWidth="1"/>
    <col min="11462" max="11462" width="8.81818181818182" style="92" customWidth="1"/>
    <col min="11463" max="11463" width="4.27272727272727" style="92" customWidth="1"/>
    <col min="11464" max="11464" width="7" style="92" customWidth="1"/>
    <col min="11465" max="11465" width="8.81818181818182" style="92" customWidth="1"/>
    <col min="11466" max="11466" width="4.27272727272727" style="92" customWidth="1"/>
    <col min="11467" max="11467" width="7" style="92" customWidth="1"/>
    <col min="11468" max="11469" width="8.81818181818182" style="92" customWidth="1"/>
    <col min="11470" max="11470" width="22.3727272727273" style="92"/>
    <col min="11471" max="11471" width="8.81818181818182" style="92" customWidth="1"/>
    <col min="11472" max="11472" width="22.3727272727273" style="92"/>
    <col min="11473" max="11473" width="3.36363636363636" style="92" customWidth="1"/>
    <col min="11474" max="11474" width="5.18181818181818" style="92" customWidth="1"/>
    <col min="11475" max="11475" width="4.27272727272727" style="92" customWidth="1"/>
    <col min="11476" max="11476" width="5.18181818181818" style="92" customWidth="1"/>
    <col min="11477" max="11477" width="3.36363636363636" style="92" customWidth="1"/>
    <col min="11478" max="11478" width="8.81818181818182" style="92" customWidth="1"/>
    <col min="11479" max="11479" width="4.27272727272727" style="92" customWidth="1"/>
    <col min="11480" max="11480" width="7" style="92" customWidth="1"/>
    <col min="11481" max="11481" width="8.81818181818182" style="92" customWidth="1"/>
    <col min="11482" max="11482" width="4.27272727272727" style="92" customWidth="1"/>
    <col min="11483" max="11483" width="7" style="92" customWidth="1"/>
    <col min="11484" max="11485" width="8.81818181818182" style="92" customWidth="1"/>
    <col min="11486" max="11486" width="22.3727272727273" style="92"/>
    <col min="11487" max="11487" width="8.81818181818182" style="92" customWidth="1"/>
    <col min="11488" max="11488" width="22.3727272727273" style="92"/>
    <col min="11489" max="11489" width="3.36363636363636" style="92" customWidth="1"/>
    <col min="11490" max="11490" width="5.18181818181818" style="92" customWidth="1"/>
    <col min="11491" max="11491" width="4.27272727272727" style="92" customWidth="1"/>
    <col min="11492" max="11492" width="5.18181818181818" style="92" customWidth="1"/>
    <col min="11493" max="11493" width="3.36363636363636" style="92" customWidth="1"/>
    <col min="11494" max="11494" width="8.81818181818182" style="92" customWidth="1"/>
    <col min="11495" max="11495" width="4.27272727272727" style="92" customWidth="1"/>
    <col min="11496" max="11496" width="7" style="92" customWidth="1"/>
    <col min="11497" max="11497" width="8.81818181818182" style="92" customWidth="1"/>
    <col min="11498" max="11498" width="4.27272727272727" style="92" customWidth="1"/>
    <col min="11499" max="11499" width="7" style="92" customWidth="1"/>
    <col min="11500" max="11501" width="8.81818181818182" style="92" customWidth="1"/>
    <col min="11502" max="11502" width="22.3727272727273" style="92"/>
    <col min="11503" max="11503" width="8.81818181818182" style="92" customWidth="1"/>
    <col min="11504" max="11504" width="22.3727272727273" style="92"/>
    <col min="11505" max="11505" width="3.36363636363636" style="92" customWidth="1"/>
    <col min="11506" max="11506" width="5.18181818181818" style="92" customWidth="1"/>
    <col min="11507" max="11507" width="4.27272727272727" style="92" customWidth="1"/>
    <col min="11508" max="11508" width="5.18181818181818" style="92" customWidth="1"/>
    <col min="11509" max="11509" width="3.36363636363636" style="92" customWidth="1"/>
    <col min="11510" max="11510" width="8.81818181818182" style="92" customWidth="1"/>
    <col min="11511" max="11511" width="4.27272727272727" style="92" customWidth="1"/>
    <col min="11512" max="11512" width="7" style="92" customWidth="1"/>
    <col min="11513" max="11513" width="8.81818181818182" style="92" customWidth="1"/>
    <col min="11514" max="11514" width="4.27272727272727" style="92" customWidth="1"/>
    <col min="11515" max="11515" width="7" style="92" customWidth="1"/>
    <col min="11516" max="11517" width="8.81818181818182" style="92" customWidth="1"/>
    <col min="11518" max="11518" width="22.3727272727273" style="92"/>
    <col min="11519" max="11519" width="8.81818181818182" style="92" customWidth="1"/>
    <col min="11520" max="11520" width="22.3727272727273" style="92"/>
    <col min="11521" max="11521" width="3.36363636363636" style="92" customWidth="1"/>
    <col min="11522" max="11522" width="5.18181818181818" style="92" customWidth="1"/>
    <col min="11523" max="11523" width="4.27272727272727" style="92" customWidth="1"/>
    <col min="11524" max="11524" width="5.18181818181818" style="92" customWidth="1"/>
    <col min="11525" max="11525" width="3.36363636363636" style="92" customWidth="1"/>
    <col min="11526" max="11526" width="8.81818181818182" style="92" customWidth="1"/>
    <col min="11527" max="11527" width="4.27272727272727" style="92" customWidth="1"/>
    <col min="11528" max="11528" width="7" style="92" customWidth="1"/>
    <col min="11529" max="11529" width="8.81818181818182" style="92" customWidth="1"/>
    <col min="11530" max="11530" width="4.27272727272727" style="92" customWidth="1"/>
    <col min="11531" max="11531" width="7" style="92" customWidth="1"/>
    <col min="11532" max="11533" width="8.81818181818182" style="92" customWidth="1"/>
    <col min="11534" max="11534" width="22.3727272727273" style="92"/>
    <col min="11535" max="11535" width="8.81818181818182" style="92" customWidth="1"/>
    <col min="11536" max="11536" width="22.3727272727273" style="92"/>
    <col min="11537" max="11537" width="3.36363636363636" style="92" customWidth="1"/>
    <col min="11538" max="11538" width="5.18181818181818" style="92" customWidth="1"/>
    <col min="11539" max="11539" width="4.27272727272727" style="92" customWidth="1"/>
    <col min="11540" max="11540" width="5.18181818181818" style="92" customWidth="1"/>
    <col min="11541" max="11541" width="3.36363636363636" style="92" customWidth="1"/>
    <col min="11542" max="11542" width="8.81818181818182" style="92" customWidth="1"/>
    <col min="11543" max="11543" width="4.27272727272727" style="92" customWidth="1"/>
    <col min="11544" max="11544" width="7" style="92" customWidth="1"/>
    <col min="11545" max="11545" width="8.81818181818182" style="92" customWidth="1"/>
    <col min="11546" max="11546" width="4.27272727272727" style="92" customWidth="1"/>
    <col min="11547" max="11547" width="7" style="92" customWidth="1"/>
    <col min="11548" max="11549" width="8.81818181818182" style="92" customWidth="1"/>
    <col min="11550" max="11550" width="22.3727272727273" style="92"/>
    <col min="11551" max="11551" width="8.81818181818182" style="92" customWidth="1"/>
    <col min="11552" max="11552" width="22.3727272727273" style="92"/>
    <col min="11553" max="11553" width="3.36363636363636" style="92" customWidth="1"/>
    <col min="11554" max="11554" width="5.18181818181818" style="92" customWidth="1"/>
    <col min="11555" max="11555" width="4.27272727272727" style="92" customWidth="1"/>
    <col min="11556" max="11556" width="5.18181818181818" style="92" customWidth="1"/>
    <col min="11557" max="11557" width="3.36363636363636" style="92" customWidth="1"/>
    <col min="11558" max="11558" width="8.81818181818182" style="92" customWidth="1"/>
    <col min="11559" max="11559" width="4.27272727272727" style="92" customWidth="1"/>
    <col min="11560" max="11560" width="7" style="92" customWidth="1"/>
    <col min="11561" max="11561" width="8.81818181818182" style="92" customWidth="1"/>
    <col min="11562" max="11562" width="4.27272727272727" style="92" customWidth="1"/>
    <col min="11563" max="11563" width="7" style="92" customWidth="1"/>
    <col min="11564" max="11565" width="8.81818181818182" style="92" customWidth="1"/>
    <col min="11566" max="11566" width="22.3727272727273" style="92"/>
    <col min="11567" max="11567" width="8.81818181818182" style="92" customWidth="1"/>
    <col min="11568" max="11568" width="22.3727272727273" style="92"/>
    <col min="11569" max="11569" width="3.36363636363636" style="92" customWidth="1"/>
    <col min="11570" max="11570" width="5.18181818181818" style="92" customWidth="1"/>
    <col min="11571" max="11571" width="4.27272727272727" style="92" customWidth="1"/>
    <col min="11572" max="11572" width="5.18181818181818" style="92" customWidth="1"/>
    <col min="11573" max="11573" width="3.36363636363636" style="92" customWidth="1"/>
    <col min="11574" max="11574" width="8.81818181818182" style="92" customWidth="1"/>
    <col min="11575" max="11575" width="4.27272727272727" style="92" customWidth="1"/>
    <col min="11576" max="11576" width="7" style="92" customWidth="1"/>
    <col min="11577" max="11577" width="8.81818181818182" style="92" customWidth="1"/>
    <col min="11578" max="11578" width="4.27272727272727" style="92" customWidth="1"/>
    <col min="11579" max="11579" width="7" style="92" customWidth="1"/>
    <col min="11580" max="11581" width="8.81818181818182" style="92" customWidth="1"/>
    <col min="11582" max="11582" width="22.3727272727273" style="92"/>
    <col min="11583" max="11583" width="8.81818181818182" style="92" customWidth="1"/>
    <col min="11584" max="11584" width="22.3727272727273" style="92"/>
    <col min="11585" max="11585" width="3.36363636363636" style="92" customWidth="1"/>
    <col min="11586" max="11586" width="5.18181818181818" style="92" customWidth="1"/>
    <col min="11587" max="11587" width="4.27272727272727" style="92" customWidth="1"/>
    <col min="11588" max="11588" width="5.18181818181818" style="92" customWidth="1"/>
    <col min="11589" max="11589" width="3.36363636363636" style="92" customWidth="1"/>
    <col min="11590" max="11590" width="8.81818181818182" style="92" customWidth="1"/>
    <col min="11591" max="11591" width="4.27272727272727" style="92" customWidth="1"/>
    <col min="11592" max="11592" width="7" style="92" customWidth="1"/>
    <col min="11593" max="11593" width="8.81818181818182" style="92" customWidth="1"/>
    <col min="11594" max="11594" width="4.27272727272727" style="92" customWidth="1"/>
    <col min="11595" max="11595" width="7" style="92" customWidth="1"/>
    <col min="11596" max="11597" width="8.81818181818182" style="92" customWidth="1"/>
    <col min="11598" max="11598" width="22.3727272727273" style="92"/>
    <col min="11599" max="11599" width="8.81818181818182" style="92" customWidth="1"/>
    <col min="11600" max="11600" width="22.3727272727273" style="92"/>
    <col min="11601" max="11601" width="3.36363636363636" style="92" customWidth="1"/>
    <col min="11602" max="11602" width="5.18181818181818" style="92" customWidth="1"/>
    <col min="11603" max="11603" width="4.27272727272727" style="92" customWidth="1"/>
    <col min="11604" max="11604" width="5.18181818181818" style="92" customWidth="1"/>
    <col min="11605" max="11605" width="3.36363636363636" style="92" customWidth="1"/>
    <col min="11606" max="11606" width="8.81818181818182" style="92" customWidth="1"/>
    <col min="11607" max="11607" width="4.27272727272727" style="92" customWidth="1"/>
    <col min="11608" max="11608" width="7" style="92" customWidth="1"/>
    <col min="11609" max="11609" width="8.81818181818182" style="92" customWidth="1"/>
    <col min="11610" max="11610" width="4.27272727272727" style="92" customWidth="1"/>
    <col min="11611" max="11611" width="7" style="92" customWidth="1"/>
    <col min="11612" max="11613" width="8.81818181818182" style="92" customWidth="1"/>
    <col min="11614" max="11614" width="22.3727272727273" style="92"/>
    <col min="11615" max="11615" width="8.81818181818182" style="92" customWidth="1"/>
    <col min="11616" max="11616" width="22.3727272727273" style="92"/>
    <col min="11617" max="11617" width="3.36363636363636" style="92" customWidth="1"/>
    <col min="11618" max="11618" width="5.18181818181818" style="92" customWidth="1"/>
    <col min="11619" max="11619" width="4.27272727272727" style="92" customWidth="1"/>
    <col min="11620" max="11620" width="5.18181818181818" style="92" customWidth="1"/>
    <col min="11621" max="11621" width="3.36363636363636" style="92" customWidth="1"/>
    <col min="11622" max="11622" width="8.81818181818182" style="92" customWidth="1"/>
    <col min="11623" max="11623" width="4.27272727272727" style="92" customWidth="1"/>
    <col min="11624" max="11624" width="7" style="92" customWidth="1"/>
    <col min="11625" max="11625" width="8.81818181818182" style="92" customWidth="1"/>
    <col min="11626" max="11626" width="4.27272727272727" style="92" customWidth="1"/>
    <col min="11627" max="11627" width="7" style="92" customWidth="1"/>
    <col min="11628" max="11629" width="8.81818181818182" style="92" customWidth="1"/>
    <col min="11630" max="11630" width="22.3727272727273" style="92"/>
    <col min="11631" max="11631" width="8.81818181818182" style="92" customWidth="1"/>
    <col min="11632" max="11632" width="22.3727272727273" style="92"/>
    <col min="11633" max="11633" width="3.36363636363636" style="92" customWidth="1"/>
    <col min="11634" max="11634" width="5.18181818181818" style="92" customWidth="1"/>
    <col min="11635" max="11635" width="4.27272727272727" style="92" customWidth="1"/>
    <col min="11636" max="11636" width="5.18181818181818" style="92" customWidth="1"/>
    <col min="11637" max="11637" width="3.36363636363636" style="92" customWidth="1"/>
    <col min="11638" max="11638" width="8.81818181818182" style="92" customWidth="1"/>
    <col min="11639" max="11639" width="4.27272727272727" style="92" customWidth="1"/>
    <col min="11640" max="11640" width="7" style="92" customWidth="1"/>
    <col min="11641" max="11641" width="8.81818181818182" style="92" customWidth="1"/>
    <col min="11642" max="11642" width="4.27272727272727" style="92" customWidth="1"/>
    <col min="11643" max="11643" width="7" style="92" customWidth="1"/>
    <col min="11644" max="11645" width="8.81818181818182" style="92" customWidth="1"/>
    <col min="11646" max="11646" width="22.3727272727273" style="92"/>
    <col min="11647" max="11647" width="8.81818181818182" style="92" customWidth="1"/>
    <col min="11648" max="11648" width="22.3727272727273" style="92"/>
    <col min="11649" max="11649" width="3.36363636363636" style="92" customWidth="1"/>
    <col min="11650" max="11650" width="5.18181818181818" style="92" customWidth="1"/>
    <col min="11651" max="11651" width="4.27272727272727" style="92" customWidth="1"/>
    <col min="11652" max="11652" width="5.18181818181818" style="92" customWidth="1"/>
    <col min="11653" max="11653" width="3.36363636363636" style="92" customWidth="1"/>
    <col min="11654" max="11654" width="8.81818181818182" style="92" customWidth="1"/>
    <col min="11655" max="11655" width="4.27272727272727" style="92" customWidth="1"/>
    <col min="11656" max="11656" width="7" style="92" customWidth="1"/>
    <col min="11657" max="11657" width="8.81818181818182" style="92" customWidth="1"/>
    <col min="11658" max="11658" width="4.27272727272727" style="92" customWidth="1"/>
    <col min="11659" max="11659" width="7" style="92" customWidth="1"/>
    <col min="11660" max="11661" width="8.81818181818182" style="92" customWidth="1"/>
    <col min="11662" max="11662" width="22.3727272727273" style="92"/>
    <col min="11663" max="11663" width="8.81818181818182" style="92" customWidth="1"/>
    <col min="11664" max="11664" width="22.3727272727273" style="92"/>
    <col min="11665" max="11665" width="3.36363636363636" style="92" customWidth="1"/>
    <col min="11666" max="11666" width="5.18181818181818" style="92" customWidth="1"/>
    <col min="11667" max="11667" width="4.27272727272727" style="92" customWidth="1"/>
    <col min="11668" max="11668" width="5.18181818181818" style="92" customWidth="1"/>
    <col min="11669" max="11669" width="3.36363636363636" style="92" customWidth="1"/>
    <col min="11670" max="11670" width="8.81818181818182" style="92" customWidth="1"/>
    <col min="11671" max="11671" width="4.27272727272727" style="92" customWidth="1"/>
    <col min="11672" max="11672" width="7" style="92" customWidth="1"/>
    <col min="11673" max="11673" width="8.81818181818182" style="92" customWidth="1"/>
    <col min="11674" max="11674" width="4.27272727272727" style="92" customWidth="1"/>
    <col min="11675" max="11675" width="7" style="92" customWidth="1"/>
    <col min="11676" max="11677" width="8.81818181818182" style="92" customWidth="1"/>
    <col min="11678" max="11678" width="22.3727272727273" style="92"/>
    <col min="11679" max="11679" width="8.81818181818182" style="92" customWidth="1"/>
    <col min="11680" max="11680" width="22.3727272727273" style="92"/>
    <col min="11681" max="11681" width="3.36363636363636" style="92" customWidth="1"/>
    <col min="11682" max="11682" width="5.18181818181818" style="92" customWidth="1"/>
    <col min="11683" max="11683" width="4.27272727272727" style="92" customWidth="1"/>
    <col min="11684" max="11684" width="5.18181818181818" style="92" customWidth="1"/>
    <col min="11685" max="11685" width="3.36363636363636" style="92" customWidth="1"/>
    <col min="11686" max="11686" width="8.81818181818182" style="92" customWidth="1"/>
    <col min="11687" max="11687" width="4.27272727272727" style="92" customWidth="1"/>
    <col min="11688" max="11688" width="7" style="92" customWidth="1"/>
    <col min="11689" max="11689" width="8.81818181818182" style="92" customWidth="1"/>
    <col min="11690" max="11690" width="4.27272727272727" style="92" customWidth="1"/>
    <col min="11691" max="11691" width="7" style="92" customWidth="1"/>
    <col min="11692" max="11693" width="8.81818181818182" style="92" customWidth="1"/>
    <col min="11694" max="11694" width="22.3727272727273" style="92"/>
    <col min="11695" max="11695" width="8.81818181818182" style="92" customWidth="1"/>
    <col min="11696" max="11696" width="22.3727272727273" style="92"/>
    <col min="11697" max="11697" width="3.36363636363636" style="92" customWidth="1"/>
    <col min="11698" max="11698" width="5.18181818181818" style="92" customWidth="1"/>
    <col min="11699" max="11699" width="4.27272727272727" style="92" customWidth="1"/>
    <col min="11700" max="11700" width="5.18181818181818" style="92" customWidth="1"/>
    <col min="11701" max="11701" width="3.36363636363636" style="92" customWidth="1"/>
    <col min="11702" max="11702" width="8.81818181818182" style="92" customWidth="1"/>
    <col min="11703" max="11703" width="4.27272727272727" style="92" customWidth="1"/>
    <col min="11704" max="11704" width="7" style="92" customWidth="1"/>
    <col min="11705" max="11705" width="8.81818181818182" style="92" customWidth="1"/>
    <col min="11706" max="11706" width="4.27272727272727" style="92" customWidth="1"/>
    <col min="11707" max="11707" width="7" style="92" customWidth="1"/>
    <col min="11708" max="11709" width="8.81818181818182" style="92" customWidth="1"/>
    <col min="11710" max="11710" width="22.3727272727273" style="92"/>
    <col min="11711" max="11711" width="8.81818181818182" style="92" customWidth="1"/>
    <col min="11712" max="11712" width="22.3727272727273" style="92"/>
    <col min="11713" max="11713" width="3.36363636363636" style="92" customWidth="1"/>
    <col min="11714" max="11714" width="5.18181818181818" style="92" customWidth="1"/>
    <col min="11715" max="11715" width="4.27272727272727" style="92" customWidth="1"/>
    <col min="11716" max="11716" width="5.18181818181818" style="92" customWidth="1"/>
    <col min="11717" max="11717" width="3.36363636363636" style="92" customWidth="1"/>
    <col min="11718" max="11718" width="8.81818181818182" style="92" customWidth="1"/>
    <col min="11719" max="11719" width="4.27272727272727" style="92" customWidth="1"/>
    <col min="11720" max="11720" width="7" style="92" customWidth="1"/>
    <col min="11721" max="11721" width="8.81818181818182" style="92" customWidth="1"/>
    <col min="11722" max="11722" width="4.27272727272727" style="92" customWidth="1"/>
    <col min="11723" max="11723" width="7" style="92" customWidth="1"/>
    <col min="11724" max="11725" width="8.81818181818182" style="92" customWidth="1"/>
    <col min="11726" max="11726" width="22.3727272727273" style="92"/>
    <col min="11727" max="11727" width="8.81818181818182" style="92" customWidth="1"/>
    <col min="11728" max="11728" width="22.3727272727273" style="92"/>
    <col min="11729" max="11729" width="3.36363636363636" style="92" customWidth="1"/>
    <col min="11730" max="11730" width="5.18181818181818" style="92" customWidth="1"/>
    <col min="11731" max="11731" width="4.27272727272727" style="92" customWidth="1"/>
    <col min="11732" max="11732" width="5.18181818181818" style="92" customWidth="1"/>
    <col min="11733" max="11733" width="3.36363636363636" style="92" customWidth="1"/>
    <col min="11734" max="11734" width="8.81818181818182" style="92" customWidth="1"/>
    <col min="11735" max="11735" width="4.27272727272727" style="92" customWidth="1"/>
    <col min="11736" max="11736" width="7" style="92" customWidth="1"/>
    <col min="11737" max="11737" width="8.81818181818182" style="92" customWidth="1"/>
    <col min="11738" max="11738" width="4.27272727272727" style="92" customWidth="1"/>
    <col min="11739" max="11739" width="7" style="92" customWidth="1"/>
    <col min="11740" max="11741" width="8.81818181818182" style="92" customWidth="1"/>
    <col min="11742" max="11742" width="22.3727272727273" style="92"/>
    <col min="11743" max="11743" width="8.81818181818182" style="92" customWidth="1"/>
    <col min="11744" max="11744" width="22.3727272727273" style="92"/>
    <col min="11745" max="11745" width="3.36363636363636" style="92" customWidth="1"/>
    <col min="11746" max="11746" width="5.18181818181818" style="92" customWidth="1"/>
    <col min="11747" max="11747" width="4.27272727272727" style="92" customWidth="1"/>
    <col min="11748" max="11748" width="5.18181818181818" style="92" customWidth="1"/>
    <col min="11749" max="11749" width="3.36363636363636" style="92" customWidth="1"/>
    <col min="11750" max="11750" width="8.81818181818182" style="92" customWidth="1"/>
    <col min="11751" max="11751" width="4.27272727272727" style="92" customWidth="1"/>
    <col min="11752" max="11752" width="7" style="92" customWidth="1"/>
    <col min="11753" max="11753" width="8.81818181818182" style="92" customWidth="1"/>
    <col min="11754" max="11754" width="4.27272727272727" style="92" customWidth="1"/>
    <col min="11755" max="11755" width="7" style="92" customWidth="1"/>
    <col min="11756" max="11757" width="8.81818181818182" style="92" customWidth="1"/>
    <col min="11758" max="11758" width="22.3727272727273" style="92"/>
    <col min="11759" max="11759" width="8.81818181818182" style="92" customWidth="1"/>
    <col min="11760" max="11760" width="22.3727272727273" style="92"/>
    <col min="11761" max="11761" width="3.36363636363636" style="92" customWidth="1"/>
    <col min="11762" max="11762" width="5.18181818181818" style="92" customWidth="1"/>
    <col min="11763" max="11763" width="4.27272727272727" style="92" customWidth="1"/>
    <col min="11764" max="11764" width="5.18181818181818" style="92" customWidth="1"/>
    <col min="11765" max="11765" width="3.36363636363636" style="92" customWidth="1"/>
    <col min="11766" max="11766" width="8.81818181818182" style="92" customWidth="1"/>
    <col min="11767" max="11767" width="4.27272727272727" style="92" customWidth="1"/>
    <col min="11768" max="11768" width="7" style="92" customWidth="1"/>
    <col min="11769" max="11769" width="8.81818181818182" style="92" customWidth="1"/>
    <col min="11770" max="11770" width="4.27272727272727" style="92" customWidth="1"/>
    <col min="11771" max="11771" width="7" style="92" customWidth="1"/>
    <col min="11772" max="11773" width="8.81818181818182" style="92" customWidth="1"/>
    <col min="11774" max="11774" width="22.3727272727273" style="92"/>
    <col min="11775" max="11775" width="8.81818181818182" style="92" customWidth="1"/>
    <col min="11776" max="11776" width="22.3727272727273" style="92"/>
    <col min="11777" max="11777" width="3.36363636363636" style="92" customWidth="1"/>
    <col min="11778" max="11778" width="5.18181818181818" style="92" customWidth="1"/>
    <col min="11779" max="11779" width="4.27272727272727" style="92" customWidth="1"/>
    <col min="11780" max="11780" width="5.18181818181818" style="92" customWidth="1"/>
    <col min="11781" max="11781" width="3.36363636363636" style="92" customWidth="1"/>
    <col min="11782" max="11782" width="8.81818181818182" style="92" customWidth="1"/>
    <col min="11783" max="11783" width="4.27272727272727" style="92" customWidth="1"/>
    <col min="11784" max="11784" width="7" style="92" customWidth="1"/>
    <col min="11785" max="11785" width="8.81818181818182" style="92" customWidth="1"/>
    <col min="11786" max="11786" width="4.27272727272727" style="92" customWidth="1"/>
    <col min="11787" max="11787" width="7" style="92" customWidth="1"/>
    <col min="11788" max="11789" width="8.81818181818182" style="92" customWidth="1"/>
    <col min="11790" max="11790" width="22.3727272727273" style="92"/>
    <col min="11791" max="11791" width="8.81818181818182" style="92" customWidth="1"/>
    <col min="11792" max="11792" width="22.3727272727273" style="92"/>
    <col min="11793" max="11793" width="3.36363636363636" style="92" customWidth="1"/>
    <col min="11794" max="11794" width="5.18181818181818" style="92" customWidth="1"/>
    <col min="11795" max="11795" width="4.27272727272727" style="92" customWidth="1"/>
    <col min="11796" max="11796" width="5.18181818181818" style="92" customWidth="1"/>
    <col min="11797" max="11797" width="3.36363636363636" style="92" customWidth="1"/>
    <col min="11798" max="11798" width="8.81818181818182" style="92" customWidth="1"/>
    <col min="11799" max="11799" width="4.27272727272727" style="92" customWidth="1"/>
    <col min="11800" max="11800" width="7" style="92" customWidth="1"/>
    <col min="11801" max="11801" width="8.81818181818182" style="92" customWidth="1"/>
    <col min="11802" max="11802" width="4.27272727272727" style="92" customWidth="1"/>
    <col min="11803" max="11803" width="7" style="92" customWidth="1"/>
    <col min="11804" max="11805" width="8.81818181818182" style="92" customWidth="1"/>
    <col min="11806" max="11806" width="22.3727272727273" style="92"/>
    <col min="11807" max="11807" width="8.81818181818182" style="92" customWidth="1"/>
    <col min="11808" max="11808" width="22.3727272727273" style="92"/>
    <col min="11809" max="11809" width="3.36363636363636" style="92" customWidth="1"/>
    <col min="11810" max="11810" width="5.18181818181818" style="92" customWidth="1"/>
    <col min="11811" max="11811" width="4.27272727272727" style="92" customWidth="1"/>
    <col min="11812" max="11812" width="5.18181818181818" style="92" customWidth="1"/>
    <col min="11813" max="11813" width="3.36363636363636" style="92" customWidth="1"/>
    <col min="11814" max="11814" width="8.81818181818182" style="92" customWidth="1"/>
    <col min="11815" max="11815" width="4.27272727272727" style="92" customWidth="1"/>
    <col min="11816" max="11816" width="7" style="92" customWidth="1"/>
    <col min="11817" max="11817" width="8.81818181818182" style="92" customWidth="1"/>
    <col min="11818" max="11818" width="4.27272727272727" style="92" customWidth="1"/>
    <col min="11819" max="11819" width="7" style="92" customWidth="1"/>
    <col min="11820" max="11821" width="8.81818181818182" style="92" customWidth="1"/>
    <col min="11822" max="11822" width="22.3727272727273" style="92"/>
    <col min="11823" max="11823" width="8.81818181818182" style="92" customWidth="1"/>
    <col min="11824" max="11824" width="22.3727272727273" style="92"/>
    <col min="11825" max="11825" width="3.36363636363636" style="92" customWidth="1"/>
    <col min="11826" max="11826" width="5.18181818181818" style="92" customWidth="1"/>
    <col min="11827" max="11827" width="4.27272727272727" style="92" customWidth="1"/>
    <col min="11828" max="11828" width="5.18181818181818" style="92" customWidth="1"/>
    <col min="11829" max="11829" width="3.36363636363636" style="92" customWidth="1"/>
    <col min="11830" max="11830" width="8.81818181818182" style="92" customWidth="1"/>
    <col min="11831" max="11831" width="4.27272727272727" style="92" customWidth="1"/>
    <col min="11832" max="11832" width="7" style="92" customWidth="1"/>
    <col min="11833" max="11833" width="8.81818181818182" style="92" customWidth="1"/>
    <col min="11834" max="11834" width="4.27272727272727" style="92" customWidth="1"/>
    <col min="11835" max="11835" width="7" style="92" customWidth="1"/>
    <col min="11836" max="11837" width="8.81818181818182" style="92" customWidth="1"/>
    <col min="11838" max="11838" width="22.3727272727273" style="92"/>
    <col min="11839" max="11839" width="8.81818181818182" style="92" customWidth="1"/>
    <col min="11840" max="11840" width="22.3727272727273" style="92"/>
    <col min="11841" max="11841" width="3.36363636363636" style="92" customWidth="1"/>
    <col min="11842" max="11842" width="5.18181818181818" style="92" customWidth="1"/>
    <col min="11843" max="11843" width="4.27272727272727" style="92" customWidth="1"/>
    <col min="11844" max="11844" width="5.18181818181818" style="92" customWidth="1"/>
    <col min="11845" max="11845" width="3.36363636363636" style="92" customWidth="1"/>
    <col min="11846" max="11846" width="8.81818181818182" style="92" customWidth="1"/>
    <col min="11847" max="11847" width="4.27272727272727" style="92" customWidth="1"/>
    <col min="11848" max="11848" width="7" style="92" customWidth="1"/>
    <col min="11849" max="11849" width="8.81818181818182" style="92" customWidth="1"/>
    <col min="11850" max="11850" width="4.27272727272727" style="92" customWidth="1"/>
    <col min="11851" max="11851" width="7" style="92" customWidth="1"/>
    <col min="11852" max="11853" width="8.81818181818182" style="92" customWidth="1"/>
    <col min="11854" max="11854" width="22.3727272727273" style="92"/>
    <col min="11855" max="11855" width="8.81818181818182" style="92" customWidth="1"/>
    <col min="11856" max="11856" width="22.3727272727273" style="92"/>
    <col min="11857" max="11857" width="3.36363636363636" style="92" customWidth="1"/>
    <col min="11858" max="11858" width="5.18181818181818" style="92" customWidth="1"/>
    <col min="11859" max="11859" width="4.27272727272727" style="92" customWidth="1"/>
    <col min="11860" max="11860" width="5.18181818181818" style="92" customWidth="1"/>
    <col min="11861" max="11861" width="3.36363636363636" style="92" customWidth="1"/>
    <col min="11862" max="11862" width="8.81818181818182" style="92" customWidth="1"/>
    <col min="11863" max="11863" width="4.27272727272727" style="92" customWidth="1"/>
    <col min="11864" max="11864" width="7" style="92" customWidth="1"/>
    <col min="11865" max="11865" width="8.81818181818182" style="92" customWidth="1"/>
    <col min="11866" max="11866" width="4.27272727272727" style="92" customWidth="1"/>
    <col min="11867" max="11867" width="7" style="92" customWidth="1"/>
    <col min="11868" max="11869" width="8.81818181818182" style="92" customWidth="1"/>
    <col min="11870" max="11870" width="22.3727272727273" style="92"/>
    <col min="11871" max="11871" width="8.81818181818182" style="92" customWidth="1"/>
    <col min="11872" max="11872" width="22.3727272727273" style="92"/>
    <col min="11873" max="11873" width="3.36363636363636" style="92" customWidth="1"/>
    <col min="11874" max="11874" width="5.18181818181818" style="92" customWidth="1"/>
    <col min="11875" max="11875" width="4.27272727272727" style="92" customWidth="1"/>
    <col min="11876" max="11876" width="5.18181818181818" style="92" customWidth="1"/>
    <col min="11877" max="11877" width="3.36363636363636" style="92" customWidth="1"/>
    <col min="11878" max="11878" width="8.81818181818182" style="92" customWidth="1"/>
    <col min="11879" max="11879" width="4.27272727272727" style="92" customWidth="1"/>
    <col min="11880" max="11880" width="7" style="92" customWidth="1"/>
    <col min="11881" max="11881" width="8.81818181818182" style="92" customWidth="1"/>
    <col min="11882" max="11882" width="4.27272727272727" style="92" customWidth="1"/>
    <col min="11883" max="11883" width="7" style="92" customWidth="1"/>
    <col min="11884" max="11885" width="8.81818181818182" style="92" customWidth="1"/>
    <col min="11886" max="11886" width="22.3727272727273" style="92"/>
    <col min="11887" max="11887" width="8.81818181818182" style="92" customWidth="1"/>
    <col min="11888" max="11888" width="22.3727272727273" style="92"/>
    <col min="11889" max="11889" width="3.36363636363636" style="92" customWidth="1"/>
    <col min="11890" max="11890" width="5.18181818181818" style="92" customWidth="1"/>
    <col min="11891" max="11891" width="4.27272727272727" style="92" customWidth="1"/>
    <col min="11892" max="11892" width="5.18181818181818" style="92" customWidth="1"/>
    <col min="11893" max="11893" width="3.36363636363636" style="92" customWidth="1"/>
    <col min="11894" max="11894" width="8.81818181818182" style="92" customWidth="1"/>
    <col min="11895" max="11895" width="4.27272727272727" style="92" customWidth="1"/>
    <col min="11896" max="11896" width="7" style="92" customWidth="1"/>
    <col min="11897" max="11897" width="8.81818181818182" style="92" customWidth="1"/>
    <col min="11898" max="11898" width="4.27272727272727" style="92" customWidth="1"/>
    <col min="11899" max="11899" width="7" style="92" customWidth="1"/>
    <col min="11900" max="11901" width="8.81818181818182" style="92" customWidth="1"/>
    <col min="11902" max="11902" width="22.3727272727273" style="92"/>
    <col min="11903" max="11903" width="8.81818181818182" style="92" customWidth="1"/>
    <col min="11904" max="11904" width="22.3727272727273" style="92"/>
    <col min="11905" max="11905" width="3.36363636363636" style="92" customWidth="1"/>
    <col min="11906" max="11906" width="5.18181818181818" style="92" customWidth="1"/>
    <col min="11907" max="11907" width="4.27272727272727" style="92" customWidth="1"/>
    <col min="11908" max="11908" width="5.18181818181818" style="92" customWidth="1"/>
    <col min="11909" max="11909" width="3.36363636363636" style="92" customWidth="1"/>
    <col min="11910" max="11910" width="8.81818181818182" style="92" customWidth="1"/>
    <col min="11911" max="11911" width="4.27272727272727" style="92" customWidth="1"/>
    <col min="11912" max="11912" width="7" style="92" customWidth="1"/>
    <col min="11913" max="11913" width="8.81818181818182" style="92" customWidth="1"/>
    <col min="11914" max="11914" width="4.27272727272727" style="92" customWidth="1"/>
    <col min="11915" max="11915" width="7" style="92" customWidth="1"/>
    <col min="11916" max="11917" width="8.81818181818182" style="92" customWidth="1"/>
    <col min="11918" max="11918" width="22.3727272727273" style="92"/>
    <col min="11919" max="11919" width="8.81818181818182" style="92" customWidth="1"/>
    <col min="11920" max="11920" width="22.3727272727273" style="92"/>
    <col min="11921" max="11921" width="3.36363636363636" style="92" customWidth="1"/>
    <col min="11922" max="11922" width="5.18181818181818" style="92" customWidth="1"/>
    <col min="11923" max="11923" width="4.27272727272727" style="92" customWidth="1"/>
    <col min="11924" max="11924" width="5.18181818181818" style="92" customWidth="1"/>
    <col min="11925" max="11925" width="3.36363636363636" style="92" customWidth="1"/>
    <col min="11926" max="11926" width="8.81818181818182" style="92" customWidth="1"/>
    <col min="11927" max="11927" width="4.27272727272727" style="92" customWidth="1"/>
    <col min="11928" max="11928" width="7" style="92" customWidth="1"/>
    <col min="11929" max="11929" width="8.81818181818182" style="92" customWidth="1"/>
    <col min="11930" max="11930" width="4.27272727272727" style="92" customWidth="1"/>
    <col min="11931" max="11931" width="7" style="92" customWidth="1"/>
    <col min="11932" max="11933" width="8.81818181818182" style="92" customWidth="1"/>
    <col min="11934" max="11934" width="22.3727272727273" style="92"/>
    <col min="11935" max="11935" width="8.81818181818182" style="92" customWidth="1"/>
    <col min="11936" max="11936" width="22.3727272727273" style="92"/>
    <col min="11937" max="11937" width="3.36363636363636" style="92" customWidth="1"/>
    <col min="11938" max="11938" width="5.18181818181818" style="92" customWidth="1"/>
    <col min="11939" max="11939" width="4.27272727272727" style="92" customWidth="1"/>
    <col min="11940" max="11940" width="5.18181818181818" style="92" customWidth="1"/>
    <col min="11941" max="11941" width="3.36363636363636" style="92" customWidth="1"/>
    <col min="11942" max="11942" width="8.81818181818182" style="92" customWidth="1"/>
    <col min="11943" max="11943" width="4.27272727272727" style="92" customWidth="1"/>
    <col min="11944" max="11944" width="7" style="92" customWidth="1"/>
    <col min="11945" max="11945" width="8.81818181818182" style="92" customWidth="1"/>
    <col min="11946" max="11946" width="4.27272727272727" style="92" customWidth="1"/>
    <col min="11947" max="11947" width="7" style="92" customWidth="1"/>
    <col min="11948" max="11949" width="8.81818181818182" style="92" customWidth="1"/>
    <col min="11950" max="11950" width="22.3727272727273" style="92"/>
    <col min="11951" max="11951" width="8.81818181818182" style="92" customWidth="1"/>
    <col min="11952" max="11952" width="22.3727272727273" style="92"/>
    <col min="11953" max="11953" width="3.36363636363636" style="92" customWidth="1"/>
    <col min="11954" max="11954" width="5.18181818181818" style="92" customWidth="1"/>
    <col min="11955" max="11955" width="4.27272727272727" style="92" customWidth="1"/>
    <col min="11956" max="11956" width="5.18181818181818" style="92" customWidth="1"/>
    <col min="11957" max="11957" width="3.36363636363636" style="92" customWidth="1"/>
    <col min="11958" max="11958" width="8.81818181818182" style="92" customWidth="1"/>
    <col min="11959" max="11959" width="4.27272727272727" style="92" customWidth="1"/>
    <col min="11960" max="11960" width="7" style="92" customWidth="1"/>
    <col min="11961" max="11961" width="8.81818181818182" style="92" customWidth="1"/>
    <col min="11962" max="11962" width="4.27272727272727" style="92" customWidth="1"/>
    <col min="11963" max="11963" width="7" style="92" customWidth="1"/>
    <col min="11964" max="11965" width="8.81818181818182" style="92" customWidth="1"/>
    <col min="11966" max="11966" width="22.3727272727273" style="92"/>
    <col min="11967" max="11967" width="8.81818181818182" style="92" customWidth="1"/>
    <col min="11968" max="11968" width="22.3727272727273" style="92"/>
    <col min="11969" max="11969" width="3.36363636363636" style="92" customWidth="1"/>
    <col min="11970" max="11970" width="5.18181818181818" style="92" customWidth="1"/>
    <col min="11971" max="11971" width="4.27272727272727" style="92" customWidth="1"/>
    <col min="11972" max="11972" width="5.18181818181818" style="92" customWidth="1"/>
    <col min="11973" max="11973" width="3.36363636363636" style="92" customWidth="1"/>
    <col min="11974" max="11974" width="8.81818181818182" style="92" customWidth="1"/>
    <col min="11975" max="11975" width="4.27272727272727" style="92" customWidth="1"/>
    <col min="11976" max="11976" width="7" style="92" customWidth="1"/>
    <col min="11977" max="11977" width="8.81818181818182" style="92" customWidth="1"/>
    <col min="11978" max="11978" width="4.27272727272727" style="92" customWidth="1"/>
    <col min="11979" max="11979" width="7" style="92" customWidth="1"/>
    <col min="11980" max="11981" width="8.81818181818182" style="92" customWidth="1"/>
    <col min="11982" max="11982" width="22.3727272727273" style="92"/>
    <col min="11983" max="11983" width="8.81818181818182" style="92" customWidth="1"/>
    <col min="11984" max="11984" width="22.3727272727273" style="92"/>
    <col min="11985" max="11985" width="3.36363636363636" style="92" customWidth="1"/>
    <col min="11986" max="11986" width="5.18181818181818" style="92" customWidth="1"/>
    <col min="11987" max="11987" width="4.27272727272727" style="92" customWidth="1"/>
    <col min="11988" max="11988" width="5.18181818181818" style="92" customWidth="1"/>
    <col min="11989" max="11989" width="3.36363636363636" style="92" customWidth="1"/>
    <col min="11990" max="11990" width="8.81818181818182" style="92" customWidth="1"/>
    <col min="11991" max="11991" width="4.27272727272727" style="92" customWidth="1"/>
    <col min="11992" max="11992" width="7" style="92" customWidth="1"/>
    <col min="11993" max="11993" width="8.81818181818182" style="92" customWidth="1"/>
    <col min="11994" max="11994" width="4.27272727272727" style="92" customWidth="1"/>
    <col min="11995" max="11995" width="7" style="92" customWidth="1"/>
    <col min="11996" max="11997" width="8.81818181818182" style="92" customWidth="1"/>
    <col min="11998" max="11998" width="22.3727272727273" style="92"/>
    <col min="11999" max="11999" width="8.81818181818182" style="92" customWidth="1"/>
    <col min="12000" max="12000" width="22.3727272727273" style="92"/>
    <col min="12001" max="12001" width="3.36363636363636" style="92" customWidth="1"/>
    <col min="12002" max="12002" width="5.18181818181818" style="92" customWidth="1"/>
    <col min="12003" max="12003" width="4.27272727272727" style="92" customWidth="1"/>
    <col min="12004" max="12004" width="5.18181818181818" style="92" customWidth="1"/>
    <col min="12005" max="12005" width="3.36363636363636" style="92" customWidth="1"/>
    <col min="12006" max="12006" width="8.81818181818182" style="92" customWidth="1"/>
    <col min="12007" max="12007" width="4.27272727272727" style="92" customWidth="1"/>
    <col min="12008" max="12008" width="7" style="92" customWidth="1"/>
    <col min="12009" max="12009" width="8.81818181818182" style="92" customWidth="1"/>
    <col min="12010" max="12010" width="4.27272727272727" style="92" customWidth="1"/>
    <col min="12011" max="12011" width="7" style="92" customWidth="1"/>
    <col min="12012" max="12013" width="8.81818181818182" style="92" customWidth="1"/>
    <col min="12014" max="12014" width="22.3727272727273" style="92"/>
    <col min="12015" max="12015" width="8.81818181818182" style="92" customWidth="1"/>
    <col min="12016" max="12016" width="22.3727272727273" style="92"/>
    <col min="12017" max="12017" width="3.36363636363636" style="92" customWidth="1"/>
    <col min="12018" max="12018" width="5.18181818181818" style="92" customWidth="1"/>
    <col min="12019" max="12019" width="4.27272727272727" style="92" customWidth="1"/>
    <col min="12020" max="12020" width="5.18181818181818" style="92" customWidth="1"/>
    <col min="12021" max="12021" width="3.36363636363636" style="92" customWidth="1"/>
    <col min="12022" max="12022" width="8.81818181818182" style="92" customWidth="1"/>
    <col min="12023" max="12023" width="4.27272727272727" style="92" customWidth="1"/>
    <col min="12024" max="12024" width="7" style="92" customWidth="1"/>
    <col min="12025" max="12025" width="8.81818181818182" style="92" customWidth="1"/>
    <col min="12026" max="12026" width="4.27272727272727" style="92" customWidth="1"/>
    <col min="12027" max="12027" width="7" style="92" customWidth="1"/>
    <col min="12028" max="12029" width="8.81818181818182" style="92" customWidth="1"/>
    <col min="12030" max="12030" width="22.3727272727273" style="92"/>
    <col min="12031" max="12031" width="8.81818181818182" style="92" customWidth="1"/>
    <col min="12032" max="12032" width="22.3727272727273" style="92"/>
    <col min="12033" max="12033" width="3.36363636363636" style="92" customWidth="1"/>
    <col min="12034" max="12034" width="5.18181818181818" style="92" customWidth="1"/>
    <col min="12035" max="12035" width="4.27272727272727" style="92" customWidth="1"/>
    <col min="12036" max="12036" width="5.18181818181818" style="92" customWidth="1"/>
    <col min="12037" max="12037" width="3.36363636363636" style="92" customWidth="1"/>
    <col min="12038" max="12038" width="8.81818181818182" style="92" customWidth="1"/>
    <col min="12039" max="12039" width="4.27272727272727" style="92" customWidth="1"/>
    <col min="12040" max="12040" width="7" style="92" customWidth="1"/>
    <col min="12041" max="12041" width="8.81818181818182" style="92" customWidth="1"/>
    <col min="12042" max="12042" width="4.27272727272727" style="92" customWidth="1"/>
    <col min="12043" max="12043" width="7" style="92" customWidth="1"/>
    <col min="12044" max="12045" width="8.81818181818182" style="92" customWidth="1"/>
    <col min="12046" max="12046" width="22.3727272727273" style="92"/>
    <col min="12047" max="12047" width="8.81818181818182" style="92" customWidth="1"/>
    <col min="12048" max="12048" width="22.3727272727273" style="92"/>
    <col min="12049" max="12049" width="3.36363636363636" style="92" customWidth="1"/>
    <col min="12050" max="12050" width="5.18181818181818" style="92" customWidth="1"/>
    <col min="12051" max="12051" width="4.27272727272727" style="92" customWidth="1"/>
    <col min="12052" max="12052" width="5.18181818181818" style="92" customWidth="1"/>
    <col min="12053" max="12053" width="3.36363636363636" style="92" customWidth="1"/>
    <col min="12054" max="12054" width="8.81818181818182" style="92" customWidth="1"/>
    <col min="12055" max="12055" width="4.27272727272727" style="92" customWidth="1"/>
    <col min="12056" max="12056" width="7" style="92" customWidth="1"/>
    <col min="12057" max="12057" width="8.81818181818182" style="92" customWidth="1"/>
    <col min="12058" max="12058" width="4.27272727272727" style="92" customWidth="1"/>
    <col min="12059" max="12059" width="7" style="92" customWidth="1"/>
    <col min="12060" max="12061" width="8.81818181818182" style="92" customWidth="1"/>
    <col min="12062" max="12062" width="22.3727272727273" style="92"/>
    <col min="12063" max="12063" width="8.81818181818182" style="92" customWidth="1"/>
    <col min="12064" max="12064" width="22.3727272727273" style="92"/>
    <col min="12065" max="12065" width="3.36363636363636" style="92" customWidth="1"/>
    <col min="12066" max="12066" width="5.18181818181818" style="92" customWidth="1"/>
    <col min="12067" max="12067" width="4.27272727272727" style="92" customWidth="1"/>
    <col min="12068" max="12068" width="5.18181818181818" style="92" customWidth="1"/>
    <col min="12069" max="12069" width="3.36363636363636" style="92" customWidth="1"/>
    <col min="12070" max="12070" width="8.81818181818182" style="92" customWidth="1"/>
    <col min="12071" max="12071" width="4.27272727272727" style="92" customWidth="1"/>
    <col min="12072" max="12072" width="7" style="92" customWidth="1"/>
    <col min="12073" max="12073" width="8.81818181818182" style="92" customWidth="1"/>
    <col min="12074" max="12074" width="4.27272727272727" style="92" customWidth="1"/>
    <col min="12075" max="12075" width="7" style="92" customWidth="1"/>
    <col min="12076" max="12077" width="8.81818181818182" style="92" customWidth="1"/>
    <col min="12078" max="12078" width="22.3727272727273" style="92"/>
    <col min="12079" max="12079" width="8.81818181818182" style="92" customWidth="1"/>
    <col min="12080" max="12080" width="22.3727272727273" style="92"/>
    <col min="12081" max="12081" width="3.36363636363636" style="92" customWidth="1"/>
    <col min="12082" max="12082" width="5.18181818181818" style="92" customWidth="1"/>
    <col min="12083" max="12083" width="4.27272727272727" style="92" customWidth="1"/>
    <col min="12084" max="12084" width="5.18181818181818" style="92" customWidth="1"/>
    <col min="12085" max="12085" width="3.36363636363636" style="92" customWidth="1"/>
    <col min="12086" max="12086" width="8.81818181818182" style="92" customWidth="1"/>
    <col min="12087" max="12087" width="4.27272727272727" style="92" customWidth="1"/>
    <col min="12088" max="12088" width="7" style="92" customWidth="1"/>
    <col min="12089" max="12089" width="8.81818181818182" style="92" customWidth="1"/>
    <col min="12090" max="12090" width="4.27272727272727" style="92" customWidth="1"/>
    <col min="12091" max="12091" width="7" style="92" customWidth="1"/>
    <col min="12092" max="12093" width="8.81818181818182" style="92" customWidth="1"/>
    <col min="12094" max="12094" width="22.3727272727273" style="92"/>
    <col min="12095" max="12095" width="8.81818181818182" style="92" customWidth="1"/>
    <col min="12096" max="12096" width="22.3727272727273" style="92"/>
    <col min="12097" max="12097" width="3.36363636363636" style="92" customWidth="1"/>
    <col min="12098" max="12098" width="5.18181818181818" style="92" customWidth="1"/>
    <col min="12099" max="12099" width="4.27272727272727" style="92" customWidth="1"/>
    <col min="12100" max="12100" width="5.18181818181818" style="92" customWidth="1"/>
    <col min="12101" max="12101" width="3.36363636363636" style="92" customWidth="1"/>
    <col min="12102" max="12102" width="8.81818181818182" style="92" customWidth="1"/>
    <col min="12103" max="12103" width="4.27272727272727" style="92" customWidth="1"/>
    <col min="12104" max="12104" width="7" style="92" customWidth="1"/>
    <col min="12105" max="12105" width="8.81818181818182" style="92" customWidth="1"/>
    <col min="12106" max="12106" width="4.27272727272727" style="92" customWidth="1"/>
    <col min="12107" max="12107" width="7" style="92" customWidth="1"/>
    <col min="12108" max="12109" width="8.81818181818182" style="92" customWidth="1"/>
    <col min="12110" max="12110" width="22.3727272727273" style="92"/>
    <col min="12111" max="12111" width="8.81818181818182" style="92" customWidth="1"/>
    <col min="12112" max="12112" width="22.3727272727273" style="92"/>
    <col min="12113" max="12113" width="3.36363636363636" style="92" customWidth="1"/>
    <col min="12114" max="12114" width="5.18181818181818" style="92" customWidth="1"/>
    <col min="12115" max="12115" width="4.27272727272727" style="92" customWidth="1"/>
    <col min="12116" max="12116" width="5.18181818181818" style="92" customWidth="1"/>
    <col min="12117" max="12117" width="3.36363636363636" style="92" customWidth="1"/>
    <col min="12118" max="12118" width="8.81818181818182" style="92" customWidth="1"/>
    <col min="12119" max="12119" width="4.27272727272727" style="92" customWidth="1"/>
    <col min="12120" max="12120" width="7" style="92" customWidth="1"/>
    <col min="12121" max="12121" width="8.81818181818182" style="92" customWidth="1"/>
    <col min="12122" max="12122" width="4.27272727272727" style="92" customWidth="1"/>
    <col min="12123" max="12123" width="7" style="92" customWidth="1"/>
    <col min="12124" max="12125" width="8.81818181818182" style="92" customWidth="1"/>
    <col min="12126" max="12126" width="22.3727272727273" style="92"/>
    <col min="12127" max="12127" width="8.81818181818182" style="92" customWidth="1"/>
    <col min="12128" max="12128" width="22.3727272727273" style="92"/>
    <col min="12129" max="12129" width="3.36363636363636" style="92" customWidth="1"/>
    <col min="12130" max="12130" width="5.18181818181818" style="92" customWidth="1"/>
    <col min="12131" max="12131" width="4.27272727272727" style="92" customWidth="1"/>
    <col min="12132" max="12132" width="5.18181818181818" style="92" customWidth="1"/>
    <col min="12133" max="12133" width="3.36363636363636" style="92" customWidth="1"/>
    <col min="12134" max="12134" width="8.81818181818182" style="92" customWidth="1"/>
    <col min="12135" max="12135" width="4.27272727272727" style="92" customWidth="1"/>
    <col min="12136" max="12136" width="7" style="92" customWidth="1"/>
    <col min="12137" max="12137" width="8.81818181818182" style="92" customWidth="1"/>
    <col min="12138" max="12138" width="4.27272727272727" style="92" customWidth="1"/>
    <col min="12139" max="12139" width="7" style="92" customWidth="1"/>
    <col min="12140" max="12141" width="8.81818181818182" style="92" customWidth="1"/>
    <col min="12142" max="12142" width="22.3727272727273" style="92"/>
    <col min="12143" max="12143" width="8.81818181818182" style="92" customWidth="1"/>
    <col min="12144" max="12144" width="22.3727272727273" style="92"/>
    <col min="12145" max="12145" width="3.36363636363636" style="92" customWidth="1"/>
    <col min="12146" max="12146" width="5.18181818181818" style="92" customWidth="1"/>
    <col min="12147" max="12147" width="4.27272727272727" style="92" customWidth="1"/>
    <col min="12148" max="12148" width="5.18181818181818" style="92" customWidth="1"/>
    <col min="12149" max="12149" width="3.36363636363636" style="92" customWidth="1"/>
    <col min="12150" max="12150" width="8.81818181818182" style="92" customWidth="1"/>
    <col min="12151" max="12151" width="4.27272727272727" style="92" customWidth="1"/>
    <col min="12152" max="12152" width="7" style="92" customWidth="1"/>
    <col min="12153" max="12153" width="8.81818181818182" style="92" customWidth="1"/>
    <col min="12154" max="12154" width="4.27272727272727" style="92" customWidth="1"/>
    <col min="12155" max="12155" width="7" style="92" customWidth="1"/>
    <col min="12156" max="12157" width="8.81818181818182" style="92" customWidth="1"/>
    <col min="12158" max="12158" width="22.3727272727273" style="92"/>
    <col min="12159" max="12159" width="8.81818181818182" style="92" customWidth="1"/>
    <col min="12160" max="12160" width="22.3727272727273" style="92"/>
    <col min="12161" max="12161" width="3.36363636363636" style="92" customWidth="1"/>
    <col min="12162" max="12162" width="5.18181818181818" style="92" customWidth="1"/>
    <col min="12163" max="12163" width="4.27272727272727" style="92" customWidth="1"/>
    <col min="12164" max="12164" width="5.18181818181818" style="92" customWidth="1"/>
    <col min="12165" max="12165" width="3.36363636363636" style="92" customWidth="1"/>
    <col min="12166" max="12166" width="8.81818181818182" style="92" customWidth="1"/>
    <col min="12167" max="12167" width="4.27272727272727" style="92" customWidth="1"/>
    <col min="12168" max="12168" width="7" style="92" customWidth="1"/>
    <col min="12169" max="12169" width="8.81818181818182" style="92" customWidth="1"/>
    <col min="12170" max="12170" width="4.27272727272727" style="92" customWidth="1"/>
    <col min="12171" max="12171" width="7" style="92" customWidth="1"/>
    <col min="12172" max="12173" width="8.81818181818182" style="92" customWidth="1"/>
    <col min="12174" max="12174" width="22.3727272727273" style="92"/>
    <col min="12175" max="12175" width="8.81818181818182" style="92" customWidth="1"/>
    <col min="12176" max="12176" width="22.3727272727273" style="92"/>
    <col min="12177" max="12177" width="3.36363636363636" style="92" customWidth="1"/>
    <col min="12178" max="12178" width="5.18181818181818" style="92" customWidth="1"/>
    <col min="12179" max="12179" width="4.27272727272727" style="92" customWidth="1"/>
    <col min="12180" max="12180" width="5.18181818181818" style="92" customWidth="1"/>
    <col min="12181" max="12181" width="3.36363636363636" style="92" customWidth="1"/>
    <col min="12182" max="12182" width="8.81818181818182" style="92" customWidth="1"/>
    <col min="12183" max="12183" width="4.27272727272727" style="92" customWidth="1"/>
    <col min="12184" max="12184" width="7" style="92" customWidth="1"/>
    <col min="12185" max="12185" width="8.81818181818182" style="92" customWidth="1"/>
    <col min="12186" max="12186" width="4.27272727272727" style="92" customWidth="1"/>
    <col min="12187" max="12187" width="7" style="92" customWidth="1"/>
    <col min="12188" max="12189" width="8.81818181818182" style="92" customWidth="1"/>
    <col min="12190" max="12190" width="22.3727272727273" style="92"/>
    <col min="12191" max="12191" width="8.81818181818182" style="92" customWidth="1"/>
    <col min="12192" max="12192" width="22.3727272727273" style="92"/>
    <col min="12193" max="12193" width="3.36363636363636" style="92" customWidth="1"/>
    <col min="12194" max="12194" width="5.18181818181818" style="92" customWidth="1"/>
    <col min="12195" max="12195" width="4.27272727272727" style="92" customWidth="1"/>
    <col min="12196" max="12196" width="5.18181818181818" style="92" customWidth="1"/>
    <col min="12197" max="12197" width="3.36363636363636" style="92" customWidth="1"/>
    <col min="12198" max="12198" width="8.81818181818182" style="92" customWidth="1"/>
    <col min="12199" max="12199" width="4.27272727272727" style="92" customWidth="1"/>
    <col min="12200" max="12200" width="7" style="92" customWidth="1"/>
    <col min="12201" max="12201" width="8.81818181818182" style="92" customWidth="1"/>
    <col min="12202" max="12202" width="4.27272727272727" style="92" customWidth="1"/>
    <col min="12203" max="12203" width="7" style="92" customWidth="1"/>
    <col min="12204" max="12205" width="8.81818181818182" style="92" customWidth="1"/>
    <col min="12206" max="12206" width="22.3727272727273" style="92"/>
    <col min="12207" max="12207" width="8.81818181818182" style="92" customWidth="1"/>
    <col min="12208" max="12208" width="22.3727272727273" style="92"/>
    <col min="12209" max="12209" width="3.36363636363636" style="92" customWidth="1"/>
    <col min="12210" max="12210" width="5.18181818181818" style="92" customWidth="1"/>
    <col min="12211" max="12211" width="4.27272727272727" style="92" customWidth="1"/>
    <col min="12212" max="12212" width="5.18181818181818" style="92" customWidth="1"/>
    <col min="12213" max="12213" width="3.36363636363636" style="92" customWidth="1"/>
    <col min="12214" max="12214" width="8.81818181818182" style="92" customWidth="1"/>
    <col min="12215" max="12215" width="4.27272727272727" style="92" customWidth="1"/>
    <col min="12216" max="12216" width="7" style="92" customWidth="1"/>
    <col min="12217" max="12217" width="8.81818181818182" style="92" customWidth="1"/>
    <col min="12218" max="12218" width="4.27272727272727" style="92" customWidth="1"/>
    <col min="12219" max="12219" width="7" style="92" customWidth="1"/>
    <col min="12220" max="12221" width="8.81818181818182" style="92" customWidth="1"/>
    <col min="12222" max="12222" width="22.3727272727273" style="92"/>
    <col min="12223" max="12223" width="8.81818181818182" style="92" customWidth="1"/>
    <col min="12224" max="12224" width="22.3727272727273" style="92"/>
    <col min="12225" max="12225" width="3.36363636363636" style="92" customWidth="1"/>
    <col min="12226" max="12226" width="5.18181818181818" style="92" customWidth="1"/>
    <col min="12227" max="12227" width="4.27272727272727" style="92" customWidth="1"/>
    <col min="12228" max="12228" width="5.18181818181818" style="92" customWidth="1"/>
    <col min="12229" max="12229" width="3.36363636363636" style="92" customWidth="1"/>
    <col min="12230" max="12230" width="8.81818181818182" style="92" customWidth="1"/>
    <col min="12231" max="12231" width="4.27272727272727" style="92" customWidth="1"/>
    <col min="12232" max="12232" width="7" style="92" customWidth="1"/>
    <col min="12233" max="12233" width="8.81818181818182" style="92" customWidth="1"/>
    <col min="12234" max="12234" width="4.27272727272727" style="92" customWidth="1"/>
    <col min="12235" max="12235" width="7" style="92" customWidth="1"/>
    <col min="12236" max="12237" width="8.81818181818182" style="92" customWidth="1"/>
    <col min="12238" max="12238" width="22.3727272727273" style="92"/>
    <col min="12239" max="12239" width="8.81818181818182" style="92" customWidth="1"/>
    <col min="12240" max="12240" width="22.3727272727273" style="92"/>
    <col min="12241" max="12241" width="3.36363636363636" style="92" customWidth="1"/>
    <col min="12242" max="12242" width="5.18181818181818" style="92" customWidth="1"/>
    <col min="12243" max="12243" width="4.27272727272727" style="92" customWidth="1"/>
    <col min="12244" max="12244" width="5.18181818181818" style="92" customWidth="1"/>
    <col min="12245" max="12245" width="3.36363636363636" style="92" customWidth="1"/>
    <col min="12246" max="12246" width="8.81818181818182" style="92" customWidth="1"/>
    <col min="12247" max="12247" width="4.27272727272727" style="92" customWidth="1"/>
    <col min="12248" max="12248" width="7" style="92" customWidth="1"/>
    <col min="12249" max="12249" width="8.81818181818182" style="92" customWidth="1"/>
    <col min="12250" max="12250" width="4.27272727272727" style="92" customWidth="1"/>
    <col min="12251" max="12251" width="7" style="92" customWidth="1"/>
    <col min="12252" max="12253" width="8.81818181818182" style="92" customWidth="1"/>
    <col min="12254" max="12254" width="22.3727272727273" style="92"/>
    <col min="12255" max="12255" width="8.81818181818182" style="92" customWidth="1"/>
    <col min="12256" max="12256" width="22.3727272727273" style="92"/>
    <col min="12257" max="12257" width="3.36363636363636" style="92" customWidth="1"/>
    <col min="12258" max="12258" width="5.18181818181818" style="92" customWidth="1"/>
    <col min="12259" max="12259" width="4.27272727272727" style="92" customWidth="1"/>
    <col min="12260" max="12260" width="5.18181818181818" style="92" customWidth="1"/>
    <col min="12261" max="12261" width="3.36363636363636" style="92" customWidth="1"/>
    <col min="12262" max="12262" width="8.81818181818182" style="92" customWidth="1"/>
    <col min="12263" max="12263" width="4.27272727272727" style="92" customWidth="1"/>
    <col min="12264" max="12264" width="7" style="92" customWidth="1"/>
    <col min="12265" max="12265" width="8.81818181818182" style="92" customWidth="1"/>
    <col min="12266" max="12266" width="4.27272727272727" style="92" customWidth="1"/>
    <col min="12267" max="12267" width="7" style="92" customWidth="1"/>
    <col min="12268" max="12269" width="8.81818181818182" style="92" customWidth="1"/>
    <col min="12270" max="12270" width="22.3727272727273" style="92"/>
    <col min="12271" max="12271" width="8.81818181818182" style="92" customWidth="1"/>
    <col min="12272" max="12272" width="22.3727272727273" style="92"/>
    <col min="12273" max="12273" width="3.36363636363636" style="92" customWidth="1"/>
    <col min="12274" max="12274" width="5.18181818181818" style="92" customWidth="1"/>
    <col min="12275" max="12275" width="4.27272727272727" style="92" customWidth="1"/>
    <col min="12276" max="12276" width="5.18181818181818" style="92" customWidth="1"/>
    <col min="12277" max="12277" width="3.36363636363636" style="92" customWidth="1"/>
    <col min="12278" max="12278" width="8.81818181818182" style="92" customWidth="1"/>
    <col min="12279" max="12279" width="4.27272727272727" style="92" customWidth="1"/>
    <col min="12280" max="12280" width="7" style="92" customWidth="1"/>
    <col min="12281" max="12281" width="8.81818181818182" style="92" customWidth="1"/>
    <col min="12282" max="12282" width="4.27272727272727" style="92" customWidth="1"/>
    <col min="12283" max="12283" width="7" style="92" customWidth="1"/>
    <col min="12284" max="12285" width="8.81818181818182" style="92" customWidth="1"/>
    <col min="12286" max="12286" width="22.3727272727273" style="92"/>
    <col min="12287" max="12287" width="8.81818181818182" style="92" customWidth="1"/>
    <col min="12288" max="12288" width="22.3727272727273" style="92"/>
    <col min="12289" max="12289" width="3.36363636363636" style="92" customWidth="1"/>
    <col min="12290" max="12290" width="5.18181818181818" style="92" customWidth="1"/>
    <col min="12291" max="12291" width="4.27272727272727" style="92" customWidth="1"/>
    <col min="12292" max="12292" width="5.18181818181818" style="92" customWidth="1"/>
    <col min="12293" max="12293" width="3.36363636363636" style="92" customWidth="1"/>
    <col min="12294" max="12294" width="8.81818181818182" style="92" customWidth="1"/>
    <col min="12295" max="12295" width="4.27272727272727" style="92" customWidth="1"/>
    <col min="12296" max="12296" width="7" style="92" customWidth="1"/>
    <col min="12297" max="12297" width="8.81818181818182" style="92" customWidth="1"/>
    <col min="12298" max="12298" width="4.27272727272727" style="92" customWidth="1"/>
    <col min="12299" max="12299" width="7" style="92" customWidth="1"/>
    <col min="12300" max="12301" width="8.81818181818182" style="92" customWidth="1"/>
    <col min="12302" max="12302" width="22.3727272727273" style="92"/>
    <col min="12303" max="12303" width="8.81818181818182" style="92" customWidth="1"/>
    <col min="12304" max="12304" width="22.3727272727273" style="92"/>
    <col min="12305" max="12305" width="3.36363636363636" style="92" customWidth="1"/>
    <col min="12306" max="12306" width="5.18181818181818" style="92" customWidth="1"/>
    <col min="12307" max="12307" width="4.27272727272727" style="92" customWidth="1"/>
    <col min="12308" max="12308" width="5.18181818181818" style="92" customWidth="1"/>
    <col min="12309" max="12309" width="3.36363636363636" style="92" customWidth="1"/>
    <col min="12310" max="12310" width="8.81818181818182" style="92" customWidth="1"/>
    <col min="12311" max="12311" width="4.27272727272727" style="92" customWidth="1"/>
    <col min="12312" max="12312" width="7" style="92" customWidth="1"/>
    <col min="12313" max="12313" width="8.81818181818182" style="92" customWidth="1"/>
    <col min="12314" max="12314" width="4.27272727272727" style="92" customWidth="1"/>
    <col min="12315" max="12315" width="7" style="92" customWidth="1"/>
    <col min="12316" max="12317" width="8.81818181818182" style="92" customWidth="1"/>
    <col min="12318" max="12318" width="22.3727272727273" style="92"/>
    <col min="12319" max="12319" width="8.81818181818182" style="92" customWidth="1"/>
    <col min="12320" max="12320" width="22.3727272727273" style="92"/>
    <col min="12321" max="12321" width="3.36363636363636" style="92" customWidth="1"/>
    <col min="12322" max="12322" width="5.18181818181818" style="92" customWidth="1"/>
    <col min="12323" max="12323" width="4.27272727272727" style="92" customWidth="1"/>
    <col min="12324" max="12324" width="5.18181818181818" style="92" customWidth="1"/>
    <col min="12325" max="12325" width="3.36363636363636" style="92" customWidth="1"/>
    <col min="12326" max="12326" width="8.81818181818182" style="92" customWidth="1"/>
    <col min="12327" max="12327" width="4.27272727272727" style="92" customWidth="1"/>
    <col min="12328" max="12328" width="7" style="92" customWidth="1"/>
    <col min="12329" max="12329" width="8.81818181818182" style="92" customWidth="1"/>
    <col min="12330" max="12330" width="4.27272727272727" style="92" customWidth="1"/>
    <col min="12331" max="12331" width="7" style="92" customWidth="1"/>
    <col min="12332" max="12333" width="8.81818181818182" style="92" customWidth="1"/>
    <col min="12334" max="12334" width="22.3727272727273" style="92"/>
    <col min="12335" max="12335" width="8.81818181818182" style="92" customWidth="1"/>
    <col min="12336" max="12336" width="22.3727272727273" style="92"/>
    <col min="12337" max="12337" width="3.36363636363636" style="92" customWidth="1"/>
    <col min="12338" max="12338" width="5.18181818181818" style="92" customWidth="1"/>
    <col min="12339" max="12339" width="4.27272727272727" style="92" customWidth="1"/>
    <col min="12340" max="12340" width="5.18181818181818" style="92" customWidth="1"/>
    <col min="12341" max="12341" width="3.36363636363636" style="92" customWidth="1"/>
    <col min="12342" max="12342" width="8.81818181818182" style="92" customWidth="1"/>
    <col min="12343" max="12343" width="4.27272727272727" style="92" customWidth="1"/>
    <col min="12344" max="12344" width="7" style="92" customWidth="1"/>
    <col min="12345" max="12345" width="8.81818181818182" style="92" customWidth="1"/>
    <col min="12346" max="12346" width="4.27272727272727" style="92" customWidth="1"/>
    <col min="12347" max="12347" width="7" style="92" customWidth="1"/>
    <col min="12348" max="12349" width="8.81818181818182" style="92" customWidth="1"/>
    <col min="12350" max="12350" width="22.3727272727273" style="92"/>
    <col min="12351" max="12351" width="8.81818181818182" style="92" customWidth="1"/>
    <col min="12352" max="12352" width="22.3727272727273" style="92"/>
    <col min="12353" max="12353" width="3.36363636363636" style="92" customWidth="1"/>
    <col min="12354" max="12354" width="5.18181818181818" style="92" customWidth="1"/>
    <col min="12355" max="12355" width="4.27272727272727" style="92" customWidth="1"/>
    <col min="12356" max="12356" width="5.18181818181818" style="92" customWidth="1"/>
    <col min="12357" max="12357" width="3.36363636363636" style="92" customWidth="1"/>
    <col min="12358" max="12358" width="8.81818181818182" style="92" customWidth="1"/>
    <col min="12359" max="12359" width="4.27272727272727" style="92" customWidth="1"/>
    <col min="12360" max="12360" width="7" style="92" customWidth="1"/>
    <col min="12361" max="12361" width="8.81818181818182" style="92" customWidth="1"/>
    <col min="12362" max="12362" width="4.27272727272727" style="92" customWidth="1"/>
    <col min="12363" max="12363" width="7" style="92" customWidth="1"/>
    <col min="12364" max="12365" width="8.81818181818182" style="92" customWidth="1"/>
    <col min="12366" max="12366" width="22.3727272727273" style="92"/>
    <col min="12367" max="12367" width="8.81818181818182" style="92" customWidth="1"/>
    <col min="12368" max="12368" width="22.3727272727273" style="92"/>
    <col min="12369" max="12369" width="3.36363636363636" style="92" customWidth="1"/>
    <col min="12370" max="12370" width="5.18181818181818" style="92" customWidth="1"/>
    <col min="12371" max="12371" width="4.27272727272727" style="92" customWidth="1"/>
    <col min="12372" max="12372" width="5.18181818181818" style="92" customWidth="1"/>
    <col min="12373" max="12373" width="3.36363636363636" style="92" customWidth="1"/>
    <col min="12374" max="12374" width="8.81818181818182" style="92" customWidth="1"/>
    <col min="12375" max="12375" width="4.27272727272727" style="92" customWidth="1"/>
    <col min="12376" max="12376" width="7" style="92" customWidth="1"/>
    <col min="12377" max="12377" width="8.81818181818182" style="92" customWidth="1"/>
    <col min="12378" max="12378" width="4.27272727272727" style="92" customWidth="1"/>
    <col min="12379" max="12379" width="7" style="92" customWidth="1"/>
    <col min="12380" max="12381" width="8.81818181818182" style="92" customWidth="1"/>
    <col min="12382" max="12382" width="22.3727272727273" style="92"/>
    <col min="12383" max="12383" width="8.81818181818182" style="92" customWidth="1"/>
    <col min="12384" max="12384" width="22.3727272727273" style="92"/>
    <col min="12385" max="12385" width="3.36363636363636" style="92" customWidth="1"/>
    <col min="12386" max="12386" width="5.18181818181818" style="92" customWidth="1"/>
    <col min="12387" max="12387" width="4.27272727272727" style="92" customWidth="1"/>
    <col min="12388" max="12388" width="5.18181818181818" style="92" customWidth="1"/>
    <col min="12389" max="12389" width="3.36363636363636" style="92" customWidth="1"/>
    <col min="12390" max="12390" width="8.81818181818182" style="92" customWidth="1"/>
    <col min="12391" max="12391" width="4.27272727272727" style="92" customWidth="1"/>
    <col min="12392" max="12392" width="7" style="92" customWidth="1"/>
    <col min="12393" max="12393" width="8.81818181818182" style="92" customWidth="1"/>
    <col min="12394" max="12394" width="4.27272727272727" style="92" customWidth="1"/>
    <col min="12395" max="12395" width="7" style="92" customWidth="1"/>
    <col min="12396" max="12397" width="8.81818181818182" style="92" customWidth="1"/>
    <col min="12398" max="12398" width="22.3727272727273" style="92"/>
    <col min="12399" max="12399" width="8.81818181818182" style="92" customWidth="1"/>
    <col min="12400" max="12400" width="22.3727272727273" style="92"/>
    <col min="12401" max="12401" width="3.36363636363636" style="92" customWidth="1"/>
    <col min="12402" max="12402" width="5.18181818181818" style="92" customWidth="1"/>
    <col min="12403" max="12403" width="4.27272727272727" style="92" customWidth="1"/>
    <col min="12404" max="12404" width="5.18181818181818" style="92" customWidth="1"/>
    <col min="12405" max="12405" width="3.36363636363636" style="92" customWidth="1"/>
    <col min="12406" max="12406" width="8.81818181818182" style="92" customWidth="1"/>
    <col min="12407" max="12407" width="4.27272727272727" style="92" customWidth="1"/>
    <col min="12408" max="12408" width="7" style="92" customWidth="1"/>
    <col min="12409" max="12409" width="8.81818181818182" style="92" customWidth="1"/>
    <col min="12410" max="12410" width="4.27272727272727" style="92" customWidth="1"/>
    <col min="12411" max="12411" width="7" style="92" customWidth="1"/>
    <col min="12412" max="12413" width="8.81818181818182" style="92" customWidth="1"/>
    <col min="12414" max="12414" width="22.3727272727273" style="92"/>
    <col min="12415" max="12415" width="8.81818181818182" style="92" customWidth="1"/>
    <col min="12416" max="12416" width="22.3727272727273" style="92"/>
    <col min="12417" max="12417" width="3.36363636363636" style="92" customWidth="1"/>
    <col min="12418" max="12418" width="5.18181818181818" style="92" customWidth="1"/>
    <col min="12419" max="12419" width="4.27272727272727" style="92" customWidth="1"/>
    <col min="12420" max="12420" width="5.18181818181818" style="92" customWidth="1"/>
    <col min="12421" max="12421" width="3.36363636363636" style="92" customWidth="1"/>
    <col min="12422" max="12422" width="8.81818181818182" style="92" customWidth="1"/>
    <col min="12423" max="12423" width="4.27272727272727" style="92" customWidth="1"/>
    <col min="12424" max="12424" width="7" style="92" customWidth="1"/>
    <col min="12425" max="12425" width="8.81818181818182" style="92" customWidth="1"/>
    <col min="12426" max="12426" width="4.27272727272727" style="92" customWidth="1"/>
    <col min="12427" max="12427" width="7" style="92" customWidth="1"/>
    <col min="12428" max="12429" width="8.81818181818182" style="92" customWidth="1"/>
    <col min="12430" max="12430" width="22.3727272727273" style="92"/>
    <col min="12431" max="12431" width="8.81818181818182" style="92" customWidth="1"/>
    <col min="12432" max="12432" width="22.3727272727273" style="92"/>
    <col min="12433" max="12433" width="3.36363636363636" style="92" customWidth="1"/>
    <col min="12434" max="12434" width="5.18181818181818" style="92" customWidth="1"/>
    <col min="12435" max="12435" width="4.27272727272727" style="92" customWidth="1"/>
    <col min="12436" max="12436" width="5.18181818181818" style="92" customWidth="1"/>
    <col min="12437" max="12437" width="3.36363636363636" style="92" customWidth="1"/>
    <col min="12438" max="12438" width="8.81818181818182" style="92" customWidth="1"/>
    <col min="12439" max="12439" width="4.27272727272727" style="92" customWidth="1"/>
    <col min="12440" max="12440" width="7" style="92" customWidth="1"/>
    <col min="12441" max="12441" width="8.81818181818182" style="92" customWidth="1"/>
    <col min="12442" max="12442" width="4.27272727272727" style="92" customWidth="1"/>
    <col min="12443" max="12443" width="7" style="92" customWidth="1"/>
    <col min="12444" max="12445" width="8.81818181818182" style="92" customWidth="1"/>
    <col min="12446" max="12446" width="22.3727272727273" style="92"/>
    <col min="12447" max="12447" width="8.81818181818182" style="92" customWidth="1"/>
    <col min="12448" max="12448" width="22.3727272727273" style="92"/>
    <col min="12449" max="12449" width="3.36363636363636" style="92" customWidth="1"/>
    <col min="12450" max="12450" width="5.18181818181818" style="92" customWidth="1"/>
    <col min="12451" max="12451" width="4.27272727272727" style="92" customWidth="1"/>
    <col min="12452" max="12452" width="5.18181818181818" style="92" customWidth="1"/>
    <col min="12453" max="12453" width="3.36363636363636" style="92" customWidth="1"/>
    <col min="12454" max="12454" width="8.81818181818182" style="92" customWidth="1"/>
    <col min="12455" max="12455" width="4.27272727272727" style="92" customWidth="1"/>
    <col min="12456" max="12456" width="7" style="92" customWidth="1"/>
    <col min="12457" max="12457" width="8.81818181818182" style="92" customWidth="1"/>
    <col min="12458" max="12458" width="4.27272727272727" style="92" customWidth="1"/>
    <col min="12459" max="12459" width="7" style="92" customWidth="1"/>
    <col min="12460" max="12461" width="8.81818181818182" style="92" customWidth="1"/>
    <col min="12462" max="12462" width="22.3727272727273" style="92"/>
    <col min="12463" max="12463" width="8.81818181818182" style="92" customWidth="1"/>
    <col min="12464" max="12464" width="22.3727272727273" style="92"/>
    <col min="12465" max="12465" width="3.36363636363636" style="92" customWidth="1"/>
    <col min="12466" max="12466" width="5.18181818181818" style="92" customWidth="1"/>
    <col min="12467" max="12467" width="4.27272727272727" style="92" customWidth="1"/>
    <col min="12468" max="12468" width="5.18181818181818" style="92" customWidth="1"/>
    <col min="12469" max="12469" width="3.36363636363636" style="92" customWidth="1"/>
    <col min="12470" max="12470" width="8.81818181818182" style="92" customWidth="1"/>
    <col min="12471" max="12471" width="4.27272727272727" style="92" customWidth="1"/>
    <col min="12472" max="12472" width="7" style="92" customWidth="1"/>
    <col min="12473" max="12473" width="8.81818181818182" style="92" customWidth="1"/>
    <col min="12474" max="12474" width="4.27272727272727" style="92" customWidth="1"/>
    <col min="12475" max="12475" width="7" style="92" customWidth="1"/>
    <col min="12476" max="12477" width="8.81818181818182" style="92" customWidth="1"/>
    <col min="12478" max="12478" width="22.3727272727273" style="92"/>
    <col min="12479" max="12479" width="8.81818181818182" style="92" customWidth="1"/>
    <col min="12480" max="12480" width="22.3727272727273" style="92"/>
    <col min="12481" max="12481" width="3.36363636363636" style="92" customWidth="1"/>
    <col min="12482" max="12482" width="5.18181818181818" style="92" customWidth="1"/>
    <col min="12483" max="12483" width="4.27272727272727" style="92" customWidth="1"/>
    <col min="12484" max="12484" width="5.18181818181818" style="92" customWidth="1"/>
    <col min="12485" max="12485" width="3.36363636363636" style="92" customWidth="1"/>
    <col min="12486" max="12486" width="8.81818181818182" style="92" customWidth="1"/>
    <col min="12487" max="12487" width="4.27272727272727" style="92" customWidth="1"/>
    <col min="12488" max="12488" width="7" style="92" customWidth="1"/>
    <col min="12489" max="12489" width="8.81818181818182" style="92" customWidth="1"/>
    <col min="12490" max="12490" width="4.27272727272727" style="92" customWidth="1"/>
    <col min="12491" max="12491" width="7" style="92" customWidth="1"/>
    <col min="12492" max="12493" width="8.81818181818182" style="92" customWidth="1"/>
    <col min="12494" max="12494" width="22.3727272727273" style="92"/>
    <col min="12495" max="12495" width="8.81818181818182" style="92" customWidth="1"/>
    <col min="12496" max="12496" width="22.3727272727273" style="92"/>
    <col min="12497" max="12497" width="3.36363636363636" style="92" customWidth="1"/>
    <col min="12498" max="12498" width="5.18181818181818" style="92" customWidth="1"/>
    <col min="12499" max="12499" width="4.27272727272727" style="92" customWidth="1"/>
    <col min="12500" max="12500" width="5.18181818181818" style="92" customWidth="1"/>
    <col min="12501" max="12501" width="3.36363636363636" style="92" customWidth="1"/>
    <col min="12502" max="12502" width="8.81818181818182" style="92" customWidth="1"/>
    <col min="12503" max="12503" width="4.27272727272727" style="92" customWidth="1"/>
    <col min="12504" max="12504" width="7" style="92" customWidth="1"/>
    <col min="12505" max="12505" width="8.81818181818182" style="92" customWidth="1"/>
    <col min="12506" max="12506" width="4.27272727272727" style="92" customWidth="1"/>
    <col min="12507" max="12507" width="7" style="92" customWidth="1"/>
    <col min="12508" max="12509" width="8.81818181818182" style="92" customWidth="1"/>
    <col min="12510" max="12510" width="22.3727272727273" style="92"/>
    <col min="12511" max="12511" width="8.81818181818182" style="92" customWidth="1"/>
    <col min="12512" max="12512" width="22.3727272727273" style="92"/>
    <col min="12513" max="12513" width="3.36363636363636" style="92" customWidth="1"/>
    <col min="12514" max="12514" width="5.18181818181818" style="92" customWidth="1"/>
    <col min="12515" max="12515" width="4.27272727272727" style="92" customWidth="1"/>
    <col min="12516" max="12516" width="5.18181818181818" style="92" customWidth="1"/>
    <col min="12517" max="12517" width="3.36363636363636" style="92" customWidth="1"/>
    <col min="12518" max="12518" width="8.81818181818182" style="92" customWidth="1"/>
    <col min="12519" max="12519" width="4.27272727272727" style="92" customWidth="1"/>
    <col min="12520" max="12520" width="7" style="92" customWidth="1"/>
    <col min="12521" max="12521" width="8.81818181818182" style="92" customWidth="1"/>
    <col min="12522" max="12522" width="4.27272727272727" style="92" customWidth="1"/>
    <col min="12523" max="12523" width="7" style="92" customWidth="1"/>
    <col min="12524" max="12525" width="8.81818181818182" style="92" customWidth="1"/>
    <col min="12526" max="12526" width="22.3727272727273" style="92"/>
    <col min="12527" max="12527" width="8.81818181818182" style="92" customWidth="1"/>
    <col min="12528" max="12528" width="22.3727272727273" style="92"/>
    <col min="12529" max="12529" width="3.36363636363636" style="92" customWidth="1"/>
    <col min="12530" max="12530" width="5.18181818181818" style="92" customWidth="1"/>
    <col min="12531" max="12531" width="4.27272727272727" style="92" customWidth="1"/>
    <col min="12532" max="12532" width="5.18181818181818" style="92" customWidth="1"/>
    <col min="12533" max="12533" width="3.36363636363636" style="92" customWidth="1"/>
    <col min="12534" max="12534" width="8.81818181818182" style="92" customWidth="1"/>
    <col min="12535" max="12535" width="4.27272727272727" style="92" customWidth="1"/>
    <col min="12536" max="12536" width="7" style="92" customWidth="1"/>
    <col min="12537" max="12537" width="8.81818181818182" style="92" customWidth="1"/>
    <col min="12538" max="12538" width="4.27272727272727" style="92" customWidth="1"/>
    <col min="12539" max="12539" width="7" style="92" customWidth="1"/>
    <col min="12540" max="12541" width="8.81818181818182" style="92" customWidth="1"/>
    <col min="12542" max="12542" width="22.3727272727273" style="92"/>
    <col min="12543" max="12543" width="8.81818181818182" style="92" customWidth="1"/>
    <col min="12544" max="12544" width="22.3727272727273" style="92"/>
    <col min="12545" max="12545" width="3.36363636363636" style="92" customWidth="1"/>
    <col min="12546" max="12546" width="5.18181818181818" style="92" customWidth="1"/>
    <col min="12547" max="12547" width="4.27272727272727" style="92" customWidth="1"/>
    <col min="12548" max="12548" width="5.18181818181818" style="92" customWidth="1"/>
    <col min="12549" max="12549" width="3.36363636363636" style="92" customWidth="1"/>
    <col min="12550" max="12550" width="8.81818181818182" style="92" customWidth="1"/>
    <col min="12551" max="12551" width="4.27272727272727" style="92" customWidth="1"/>
    <col min="12552" max="12552" width="7" style="92" customWidth="1"/>
    <col min="12553" max="12553" width="8.81818181818182" style="92" customWidth="1"/>
    <col min="12554" max="12554" width="4.27272727272727" style="92" customWidth="1"/>
    <col min="12555" max="12555" width="7" style="92" customWidth="1"/>
    <col min="12556" max="12557" width="8.81818181818182" style="92" customWidth="1"/>
    <col min="12558" max="12558" width="22.3727272727273" style="92"/>
    <col min="12559" max="12559" width="8.81818181818182" style="92" customWidth="1"/>
    <col min="12560" max="12560" width="22.3727272727273" style="92"/>
    <col min="12561" max="12561" width="3.36363636363636" style="92" customWidth="1"/>
    <col min="12562" max="12562" width="5.18181818181818" style="92" customWidth="1"/>
    <col min="12563" max="12563" width="4.27272727272727" style="92" customWidth="1"/>
    <col min="12564" max="12564" width="5.18181818181818" style="92" customWidth="1"/>
    <col min="12565" max="12565" width="3.36363636363636" style="92" customWidth="1"/>
    <col min="12566" max="12566" width="8.81818181818182" style="92" customWidth="1"/>
    <col min="12567" max="12567" width="4.27272727272727" style="92" customWidth="1"/>
    <col min="12568" max="12568" width="7" style="92" customWidth="1"/>
    <col min="12569" max="12569" width="8.81818181818182" style="92" customWidth="1"/>
    <col min="12570" max="12570" width="4.27272727272727" style="92" customWidth="1"/>
    <col min="12571" max="12571" width="7" style="92" customWidth="1"/>
    <col min="12572" max="12573" width="8.81818181818182" style="92" customWidth="1"/>
    <col min="12574" max="12574" width="22.3727272727273" style="92"/>
    <col min="12575" max="12575" width="8.81818181818182" style="92" customWidth="1"/>
    <col min="12576" max="12576" width="22.3727272727273" style="92"/>
    <col min="12577" max="12577" width="3.36363636363636" style="92" customWidth="1"/>
    <col min="12578" max="12578" width="5.18181818181818" style="92" customWidth="1"/>
    <col min="12579" max="12579" width="4.27272727272727" style="92" customWidth="1"/>
    <col min="12580" max="12580" width="5.18181818181818" style="92" customWidth="1"/>
    <col min="12581" max="12581" width="3.36363636363636" style="92" customWidth="1"/>
    <col min="12582" max="12582" width="8.81818181818182" style="92" customWidth="1"/>
    <col min="12583" max="12583" width="4.27272727272727" style="92" customWidth="1"/>
    <col min="12584" max="12584" width="7" style="92" customWidth="1"/>
    <col min="12585" max="12585" width="8.81818181818182" style="92" customWidth="1"/>
    <col min="12586" max="12586" width="4.27272727272727" style="92" customWidth="1"/>
    <col min="12587" max="12587" width="7" style="92" customWidth="1"/>
    <col min="12588" max="12589" width="8.81818181818182" style="92" customWidth="1"/>
    <col min="12590" max="12590" width="22.3727272727273" style="92"/>
    <col min="12591" max="12591" width="8.81818181818182" style="92" customWidth="1"/>
    <col min="12592" max="12592" width="22.3727272727273" style="92"/>
    <col min="12593" max="12593" width="3.36363636363636" style="92" customWidth="1"/>
    <col min="12594" max="12594" width="5.18181818181818" style="92" customWidth="1"/>
    <col min="12595" max="12595" width="4.27272727272727" style="92" customWidth="1"/>
    <col min="12596" max="12596" width="5.18181818181818" style="92" customWidth="1"/>
    <col min="12597" max="12597" width="3.36363636363636" style="92" customWidth="1"/>
    <col min="12598" max="12598" width="8.81818181818182" style="92" customWidth="1"/>
    <col min="12599" max="12599" width="4.27272727272727" style="92" customWidth="1"/>
    <col min="12600" max="12600" width="7" style="92" customWidth="1"/>
    <col min="12601" max="12601" width="8.81818181818182" style="92" customWidth="1"/>
    <col min="12602" max="12602" width="4.27272727272727" style="92" customWidth="1"/>
    <col min="12603" max="12603" width="7" style="92" customWidth="1"/>
    <col min="12604" max="12605" width="8.81818181818182" style="92" customWidth="1"/>
    <col min="12606" max="12606" width="22.3727272727273" style="92"/>
    <col min="12607" max="12607" width="8.81818181818182" style="92" customWidth="1"/>
    <col min="12608" max="12608" width="22.3727272727273" style="92"/>
    <col min="12609" max="12609" width="3.36363636363636" style="92" customWidth="1"/>
    <col min="12610" max="12610" width="5.18181818181818" style="92" customWidth="1"/>
    <col min="12611" max="12611" width="4.27272727272727" style="92" customWidth="1"/>
    <col min="12612" max="12612" width="5.18181818181818" style="92" customWidth="1"/>
    <col min="12613" max="12613" width="3.36363636363636" style="92" customWidth="1"/>
    <col min="12614" max="12614" width="8.81818181818182" style="92" customWidth="1"/>
    <col min="12615" max="12615" width="4.27272727272727" style="92" customWidth="1"/>
    <col min="12616" max="12616" width="7" style="92" customWidth="1"/>
    <col min="12617" max="12617" width="8.81818181818182" style="92" customWidth="1"/>
    <col min="12618" max="12618" width="4.27272727272727" style="92" customWidth="1"/>
    <col min="12619" max="12619" width="7" style="92" customWidth="1"/>
    <col min="12620" max="12621" width="8.81818181818182" style="92" customWidth="1"/>
    <col min="12622" max="12622" width="22.3727272727273" style="92"/>
    <col min="12623" max="12623" width="8.81818181818182" style="92" customWidth="1"/>
    <col min="12624" max="12624" width="22.3727272727273" style="92"/>
    <col min="12625" max="12625" width="3.36363636363636" style="92" customWidth="1"/>
    <col min="12626" max="12626" width="5.18181818181818" style="92" customWidth="1"/>
    <col min="12627" max="12627" width="4.27272727272727" style="92" customWidth="1"/>
    <col min="12628" max="12628" width="5.18181818181818" style="92" customWidth="1"/>
    <col min="12629" max="12629" width="3.36363636363636" style="92" customWidth="1"/>
    <col min="12630" max="12630" width="8.81818181818182" style="92" customWidth="1"/>
    <col min="12631" max="12631" width="4.27272727272727" style="92" customWidth="1"/>
    <col min="12632" max="12632" width="7" style="92" customWidth="1"/>
    <col min="12633" max="12633" width="8.81818181818182" style="92" customWidth="1"/>
    <col min="12634" max="12634" width="4.27272727272727" style="92" customWidth="1"/>
    <col min="12635" max="12635" width="7" style="92" customWidth="1"/>
    <col min="12636" max="12637" width="8.81818181818182" style="92" customWidth="1"/>
    <col min="12638" max="12638" width="22.3727272727273" style="92"/>
    <col min="12639" max="12639" width="8.81818181818182" style="92" customWidth="1"/>
    <col min="12640" max="12640" width="22.3727272727273" style="92"/>
    <col min="12641" max="12641" width="3.36363636363636" style="92" customWidth="1"/>
    <col min="12642" max="12642" width="5.18181818181818" style="92" customWidth="1"/>
    <col min="12643" max="12643" width="4.27272727272727" style="92" customWidth="1"/>
    <col min="12644" max="12644" width="5.18181818181818" style="92" customWidth="1"/>
    <col min="12645" max="12645" width="3.36363636363636" style="92" customWidth="1"/>
    <col min="12646" max="12646" width="8.81818181818182" style="92" customWidth="1"/>
    <col min="12647" max="12647" width="4.27272727272727" style="92" customWidth="1"/>
    <col min="12648" max="12648" width="7" style="92" customWidth="1"/>
    <col min="12649" max="12649" width="8.81818181818182" style="92" customWidth="1"/>
    <col min="12650" max="12650" width="4.27272727272727" style="92" customWidth="1"/>
    <col min="12651" max="12651" width="7" style="92" customWidth="1"/>
    <col min="12652" max="12653" width="8.81818181818182" style="92" customWidth="1"/>
    <col min="12654" max="12654" width="22.3727272727273" style="92"/>
    <col min="12655" max="12655" width="8.81818181818182" style="92" customWidth="1"/>
    <col min="12656" max="12656" width="22.3727272727273" style="92"/>
    <col min="12657" max="12657" width="3.36363636363636" style="92" customWidth="1"/>
    <col min="12658" max="12658" width="5.18181818181818" style="92" customWidth="1"/>
    <col min="12659" max="12659" width="4.27272727272727" style="92" customWidth="1"/>
    <col min="12660" max="12660" width="5.18181818181818" style="92" customWidth="1"/>
    <col min="12661" max="12661" width="3.36363636363636" style="92" customWidth="1"/>
    <col min="12662" max="12662" width="8.81818181818182" style="92" customWidth="1"/>
    <col min="12663" max="12663" width="4.27272727272727" style="92" customWidth="1"/>
    <col min="12664" max="12664" width="7" style="92" customWidth="1"/>
    <col min="12665" max="12665" width="8.81818181818182" style="92" customWidth="1"/>
    <col min="12666" max="12666" width="4.27272727272727" style="92" customWidth="1"/>
    <col min="12667" max="12667" width="7" style="92" customWidth="1"/>
    <col min="12668" max="12669" width="8.81818181818182" style="92" customWidth="1"/>
    <col min="12670" max="12670" width="22.3727272727273" style="92"/>
    <col min="12671" max="12671" width="8.81818181818182" style="92" customWidth="1"/>
    <col min="12672" max="12672" width="22.3727272727273" style="92"/>
    <col min="12673" max="12673" width="3.36363636363636" style="92" customWidth="1"/>
    <col min="12674" max="12674" width="5.18181818181818" style="92" customWidth="1"/>
    <col min="12675" max="12675" width="4.27272727272727" style="92" customWidth="1"/>
    <col min="12676" max="12676" width="5.18181818181818" style="92" customWidth="1"/>
    <col min="12677" max="12677" width="3.36363636363636" style="92" customWidth="1"/>
    <col min="12678" max="12678" width="8.81818181818182" style="92" customWidth="1"/>
    <col min="12679" max="12679" width="4.27272727272727" style="92" customWidth="1"/>
    <col min="12680" max="12680" width="7" style="92" customWidth="1"/>
    <col min="12681" max="12681" width="8.81818181818182" style="92" customWidth="1"/>
    <col min="12682" max="12682" width="4.27272727272727" style="92" customWidth="1"/>
    <col min="12683" max="12683" width="7" style="92" customWidth="1"/>
    <col min="12684" max="12685" width="8.81818181818182" style="92" customWidth="1"/>
    <col min="12686" max="12686" width="22.3727272727273" style="92"/>
    <col min="12687" max="12687" width="8.81818181818182" style="92" customWidth="1"/>
    <col min="12688" max="12688" width="22.3727272727273" style="92"/>
    <col min="12689" max="12689" width="3.36363636363636" style="92" customWidth="1"/>
    <col min="12690" max="12690" width="5.18181818181818" style="92" customWidth="1"/>
    <col min="12691" max="12691" width="4.27272727272727" style="92" customWidth="1"/>
    <col min="12692" max="12692" width="5.18181818181818" style="92" customWidth="1"/>
    <col min="12693" max="12693" width="3.36363636363636" style="92" customWidth="1"/>
    <col min="12694" max="12694" width="8.81818181818182" style="92" customWidth="1"/>
    <col min="12695" max="12695" width="4.27272727272727" style="92" customWidth="1"/>
    <col min="12696" max="12696" width="7" style="92" customWidth="1"/>
    <col min="12697" max="12697" width="8.81818181818182" style="92" customWidth="1"/>
    <col min="12698" max="12698" width="4.27272727272727" style="92" customWidth="1"/>
    <col min="12699" max="12699" width="7" style="92" customWidth="1"/>
    <col min="12700" max="12701" width="8.81818181818182" style="92" customWidth="1"/>
    <col min="12702" max="12702" width="22.3727272727273" style="92"/>
    <col min="12703" max="12703" width="8.81818181818182" style="92" customWidth="1"/>
    <col min="12704" max="12704" width="22.3727272727273" style="92"/>
    <col min="12705" max="12705" width="3.36363636363636" style="92" customWidth="1"/>
    <col min="12706" max="12706" width="5.18181818181818" style="92" customWidth="1"/>
    <col min="12707" max="12707" width="4.27272727272727" style="92" customWidth="1"/>
    <col min="12708" max="12708" width="5.18181818181818" style="92" customWidth="1"/>
    <col min="12709" max="12709" width="3.36363636363636" style="92" customWidth="1"/>
    <col min="12710" max="12710" width="8.81818181818182" style="92" customWidth="1"/>
    <col min="12711" max="12711" width="4.27272727272727" style="92" customWidth="1"/>
    <col min="12712" max="12712" width="7" style="92" customWidth="1"/>
    <col min="12713" max="12713" width="8.81818181818182" style="92" customWidth="1"/>
    <col min="12714" max="12714" width="4.27272727272727" style="92" customWidth="1"/>
    <col min="12715" max="12715" width="7" style="92" customWidth="1"/>
    <col min="12716" max="12717" width="8.81818181818182" style="92" customWidth="1"/>
    <col min="12718" max="12718" width="22.3727272727273" style="92"/>
    <col min="12719" max="12719" width="8.81818181818182" style="92" customWidth="1"/>
    <col min="12720" max="12720" width="22.3727272727273" style="92"/>
    <col min="12721" max="12721" width="3.36363636363636" style="92" customWidth="1"/>
    <col min="12722" max="12722" width="5.18181818181818" style="92" customWidth="1"/>
    <col min="12723" max="12723" width="4.27272727272727" style="92" customWidth="1"/>
    <col min="12724" max="12724" width="5.18181818181818" style="92" customWidth="1"/>
    <col min="12725" max="12725" width="3.36363636363636" style="92" customWidth="1"/>
    <col min="12726" max="12726" width="8.81818181818182" style="92" customWidth="1"/>
    <col min="12727" max="12727" width="4.27272727272727" style="92" customWidth="1"/>
    <col min="12728" max="12728" width="7" style="92" customWidth="1"/>
    <col min="12729" max="12729" width="8.81818181818182" style="92" customWidth="1"/>
    <col min="12730" max="12730" width="4.27272727272727" style="92" customWidth="1"/>
    <col min="12731" max="12731" width="7" style="92" customWidth="1"/>
    <col min="12732" max="12733" width="8.81818181818182" style="92" customWidth="1"/>
    <col min="12734" max="12734" width="22.3727272727273" style="92"/>
    <col min="12735" max="12735" width="8.81818181818182" style="92" customWidth="1"/>
    <col min="12736" max="12736" width="22.3727272727273" style="92"/>
    <col min="12737" max="12737" width="3.36363636363636" style="92" customWidth="1"/>
    <col min="12738" max="12738" width="5.18181818181818" style="92" customWidth="1"/>
    <col min="12739" max="12739" width="4.27272727272727" style="92" customWidth="1"/>
    <col min="12740" max="12740" width="5.18181818181818" style="92" customWidth="1"/>
    <col min="12741" max="12741" width="3.36363636363636" style="92" customWidth="1"/>
    <col min="12742" max="12742" width="8.81818181818182" style="92" customWidth="1"/>
    <col min="12743" max="12743" width="4.27272727272727" style="92" customWidth="1"/>
    <col min="12744" max="12744" width="7" style="92" customWidth="1"/>
    <col min="12745" max="12745" width="8.81818181818182" style="92" customWidth="1"/>
    <col min="12746" max="12746" width="4.27272727272727" style="92" customWidth="1"/>
    <col min="12747" max="12747" width="7" style="92" customWidth="1"/>
    <col min="12748" max="12749" width="8.81818181818182" style="92" customWidth="1"/>
    <col min="12750" max="12750" width="22.3727272727273" style="92"/>
    <col min="12751" max="12751" width="8.81818181818182" style="92" customWidth="1"/>
    <col min="12752" max="12752" width="22.3727272727273" style="92"/>
    <col min="12753" max="12753" width="3.36363636363636" style="92" customWidth="1"/>
    <col min="12754" max="12754" width="5.18181818181818" style="92" customWidth="1"/>
    <col min="12755" max="12755" width="4.27272727272727" style="92" customWidth="1"/>
    <col min="12756" max="12756" width="5.18181818181818" style="92" customWidth="1"/>
    <col min="12757" max="12757" width="3.36363636363636" style="92" customWidth="1"/>
    <col min="12758" max="12758" width="8.81818181818182" style="92" customWidth="1"/>
    <col min="12759" max="12759" width="4.27272727272727" style="92" customWidth="1"/>
    <col min="12760" max="12760" width="7" style="92" customWidth="1"/>
    <col min="12761" max="12761" width="8.81818181818182" style="92" customWidth="1"/>
    <col min="12762" max="12762" width="4.27272727272727" style="92" customWidth="1"/>
    <col min="12763" max="12763" width="7" style="92" customWidth="1"/>
    <col min="12764" max="12765" width="8.81818181818182" style="92" customWidth="1"/>
    <col min="12766" max="12766" width="22.3727272727273" style="92"/>
    <col min="12767" max="12767" width="8.81818181818182" style="92" customWidth="1"/>
    <col min="12768" max="12768" width="22.3727272727273" style="92"/>
    <col min="12769" max="12769" width="3.36363636363636" style="92" customWidth="1"/>
    <col min="12770" max="12770" width="5.18181818181818" style="92" customWidth="1"/>
    <col min="12771" max="12771" width="4.27272727272727" style="92" customWidth="1"/>
    <col min="12772" max="12772" width="5.18181818181818" style="92" customWidth="1"/>
    <col min="12773" max="12773" width="3.36363636363636" style="92" customWidth="1"/>
    <col min="12774" max="12774" width="8.81818181818182" style="92" customWidth="1"/>
    <col min="12775" max="12775" width="4.27272727272727" style="92" customWidth="1"/>
    <col min="12776" max="12776" width="7" style="92" customWidth="1"/>
    <col min="12777" max="12777" width="8.81818181818182" style="92" customWidth="1"/>
    <col min="12778" max="12778" width="4.27272727272727" style="92" customWidth="1"/>
    <col min="12779" max="12779" width="7" style="92" customWidth="1"/>
    <col min="12780" max="12781" width="8.81818181818182" style="92" customWidth="1"/>
    <col min="12782" max="12782" width="22.3727272727273" style="92"/>
    <col min="12783" max="12783" width="8.81818181818182" style="92" customWidth="1"/>
    <col min="12784" max="12784" width="22.3727272727273" style="92"/>
    <col min="12785" max="12785" width="3.36363636363636" style="92" customWidth="1"/>
    <col min="12786" max="12786" width="5.18181818181818" style="92" customWidth="1"/>
    <col min="12787" max="12787" width="4.27272727272727" style="92" customWidth="1"/>
    <col min="12788" max="12788" width="5.18181818181818" style="92" customWidth="1"/>
    <col min="12789" max="12789" width="3.36363636363636" style="92" customWidth="1"/>
    <col min="12790" max="12790" width="8.81818181818182" style="92" customWidth="1"/>
    <col min="12791" max="12791" width="4.27272727272727" style="92" customWidth="1"/>
    <col min="12792" max="12792" width="7" style="92" customWidth="1"/>
    <col min="12793" max="12793" width="8.81818181818182" style="92" customWidth="1"/>
    <col min="12794" max="12794" width="4.27272727272727" style="92" customWidth="1"/>
    <col min="12795" max="12795" width="7" style="92" customWidth="1"/>
    <col min="12796" max="12797" width="8.81818181818182" style="92" customWidth="1"/>
    <col min="12798" max="12798" width="22.3727272727273" style="92"/>
    <col min="12799" max="12799" width="8.81818181818182" style="92" customWidth="1"/>
    <col min="12800" max="12800" width="22.3727272727273" style="92"/>
    <col min="12801" max="12801" width="3.36363636363636" style="92" customWidth="1"/>
    <col min="12802" max="12802" width="5.18181818181818" style="92" customWidth="1"/>
    <col min="12803" max="12803" width="4.27272727272727" style="92" customWidth="1"/>
    <col min="12804" max="12804" width="5.18181818181818" style="92" customWidth="1"/>
    <col min="12805" max="12805" width="3.36363636363636" style="92" customWidth="1"/>
    <col min="12806" max="12806" width="8.81818181818182" style="92" customWidth="1"/>
    <col min="12807" max="12807" width="4.27272727272727" style="92" customWidth="1"/>
    <col min="12808" max="12808" width="7" style="92" customWidth="1"/>
    <col min="12809" max="12809" width="8.81818181818182" style="92" customWidth="1"/>
    <col min="12810" max="12810" width="4.27272727272727" style="92" customWidth="1"/>
    <col min="12811" max="12811" width="7" style="92" customWidth="1"/>
    <col min="12812" max="12813" width="8.81818181818182" style="92" customWidth="1"/>
    <col min="12814" max="12814" width="22.3727272727273" style="92"/>
    <col min="12815" max="12815" width="8.81818181818182" style="92" customWidth="1"/>
    <col min="12816" max="12816" width="22.3727272727273" style="92"/>
    <col min="12817" max="12817" width="3.36363636363636" style="92" customWidth="1"/>
    <col min="12818" max="12818" width="5.18181818181818" style="92" customWidth="1"/>
    <col min="12819" max="12819" width="4.27272727272727" style="92" customWidth="1"/>
    <col min="12820" max="12820" width="5.18181818181818" style="92" customWidth="1"/>
    <col min="12821" max="12821" width="3.36363636363636" style="92" customWidth="1"/>
    <col min="12822" max="12822" width="8.81818181818182" style="92" customWidth="1"/>
    <col min="12823" max="12823" width="4.27272727272727" style="92" customWidth="1"/>
    <col min="12824" max="12824" width="7" style="92" customWidth="1"/>
    <col min="12825" max="12825" width="8.81818181818182" style="92" customWidth="1"/>
    <col min="12826" max="12826" width="4.27272727272727" style="92" customWidth="1"/>
    <col min="12827" max="12827" width="7" style="92" customWidth="1"/>
    <col min="12828" max="12829" width="8.81818181818182" style="92" customWidth="1"/>
    <col min="12830" max="12830" width="22.3727272727273" style="92"/>
    <col min="12831" max="12831" width="8.81818181818182" style="92" customWidth="1"/>
    <col min="12832" max="12832" width="22.3727272727273" style="92"/>
    <col min="12833" max="12833" width="3.36363636363636" style="92" customWidth="1"/>
    <col min="12834" max="12834" width="5.18181818181818" style="92" customWidth="1"/>
    <col min="12835" max="12835" width="4.27272727272727" style="92" customWidth="1"/>
    <col min="12836" max="12836" width="5.18181818181818" style="92" customWidth="1"/>
    <col min="12837" max="12837" width="3.36363636363636" style="92" customWidth="1"/>
    <col min="12838" max="12838" width="8.81818181818182" style="92" customWidth="1"/>
    <col min="12839" max="12839" width="4.27272727272727" style="92" customWidth="1"/>
    <col min="12840" max="12840" width="7" style="92" customWidth="1"/>
    <col min="12841" max="12841" width="8.81818181818182" style="92" customWidth="1"/>
    <col min="12842" max="12842" width="4.27272727272727" style="92" customWidth="1"/>
    <col min="12843" max="12843" width="7" style="92" customWidth="1"/>
    <col min="12844" max="12845" width="8.81818181818182" style="92" customWidth="1"/>
    <col min="12846" max="12846" width="22.3727272727273" style="92"/>
    <col min="12847" max="12847" width="8.81818181818182" style="92" customWidth="1"/>
    <col min="12848" max="12848" width="22.3727272727273" style="92"/>
    <col min="12849" max="12849" width="3.36363636363636" style="92" customWidth="1"/>
    <col min="12850" max="12850" width="5.18181818181818" style="92" customWidth="1"/>
    <col min="12851" max="12851" width="4.27272727272727" style="92" customWidth="1"/>
    <col min="12852" max="12852" width="5.18181818181818" style="92" customWidth="1"/>
    <col min="12853" max="12853" width="3.36363636363636" style="92" customWidth="1"/>
    <col min="12854" max="12854" width="8.81818181818182" style="92" customWidth="1"/>
    <col min="12855" max="12855" width="4.27272727272727" style="92" customWidth="1"/>
    <col min="12856" max="12856" width="7" style="92" customWidth="1"/>
    <col min="12857" max="12857" width="8.81818181818182" style="92" customWidth="1"/>
    <col min="12858" max="12858" width="4.27272727272727" style="92" customWidth="1"/>
    <col min="12859" max="12859" width="7" style="92" customWidth="1"/>
    <col min="12860" max="12861" width="8.81818181818182" style="92" customWidth="1"/>
    <col min="12862" max="12862" width="22.3727272727273" style="92"/>
    <col min="12863" max="12863" width="8.81818181818182" style="92" customWidth="1"/>
    <col min="12864" max="12864" width="22.3727272727273" style="92"/>
    <col min="12865" max="12865" width="3.36363636363636" style="92" customWidth="1"/>
    <col min="12866" max="12866" width="5.18181818181818" style="92" customWidth="1"/>
    <col min="12867" max="12867" width="4.27272727272727" style="92" customWidth="1"/>
    <col min="12868" max="12868" width="5.18181818181818" style="92" customWidth="1"/>
    <col min="12869" max="12869" width="3.36363636363636" style="92" customWidth="1"/>
    <col min="12870" max="12870" width="8.81818181818182" style="92" customWidth="1"/>
    <col min="12871" max="12871" width="4.27272727272727" style="92" customWidth="1"/>
    <col min="12872" max="12872" width="7" style="92" customWidth="1"/>
    <col min="12873" max="12873" width="8.81818181818182" style="92" customWidth="1"/>
    <col min="12874" max="12874" width="4.27272727272727" style="92" customWidth="1"/>
    <col min="12875" max="12875" width="7" style="92" customWidth="1"/>
    <col min="12876" max="12877" width="8.81818181818182" style="92" customWidth="1"/>
    <col min="12878" max="12878" width="22.3727272727273" style="92"/>
    <col min="12879" max="12879" width="8.81818181818182" style="92" customWidth="1"/>
    <col min="12880" max="12880" width="22.3727272727273" style="92"/>
    <col min="12881" max="12881" width="3.36363636363636" style="92" customWidth="1"/>
    <col min="12882" max="12882" width="5.18181818181818" style="92" customWidth="1"/>
    <col min="12883" max="12883" width="4.27272727272727" style="92" customWidth="1"/>
    <col min="12884" max="12884" width="5.18181818181818" style="92" customWidth="1"/>
    <col min="12885" max="12885" width="3.36363636363636" style="92" customWidth="1"/>
    <col min="12886" max="12886" width="8.81818181818182" style="92" customWidth="1"/>
    <col min="12887" max="12887" width="4.27272727272727" style="92" customWidth="1"/>
    <col min="12888" max="12888" width="7" style="92" customWidth="1"/>
    <col min="12889" max="12889" width="8.81818181818182" style="92" customWidth="1"/>
    <col min="12890" max="12890" width="4.27272727272727" style="92" customWidth="1"/>
    <col min="12891" max="12891" width="7" style="92" customWidth="1"/>
    <col min="12892" max="12893" width="8.81818181818182" style="92" customWidth="1"/>
    <col min="12894" max="12894" width="22.3727272727273" style="92"/>
    <col min="12895" max="12895" width="8.81818181818182" style="92" customWidth="1"/>
    <col min="12896" max="12896" width="22.3727272727273" style="92"/>
    <col min="12897" max="12897" width="3.36363636363636" style="92" customWidth="1"/>
    <col min="12898" max="12898" width="5.18181818181818" style="92" customWidth="1"/>
    <col min="12899" max="12899" width="4.27272727272727" style="92" customWidth="1"/>
    <col min="12900" max="12900" width="5.18181818181818" style="92" customWidth="1"/>
    <col min="12901" max="12901" width="3.36363636363636" style="92" customWidth="1"/>
    <col min="12902" max="12902" width="8.81818181818182" style="92" customWidth="1"/>
    <col min="12903" max="12903" width="4.27272727272727" style="92" customWidth="1"/>
    <col min="12904" max="12904" width="7" style="92" customWidth="1"/>
    <col min="12905" max="12905" width="8.81818181818182" style="92" customWidth="1"/>
    <col min="12906" max="12906" width="4.27272727272727" style="92" customWidth="1"/>
    <col min="12907" max="12907" width="7" style="92" customWidth="1"/>
    <col min="12908" max="12909" width="8.81818181818182" style="92" customWidth="1"/>
    <col min="12910" max="12910" width="22.3727272727273" style="92"/>
    <col min="12911" max="12911" width="8.81818181818182" style="92" customWidth="1"/>
    <col min="12912" max="12912" width="22.3727272727273" style="92"/>
    <col min="12913" max="12913" width="3.36363636363636" style="92" customWidth="1"/>
    <col min="12914" max="12914" width="5.18181818181818" style="92" customWidth="1"/>
    <col min="12915" max="12915" width="4.27272727272727" style="92" customWidth="1"/>
    <col min="12916" max="12916" width="5.18181818181818" style="92" customWidth="1"/>
    <col min="12917" max="12917" width="3.36363636363636" style="92" customWidth="1"/>
    <col min="12918" max="12918" width="8.81818181818182" style="92" customWidth="1"/>
    <col min="12919" max="12919" width="4.27272727272727" style="92" customWidth="1"/>
    <col min="12920" max="12920" width="7" style="92" customWidth="1"/>
    <col min="12921" max="12921" width="8.81818181818182" style="92" customWidth="1"/>
    <col min="12922" max="12922" width="4.27272727272727" style="92" customWidth="1"/>
    <col min="12923" max="12923" width="7" style="92" customWidth="1"/>
    <col min="12924" max="12925" width="8.81818181818182" style="92" customWidth="1"/>
    <col min="12926" max="12926" width="22.3727272727273" style="92"/>
    <col min="12927" max="12927" width="8.81818181818182" style="92" customWidth="1"/>
    <col min="12928" max="12928" width="22.3727272727273" style="92"/>
    <col min="12929" max="12929" width="3.36363636363636" style="92" customWidth="1"/>
    <col min="12930" max="12930" width="5.18181818181818" style="92" customWidth="1"/>
    <col min="12931" max="12931" width="4.27272727272727" style="92" customWidth="1"/>
    <col min="12932" max="12932" width="5.18181818181818" style="92" customWidth="1"/>
    <col min="12933" max="12933" width="3.36363636363636" style="92" customWidth="1"/>
    <col min="12934" max="12934" width="8.81818181818182" style="92" customWidth="1"/>
    <col min="12935" max="12935" width="4.27272727272727" style="92" customWidth="1"/>
    <col min="12936" max="12936" width="7" style="92" customWidth="1"/>
    <col min="12937" max="12937" width="8.81818181818182" style="92" customWidth="1"/>
    <col min="12938" max="12938" width="4.27272727272727" style="92" customWidth="1"/>
    <col min="12939" max="12939" width="7" style="92" customWidth="1"/>
    <col min="12940" max="12941" width="8.81818181818182" style="92" customWidth="1"/>
    <col min="12942" max="12942" width="22.3727272727273" style="92"/>
    <col min="12943" max="12943" width="8.81818181818182" style="92" customWidth="1"/>
    <col min="12944" max="12944" width="22.3727272727273" style="92"/>
    <col min="12945" max="12945" width="3.36363636363636" style="92" customWidth="1"/>
    <col min="12946" max="12946" width="5.18181818181818" style="92" customWidth="1"/>
    <col min="12947" max="12947" width="4.27272727272727" style="92" customWidth="1"/>
    <col min="12948" max="12948" width="5.18181818181818" style="92" customWidth="1"/>
    <col min="12949" max="12949" width="3.36363636363636" style="92" customWidth="1"/>
    <col min="12950" max="12950" width="8.81818181818182" style="92" customWidth="1"/>
    <col min="12951" max="12951" width="4.27272727272727" style="92" customWidth="1"/>
    <col min="12952" max="12952" width="7" style="92" customWidth="1"/>
    <col min="12953" max="12953" width="8.81818181818182" style="92" customWidth="1"/>
    <col min="12954" max="12954" width="4.27272727272727" style="92" customWidth="1"/>
    <col min="12955" max="12955" width="7" style="92" customWidth="1"/>
    <col min="12956" max="12957" width="8.81818181818182" style="92" customWidth="1"/>
    <col min="12958" max="12958" width="22.3727272727273" style="92"/>
    <col min="12959" max="12959" width="8.81818181818182" style="92" customWidth="1"/>
    <col min="12960" max="12960" width="22.3727272727273" style="92"/>
    <col min="12961" max="12961" width="3.36363636363636" style="92" customWidth="1"/>
    <col min="12962" max="12962" width="5.18181818181818" style="92" customWidth="1"/>
    <col min="12963" max="12963" width="4.27272727272727" style="92" customWidth="1"/>
    <col min="12964" max="12964" width="5.18181818181818" style="92" customWidth="1"/>
    <col min="12965" max="12965" width="3.36363636363636" style="92" customWidth="1"/>
    <col min="12966" max="12966" width="8.81818181818182" style="92" customWidth="1"/>
    <col min="12967" max="12967" width="4.27272727272727" style="92" customWidth="1"/>
    <col min="12968" max="12968" width="7" style="92" customWidth="1"/>
    <col min="12969" max="12969" width="8.81818181818182" style="92" customWidth="1"/>
    <col min="12970" max="12970" width="4.27272727272727" style="92" customWidth="1"/>
    <col min="12971" max="12971" width="7" style="92" customWidth="1"/>
    <col min="12972" max="12973" width="8.81818181818182" style="92" customWidth="1"/>
    <col min="12974" max="12974" width="22.3727272727273" style="92"/>
    <col min="12975" max="12975" width="8.81818181818182" style="92" customWidth="1"/>
    <col min="12976" max="12976" width="22.3727272727273" style="92"/>
    <col min="12977" max="12977" width="3.36363636363636" style="92" customWidth="1"/>
    <col min="12978" max="12978" width="5.18181818181818" style="92" customWidth="1"/>
    <col min="12979" max="12979" width="4.27272727272727" style="92" customWidth="1"/>
    <col min="12980" max="12980" width="5.18181818181818" style="92" customWidth="1"/>
    <col min="12981" max="12981" width="3.36363636363636" style="92" customWidth="1"/>
    <col min="12982" max="12982" width="8.81818181818182" style="92" customWidth="1"/>
    <col min="12983" max="12983" width="4.27272727272727" style="92" customWidth="1"/>
    <col min="12984" max="12984" width="7" style="92" customWidth="1"/>
    <col min="12985" max="12985" width="8.81818181818182" style="92" customWidth="1"/>
    <col min="12986" max="12986" width="4.27272727272727" style="92" customWidth="1"/>
    <col min="12987" max="12987" width="7" style="92" customWidth="1"/>
    <col min="12988" max="12989" width="8.81818181818182" style="92" customWidth="1"/>
    <col min="12990" max="12990" width="22.3727272727273" style="92"/>
    <col min="12991" max="12991" width="8.81818181818182" style="92" customWidth="1"/>
    <col min="12992" max="12992" width="22.3727272727273" style="92"/>
    <col min="12993" max="12993" width="3.36363636363636" style="92" customWidth="1"/>
    <col min="12994" max="12994" width="5.18181818181818" style="92" customWidth="1"/>
    <col min="12995" max="12995" width="4.27272727272727" style="92" customWidth="1"/>
    <col min="12996" max="12996" width="5.18181818181818" style="92" customWidth="1"/>
    <col min="12997" max="12997" width="3.36363636363636" style="92" customWidth="1"/>
    <col min="12998" max="12998" width="8.81818181818182" style="92" customWidth="1"/>
    <col min="12999" max="12999" width="4.27272727272727" style="92" customWidth="1"/>
    <col min="13000" max="13000" width="7" style="92" customWidth="1"/>
    <col min="13001" max="13001" width="8.81818181818182" style="92" customWidth="1"/>
    <col min="13002" max="13002" width="4.27272727272727" style="92" customWidth="1"/>
    <col min="13003" max="13003" width="7" style="92" customWidth="1"/>
    <col min="13004" max="13005" width="8.81818181818182" style="92" customWidth="1"/>
    <col min="13006" max="13006" width="22.3727272727273" style="92"/>
    <col min="13007" max="13007" width="8.81818181818182" style="92" customWidth="1"/>
    <col min="13008" max="13008" width="22.3727272727273" style="92"/>
    <col min="13009" max="13009" width="3.36363636363636" style="92" customWidth="1"/>
    <col min="13010" max="13010" width="5.18181818181818" style="92" customWidth="1"/>
    <col min="13011" max="13011" width="4.27272727272727" style="92" customWidth="1"/>
    <col min="13012" max="13012" width="5.18181818181818" style="92" customWidth="1"/>
    <col min="13013" max="13013" width="3.36363636363636" style="92" customWidth="1"/>
    <col min="13014" max="13014" width="8.81818181818182" style="92" customWidth="1"/>
    <col min="13015" max="13015" width="4.27272727272727" style="92" customWidth="1"/>
    <col min="13016" max="13016" width="7" style="92" customWidth="1"/>
    <col min="13017" max="13017" width="8.81818181818182" style="92" customWidth="1"/>
    <col min="13018" max="13018" width="4.27272727272727" style="92" customWidth="1"/>
    <col min="13019" max="13019" width="7" style="92" customWidth="1"/>
    <col min="13020" max="13021" width="8.81818181818182" style="92" customWidth="1"/>
    <col min="13022" max="13022" width="22.3727272727273" style="92"/>
    <col min="13023" max="13023" width="8.81818181818182" style="92" customWidth="1"/>
    <col min="13024" max="13024" width="22.3727272727273" style="92"/>
    <col min="13025" max="13025" width="3.36363636363636" style="92" customWidth="1"/>
    <col min="13026" max="13026" width="5.18181818181818" style="92" customWidth="1"/>
    <col min="13027" max="13027" width="4.27272727272727" style="92" customWidth="1"/>
    <col min="13028" max="13028" width="5.18181818181818" style="92" customWidth="1"/>
    <col min="13029" max="13029" width="3.36363636363636" style="92" customWidth="1"/>
    <col min="13030" max="13030" width="8.81818181818182" style="92" customWidth="1"/>
    <col min="13031" max="13031" width="4.27272727272727" style="92" customWidth="1"/>
    <col min="13032" max="13032" width="7" style="92" customWidth="1"/>
    <col min="13033" max="13033" width="8.81818181818182" style="92" customWidth="1"/>
    <col min="13034" max="13034" width="4.27272727272727" style="92" customWidth="1"/>
    <col min="13035" max="13035" width="7" style="92" customWidth="1"/>
    <col min="13036" max="13037" width="8.81818181818182" style="92" customWidth="1"/>
    <col min="13038" max="13038" width="22.3727272727273" style="92"/>
    <col min="13039" max="13039" width="8.81818181818182" style="92" customWidth="1"/>
    <col min="13040" max="13040" width="22.3727272727273" style="92"/>
    <col min="13041" max="13041" width="3.36363636363636" style="92" customWidth="1"/>
    <col min="13042" max="13042" width="5.18181818181818" style="92" customWidth="1"/>
    <col min="13043" max="13043" width="4.27272727272727" style="92" customWidth="1"/>
    <col min="13044" max="13044" width="5.18181818181818" style="92" customWidth="1"/>
    <col min="13045" max="13045" width="3.36363636363636" style="92" customWidth="1"/>
    <col min="13046" max="13046" width="8.81818181818182" style="92" customWidth="1"/>
    <col min="13047" max="13047" width="4.27272727272727" style="92" customWidth="1"/>
    <col min="13048" max="13048" width="7" style="92" customWidth="1"/>
    <col min="13049" max="13049" width="8.81818181818182" style="92" customWidth="1"/>
    <col min="13050" max="13050" width="4.27272727272727" style="92" customWidth="1"/>
    <col min="13051" max="13051" width="7" style="92" customWidth="1"/>
    <col min="13052" max="13053" width="8.81818181818182" style="92" customWidth="1"/>
    <col min="13054" max="13054" width="22.3727272727273" style="92"/>
    <col min="13055" max="13055" width="8.81818181818182" style="92" customWidth="1"/>
    <col min="13056" max="13056" width="22.3727272727273" style="92"/>
    <col min="13057" max="13057" width="3.36363636363636" style="92" customWidth="1"/>
    <col min="13058" max="13058" width="5.18181818181818" style="92" customWidth="1"/>
    <col min="13059" max="13059" width="4.27272727272727" style="92" customWidth="1"/>
    <col min="13060" max="13060" width="5.18181818181818" style="92" customWidth="1"/>
    <col min="13061" max="13061" width="3.36363636363636" style="92" customWidth="1"/>
    <col min="13062" max="13062" width="8.81818181818182" style="92" customWidth="1"/>
    <col min="13063" max="13063" width="4.27272727272727" style="92" customWidth="1"/>
    <col min="13064" max="13064" width="7" style="92" customWidth="1"/>
    <col min="13065" max="13065" width="8.81818181818182" style="92" customWidth="1"/>
    <col min="13066" max="13066" width="4.27272727272727" style="92" customWidth="1"/>
    <col min="13067" max="13067" width="7" style="92" customWidth="1"/>
    <col min="13068" max="13069" width="8.81818181818182" style="92" customWidth="1"/>
    <col min="13070" max="13070" width="22.3727272727273" style="92"/>
    <col min="13071" max="13071" width="8.81818181818182" style="92" customWidth="1"/>
    <col min="13072" max="13072" width="22.3727272727273" style="92"/>
    <col min="13073" max="13073" width="3.36363636363636" style="92" customWidth="1"/>
    <col min="13074" max="13074" width="5.18181818181818" style="92" customWidth="1"/>
    <col min="13075" max="13075" width="4.27272727272727" style="92" customWidth="1"/>
    <col min="13076" max="13076" width="5.18181818181818" style="92" customWidth="1"/>
    <col min="13077" max="13077" width="3.36363636363636" style="92" customWidth="1"/>
    <col min="13078" max="13078" width="8.81818181818182" style="92" customWidth="1"/>
    <col min="13079" max="13079" width="4.27272727272727" style="92" customWidth="1"/>
    <col min="13080" max="13080" width="7" style="92" customWidth="1"/>
    <col min="13081" max="13081" width="8.81818181818182" style="92" customWidth="1"/>
    <col min="13082" max="13082" width="4.27272727272727" style="92" customWidth="1"/>
    <col min="13083" max="13083" width="7" style="92" customWidth="1"/>
    <col min="13084" max="13085" width="8.81818181818182" style="92" customWidth="1"/>
    <col min="13086" max="13086" width="22.3727272727273" style="92"/>
    <col min="13087" max="13087" width="8.81818181818182" style="92" customWidth="1"/>
    <col min="13088" max="13088" width="22.3727272727273" style="92"/>
    <col min="13089" max="13089" width="3.36363636363636" style="92" customWidth="1"/>
    <col min="13090" max="13090" width="5.18181818181818" style="92" customWidth="1"/>
    <col min="13091" max="13091" width="4.27272727272727" style="92" customWidth="1"/>
    <col min="13092" max="13092" width="5.18181818181818" style="92" customWidth="1"/>
    <col min="13093" max="13093" width="3.36363636363636" style="92" customWidth="1"/>
    <col min="13094" max="13094" width="8.81818181818182" style="92" customWidth="1"/>
    <col min="13095" max="13095" width="4.27272727272727" style="92" customWidth="1"/>
    <col min="13096" max="13096" width="7" style="92" customWidth="1"/>
    <col min="13097" max="13097" width="8.81818181818182" style="92" customWidth="1"/>
    <col min="13098" max="13098" width="4.27272727272727" style="92" customWidth="1"/>
    <col min="13099" max="13099" width="7" style="92" customWidth="1"/>
    <col min="13100" max="13101" width="8.81818181818182" style="92" customWidth="1"/>
    <col min="13102" max="13102" width="22.3727272727273" style="92"/>
    <col min="13103" max="13103" width="8.81818181818182" style="92" customWidth="1"/>
    <col min="13104" max="13104" width="22.3727272727273" style="92"/>
    <col min="13105" max="13105" width="3.36363636363636" style="92" customWidth="1"/>
    <col min="13106" max="13106" width="5.18181818181818" style="92" customWidth="1"/>
    <col min="13107" max="13107" width="4.27272727272727" style="92" customWidth="1"/>
    <col min="13108" max="13108" width="5.18181818181818" style="92" customWidth="1"/>
    <col min="13109" max="13109" width="3.36363636363636" style="92" customWidth="1"/>
    <col min="13110" max="13110" width="8.81818181818182" style="92" customWidth="1"/>
    <col min="13111" max="13111" width="4.27272727272727" style="92" customWidth="1"/>
    <col min="13112" max="13112" width="7" style="92" customWidth="1"/>
    <col min="13113" max="13113" width="8.81818181818182" style="92" customWidth="1"/>
    <col min="13114" max="13114" width="4.27272727272727" style="92" customWidth="1"/>
    <col min="13115" max="13115" width="7" style="92" customWidth="1"/>
    <col min="13116" max="13117" width="8.81818181818182" style="92" customWidth="1"/>
    <col min="13118" max="13118" width="22.3727272727273" style="92"/>
    <col min="13119" max="13119" width="8.81818181818182" style="92" customWidth="1"/>
    <col min="13120" max="13120" width="22.3727272727273" style="92"/>
    <col min="13121" max="13121" width="3.36363636363636" style="92" customWidth="1"/>
    <col min="13122" max="13122" width="5.18181818181818" style="92" customWidth="1"/>
    <col min="13123" max="13123" width="4.27272727272727" style="92" customWidth="1"/>
    <col min="13124" max="13124" width="5.18181818181818" style="92" customWidth="1"/>
    <col min="13125" max="13125" width="3.36363636363636" style="92" customWidth="1"/>
    <col min="13126" max="13126" width="8.81818181818182" style="92" customWidth="1"/>
    <col min="13127" max="13127" width="4.27272727272727" style="92" customWidth="1"/>
    <col min="13128" max="13128" width="7" style="92" customWidth="1"/>
    <col min="13129" max="13129" width="8.81818181818182" style="92" customWidth="1"/>
    <col min="13130" max="13130" width="4.27272727272727" style="92" customWidth="1"/>
    <col min="13131" max="13131" width="7" style="92" customWidth="1"/>
    <col min="13132" max="13133" width="8.81818181818182" style="92" customWidth="1"/>
    <col min="13134" max="13134" width="22.3727272727273" style="92"/>
    <col min="13135" max="13135" width="8.81818181818182" style="92" customWidth="1"/>
    <col min="13136" max="13136" width="22.3727272727273" style="92"/>
    <col min="13137" max="13137" width="3.36363636363636" style="92" customWidth="1"/>
    <col min="13138" max="13138" width="5.18181818181818" style="92" customWidth="1"/>
    <col min="13139" max="13139" width="4.27272727272727" style="92" customWidth="1"/>
    <col min="13140" max="13140" width="5.18181818181818" style="92" customWidth="1"/>
    <col min="13141" max="13141" width="3.36363636363636" style="92" customWidth="1"/>
    <col min="13142" max="13142" width="8.81818181818182" style="92" customWidth="1"/>
    <col min="13143" max="13143" width="4.27272727272727" style="92" customWidth="1"/>
    <col min="13144" max="13144" width="7" style="92" customWidth="1"/>
    <col min="13145" max="13145" width="8.81818181818182" style="92" customWidth="1"/>
    <col min="13146" max="13146" width="4.27272727272727" style="92" customWidth="1"/>
    <col min="13147" max="13147" width="7" style="92" customWidth="1"/>
    <col min="13148" max="13149" width="8.81818181818182" style="92" customWidth="1"/>
    <col min="13150" max="13150" width="22.3727272727273" style="92"/>
    <col min="13151" max="13151" width="8.81818181818182" style="92" customWidth="1"/>
    <col min="13152" max="13152" width="22.3727272727273" style="92"/>
    <col min="13153" max="13153" width="3.36363636363636" style="92" customWidth="1"/>
    <col min="13154" max="13154" width="5.18181818181818" style="92" customWidth="1"/>
    <col min="13155" max="13155" width="4.27272727272727" style="92" customWidth="1"/>
    <col min="13156" max="13156" width="5.18181818181818" style="92" customWidth="1"/>
    <col min="13157" max="13157" width="3.36363636363636" style="92" customWidth="1"/>
    <col min="13158" max="13158" width="8.81818181818182" style="92" customWidth="1"/>
    <col min="13159" max="13159" width="4.27272727272727" style="92" customWidth="1"/>
    <col min="13160" max="13160" width="7" style="92" customWidth="1"/>
    <col min="13161" max="13161" width="8.81818181818182" style="92" customWidth="1"/>
    <col min="13162" max="13162" width="4.27272727272727" style="92" customWidth="1"/>
    <col min="13163" max="13163" width="7" style="92" customWidth="1"/>
    <col min="13164" max="13165" width="8.81818181818182" style="92" customWidth="1"/>
    <col min="13166" max="13166" width="22.3727272727273" style="92"/>
    <col min="13167" max="13167" width="8.81818181818182" style="92" customWidth="1"/>
    <col min="13168" max="13168" width="22.3727272727273" style="92"/>
    <col min="13169" max="13169" width="3.36363636363636" style="92" customWidth="1"/>
    <col min="13170" max="13170" width="5.18181818181818" style="92" customWidth="1"/>
    <col min="13171" max="13171" width="4.27272727272727" style="92" customWidth="1"/>
    <col min="13172" max="13172" width="5.18181818181818" style="92" customWidth="1"/>
    <col min="13173" max="13173" width="3.36363636363636" style="92" customWidth="1"/>
    <col min="13174" max="13174" width="8.81818181818182" style="92" customWidth="1"/>
    <col min="13175" max="13175" width="4.27272727272727" style="92" customWidth="1"/>
    <col min="13176" max="13176" width="7" style="92" customWidth="1"/>
    <col min="13177" max="13177" width="8.81818181818182" style="92" customWidth="1"/>
    <col min="13178" max="13178" width="4.27272727272727" style="92" customWidth="1"/>
    <col min="13179" max="13179" width="7" style="92" customWidth="1"/>
    <col min="13180" max="13181" width="8.81818181818182" style="92" customWidth="1"/>
    <col min="13182" max="13182" width="22.3727272727273" style="92"/>
    <col min="13183" max="13183" width="8.81818181818182" style="92" customWidth="1"/>
    <col min="13184" max="13184" width="22.3727272727273" style="92"/>
    <col min="13185" max="13185" width="3.36363636363636" style="92" customWidth="1"/>
    <col min="13186" max="13186" width="5.18181818181818" style="92" customWidth="1"/>
    <col min="13187" max="13187" width="4.27272727272727" style="92" customWidth="1"/>
    <col min="13188" max="13188" width="5.18181818181818" style="92" customWidth="1"/>
    <col min="13189" max="13189" width="3.36363636363636" style="92" customWidth="1"/>
    <col min="13190" max="13190" width="8.81818181818182" style="92" customWidth="1"/>
    <col min="13191" max="13191" width="4.27272727272727" style="92" customWidth="1"/>
    <col min="13192" max="13192" width="7" style="92" customWidth="1"/>
    <col min="13193" max="13193" width="8.81818181818182" style="92" customWidth="1"/>
    <col min="13194" max="13194" width="4.27272727272727" style="92" customWidth="1"/>
    <col min="13195" max="13195" width="7" style="92" customWidth="1"/>
    <col min="13196" max="13197" width="8.81818181818182" style="92" customWidth="1"/>
    <col min="13198" max="13198" width="22.3727272727273" style="92"/>
    <col min="13199" max="13199" width="8.81818181818182" style="92" customWidth="1"/>
    <col min="13200" max="13200" width="22.3727272727273" style="92"/>
    <col min="13201" max="13201" width="3.36363636363636" style="92" customWidth="1"/>
    <col min="13202" max="13202" width="5.18181818181818" style="92" customWidth="1"/>
    <col min="13203" max="13203" width="4.27272727272727" style="92" customWidth="1"/>
    <col min="13204" max="13204" width="5.18181818181818" style="92" customWidth="1"/>
    <col min="13205" max="13205" width="3.36363636363636" style="92" customWidth="1"/>
    <col min="13206" max="13206" width="8.81818181818182" style="92" customWidth="1"/>
    <col min="13207" max="13207" width="4.27272727272727" style="92" customWidth="1"/>
    <col min="13208" max="13208" width="7" style="92" customWidth="1"/>
    <col min="13209" max="13209" width="8.81818181818182" style="92" customWidth="1"/>
    <col min="13210" max="13210" width="4.27272727272727" style="92" customWidth="1"/>
    <col min="13211" max="13211" width="7" style="92" customWidth="1"/>
    <col min="13212" max="13213" width="8.81818181818182" style="92" customWidth="1"/>
    <col min="13214" max="13214" width="22.3727272727273" style="92"/>
    <col min="13215" max="13215" width="8.81818181818182" style="92" customWidth="1"/>
    <col min="13216" max="13216" width="22.3727272727273" style="92"/>
    <col min="13217" max="13217" width="3.36363636363636" style="92" customWidth="1"/>
    <col min="13218" max="13218" width="5.18181818181818" style="92" customWidth="1"/>
    <col min="13219" max="13219" width="4.27272727272727" style="92" customWidth="1"/>
    <col min="13220" max="13220" width="5.18181818181818" style="92" customWidth="1"/>
    <col min="13221" max="13221" width="3.36363636363636" style="92" customWidth="1"/>
    <col min="13222" max="13222" width="8.81818181818182" style="92" customWidth="1"/>
    <col min="13223" max="13223" width="4.27272727272727" style="92" customWidth="1"/>
    <col min="13224" max="13224" width="7" style="92" customWidth="1"/>
    <col min="13225" max="13225" width="8.81818181818182" style="92" customWidth="1"/>
    <col min="13226" max="13226" width="4.27272727272727" style="92" customWidth="1"/>
    <col min="13227" max="13227" width="7" style="92" customWidth="1"/>
    <col min="13228" max="13229" width="8.81818181818182" style="92" customWidth="1"/>
    <col min="13230" max="13230" width="22.3727272727273" style="92"/>
    <col min="13231" max="13231" width="8.81818181818182" style="92" customWidth="1"/>
    <col min="13232" max="13232" width="22.3727272727273" style="92"/>
    <col min="13233" max="13233" width="3.36363636363636" style="92" customWidth="1"/>
    <col min="13234" max="13234" width="5.18181818181818" style="92" customWidth="1"/>
    <col min="13235" max="13235" width="4.27272727272727" style="92" customWidth="1"/>
    <col min="13236" max="13236" width="5.18181818181818" style="92" customWidth="1"/>
    <col min="13237" max="13237" width="3.36363636363636" style="92" customWidth="1"/>
    <col min="13238" max="13238" width="8.81818181818182" style="92" customWidth="1"/>
    <col min="13239" max="13239" width="4.27272727272727" style="92" customWidth="1"/>
    <col min="13240" max="13240" width="7" style="92" customWidth="1"/>
    <col min="13241" max="13241" width="8.81818181818182" style="92" customWidth="1"/>
    <col min="13242" max="13242" width="4.27272727272727" style="92" customWidth="1"/>
    <col min="13243" max="13243" width="7" style="92" customWidth="1"/>
    <col min="13244" max="13245" width="8.81818181818182" style="92" customWidth="1"/>
    <col min="13246" max="13246" width="22.3727272727273" style="92"/>
    <col min="13247" max="13247" width="8.81818181818182" style="92" customWidth="1"/>
    <col min="13248" max="13248" width="22.3727272727273" style="92"/>
    <col min="13249" max="13249" width="3.36363636363636" style="92" customWidth="1"/>
    <col min="13250" max="13250" width="5.18181818181818" style="92" customWidth="1"/>
    <col min="13251" max="13251" width="4.27272727272727" style="92" customWidth="1"/>
    <col min="13252" max="13252" width="5.18181818181818" style="92" customWidth="1"/>
    <col min="13253" max="13253" width="3.36363636363636" style="92" customWidth="1"/>
    <col min="13254" max="13254" width="8.81818181818182" style="92" customWidth="1"/>
    <col min="13255" max="13255" width="4.27272727272727" style="92" customWidth="1"/>
    <col min="13256" max="13256" width="7" style="92" customWidth="1"/>
    <col min="13257" max="13257" width="8.81818181818182" style="92" customWidth="1"/>
    <col min="13258" max="13258" width="4.27272727272727" style="92" customWidth="1"/>
    <col min="13259" max="13259" width="7" style="92" customWidth="1"/>
    <col min="13260" max="13261" width="8.81818181818182" style="92" customWidth="1"/>
    <col min="13262" max="13262" width="22.3727272727273" style="92"/>
    <col min="13263" max="13263" width="8.81818181818182" style="92" customWidth="1"/>
    <col min="13264" max="13264" width="22.3727272727273" style="92"/>
    <col min="13265" max="13265" width="3.36363636363636" style="92" customWidth="1"/>
    <col min="13266" max="13266" width="5.18181818181818" style="92" customWidth="1"/>
    <col min="13267" max="13267" width="4.27272727272727" style="92" customWidth="1"/>
    <col min="13268" max="13268" width="5.18181818181818" style="92" customWidth="1"/>
    <col min="13269" max="13269" width="3.36363636363636" style="92" customWidth="1"/>
    <col min="13270" max="13270" width="8.81818181818182" style="92" customWidth="1"/>
    <col min="13271" max="13271" width="4.27272727272727" style="92" customWidth="1"/>
    <col min="13272" max="13272" width="7" style="92" customWidth="1"/>
    <col min="13273" max="13273" width="8.81818181818182" style="92" customWidth="1"/>
    <col min="13274" max="13274" width="4.27272727272727" style="92" customWidth="1"/>
    <col min="13275" max="13275" width="7" style="92" customWidth="1"/>
    <col min="13276" max="13277" width="8.81818181818182" style="92" customWidth="1"/>
    <col min="13278" max="13278" width="22.3727272727273" style="92"/>
    <col min="13279" max="13279" width="8.81818181818182" style="92" customWidth="1"/>
    <col min="13280" max="13280" width="22.3727272727273" style="92"/>
    <col min="13281" max="13281" width="3.36363636363636" style="92" customWidth="1"/>
    <col min="13282" max="13282" width="5.18181818181818" style="92" customWidth="1"/>
    <col min="13283" max="13283" width="4.27272727272727" style="92" customWidth="1"/>
    <col min="13284" max="13284" width="5.18181818181818" style="92" customWidth="1"/>
    <col min="13285" max="13285" width="3.36363636363636" style="92" customWidth="1"/>
    <col min="13286" max="13286" width="8.81818181818182" style="92" customWidth="1"/>
    <col min="13287" max="13287" width="4.27272727272727" style="92" customWidth="1"/>
    <col min="13288" max="13288" width="7" style="92" customWidth="1"/>
    <col min="13289" max="13289" width="8.81818181818182" style="92" customWidth="1"/>
    <col min="13290" max="13290" width="4.27272727272727" style="92" customWidth="1"/>
    <col min="13291" max="13291" width="7" style="92" customWidth="1"/>
    <col min="13292" max="13293" width="8.81818181818182" style="92" customWidth="1"/>
    <col min="13294" max="13294" width="22.3727272727273" style="92"/>
    <col min="13295" max="13295" width="8.81818181818182" style="92" customWidth="1"/>
    <col min="13296" max="13296" width="22.3727272727273" style="92"/>
    <col min="13297" max="13297" width="3.36363636363636" style="92" customWidth="1"/>
    <col min="13298" max="13298" width="5.18181818181818" style="92" customWidth="1"/>
    <col min="13299" max="13299" width="4.27272727272727" style="92" customWidth="1"/>
    <col min="13300" max="13300" width="5.18181818181818" style="92" customWidth="1"/>
    <col min="13301" max="13301" width="3.36363636363636" style="92" customWidth="1"/>
    <col min="13302" max="13302" width="8.81818181818182" style="92" customWidth="1"/>
    <col min="13303" max="13303" width="4.27272727272727" style="92" customWidth="1"/>
    <col min="13304" max="13304" width="7" style="92" customWidth="1"/>
    <col min="13305" max="13305" width="8.81818181818182" style="92" customWidth="1"/>
    <col min="13306" max="13306" width="4.27272727272727" style="92" customWidth="1"/>
    <col min="13307" max="13307" width="7" style="92" customWidth="1"/>
    <col min="13308" max="13309" width="8.81818181818182" style="92" customWidth="1"/>
    <col min="13310" max="13310" width="22.3727272727273" style="92"/>
    <col min="13311" max="13311" width="8.81818181818182" style="92" customWidth="1"/>
    <col min="13312" max="13312" width="22.3727272727273" style="92"/>
    <col min="13313" max="13313" width="3.36363636363636" style="92" customWidth="1"/>
    <col min="13314" max="13314" width="5.18181818181818" style="92" customWidth="1"/>
    <col min="13315" max="13315" width="4.27272727272727" style="92" customWidth="1"/>
    <col min="13316" max="13316" width="5.18181818181818" style="92" customWidth="1"/>
    <col min="13317" max="13317" width="3.36363636363636" style="92" customWidth="1"/>
    <col min="13318" max="13318" width="8.81818181818182" style="92" customWidth="1"/>
    <col min="13319" max="13319" width="4.27272727272727" style="92" customWidth="1"/>
    <col min="13320" max="13320" width="7" style="92" customWidth="1"/>
    <col min="13321" max="13321" width="8.81818181818182" style="92" customWidth="1"/>
    <col min="13322" max="13322" width="4.27272727272727" style="92" customWidth="1"/>
    <col min="13323" max="13323" width="7" style="92" customWidth="1"/>
    <col min="13324" max="13325" width="8.81818181818182" style="92" customWidth="1"/>
    <col min="13326" max="13326" width="22.3727272727273" style="92"/>
    <col min="13327" max="13327" width="8.81818181818182" style="92" customWidth="1"/>
    <col min="13328" max="13328" width="22.3727272727273" style="92"/>
    <col min="13329" max="13329" width="3.36363636363636" style="92" customWidth="1"/>
    <col min="13330" max="13330" width="5.18181818181818" style="92" customWidth="1"/>
    <col min="13331" max="13331" width="4.27272727272727" style="92" customWidth="1"/>
    <col min="13332" max="13332" width="5.18181818181818" style="92" customWidth="1"/>
    <col min="13333" max="13333" width="3.36363636363636" style="92" customWidth="1"/>
    <col min="13334" max="13334" width="8.81818181818182" style="92" customWidth="1"/>
    <col min="13335" max="13335" width="4.27272727272727" style="92" customWidth="1"/>
    <col min="13336" max="13336" width="7" style="92" customWidth="1"/>
    <col min="13337" max="13337" width="8.81818181818182" style="92" customWidth="1"/>
    <col min="13338" max="13338" width="4.27272727272727" style="92" customWidth="1"/>
    <col min="13339" max="13339" width="7" style="92" customWidth="1"/>
    <col min="13340" max="13341" width="8.81818181818182" style="92" customWidth="1"/>
    <col min="13342" max="13342" width="22.3727272727273" style="92"/>
    <col min="13343" max="13343" width="8.81818181818182" style="92" customWidth="1"/>
    <col min="13344" max="13344" width="22.3727272727273" style="92"/>
    <col min="13345" max="13345" width="3.36363636363636" style="92" customWidth="1"/>
    <col min="13346" max="13346" width="5.18181818181818" style="92" customWidth="1"/>
    <col min="13347" max="13347" width="4.27272727272727" style="92" customWidth="1"/>
    <col min="13348" max="13348" width="5.18181818181818" style="92" customWidth="1"/>
    <col min="13349" max="13349" width="3.36363636363636" style="92" customWidth="1"/>
    <col min="13350" max="13350" width="8.81818181818182" style="92" customWidth="1"/>
    <col min="13351" max="13351" width="4.27272727272727" style="92" customWidth="1"/>
    <col min="13352" max="13352" width="7" style="92" customWidth="1"/>
    <col min="13353" max="13353" width="8.81818181818182" style="92" customWidth="1"/>
    <col min="13354" max="13354" width="4.27272727272727" style="92" customWidth="1"/>
    <col min="13355" max="13355" width="7" style="92" customWidth="1"/>
    <col min="13356" max="13357" width="8.81818181818182" style="92" customWidth="1"/>
    <col min="13358" max="13358" width="22.3727272727273" style="92"/>
    <col min="13359" max="13359" width="8.81818181818182" style="92" customWidth="1"/>
    <col min="13360" max="13360" width="22.3727272727273" style="92"/>
    <col min="13361" max="13361" width="3.36363636363636" style="92" customWidth="1"/>
    <col min="13362" max="13362" width="5.18181818181818" style="92" customWidth="1"/>
    <col min="13363" max="13363" width="4.27272727272727" style="92" customWidth="1"/>
    <col min="13364" max="13364" width="5.18181818181818" style="92" customWidth="1"/>
    <col min="13365" max="13365" width="3.36363636363636" style="92" customWidth="1"/>
    <col min="13366" max="13366" width="8.81818181818182" style="92" customWidth="1"/>
    <col min="13367" max="13367" width="4.27272727272727" style="92" customWidth="1"/>
    <col min="13368" max="13368" width="7" style="92" customWidth="1"/>
    <col min="13369" max="13369" width="8.81818181818182" style="92" customWidth="1"/>
    <col min="13370" max="13370" width="4.27272727272727" style="92" customWidth="1"/>
    <col min="13371" max="13371" width="7" style="92" customWidth="1"/>
    <col min="13372" max="13373" width="8.81818181818182" style="92" customWidth="1"/>
    <col min="13374" max="13374" width="22.3727272727273" style="92"/>
    <col min="13375" max="13375" width="8.81818181818182" style="92" customWidth="1"/>
    <col min="13376" max="13376" width="22.3727272727273" style="92"/>
    <col min="13377" max="13377" width="3.36363636363636" style="92" customWidth="1"/>
    <col min="13378" max="13378" width="5.18181818181818" style="92" customWidth="1"/>
    <col min="13379" max="13379" width="4.27272727272727" style="92" customWidth="1"/>
    <col min="13380" max="13380" width="5.18181818181818" style="92" customWidth="1"/>
    <col min="13381" max="13381" width="3.36363636363636" style="92" customWidth="1"/>
    <col min="13382" max="13382" width="8.81818181818182" style="92" customWidth="1"/>
    <col min="13383" max="13383" width="4.27272727272727" style="92" customWidth="1"/>
    <col min="13384" max="13384" width="7" style="92" customWidth="1"/>
    <col min="13385" max="13385" width="8.81818181818182" style="92" customWidth="1"/>
    <col min="13386" max="13386" width="4.27272727272727" style="92" customWidth="1"/>
    <col min="13387" max="13387" width="7" style="92" customWidth="1"/>
    <col min="13388" max="13389" width="8.81818181818182" style="92" customWidth="1"/>
    <col min="13390" max="13390" width="22.3727272727273" style="92"/>
    <col min="13391" max="13391" width="8.81818181818182" style="92" customWidth="1"/>
    <col min="13392" max="13392" width="22.3727272727273" style="92"/>
    <col min="13393" max="13393" width="3.36363636363636" style="92" customWidth="1"/>
    <col min="13394" max="13394" width="5.18181818181818" style="92" customWidth="1"/>
    <col min="13395" max="13395" width="4.27272727272727" style="92" customWidth="1"/>
    <col min="13396" max="13396" width="5.18181818181818" style="92" customWidth="1"/>
    <col min="13397" max="13397" width="3.36363636363636" style="92" customWidth="1"/>
    <col min="13398" max="13398" width="8.81818181818182" style="92" customWidth="1"/>
    <col min="13399" max="13399" width="4.27272727272727" style="92" customWidth="1"/>
    <col min="13400" max="13400" width="7" style="92" customWidth="1"/>
    <col min="13401" max="13401" width="8.81818181818182" style="92" customWidth="1"/>
    <col min="13402" max="13402" width="4.27272727272727" style="92" customWidth="1"/>
    <col min="13403" max="13403" width="7" style="92" customWidth="1"/>
    <col min="13404" max="13405" width="8.81818181818182" style="92" customWidth="1"/>
    <col min="13406" max="13406" width="22.3727272727273" style="92"/>
    <col min="13407" max="13407" width="8.81818181818182" style="92" customWidth="1"/>
    <col min="13408" max="13408" width="22.3727272727273" style="92"/>
    <col min="13409" max="13409" width="3.36363636363636" style="92" customWidth="1"/>
    <col min="13410" max="13410" width="5.18181818181818" style="92" customWidth="1"/>
    <col min="13411" max="13411" width="4.27272727272727" style="92" customWidth="1"/>
    <col min="13412" max="13412" width="5.18181818181818" style="92" customWidth="1"/>
    <col min="13413" max="13413" width="3.36363636363636" style="92" customWidth="1"/>
    <col min="13414" max="13414" width="8.81818181818182" style="92" customWidth="1"/>
    <col min="13415" max="13415" width="4.27272727272727" style="92" customWidth="1"/>
    <col min="13416" max="13416" width="7" style="92" customWidth="1"/>
    <col min="13417" max="13417" width="8.81818181818182" style="92" customWidth="1"/>
    <col min="13418" max="13418" width="4.27272727272727" style="92" customWidth="1"/>
    <col min="13419" max="13419" width="7" style="92" customWidth="1"/>
    <col min="13420" max="13421" width="8.81818181818182" style="92" customWidth="1"/>
    <col min="13422" max="13422" width="22.3727272727273" style="92"/>
    <col min="13423" max="13423" width="8.81818181818182" style="92" customWidth="1"/>
    <col min="13424" max="13424" width="22.3727272727273" style="92"/>
    <col min="13425" max="13425" width="3.36363636363636" style="92" customWidth="1"/>
    <col min="13426" max="13426" width="5.18181818181818" style="92" customWidth="1"/>
    <col min="13427" max="13427" width="4.27272727272727" style="92" customWidth="1"/>
    <col min="13428" max="13428" width="5.18181818181818" style="92" customWidth="1"/>
    <col min="13429" max="13429" width="3.36363636363636" style="92" customWidth="1"/>
    <col min="13430" max="13430" width="8.81818181818182" style="92" customWidth="1"/>
    <col min="13431" max="13431" width="4.27272727272727" style="92" customWidth="1"/>
    <col min="13432" max="13432" width="7" style="92" customWidth="1"/>
    <col min="13433" max="13433" width="8.81818181818182" style="92" customWidth="1"/>
    <col min="13434" max="13434" width="4.27272727272727" style="92" customWidth="1"/>
    <col min="13435" max="13435" width="7" style="92" customWidth="1"/>
    <col min="13436" max="13437" width="8.81818181818182" style="92" customWidth="1"/>
    <col min="13438" max="13438" width="22.3727272727273" style="92"/>
    <col min="13439" max="13439" width="8.81818181818182" style="92" customWidth="1"/>
    <col min="13440" max="13440" width="22.3727272727273" style="92"/>
    <col min="13441" max="13441" width="3.36363636363636" style="92" customWidth="1"/>
    <col min="13442" max="13442" width="5.18181818181818" style="92" customWidth="1"/>
    <col min="13443" max="13443" width="4.27272727272727" style="92" customWidth="1"/>
    <col min="13444" max="13444" width="5.18181818181818" style="92" customWidth="1"/>
    <col min="13445" max="13445" width="3.36363636363636" style="92" customWidth="1"/>
    <col min="13446" max="13446" width="8.81818181818182" style="92" customWidth="1"/>
    <col min="13447" max="13447" width="4.27272727272727" style="92" customWidth="1"/>
    <col min="13448" max="13448" width="7" style="92" customWidth="1"/>
    <col min="13449" max="13449" width="8.81818181818182" style="92" customWidth="1"/>
    <col min="13450" max="13450" width="4.27272727272727" style="92" customWidth="1"/>
    <col min="13451" max="13451" width="7" style="92" customWidth="1"/>
    <col min="13452" max="13453" width="8.81818181818182" style="92" customWidth="1"/>
    <col min="13454" max="13454" width="22.3727272727273" style="92"/>
    <col min="13455" max="13455" width="8.81818181818182" style="92" customWidth="1"/>
    <col min="13456" max="13456" width="22.3727272727273" style="92"/>
    <col min="13457" max="13457" width="3.36363636363636" style="92" customWidth="1"/>
    <col min="13458" max="13458" width="5.18181818181818" style="92" customWidth="1"/>
    <col min="13459" max="13459" width="4.27272727272727" style="92" customWidth="1"/>
    <col min="13460" max="13460" width="5.18181818181818" style="92" customWidth="1"/>
    <col min="13461" max="13461" width="3.36363636363636" style="92" customWidth="1"/>
    <col min="13462" max="13462" width="8.81818181818182" style="92" customWidth="1"/>
    <col min="13463" max="13463" width="4.27272727272727" style="92" customWidth="1"/>
    <col min="13464" max="13464" width="7" style="92" customWidth="1"/>
    <col min="13465" max="13465" width="8.81818181818182" style="92" customWidth="1"/>
    <col min="13466" max="13466" width="4.27272727272727" style="92" customWidth="1"/>
    <col min="13467" max="13467" width="7" style="92" customWidth="1"/>
    <col min="13468" max="13469" width="8.81818181818182" style="92" customWidth="1"/>
    <col min="13470" max="13470" width="22.3727272727273" style="92"/>
    <col min="13471" max="13471" width="8.81818181818182" style="92" customWidth="1"/>
    <col min="13472" max="13472" width="22.3727272727273" style="92"/>
    <col min="13473" max="13473" width="3.36363636363636" style="92" customWidth="1"/>
    <col min="13474" max="13474" width="5.18181818181818" style="92" customWidth="1"/>
    <col min="13475" max="13475" width="4.27272727272727" style="92" customWidth="1"/>
    <col min="13476" max="13476" width="5.18181818181818" style="92" customWidth="1"/>
    <col min="13477" max="13477" width="3.36363636363636" style="92" customWidth="1"/>
    <col min="13478" max="13478" width="8.81818181818182" style="92" customWidth="1"/>
    <col min="13479" max="13479" width="4.27272727272727" style="92" customWidth="1"/>
    <col min="13480" max="13480" width="7" style="92" customWidth="1"/>
    <col min="13481" max="13481" width="8.81818181818182" style="92" customWidth="1"/>
    <col min="13482" max="13482" width="4.27272727272727" style="92" customWidth="1"/>
    <col min="13483" max="13483" width="7" style="92" customWidth="1"/>
    <col min="13484" max="13485" width="8.81818181818182" style="92" customWidth="1"/>
    <col min="13486" max="13486" width="22.3727272727273" style="92"/>
    <col min="13487" max="13487" width="8.81818181818182" style="92" customWidth="1"/>
    <col min="13488" max="13488" width="22.3727272727273" style="92"/>
    <col min="13489" max="13489" width="3.36363636363636" style="92" customWidth="1"/>
    <col min="13490" max="13490" width="5.18181818181818" style="92" customWidth="1"/>
    <col min="13491" max="13491" width="4.27272727272727" style="92" customWidth="1"/>
    <col min="13492" max="13492" width="5.18181818181818" style="92" customWidth="1"/>
    <col min="13493" max="13493" width="3.36363636363636" style="92" customWidth="1"/>
    <col min="13494" max="13494" width="8.81818181818182" style="92" customWidth="1"/>
    <col min="13495" max="13495" width="4.27272727272727" style="92" customWidth="1"/>
    <col min="13496" max="13496" width="7" style="92" customWidth="1"/>
    <col min="13497" max="13497" width="8.81818181818182" style="92" customWidth="1"/>
    <col min="13498" max="13498" width="4.27272727272727" style="92" customWidth="1"/>
    <col min="13499" max="13499" width="7" style="92" customWidth="1"/>
    <col min="13500" max="13501" width="8.81818181818182" style="92" customWidth="1"/>
    <col min="13502" max="13502" width="22.3727272727273" style="92"/>
    <col min="13503" max="13503" width="8.81818181818182" style="92" customWidth="1"/>
    <col min="13504" max="13504" width="22.3727272727273" style="92"/>
    <col min="13505" max="13505" width="3.36363636363636" style="92" customWidth="1"/>
    <col min="13506" max="13506" width="5.18181818181818" style="92" customWidth="1"/>
    <col min="13507" max="13507" width="4.27272727272727" style="92" customWidth="1"/>
    <col min="13508" max="13508" width="5.18181818181818" style="92" customWidth="1"/>
    <col min="13509" max="13509" width="3.36363636363636" style="92" customWidth="1"/>
    <col min="13510" max="13510" width="8.81818181818182" style="92" customWidth="1"/>
    <col min="13511" max="13511" width="4.27272727272727" style="92" customWidth="1"/>
    <col min="13512" max="13512" width="7" style="92" customWidth="1"/>
    <col min="13513" max="13513" width="8.81818181818182" style="92" customWidth="1"/>
    <col min="13514" max="13514" width="4.27272727272727" style="92" customWidth="1"/>
    <col min="13515" max="13515" width="7" style="92" customWidth="1"/>
    <col min="13516" max="13517" width="8.81818181818182" style="92" customWidth="1"/>
    <col min="13518" max="13518" width="22.3727272727273" style="92"/>
    <col min="13519" max="13519" width="8.81818181818182" style="92" customWidth="1"/>
    <col min="13520" max="13520" width="22.3727272727273" style="92"/>
    <col min="13521" max="13521" width="3.36363636363636" style="92" customWidth="1"/>
    <col min="13522" max="13522" width="5.18181818181818" style="92" customWidth="1"/>
    <col min="13523" max="13523" width="4.27272727272727" style="92" customWidth="1"/>
    <col min="13524" max="13524" width="5.18181818181818" style="92" customWidth="1"/>
    <col min="13525" max="13525" width="3.36363636363636" style="92" customWidth="1"/>
    <col min="13526" max="13526" width="8.81818181818182" style="92" customWidth="1"/>
    <col min="13527" max="13527" width="4.27272727272727" style="92" customWidth="1"/>
    <col min="13528" max="13528" width="7" style="92" customWidth="1"/>
    <col min="13529" max="13529" width="8.81818181818182" style="92" customWidth="1"/>
    <col min="13530" max="13530" width="4.27272727272727" style="92" customWidth="1"/>
    <col min="13531" max="13531" width="7" style="92" customWidth="1"/>
    <col min="13532" max="13533" width="8.81818181818182" style="92" customWidth="1"/>
    <col min="13534" max="13534" width="22.3727272727273" style="92"/>
    <col min="13535" max="13535" width="8.81818181818182" style="92" customWidth="1"/>
    <col min="13536" max="13536" width="22.3727272727273" style="92"/>
    <col min="13537" max="13537" width="3.36363636363636" style="92" customWidth="1"/>
    <col min="13538" max="13538" width="5.18181818181818" style="92" customWidth="1"/>
    <col min="13539" max="13539" width="4.27272727272727" style="92" customWidth="1"/>
    <col min="13540" max="13540" width="5.18181818181818" style="92" customWidth="1"/>
    <col min="13541" max="13541" width="3.36363636363636" style="92" customWidth="1"/>
    <col min="13542" max="13542" width="8.81818181818182" style="92" customWidth="1"/>
    <col min="13543" max="13543" width="4.27272727272727" style="92" customWidth="1"/>
    <col min="13544" max="13544" width="7" style="92" customWidth="1"/>
    <col min="13545" max="13545" width="8.81818181818182" style="92" customWidth="1"/>
    <col min="13546" max="13546" width="4.27272727272727" style="92" customWidth="1"/>
    <col min="13547" max="13547" width="7" style="92" customWidth="1"/>
    <col min="13548" max="13549" width="8.81818181818182" style="92" customWidth="1"/>
    <col min="13550" max="13550" width="22.3727272727273" style="92"/>
    <col min="13551" max="13551" width="8.81818181818182" style="92" customWidth="1"/>
    <col min="13552" max="13552" width="22.3727272727273" style="92"/>
    <col min="13553" max="13553" width="3.36363636363636" style="92" customWidth="1"/>
    <col min="13554" max="13554" width="5.18181818181818" style="92" customWidth="1"/>
    <col min="13555" max="13555" width="4.27272727272727" style="92" customWidth="1"/>
    <col min="13556" max="13556" width="5.18181818181818" style="92" customWidth="1"/>
    <col min="13557" max="13557" width="3.36363636363636" style="92" customWidth="1"/>
    <col min="13558" max="13558" width="8.81818181818182" style="92" customWidth="1"/>
    <col min="13559" max="13559" width="4.27272727272727" style="92" customWidth="1"/>
    <col min="13560" max="13560" width="7" style="92" customWidth="1"/>
    <col min="13561" max="13561" width="8.81818181818182" style="92" customWidth="1"/>
    <col min="13562" max="13562" width="4.27272727272727" style="92" customWidth="1"/>
    <col min="13563" max="13563" width="7" style="92" customWidth="1"/>
    <col min="13564" max="13565" width="8.81818181818182" style="92" customWidth="1"/>
    <col min="13566" max="13566" width="22.3727272727273" style="92"/>
    <col min="13567" max="13567" width="8.81818181818182" style="92" customWidth="1"/>
    <col min="13568" max="13568" width="22.3727272727273" style="92"/>
    <col min="13569" max="13569" width="3.36363636363636" style="92" customWidth="1"/>
    <col min="13570" max="13570" width="5.18181818181818" style="92" customWidth="1"/>
    <col min="13571" max="13571" width="4.27272727272727" style="92" customWidth="1"/>
    <col min="13572" max="13572" width="5.18181818181818" style="92" customWidth="1"/>
    <col min="13573" max="13573" width="3.36363636363636" style="92" customWidth="1"/>
    <col min="13574" max="13574" width="8.81818181818182" style="92" customWidth="1"/>
    <col min="13575" max="13575" width="4.27272727272727" style="92" customWidth="1"/>
    <col min="13576" max="13576" width="7" style="92" customWidth="1"/>
    <col min="13577" max="13577" width="8.81818181818182" style="92" customWidth="1"/>
    <col min="13578" max="13578" width="4.27272727272727" style="92" customWidth="1"/>
    <col min="13579" max="13579" width="7" style="92" customWidth="1"/>
    <col min="13580" max="13581" width="8.81818181818182" style="92" customWidth="1"/>
    <col min="13582" max="13582" width="22.3727272727273" style="92"/>
    <col min="13583" max="13583" width="8.81818181818182" style="92" customWidth="1"/>
    <col min="13584" max="13584" width="22.3727272727273" style="92"/>
    <col min="13585" max="13585" width="3.36363636363636" style="92" customWidth="1"/>
    <col min="13586" max="13586" width="5.18181818181818" style="92" customWidth="1"/>
    <col min="13587" max="13587" width="4.27272727272727" style="92" customWidth="1"/>
    <col min="13588" max="13588" width="5.18181818181818" style="92" customWidth="1"/>
    <col min="13589" max="13589" width="3.36363636363636" style="92" customWidth="1"/>
    <col min="13590" max="13590" width="8.81818181818182" style="92" customWidth="1"/>
    <col min="13591" max="13591" width="4.27272727272727" style="92" customWidth="1"/>
    <col min="13592" max="13592" width="7" style="92" customWidth="1"/>
    <col min="13593" max="13593" width="8.81818181818182" style="92" customWidth="1"/>
    <col min="13594" max="13594" width="4.27272727272727" style="92" customWidth="1"/>
    <col min="13595" max="13595" width="7" style="92" customWidth="1"/>
    <col min="13596" max="13597" width="8.81818181818182" style="92" customWidth="1"/>
    <col min="13598" max="13598" width="22.3727272727273" style="92"/>
    <col min="13599" max="13599" width="8.81818181818182" style="92" customWidth="1"/>
    <col min="13600" max="13600" width="22.3727272727273" style="92"/>
    <col min="13601" max="13601" width="3.36363636363636" style="92" customWidth="1"/>
    <col min="13602" max="13602" width="5.18181818181818" style="92" customWidth="1"/>
    <col min="13603" max="13603" width="4.27272727272727" style="92" customWidth="1"/>
    <col min="13604" max="13604" width="5.18181818181818" style="92" customWidth="1"/>
    <col min="13605" max="13605" width="3.36363636363636" style="92" customWidth="1"/>
    <col min="13606" max="13606" width="8.81818181818182" style="92" customWidth="1"/>
    <col min="13607" max="13607" width="4.27272727272727" style="92" customWidth="1"/>
    <col min="13608" max="13608" width="7" style="92" customWidth="1"/>
    <col min="13609" max="13609" width="8.81818181818182" style="92" customWidth="1"/>
    <col min="13610" max="13610" width="4.27272727272727" style="92" customWidth="1"/>
    <col min="13611" max="13611" width="7" style="92" customWidth="1"/>
    <col min="13612" max="13613" width="8.81818181818182" style="92" customWidth="1"/>
    <col min="13614" max="13614" width="22.3727272727273" style="92"/>
    <col min="13615" max="13615" width="8.81818181818182" style="92" customWidth="1"/>
    <col min="13616" max="13616" width="22.3727272727273" style="92"/>
    <col min="13617" max="13617" width="3.36363636363636" style="92" customWidth="1"/>
    <col min="13618" max="13618" width="5.18181818181818" style="92" customWidth="1"/>
    <col min="13619" max="13619" width="4.27272727272727" style="92" customWidth="1"/>
    <col min="13620" max="13620" width="5.18181818181818" style="92" customWidth="1"/>
    <col min="13621" max="13621" width="3.36363636363636" style="92" customWidth="1"/>
    <col min="13622" max="13622" width="8.81818181818182" style="92" customWidth="1"/>
    <col min="13623" max="13623" width="4.27272727272727" style="92" customWidth="1"/>
    <col min="13624" max="13624" width="7" style="92" customWidth="1"/>
    <col min="13625" max="13625" width="8.81818181818182" style="92" customWidth="1"/>
    <col min="13626" max="13626" width="4.27272727272727" style="92" customWidth="1"/>
    <col min="13627" max="13627" width="7" style="92" customWidth="1"/>
    <col min="13628" max="13629" width="8.81818181818182" style="92" customWidth="1"/>
    <col min="13630" max="13630" width="22.3727272727273" style="92"/>
    <col min="13631" max="13631" width="8.81818181818182" style="92" customWidth="1"/>
    <col min="13632" max="13632" width="22.3727272727273" style="92"/>
    <col min="13633" max="13633" width="3.36363636363636" style="92" customWidth="1"/>
    <col min="13634" max="13634" width="5.18181818181818" style="92" customWidth="1"/>
    <col min="13635" max="13635" width="4.27272727272727" style="92" customWidth="1"/>
    <col min="13636" max="13636" width="5.18181818181818" style="92" customWidth="1"/>
    <col min="13637" max="13637" width="3.36363636363636" style="92" customWidth="1"/>
    <col min="13638" max="13638" width="8.81818181818182" style="92" customWidth="1"/>
    <col min="13639" max="13639" width="4.27272727272727" style="92" customWidth="1"/>
    <col min="13640" max="13640" width="7" style="92" customWidth="1"/>
    <col min="13641" max="13641" width="8.81818181818182" style="92" customWidth="1"/>
    <col min="13642" max="13642" width="4.27272727272727" style="92" customWidth="1"/>
    <col min="13643" max="13643" width="7" style="92" customWidth="1"/>
    <col min="13644" max="13645" width="8.81818181818182" style="92" customWidth="1"/>
    <col min="13646" max="13646" width="22.3727272727273" style="92"/>
    <col min="13647" max="13647" width="8.81818181818182" style="92" customWidth="1"/>
    <col min="13648" max="13648" width="22.3727272727273" style="92"/>
    <col min="13649" max="13649" width="3.36363636363636" style="92" customWidth="1"/>
    <col min="13650" max="13650" width="5.18181818181818" style="92" customWidth="1"/>
    <col min="13651" max="13651" width="4.27272727272727" style="92" customWidth="1"/>
    <col min="13652" max="13652" width="5.18181818181818" style="92" customWidth="1"/>
    <col min="13653" max="13653" width="3.36363636363636" style="92" customWidth="1"/>
    <col min="13654" max="13654" width="8.81818181818182" style="92" customWidth="1"/>
    <col min="13655" max="13655" width="4.27272727272727" style="92" customWidth="1"/>
    <col min="13656" max="13656" width="7" style="92" customWidth="1"/>
    <col min="13657" max="13657" width="8.81818181818182" style="92" customWidth="1"/>
    <col min="13658" max="13658" width="4.27272727272727" style="92" customWidth="1"/>
    <col min="13659" max="13659" width="7" style="92" customWidth="1"/>
    <col min="13660" max="13661" width="8.81818181818182" style="92" customWidth="1"/>
    <col min="13662" max="13662" width="22.3727272727273" style="92"/>
    <col min="13663" max="13663" width="8.81818181818182" style="92" customWidth="1"/>
    <col min="13664" max="13664" width="22.3727272727273" style="92"/>
    <col min="13665" max="13665" width="3.36363636363636" style="92" customWidth="1"/>
    <col min="13666" max="13666" width="5.18181818181818" style="92" customWidth="1"/>
    <col min="13667" max="13667" width="4.27272727272727" style="92" customWidth="1"/>
    <col min="13668" max="13668" width="5.18181818181818" style="92" customWidth="1"/>
    <col min="13669" max="13669" width="3.36363636363636" style="92" customWidth="1"/>
    <col min="13670" max="13670" width="8.81818181818182" style="92" customWidth="1"/>
    <col min="13671" max="13671" width="4.27272727272727" style="92" customWidth="1"/>
    <col min="13672" max="13672" width="7" style="92" customWidth="1"/>
    <col min="13673" max="13673" width="8.81818181818182" style="92" customWidth="1"/>
    <col min="13674" max="13674" width="4.27272727272727" style="92" customWidth="1"/>
    <col min="13675" max="13675" width="7" style="92" customWidth="1"/>
    <col min="13676" max="13677" width="8.81818181818182" style="92" customWidth="1"/>
    <col min="13678" max="13678" width="22.3727272727273" style="92"/>
    <col min="13679" max="13679" width="8.81818181818182" style="92" customWidth="1"/>
    <col min="13680" max="13680" width="22.3727272727273" style="92"/>
    <col min="13681" max="13681" width="3.36363636363636" style="92" customWidth="1"/>
    <col min="13682" max="13682" width="5.18181818181818" style="92" customWidth="1"/>
    <col min="13683" max="13683" width="4.27272727272727" style="92" customWidth="1"/>
    <col min="13684" max="13684" width="5.18181818181818" style="92" customWidth="1"/>
    <col min="13685" max="13685" width="3.36363636363636" style="92" customWidth="1"/>
    <col min="13686" max="13686" width="8.81818181818182" style="92" customWidth="1"/>
    <col min="13687" max="13687" width="4.27272727272727" style="92" customWidth="1"/>
    <col min="13688" max="13688" width="7" style="92" customWidth="1"/>
    <col min="13689" max="13689" width="8.81818181818182" style="92" customWidth="1"/>
    <col min="13690" max="13690" width="4.27272727272727" style="92" customWidth="1"/>
    <col min="13691" max="13691" width="7" style="92" customWidth="1"/>
    <col min="13692" max="13693" width="8.81818181818182" style="92" customWidth="1"/>
    <col min="13694" max="13694" width="22.3727272727273" style="92"/>
    <col min="13695" max="13695" width="8.81818181818182" style="92" customWidth="1"/>
    <col min="13696" max="13696" width="22.3727272727273" style="92"/>
    <col min="13697" max="13697" width="3.36363636363636" style="92" customWidth="1"/>
    <col min="13698" max="13698" width="5.18181818181818" style="92" customWidth="1"/>
    <col min="13699" max="13699" width="4.27272727272727" style="92" customWidth="1"/>
    <col min="13700" max="13700" width="5.18181818181818" style="92" customWidth="1"/>
    <col min="13701" max="13701" width="3.36363636363636" style="92" customWidth="1"/>
    <col min="13702" max="13702" width="8.81818181818182" style="92" customWidth="1"/>
    <col min="13703" max="13703" width="4.27272727272727" style="92" customWidth="1"/>
    <col min="13704" max="13704" width="7" style="92" customWidth="1"/>
    <col min="13705" max="13705" width="8.81818181818182" style="92" customWidth="1"/>
    <col min="13706" max="13706" width="4.27272727272727" style="92" customWidth="1"/>
    <col min="13707" max="13707" width="7" style="92" customWidth="1"/>
    <col min="13708" max="13709" width="8.81818181818182" style="92" customWidth="1"/>
    <col min="13710" max="13710" width="22.3727272727273" style="92"/>
    <col min="13711" max="13711" width="8.81818181818182" style="92" customWidth="1"/>
    <col min="13712" max="13712" width="22.3727272727273" style="92"/>
    <col min="13713" max="13713" width="3.36363636363636" style="92" customWidth="1"/>
    <col min="13714" max="13714" width="5.18181818181818" style="92" customWidth="1"/>
    <col min="13715" max="13715" width="4.27272727272727" style="92" customWidth="1"/>
    <col min="13716" max="13716" width="5.18181818181818" style="92" customWidth="1"/>
    <col min="13717" max="13717" width="3.36363636363636" style="92" customWidth="1"/>
    <col min="13718" max="13718" width="8.81818181818182" style="92" customWidth="1"/>
    <col min="13719" max="13719" width="4.27272727272727" style="92" customWidth="1"/>
    <col min="13720" max="13720" width="7" style="92" customWidth="1"/>
    <col min="13721" max="13721" width="8.81818181818182" style="92" customWidth="1"/>
    <col min="13722" max="13722" width="4.27272727272727" style="92" customWidth="1"/>
    <col min="13723" max="13723" width="7" style="92" customWidth="1"/>
    <col min="13724" max="13725" width="8.81818181818182" style="92" customWidth="1"/>
    <col min="13726" max="13726" width="22.3727272727273" style="92"/>
    <col min="13727" max="13727" width="8.81818181818182" style="92" customWidth="1"/>
    <col min="13728" max="13728" width="22.3727272727273" style="92"/>
    <col min="13729" max="13729" width="3.36363636363636" style="92" customWidth="1"/>
    <col min="13730" max="13730" width="5.18181818181818" style="92" customWidth="1"/>
    <col min="13731" max="13731" width="4.27272727272727" style="92" customWidth="1"/>
    <col min="13732" max="13732" width="5.18181818181818" style="92" customWidth="1"/>
    <col min="13733" max="13733" width="3.36363636363636" style="92" customWidth="1"/>
    <col min="13734" max="13734" width="8.81818181818182" style="92" customWidth="1"/>
    <col min="13735" max="13735" width="4.27272727272727" style="92" customWidth="1"/>
    <col min="13736" max="13736" width="7" style="92" customWidth="1"/>
    <col min="13737" max="13737" width="8.81818181818182" style="92" customWidth="1"/>
    <col min="13738" max="13738" width="4.27272727272727" style="92" customWidth="1"/>
    <col min="13739" max="13739" width="7" style="92" customWidth="1"/>
    <col min="13740" max="13741" width="8.81818181818182" style="92" customWidth="1"/>
    <col min="13742" max="13742" width="22.3727272727273" style="92"/>
    <col min="13743" max="13743" width="8.81818181818182" style="92" customWidth="1"/>
    <col min="13744" max="13744" width="22.3727272727273" style="92"/>
    <col min="13745" max="13745" width="3.36363636363636" style="92" customWidth="1"/>
    <col min="13746" max="13746" width="5.18181818181818" style="92" customWidth="1"/>
    <col min="13747" max="13747" width="4.27272727272727" style="92" customWidth="1"/>
    <col min="13748" max="13748" width="5.18181818181818" style="92" customWidth="1"/>
    <col min="13749" max="13749" width="3.36363636363636" style="92" customWidth="1"/>
    <col min="13750" max="13750" width="8.81818181818182" style="92" customWidth="1"/>
    <col min="13751" max="13751" width="4.27272727272727" style="92" customWidth="1"/>
    <col min="13752" max="13752" width="7" style="92" customWidth="1"/>
    <col min="13753" max="13753" width="8.81818181818182" style="92" customWidth="1"/>
    <col min="13754" max="13754" width="4.27272727272727" style="92" customWidth="1"/>
    <col min="13755" max="13755" width="7" style="92" customWidth="1"/>
    <col min="13756" max="13757" width="8.81818181818182" style="92" customWidth="1"/>
    <col min="13758" max="13758" width="22.3727272727273" style="92"/>
    <col min="13759" max="13759" width="8.81818181818182" style="92" customWidth="1"/>
    <col min="13760" max="13760" width="22.3727272727273" style="92"/>
    <col min="13761" max="13761" width="3.36363636363636" style="92" customWidth="1"/>
    <col min="13762" max="13762" width="5.18181818181818" style="92" customWidth="1"/>
    <col min="13763" max="13763" width="4.27272727272727" style="92" customWidth="1"/>
    <col min="13764" max="13764" width="5.18181818181818" style="92" customWidth="1"/>
    <col min="13765" max="13765" width="3.36363636363636" style="92" customWidth="1"/>
    <col min="13766" max="13766" width="8.81818181818182" style="92" customWidth="1"/>
    <col min="13767" max="13767" width="4.27272727272727" style="92" customWidth="1"/>
    <col min="13768" max="13768" width="7" style="92" customWidth="1"/>
    <col min="13769" max="13769" width="8.81818181818182" style="92" customWidth="1"/>
    <col min="13770" max="13770" width="4.27272727272727" style="92" customWidth="1"/>
    <col min="13771" max="13771" width="7" style="92" customWidth="1"/>
    <col min="13772" max="13773" width="8.81818181818182" style="92" customWidth="1"/>
    <col min="13774" max="13774" width="22.3727272727273" style="92"/>
    <col min="13775" max="13775" width="8.81818181818182" style="92" customWidth="1"/>
    <col min="13776" max="13776" width="22.3727272727273" style="92"/>
    <col min="13777" max="13777" width="3.36363636363636" style="92" customWidth="1"/>
    <col min="13778" max="13778" width="5.18181818181818" style="92" customWidth="1"/>
    <col min="13779" max="13779" width="4.27272727272727" style="92" customWidth="1"/>
    <col min="13780" max="13780" width="5.18181818181818" style="92" customWidth="1"/>
    <col min="13781" max="13781" width="3.36363636363636" style="92" customWidth="1"/>
    <col min="13782" max="13782" width="8.81818181818182" style="92" customWidth="1"/>
    <col min="13783" max="13783" width="4.27272727272727" style="92" customWidth="1"/>
    <col min="13784" max="13784" width="7" style="92" customWidth="1"/>
    <col min="13785" max="13785" width="8.81818181818182" style="92" customWidth="1"/>
    <col min="13786" max="13786" width="4.27272727272727" style="92" customWidth="1"/>
    <col min="13787" max="13787" width="7" style="92" customWidth="1"/>
    <col min="13788" max="13789" width="8.81818181818182" style="92" customWidth="1"/>
    <col min="13790" max="13790" width="22.3727272727273" style="92"/>
    <col min="13791" max="13791" width="8.81818181818182" style="92" customWidth="1"/>
    <col min="13792" max="13792" width="22.3727272727273" style="92"/>
    <col min="13793" max="13793" width="3.36363636363636" style="92" customWidth="1"/>
    <col min="13794" max="13794" width="5.18181818181818" style="92" customWidth="1"/>
    <col min="13795" max="13795" width="4.27272727272727" style="92" customWidth="1"/>
    <col min="13796" max="13796" width="5.18181818181818" style="92" customWidth="1"/>
    <col min="13797" max="13797" width="3.36363636363636" style="92" customWidth="1"/>
    <col min="13798" max="13798" width="8.81818181818182" style="92" customWidth="1"/>
    <col min="13799" max="13799" width="4.27272727272727" style="92" customWidth="1"/>
    <col min="13800" max="13800" width="7" style="92" customWidth="1"/>
    <col min="13801" max="13801" width="8.81818181818182" style="92" customWidth="1"/>
    <col min="13802" max="13802" width="4.27272727272727" style="92" customWidth="1"/>
    <col min="13803" max="13803" width="7" style="92" customWidth="1"/>
    <col min="13804" max="13805" width="8.81818181818182" style="92" customWidth="1"/>
    <col min="13806" max="13806" width="22.3727272727273" style="92"/>
    <col min="13807" max="13807" width="8.81818181818182" style="92" customWidth="1"/>
    <col min="13808" max="13808" width="22.3727272727273" style="92"/>
    <col min="13809" max="13809" width="3.36363636363636" style="92" customWidth="1"/>
    <col min="13810" max="13810" width="5.18181818181818" style="92" customWidth="1"/>
    <col min="13811" max="13811" width="4.27272727272727" style="92" customWidth="1"/>
    <col min="13812" max="13812" width="5.18181818181818" style="92" customWidth="1"/>
    <col min="13813" max="13813" width="3.36363636363636" style="92" customWidth="1"/>
    <col min="13814" max="13814" width="8.81818181818182" style="92" customWidth="1"/>
    <col min="13815" max="13815" width="4.27272727272727" style="92" customWidth="1"/>
    <col min="13816" max="13816" width="7" style="92" customWidth="1"/>
    <col min="13817" max="13817" width="8.81818181818182" style="92" customWidth="1"/>
    <col min="13818" max="13818" width="4.27272727272727" style="92" customWidth="1"/>
    <col min="13819" max="13819" width="7" style="92" customWidth="1"/>
    <col min="13820" max="13821" width="8.81818181818182" style="92" customWidth="1"/>
    <col min="13822" max="13822" width="22.3727272727273" style="92"/>
    <col min="13823" max="13823" width="8.81818181818182" style="92" customWidth="1"/>
    <col min="13824" max="13824" width="22.3727272727273" style="92"/>
    <col min="13825" max="13825" width="3.36363636363636" style="92" customWidth="1"/>
    <col min="13826" max="13826" width="5.18181818181818" style="92" customWidth="1"/>
    <col min="13827" max="13827" width="4.27272727272727" style="92" customWidth="1"/>
    <col min="13828" max="13828" width="5.18181818181818" style="92" customWidth="1"/>
    <col min="13829" max="13829" width="3.36363636363636" style="92" customWidth="1"/>
    <col min="13830" max="13830" width="8.81818181818182" style="92" customWidth="1"/>
    <col min="13831" max="13831" width="4.27272727272727" style="92" customWidth="1"/>
    <col min="13832" max="13832" width="7" style="92" customWidth="1"/>
    <col min="13833" max="13833" width="8.81818181818182" style="92" customWidth="1"/>
    <col min="13834" max="13834" width="4.27272727272727" style="92" customWidth="1"/>
    <col min="13835" max="13835" width="7" style="92" customWidth="1"/>
    <col min="13836" max="13837" width="8.81818181818182" style="92" customWidth="1"/>
    <col min="13838" max="13838" width="22.3727272727273" style="92"/>
    <col min="13839" max="13839" width="8.81818181818182" style="92" customWidth="1"/>
    <col min="13840" max="13840" width="22.3727272727273" style="92"/>
    <col min="13841" max="13841" width="3.36363636363636" style="92" customWidth="1"/>
    <col min="13842" max="13842" width="5.18181818181818" style="92" customWidth="1"/>
    <col min="13843" max="13843" width="4.27272727272727" style="92" customWidth="1"/>
    <col min="13844" max="13844" width="5.18181818181818" style="92" customWidth="1"/>
    <col min="13845" max="13845" width="3.36363636363636" style="92" customWidth="1"/>
    <col min="13846" max="13846" width="8.81818181818182" style="92" customWidth="1"/>
    <col min="13847" max="13847" width="4.27272727272727" style="92" customWidth="1"/>
    <col min="13848" max="13848" width="7" style="92" customWidth="1"/>
    <col min="13849" max="13849" width="8.81818181818182" style="92" customWidth="1"/>
    <col min="13850" max="13850" width="4.27272727272727" style="92" customWidth="1"/>
    <col min="13851" max="13851" width="7" style="92" customWidth="1"/>
    <col min="13852" max="13853" width="8.81818181818182" style="92" customWidth="1"/>
    <col min="13854" max="13854" width="22.3727272727273" style="92"/>
    <col min="13855" max="13855" width="8.81818181818182" style="92" customWidth="1"/>
    <col min="13856" max="13856" width="22.3727272727273" style="92"/>
    <col min="13857" max="13857" width="3.36363636363636" style="92" customWidth="1"/>
    <col min="13858" max="13858" width="5.18181818181818" style="92" customWidth="1"/>
    <col min="13859" max="13859" width="4.27272727272727" style="92" customWidth="1"/>
    <col min="13860" max="13860" width="5.18181818181818" style="92" customWidth="1"/>
    <col min="13861" max="13861" width="3.36363636363636" style="92" customWidth="1"/>
    <col min="13862" max="13862" width="8.81818181818182" style="92" customWidth="1"/>
    <col min="13863" max="13863" width="4.27272727272727" style="92" customWidth="1"/>
    <col min="13864" max="13864" width="7" style="92" customWidth="1"/>
    <col min="13865" max="13865" width="8.81818181818182" style="92" customWidth="1"/>
    <col min="13866" max="13866" width="4.27272727272727" style="92" customWidth="1"/>
    <col min="13867" max="13867" width="7" style="92" customWidth="1"/>
    <col min="13868" max="13869" width="8.81818181818182" style="92" customWidth="1"/>
    <col min="13870" max="13870" width="22.3727272727273" style="92"/>
    <col min="13871" max="13871" width="8.81818181818182" style="92" customWidth="1"/>
    <col min="13872" max="13872" width="22.3727272727273" style="92"/>
    <col min="13873" max="13873" width="3.36363636363636" style="92" customWidth="1"/>
    <col min="13874" max="13874" width="5.18181818181818" style="92" customWidth="1"/>
    <col min="13875" max="13875" width="4.27272727272727" style="92" customWidth="1"/>
    <col min="13876" max="13876" width="5.18181818181818" style="92" customWidth="1"/>
    <col min="13877" max="13877" width="3.36363636363636" style="92" customWidth="1"/>
    <col min="13878" max="13878" width="8.81818181818182" style="92" customWidth="1"/>
    <col min="13879" max="13879" width="4.27272727272727" style="92" customWidth="1"/>
    <col min="13880" max="13880" width="7" style="92" customWidth="1"/>
    <col min="13881" max="13881" width="8.81818181818182" style="92" customWidth="1"/>
    <col min="13882" max="13882" width="4.27272727272727" style="92" customWidth="1"/>
    <col min="13883" max="13883" width="7" style="92" customWidth="1"/>
    <col min="13884" max="13885" width="8.81818181818182" style="92" customWidth="1"/>
    <col min="13886" max="13886" width="22.3727272727273" style="92"/>
    <col min="13887" max="13887" width="8.81818181818182" style="92" customWidth="1"/>
    <col min="13888" max="13888" width="22.3727272727273" style="92"/>
    <col min="13889" max="13889" width="3.36363636363636" style="92" customWidth="1"/>
    <col min="13890" max="13890" width="5.18181818181818" style="92" customWidth="1"/>
    <col min="13891" max="13891" width="4.27272727272727" style="92" customWidth="1"/>
    <col min="13892" max="13892" width="5.18181818181818" style="92" customWidth="1"/>
    <col min="13893" max="13893" width="3.36363636363636" style="92" customWidth="1"/>
    <col min="13894" max="13894" width="8.81818181818182" style="92" customWidth="1"/>
    <col min="13895" max="13895" width="4.27272727272727" style="92" customWidth="1"/>
    <col min="13896" max="13896" width="7" style="92" customWidth="1"/>
    <col min="13897" max="13897" width="8.81818181818182" style="92" customWidth="1"/>
    <col min="13898" max="13898" width="4.27272727272727" style="92" customWidth="1"/>
    <col min="13899" max="13899" width="7" style="92" customWidth="1"/>
    <col min="13900" max="13901" width="8.81818181818182" style="92" customWidth="1"/>
    <col min="13902" max="13902" width="22.3727272727273" style="92"/>
    <col min="13903" max="13903" width="8.81818181818182" style="92" customWidth="1"/>
    <col min="13904" max="13904" width="22.3727272727273" style="92"/>
    <col min="13905" max="13905" width="3.36363636363636" style="92" customWidth="1"/>
    <col min="13906" max="13906" width="5.18181818181818" style="92" customWidth="1"/>
    <col min="13907" max="13907" width="4.27272727272727" style="92" customWidth="1"/>
    <col min="13908" max="13908" width="5.18181818181818" style="92" customWidth="1"/>
    <col min="13909" max="13909" width="3.36363636363636" style="92" customWidth="1"/>
    <col min="13910" max="13910" width="8.81818181818182" style="92" customWidth="1"/>
    <col min="13911" max="13911" width="4.27272727272727" style="92" customWidth="1"/>
    <col min="13912" max="13912" width="7" style="92" customWidth="1"/>
    <col min="13913" max="13913" width="8.81818181818182" style="92" customWidth="1"/>
    <col min="13914" max="13914" width="4.27272727272727" style="92" customWidth="1"/>
    <col min="13915" max="13915" width="7" style="92" customWidth="1"/>
    <col min="13916" max="13917" width="8.81818181818182" style="92" customWidth="1"/>
    <col min="13918" max="13918" width="22.3727272727273" style="92"/>
    <col min="13919" max="13919" width="8.81818181818182" style="92" customWidth="1"/>
    <col min="13920" max="13920" width="22.3727272727273" style="92"/>
    <col min="13921" max="13921" width="3.36363636363636" style="92" customWidth="1"/>
    <col min="13922" max="13922" width="5.18181818181818" style="92" customWidth="1"/>
    <col min="13923" max="13923" width="4.27272727272727" style="92" customWidth="1"/>
    <col min="13924" max="13924" width="5.18181818181818" style="92" customWidth="1"/>
    <col min="13925" max="13925" width="3.36363636363636" style="92" customWidth="1"/>
    <col min="13926" max="13926" width="8.81818181818182" style="92" customWidth="1"/>
    <col min="13927" max="13927" width="4.27272727272727" style="92" customWidth="1"/>
    <col min="13928" max="13928" width="7" style="92" customWidth="1"/>
    <col min="13929" max="13929" width="8.81818181818182" style="92" customWidth="1"/>
    <col min="13930" max="13930" width="4.27272727272727" style="92" customWidth="1"/>
    <col min="13931" max="13931" width="7" style="92" customWidth="1"/>
    <col min="13932" max="13933" width="8.81818181818182" style="92" customWidth="1"/>
    <col min="13934" max="13934" width="22.3727272727273" style="92"/>
    <col min="13935" max="13935" width="8.81818181818182" style="92" customWidth="1"/>
    <col min="13936" max="13936" width="22.3727272727273" style="92"/>
    <col min="13937" max="13937" width="3.36363636363636" style="92" customWidth="1"/>
    <col min="13938" max="13938" width="5.18181818181818" style="92" customWidth="1"/>
    <col min="13939" max="13939" width="4.27272727272727" style="92" customWidth="1"/>
    <col min="13940" max="13940" width="5.18181818181818" style="92" customWidth="1"/>
    <col min="13941" max="13941" width="3.36363636363636" style="92" customWidth="1"/>
    <col min="13942" max="13942" width="8.81818181818182" style="92" customWidth="1"/>
    <col min="13943" max="13943" width="4.27272727272727" style="92" customWidth="1"/>
    <col min="13944" max="13944" width="7" style="92" customWidth="1"/>
    <col min="13945" max="13945" width="8.81818181818182" style="92" customWidth="1"/>
    <col min="13946" max="13946" width="4.27272727272727" style="92" customWidth="1"/>
    <col min="13947" max="13947" width="7" style="92" customWidth="1"/>
    <col min="13948" max="13949" width="8.81818181818182" style="92" customWidth="1"/>
    <col min="13950" max="13950" width="22.3727272727273" style="92"/>
    <col min="13951" max="13951" width="8.81818181818182" style="92" customWidth="1"/>
    <col min="13952" max="13952" width="22.3727272727273" style="92"/>
    <col min="13953" max="13953" width="3.36363636363636" style="92" customWidth="1"/>
    <col min="13954" max="13954" width="5.18181818181818" style="92" customWidth="1"/>
    <col min="13955" max="13955" width="4.27272727272727" style="92" customWidth="1"/>
    <col min="13956" max="13956" width="5.18181818181818" style="92" customWidth="1"/>
    <col min="13957" max="13957" width="3.36363636363636" style="92" customWidth="1"/>
    <col min="13958" max="13958" width="8.81818181818182" style="92" customWidth="1"/>
    <col min="13959" max="13959" width="4.27272727272727" style="92" customWidth="1"/>
    <col min="13960" max="13960" width="7" style="92" customWidth="1"/>
    <col min="13961" max="13961" width="8.81818181818182" style="92" customWidth="1"/>
    <col min="13962" max="13962" width="4.27272727272727" style="92" customWidth="1"/>
    <col min="13963" max="13963" width="7" style="92" customWidth="1"/>
    <col min="13964" max="13965" width="8.81818181818182" style="92" customWidth="1"/>
    <col min="13966" max="13966" width="22.3727272727273" style="92"/>
    <col min="13967" max="13967" width="8.81818181818182" style="92" customWidth="1"/>
    <col min="13968" max="13968" width="22.3727272727273" style="92"/>
    <col min="13969" max="13969" width="3.36363636363636" style="92" customWidth="1"/>
    <col min="13970" max="13970" width="5.18181818181818" style="92" customWidth="1"/>
    <col min="13971" max="13971" width="4.27272727272727" style="92" customWidth="1"/>
    <col min="13972" max="13972" width="5.18181818181818" style="92" customWidth="1"/>
    <col min="13973" max="13973" width="3.36363636363636" style="92" customWidth="1"/>
    <col min="13974" max="13974" width="8.81818181818182" style="92" customWidth="1"/>
    <col min="13975" max="13975" width="4.27272727272727" style="92" customWidth="1"/>
    <col min="13976" max="13976" width="7" style="92" customWidth="1"/>
    <col min="13977" max="13977" width="8.81818181818182" style="92" customWidth="1"/>
    <col min="13978" max="13978" width="4.27272727272727" style="92" customWidth="1"/>
    <col min="13979" max="13979" width="7" style="92" customWidth="1"/>
    <col min="13980" max="13981" width="8.81818181818182" style="92" customWidth="1"/>
    <col min="13982" max="13982" width="22.3727272727273" style="92"/>
    <col min="13983" max="13983" width="8.81818181818182" style="92" customWidth="1"/>
    <col min="13984" max="13984" width="22.3727272727273" style="92"/>
    <col min="13985" max="13985" width="3.36363636363636" style="92" customWidth="1"/>
    <col min="13986" max="13986" width="5.18181818181818" style="92" customWidth="1"/>
    <col min="13987" max="13987" width="4.27272727272727" style="92" customWidth="1"/>
    <col min="13988" max="13988" width="5.18181818181818" style="92" customWidth="1"/>
    <col min="13989" max="13989" width="3.36363636363636" style="92" customWidth="1"/>
    <col min="13990" max="13990" width="8.81818181818182" style="92" customWidth="1"/>
    <col min="13991" max="13991" width="4.27272727272727" style="92" customWidth="1"/>
    <col min="13992" max="13992" width="7" style="92" customWidth="1"/>
    <col min="13993" max="13993" width="8.81818181818182" style="92" customWidth="1"/>
    <col min="13994" max="13994" width="4.27272727272727" style="92" customWidth="1"/>
    <col min="13995" max="13995" width="7" style="92" customWidth="1"/>
    <col min="13996" max="13997" width="8.81818181818182" style="92" customWidth="1"/>
    <col min="13998" max="13998" width="22.3727272727273" style="92"/>
    <col min="13999" max="13999" width="8.81818181818182" style="92" customWidth="1"/>
    <col min="14000" max="14000" width="22.3727272727273" style="92"/>
    <col min="14001" max="14001" width="3.36363636363636" style="92" customWidth="1"/>
    <col min="14002" max="14002" width="5.18181818181818" style="92" customWidth="1"/>
    <col min="14003" max="14003" width="4.27272727272727" style="92" customWidth="1"/>
    <col min="14004" max="14004" width="5.18181818181818" style="92" customWidth="1"/>
    <col min="14005" max="14005" width="3.36363636363636" style="92" customWidth="1"/>
    <col min="14006" max="14006" width="8.81818181818182" style="92" customWidth="1"/>
    <col min="14007" max="14007" width="4.27272727272727" style="92" customWidth="1"/>
    <col min="14008" max="14008" width="7" style="92" customWidth="1"/>
    <col min="14009" max="14009" width="8.81818181818182" style="92" customWidth="1"/>
    <col min="14010" max="14010" width="4.27272727272727" style="92" customWidth="1"/>
    <col min="14011" max="14011" width="7" style="92" customWidth="1"/>
    <col min="14012" max="14013" width="8.81818181818182" style="92" customWidth="1"/>
    <col min="14014" max="14014" width="22.3727272727273" style="92"/>
    <col min="14015" max="14015" width="8.81818181818182" style="92" customWidth="1"/>
    <col min="14016" max="14016" width="22.3727272727273" style="92"/>
    <col min="14017" max="14017" width="3.36363636363636" style="92" customWidth="1"/>
    <col min="14018" max="14018" width="5.18181818181818" style="92" customWidth="1"/>
    <col min="14019" max="14019" width="4.27272727272727" style="92" customWidth="1"/>
    <col min="14020" max="14020" width="5.18181818181818" style="92" customWidth="1"/>
    <col min="14021" max="14021" width="3.36363636363636" style="92" customWidth="1"/>
    <col min="14022" max="14022" width="8.81818181818182" style="92" customWidth="1"/>
    <col min="14023" max="14023" width="4.27272727272727" style="92" customWidth="1"/>
    <col min="14024" max="14024" width="7" style="92" customWidth="1"/>
    <col min="14025" max="14025" width="8.81818181818182" style="92" customWidth="1"/>
    <col min="14026" max="14026" width="4.27272727272727" style="92" customWidth="1"/>
    <col min="14027" max="14027" width="7" style="92" customWidth="1"/>
    <col min="14028" max="14029" width="8.81818181818182" style="92" customWidth="1"/>
    <col min="14030" max="14030" width="22.3727272727273" style="92"/>
    <col min="14031" max="14031" width="8.81818181818182" style="92" customWidth="1"/>
    <col min="14032" max="14032" width="22.3727272727273" style="92"/>
    <col min="14033" max="14033" width="3.36363636363636" style="92" customWidth="1"/>
    <col min="14034" max="14034" width="5.18181818181818" style="92" customWidth="1"/>
    <col min="14035" max="14035" width="4.27272727272727" style="92" customWidth="1"/>
    <col min="14036" max="14036" width="5.18181818181818" style="92" customWidth="1"/>
    <col min="14037" max="14037" width="3.36363636363636" style="92" customWidth="1"/>
    <col min="14038" max="14038" width="8.81818181818182" style="92" customWidth="1"/>
    <col min="14039" max="14039" width="4.27272727272727" style="92" customWidth="1"/>
    <col min="14040" max="14040" width="7" style="92" customWidth="1"/>
    <col min="14041" max="14041" width="8.81818181818182" style="92" customWidth="1"/>
    <col min="14042" max="14042" width="4.27272727272727" style="92" customWidth="1"/>
    <col min="14043" max="14043" width="7" style="92" customWidth="1"/>
    <col min="14044" max="14045" width="8.81818181818182" style="92" customWidth="1"/>
    <col min="14046" max="14046" width="22.3727272727273" style="92"/>
    <col min="14047" max="14047" width="8.81818181818182" style="92" customWidth="1"/>
    <col min="14048" max="14048" width="22.3727272727273" style="92"/>
    <col min="14049" max="14049" width="3.36363636363636" style="92" customWidth="1"/>
    <col min="14050" max="14050" width="5.18181818181818" style="92" customWidth="1"/>
    <col min="14051" max="14051" width="4.27272727272727" style="92" customWidth="1"/>
    <col min="14052" max="14052" width="5.18181818181818" style="92" customWidth="1"/>
    <col min="14053" max="14053" width="3.36363636363636" style="92" customWidth="1"/>
    <col min="14054" max="14054" width="8.81818181818182" style="92" customWidth="1"/>
    <col min="14055" max="14055" width="4.27272727272727" style="92" customWidth="1"/>
    <col min="14056" max="14056" width="7" style="92" customWidth="1"/>
    <col min="14057" max="14057" width="8.81818181818182" style="92" customWidth="1"/>
    <col min="14058" max="14058" width="4.27272727272727" style="92" customWidth="1"/>
    <col min="14059" max="14059" width="7" style="92" customWidth="1"/>
    <col min="14060" max="14061" width="8.81818181818182" style="92" customWidth="1"/>
    <col min="14062" max="14062" width="22.3727272727273" style="92"/>
    <col min="14063" max="14063" width="8.81818181818182" style="92" customWidth="1"/>
    <col min="14064" max="14064" width="22.3727272727273" style="92"/>
    <col min="14065" max="14065" width="3.36363636363636" style="92" customWidth="1"/>
    <col min="14066" max="14066" width="5.18181818181818" style="92" customWidth="1"/>
    <col min="14067" max="14067" width="4.27272727272727" style="92" customWidth="1"/>
    <col min="14068" max="14068" width="5.18181818181818" style="92" customWidth="1"/>
    <col min="14069" max="14069" width="3.36363636363636" style="92" customWidth="1"/>
    <col min="14070" max="14070" width="8.81818181818182" style="92" customWidth="1"/>
    <col min="14071" max="14071" width="4.27272727272727" style="92" customWidth="1"/>
    <col min="14072" max="14072" width="7" style="92" customWidth="1"/>
    <col min="14073" max="14073" width="8.81818181818182" style="92" customWidth="1"/>
    <col min="14074" max="14074" width="4.27272727272727" style="92" customWidth="1"/>
    <col min="14075" max="14075" width="7" style="92" customWidth="1"/>
    <col min="14076" max="14077" width="8.81818181818182" style="92" customWidth="1"/>
    <col min="14078" max="14078" width="22.3727272727273" style="92"/>
    <col min="14079" max="14079" width="8.81818181818182" style="92" customWidth="1"/>
    <col min="14080" max="14080" width="22.3727272727273" style="92"/>
    <col min="14081" max="14081" width="3.36363636363636" style="92" customWidth="1"/>
    <col min="14082" max="14082" width="5.18181818181818" style="92" customWidth="1"/>
    <col min="14083" max="14083" width="4.27272727272727" style="92" customWidth="1"/>
    <col min="14084" max="14084" width="5.18181818181818" style="92" customWidth="1"/>
    <col min="14085" max="14085" width="3.36363636363636" style="92" customWidth="1"/>
    <col min="14086" max="14086" width="8.81818181818182" style="92" customWidth="1"/>
    <col min="14087" max="14087" width="4.27272727272727" style="92" customWidth="1"/>
    <col min="14088" max="14088" width="7" style="92" customWidth="1"/>
    <col min="14089" max="14089" width="8.81818181818182" style="92" customWidth="1"/>
    <col min="14090" max="14090" width="4.27272727272727" style="92" customWidth="1"/>
    <col min="14091" max="14091" width="7" style="92" customWidth="1"/>
    <col min="14092" max="14093" width="8.81818181818182" style="92" customWidth="1"/>
    <col min="14094" max="14094" width="22.3727272727273" style="92"/>
    <col min="14095" max="14095" width="8.81818181818182" style="92" customWidth="1"/>
    <col min="14096" max="14096" width="22.3727272727273" style="92"/>
    <col min="14097" max="14097" width="3.36363636363636" style="92" customWidth="1"/>
    <col min="14098" max="14098" width="5.18181818181818" style="92" customWidth="1"/>
    <col min="14099" max="14099" width="4.27272727272727" style="92" customWidth="1"/>
    <col min="14100" max="14100" width="5.18181818181818" style="92" customWidth="1"/>
    <col min="14101" max="14101" width="3.36363636363636" style="92" customWidth="1"/>
    <col min="14102" max="14102" width="8.81818181818182" style="92" customWidth="1"/>
    <col min="14103" max="14103" width="4.27272727272727" style="92" customWidth="1"/>
    <col min="14104" max="14104" width="7" style="92" customWidth="1"/>
    <col min="14105" max="14105" width="8.81818181818182" style="92" customWidth="1"/>
    <col min="14106" max="14106" width="4.27272727272727" style="92" customWidth="1"/>
    <col min="14107" max="14107" width="7" style="92" customWidth="1"/>
    <col min="14108" max="14109" width="8.81818181818182" style="92" customWidth="1"/>
    <col min="14110" max="14110" width="22.3727272727273" style="92"/>
    <col min="14111" max="14111" width="8.81818181818182" style="92" customWidth="1"/>
    <col min="14112" max="14112" width="22.3727272727273" style="92"/>
    <col min="14113" max="14113" width="3.36363636363636" style="92" customWidth="1"/>
    <col min="14114" max="14114" width="5.18181818181818" style="92" customWidth="1"/>
    <col min="14115" max="14115" width="4.27272727272727" style="92" customWidth="1"/>
    <col min="14116" max="14116" width="5.18181818181818" style="92" customWidth="1"/>
    <col min="14117" max="14117" width="3.36363636363636" style="92" customWidth="1"/>
    <col min="14118" max="14118" width="8.81818181818182" style="92" customWidth="1"/>
    <col min="14119" max="14119" width="4.27272727272727" style="92" customWidth="1"/>
    <col min="14120" max="14120" width="7" style="92" customWidth="1"/>
    <col min="14121" max="14121" width="8.81818181818182" style="92" customWidth="1"/>
    <col min="14122" max="14122" width="4.27272727272727" style="92" customWidth="1"/>
    <col min="14123" max="14123" width="7" style="92" customWidth="1"/>
    <col min="14124" max="14125" width="8.81818181818182" style="92" customWidth="1"/>
    <col min="14126" max="14126" width="22.3727272727273" style="92"/>
    <col min="14127" max="14127" width="8.81818181818182" style="92" customWidth="1"/>
    <col min="14128" max="14128" width="22.3727272727273" style="92"/>
    <col min="14129" max="14129" width="3.36363636363636" style="92" customWidth="1"/>
    <col min="14130" max="14130" width="5.18181818181818" style="92" customWidth="1"/>
    <col min="14131" max="14131" width="4.27272727272727" style="92" customWidth="1"/>
    <col min="14132" max="14132" width="5.18181818181818" style="92" customWidth="1"/>
    <col min="14133" max="14133" width="3.36363636363636" style="92" customWidth="1"/>
    <col min="14134" max="14134" width="8.81818181818182" style="92" customWidth="1"/>
    <col min="14135" max="14135" width="4.27272727272727" style="92" customWidth="1"/>
    <col min="14136" max="14136" width="7" style="92" customWidth="1"/>
    <col min="14137" max="14137" width="8.81818181818182" style="92" customWidth="1"/>
    <col min="14138" max="14138" width="4.27272727272727" style="92" customWidth="1"/>
    <col min="14139" max="14139" width="7" style="92" customWidth="1"/>
    <col min="14140" max="14141" width="8.81818181818182" style="92" customWidth="1"/>
    <col min="14142" max="14142" width="22.3727272727273" style="92"/>
    <col min="14143" max="14143" width="8.81818181818182" style="92" customWidth="1"/>
    <col min="14144" max="14144" width="22.3727272727273" style="92"/>
    <col min="14145" max="14145" width="3.36363636363636" style="92" customWidth="1"/>
    <col min="14146" max="14146" width="5.18181818181818" style="92" customWidth="1"/>
    <col min="14147" max="14147" width="4.27272727272727" style="92" customWidth="1"/>
    <col min="14148" max="14148" width="5.18181818181818" style="92" customWidth="1"/>
    <col min="14149" max="14149" width="3.36363636363636" style="92" customWidth="1"/>
    <col min="14150" max="14150" width="8.81818181818182" style="92" customWidth="1"/>
    <col min="14151" max="14151" width="4.27272727272727" style="92" customWidth="1"/>
    <col min="14152" max="14152" width="7" style="92" customWidth="1"/>
    <col min="14153" max="14153" width="8.81818181818182" style="92" customWidth="1"/>
    <col min="14154" max="14154" width="4.27272727272727" style="92" customWidth="1"/>
    <col min="14155" max="14155" width="7" style="92" customWidth="1"/>
    <col min="14156" max="14157" width="8.81818181818182" style="92" customWidth="1"/>
    <col min="14158" max="14158" width="22.3727272727273" style="92"/>
    <col min="14159" max="14159" width="8.81818181818182" style="92" customWidth="1"/>
    <col min="14160" max="14160" width="22.3727272727273" style="92"/>
    <col min="14161" max="14161" width="3.36363636363636" style="92" customWidth="1"/>
    <col min="14162" max="14162" width="5.18181818181818" style="92" customWidth="1"/>
    <col min="14163" max="14163" width="4.27272727272727" style="92" customWidth="1"/>
    <col min="14164" max="14164" width="5.18181818181818" style="92" customWidth="1"/>
    <col min="14165" max="14165" width="3.36363636363636" style="92" customWidth="1"/>
    <col min="14166" max="14166" width="8.81818181818182" style="92" customWidth="1"/>
    <col min="14167" max="14167" width="4.27272727272727" style="92" customWidth="1"/>
    <col min="14168" max="14168" width="7" style="92" customWidth="1"/>
    <col min="14169" max="14169" width="8.81818181818182" style="92" customWidth="1"/>
    <col min="14170" max="14170" width="4.27272727272727" style="92" customWidth="1"/>
    <col min="14171" max="14171" width="7" style="92" customWidth="1"/>
    <col min="14172" max="14173" width="8.81818181818182" style="92" customWidth="1"/>
    <col min="14174" max="14174" width="22.3727272727273" style="92"/>
    <col min="14175" max="14175" width="8.81818181818182" style="92" customWidth="1"/>
    <col min="14176" max="14176" width="22.3727272727273" style="92"/>
    <col min="14177" max="14177" width="3.36363636363636" style="92" customWidth="1"/>
    <col min="14178" max="14178" width="5.18181818181818" style="92" customWidth="1"/>
    <col min="14179" max="14179" width="4.27272727272727" style="92" customWidth="1"/>
    <col min="14180" max="14180" width="5.18181818181818" style="92" customWidth="1"/>
    <col min="14181" max="14181" width="3.36363636363636" style="92" customWidth="1"/>
    <col min="14182" max="14182" width="8.81818181818182" style="92" customWidth="1"/>
    <col min="14183" max="14183" width="4.27272727272727" style="92" customWidth="1"/>
    <col min="14184" max="14184" width="7" style="92" customWidth="1"/>
    <col min="14185" max="14185" width="8.81818181818182" style="92" customWidth="1"/>
    <col min="14186" max="14186" width="4.27272727272727" style="92" customWidth="1"/>
    <col min="14187" max="14187" width="7" style="92" customWidth="1"/>
    <col min="14188" max="14189" width="8.81818181818182" style="92" customWidth="1"/>
    <col min="14190" max="14190" width="22.3727272727273" style="92"/>
    <col min="14191" max="14191" width="8.81818181818182" style="92" customWidth="1"/>
    <col min="14192" max="14192" width="22.3727272727273" style="92"/>
    <col min="14193" max="14193" width="3.36363636363636" style="92" customWidth="1"/>
    <col min="14194" max="14194" width="5.18181818181818" style="92" customWidth="1"/>
    <col min="14195" max="14195" width="4.27272727272727" style="92" customWidth="1"/>
    <col min="14196" max="14196" width="5.18181818181818" style="92" customWidth="1"/>
    <col min="14197" max="14197" width="3.36363636363636" style="92" customWidth="1"/>
    <col min="14198" max="14198" width="8.81818181818182" style="92" customWidth="1"/>
    <col min="14199" max="14199" width="4.27272727272727" style="92" customWidth="1"/>
    <col min="14200" max="14200" width="7" style="92" customWidth="1"/>
    <col min="14201" max="14201" width="8.81818181818182" style="92" customWidth="1"/>
    <col min="14202" max="14202" width="4.27272727272727" style="92" customWidth="1"/>
    <col min="14203" max="14203" width="7" style="92" customWidth="1"/>
    <col min="14204" max="14205" width="8.81818181818182" style="92" customWidth="1"/>
    <col min="14206" max="14206" width="22.3727272727273" style="92"/>
    <col min="14207" max="14207" width="8.81818181818182" style="92" customWidth="1"/>
    <col min="14208" max="14208" width="22.3727272727273" style="92"/>
    <col min="14209" max="14209" width="3.36363636363636" style="92" customWidth="1"/>
    <col min="14210" max="14210" width="5.18181818181818" style="92" customWidth="1"/>
    <col min="14211" max="14211" width="4.27272727272727" style="92" customWidth="1"/>
    <col min="14212" max="14212" width="5.18181818181818" style="92" customWidth="1"/>
    <col min="14213" max="14213" width="3.36363636363636" style="92" customWidth="1"/>
    <col min="14214" max="14214" width="8.81818181818182" style="92" customWidth="1"/>
    <col min="14215" max="14215" width="4.27272727272727" style="92" customWidth="1"/>
    <col min="14216" max="14216" width="7" style="92" customWidth="1"/>
    <col min="14217" max="14217" width="8.81818181818182" style="92" customWidth="1"/>
    <col min="14218" max="14218" width="4.27272727272727" style="92" customWidth="1"/>
    <col min="14219" max="14219" width="7" style="92" customWidth="1"/>
    <col min="14220" max="14221" width="8.81818181818182" style="92" customWidth="1"/>
    <col min="14222" max="14222" width="22.3727272727273" style="92"/>
    <col min="14223" max="14223" width="8.81818181818182" style="92" customWidth="1"/>
    <col min="14224" max="14224" width="22.3727272727273" style="92"/>
    <col min="14225" max="14225" width="3.36363636363636" style="92" customWidth="1"/>
    <col min="14226" max="14226" width="5.18181818181818" style="92" customWidth="1"/>
    <col min="14227" max="14227" width="4.27272727272727" style="92" customWidth="1"/>
    <col min="14228" max="14228" width="5.18181818181818" style="92" customWidth="1"/>
    <col min="14229" max="14229" width="3.36363636363636" style="92" customWidth="1"/>
    <col min="14230" max="14230" width="8.81818181818182" style="92" customWidth="1"/>
    <col min="14231" max="14231" width="4.27272727272727" style="92" customWidth="1"/>
    <col min="14232" max="14232" width="7" style="92" customWidth="1"/>
    <col min="14233" max="14233" width="8.81818181818182" style="92" customWidth="1"/>
    <col min="14234" max="14234" width="4.27272727272727" style="92" customWidth="1"/>
    <col min="14235" max="14235" width="7" style="92" customWidth="1"/>
    <col min="14236" max="14237" width="8.81818181818182" style="92" customWidth="1"/>
    <col min="14238" max="14238" width="22.3727272727273" style="92"/>
    <col min="14239" max="14239" width="8.81818181818182" style="92" customWidth="1"/>
    <col min="14240" max="14240" width="22.3727272727273" style="92"/>
    <col min="14241" max="14241" width="3.36363636363636" style="92" customWidth="1"/>
    <col min="14242" max="14242" width="5.18181818181818" style="92" customWidth="1"/>
    <col min="14243" max="14243" width="4.27272727272727" style="92" customWidth="1"/>
    <col min="14244" max="14244" width="5.18181818181818" style="92" customWidth="1"/>
    <col min="14245" max="14245" width="3.36363636363636" style="92" customWidth="1"/>
    <col min="14246" max="14246" width="8.81818181818182" style="92" customWidth="1"/>
    <col min="14247" max="14247" width="4.27272727272727" style="92" customWidth="1"/>
    <col min="14248" max="14248" width="7" style="92" customWidth="1"/>
    <col min="14249" max="14249" width="8.81818181818182" style="92" customWidth="1"/>
    <col min="14250" max="14250" width="4.27272727272727" style="92" customWidth="1"/>
    <col min="14251" max="14251" width="7" style="92" customWidth="1"/>
    <col min="14252" max="14253" width="8.81818181818182" style="92" customWidth="1"/>
    <col min="14254" max="14254" width="22.3727272727273" style="92"/>
    <col min="14255" max="14255" width="8.81818181818182" style="92" customWidth="1"/>
    <col min="14256" max="14256" width="22.3727272727273" style="92"/>
    <col min="14257" max="14257" width="3.36363636363636" style="92" customWidth="1"/>
    <col min="14258" max="14258" width="5.18181818181818" style="92" customWidth="1"/>
    <col min="14259" max="14259" width="4.27272727272727" style="92" customWidth="1"/>
    <col min="14260" max="14260" width="5.18181818181818" style="92" customWidth="1"/>
    <col min="14261" max="14261" width="3.36363636363636" style="92" customWidth="1"/>
    <col min="14262" max="14262" width="8.81818181818182" style="92" customWidth="1"/>
    <col min="14263" max="14263" width="4.27272727272727" style="92" customWidth="1"/>
    <col min="14264" max="14264" width="7" style="92" customWidth="1"/>
    <col min="14265" max="14265" width="8.81818181818182" style="92" customWidth="1"/>
    <col min="14266" max="14266" width="4.27272727272727" style="92" customWidth="1"/>
    <col min="14267" max="14267" width="7" style="92" customWidth="1"/>
    <col min="14268" max="14269" width="8.81818181818182" style="92" customWidth="1"/>
    <col min="14270" max="14270" width="22.3727272727273" style="92"/>
    <col min="14271" max="14271" width="8.81818181818182" style="92" customWidth="1"/>
    <col min="14272" max="14272" width="22.3727272727273" style="92"/>
    <col min="14273" max="14273" width="3.36363636363636" style="92" customWidth="1"/>
    <col min="14274" max="14274" width="5.18181818181818" style="92" customWidth="1"/>
    <col min="14275" max="14275" width="4.27272727272727" style="92" customWidth="1"/>
    <col min="14276" max="14276" width="5.18181818181818" style="92" customWidth="1"/>
    <col min="14277" max="14277" width="3.36363636363636" style="92" customWidth="1"/>
    <col min="14278" max="14278" width="8.81818181818182" style="92" customWidth="1"/>
    <col min="14279" max="14279" width="4.27272727272727" style="92" customWidth="1"/>
    <col min="14280" max="14280" width="7" style="92" customWidth="1"/>
    <col min="14281" max="14281" width="8.81818181818182" style="92" customWidth="1"/>
    <col min="14282" max="14282" width="4.27272727272727" style="92" customWidth="1"/>
    <col min="14283" max="14283" width="7" style="92" customWidth="1"/>
    <col min="14284" max="14285" width="8.81818181818182" style="92" customWidth="1"/>
    <col min="14286" max="14286" width="22.3727272727273" style="92"/>
    <col min="14287" max="14287" width="8.81818181818182" style="92" customWidth="1"/>
    <col min="14288" max="14288" width="22.3727272727273" style="92"/>
    <col min="14289" max="14289" width="3.36363636363636" style="92" customWidth="1"/>
    <col min="14290" max="14290" width="5.18181818181818" style="92" customWidth="1"/>
    <col min="14291" max="14291" width="4.27272727272727" style="92" customWidth="1"/>
    <col min="14292" max="14292" width="5.18181818181818" style="92" customWidth="1"/>
    <col min="14293" max="14293" width="3.36363636363636" style="92" customWidth="1"/>
    <col min="14294" max="14294" width="8.81818181818182" style="92" customWidth="1"/>
    <col min="14295" max="14295" width="4.27272727272727" style="92" customWidth="1"/>
    <col min="14296" max="14296" width="7" style="92" customWidth="1"/>
    <col min="14297" max="14297" width="8.81818181818182" style="92" customWidth="1"/>
    <col min="14298" max="14298" width="4.27272727272727" style="92" customWidth="1"/>
    <col min="14299" max="14299" width="7" style="92" customWidth="1"/>
    <col min="14300" max="14301" width="8.81818181818182" style="92" customWidth="1"/>
    <col min="14302" max="14302" width="22.3727272727273" style="92"/>
    <col min="14303" max="14303" width="8.81818181818182" style="92" customWidth="1"/>
    <col min="14304" max="14304" width="22.3727272727273" style="92"/>
    <col min="14305" max="14305" width="3.36363636363636" style="92" customWidth="1"/>
    <col min="14306" max="14306" width="5.18181818181818" style="92" customWidth="1"/>
    <col min="14307" max="14307" width="4.27272727272727" style="92" customWidth="1"/>
    <col min="14308" max="14308" width="5.18181818181818" style="92" customWidth="1"/>
    <col min="14309" max="14309" width="3.36363636363636" style="92" customWidth="1"/>
    <col min="14310" max="14310" width="8.81818181818182" style="92" customWidth="1"/>
    <col min="14311" max="14311" width="4.27272727272727" style="92" customWidth="1"/>
    <col min="14312" max="14312" width="7" style="92" customWidth="1"/>
    <col min="14313" max="14313" width="8.81818181818182" style="92" customWidth="1"/>
    <col min="14314" max="14314" width="4.27272727272727" style="92" customWidth="1"/>
    <col min="14315" max="14315" width="7" style="92" customWidth="1"/>
    <col min="14316" max="14317" width="8.81818181818182" style="92" customWidth="1"/>
    <col min="14318" max="14318" width="22.3727272727273" style="92"/>
    <col min="14319" max="14319" width="8.81818181818182" style="92" customWidth="1"/>
    <col min="14320" max="14320" width="22.3727272727273" style="92"/>
    <col min="14321" max="14321" width="3.36363636363636" style="92" customWidth="1"/>
    <col min="14322" max="14322" width="5.18181818181818" style="92" customWidth="1"/>
    <col min="14323" max="14323" width="4.27272727272727" style="92" customWidth="1"/>
    <col min="14324" max="14324" width="5.18181818181818" style="92" customWidth="1"/>
    <col min="14325" max="14325" width="3.36363636363636" style="92" customWidth="1"/>
    <col min="14326" max="14326" width="8.81818181818182" style="92" customWidth="1"/>
    <col min="14327" max="14327" width="4.27272727272727" style="92" customWidth="1"/>
    <col min="14328" max="14328" width="7" style="92" customWidth="1"/>
    <col min="14329" max="14329" width="8.81818181818182" style="92" customWidth="1"/>
    <col min="14330" max="14330" width="4.27272727272727" style="92" customWidth="1"/>
    <col min="14331" max="14331" width="7" style="92" customWidth="1"/>
    <col min="14332" max="14333" width="8.81818181818182" style="92" customWidth="1"/>
    <col min="14334" max="14334" width="22.3727272727273" style="92"/>
    <col min="14335" max="14335" width="8.81818181818182" style="92" customWidth="1"/>
    <col min="14336" max="14336" width="22.3727272727273" style="92"/>
    <col min="14337" max="14337" width="3.36363636363636" style="92" customWidth="1"/>
    <col min="14338" max="14338" width="5.18181818181818" style="92" customWidth="1"/>
    <col min="14339" max="14339" width="4.27272727272727" style="92" customWidth="1"/>
    <col min="14340" max="14340" width="5.18181818181818" style="92" customWidth="1"/>
    <col min="14341" max="14341" width="3.36363636363636" style="92" customWidth="1"/>
    <col min="14342" max="14342" width="8.81818181818182" style="92" customWidth="1"/>
    <col min="14343" max="14343" width="4.27272727272727" style="92" customWidth="1"/>
    <col min="14344" max="14344" width="7" style="92" customWidth="1"/>
    <col min="14345" max="14345" width="8.81818181818182" style="92" customWidth="1"/>
    <col min="14346" max="14346" width="4.27272727272727" style="92" customWidth="1"/>
    <col min="14347" max="14347" width="7" style="92" customWidth="1"/>
    <col min="14348" max="14349" width="8.81818181818182" style="92" customWidth="1"/>
    <col min="14350" max="14350" width="22.3727272727273" style="92"/>
    <col min="14351" max="14351" width="8.81818181818182" style="92" customWidth="1"/>
    <col min="14352" max="14352" width="22.3727272727273" style="92"/>
    <col min="14353" max="14353" width="3.36363636363636" style="92" customWidth="1"/>
    <col min="14354" max="14354" width="5.18181818181818" style="92" customWidth="1"/>
    <col min="14355" max="14355" width="4.27272727272727" style="92" customWidth="1"/>
    <col min="14356" max="14356" width="5.18181818181818" style="92" customWidth="1"/>
    <col min="14357" max="14357" width="3.36363636363636" style="92" customWidth="1"/>
    <col min="14358" max="14358" width="8.81818181818182" style="92" customWidth="1"/>
    <col min="14359" max="14359" width="4.27272727272727" style="92" customWidth="1"/>
    <col min="14360" max="14360" width="7" style="92" customWidth="1"/>
    <col min="14361" max="14361" width="8.81818181818182" style="92" customWidth="1"/>
    <col min="14362" max="14362" width="4.27272727272727" style="92" customWidth="1"/>
    <col min="14363" max="14363" width="7" style="92" customWidth="1"/>
    <col min="14364" max="14365" width="8.81818181818182" style="92" customWidth="1"/>
    <col min="14366" max="14366" width="22.3727272727273" style="92"/>
    <col min="14367" max="14367" width="8.81818181818182" style="92" customWidth="1"/>
    <col min="14368" max="14368" width="22.3727272727273" style="92"/>
    <col min="14369" max="14369" width="3.36363636363636" style="92" customWidth="1"/>
    <col min="14370" max="14370" width="5.18181818181818" style="92" customWidth="1"/>
    <col min="14371" max="14371" width="4.27272727272727" style="92" customWidth="1"/>
    <col min="14372" max="14372" width="5.18181818181818" style="92" customWidth="1"/>
    <col min="14373" max="14373" width="3.36363636363636" style="92" customWidth="1"/>
    <col min="14374" max="14374" width="8.81818181818182" style="92" customWidth="1"/>
    <col min="14375" max="14375" width="4.27272727272727" style="92" customWidth="1"/>
    <col min="14376" max="14376" width="7" style="92" customWidth="1"/>
    <col min="14377" max="14377" width="8.81818181818182" style="92" customWidth="1"/>
    <col min="14378" max="14378" width="4.27272727272727" style="92" customWidth="1"/>
    <col min="14379" max="14379" width="7" style="92" customWidth="1"/>
    <col min="14380" max="14381" width="8.81818181818182" style="92" customWidth="1"/>
    <col min="14382" max="14382" width="22.3727272727273" style="92"/>
    <col min="14383" max="14383" width="8.81818181818182" style="92" customWidth="1"/>
    <col min="14384" max="14384" width="22.3727272727273" style="92"/>
    <col min="14385" max="14385" width="3.36363636363636" style="92" customWidth="1"/>
    <col min="14386" max="14386" width="5.18181818181818" style="92" customWidth="1"/>
    <col min="14387" max="14387" width="4.27272727272727" style="92" customWidth="1"/>
    <col min="14388" max="14388" width="5.18181818181818" style="92" customWidth="1"/>
    <col min="14389" max="14389" width="3.36363636363636" style="92" customWidth="1"/>
    <col min="14390" max="14390" width="8.81818181818182" style="92" customWidth="1"/>
    <col min="14391" max="14391" width="4.27272727272727" style="92" customWidth="1"/>
    <col min="14392" max="14392" width="7" style="92" customWidth="1"/>
    <col min="14393" max="14393" width="8.81818181818182" style="92" customWidth="1"/>
    <col min="14394" max="14394" width="4.27272727272727" style="92" customWidth="1"/>
    <col min="14395" max="14395" width="7" style="92" customWidth="1"/>
    <col min="14396" max="14397" width="8.81818181818182" style="92" customWidth="1"/>
    <col min="14398" max="14398" width="22.3727272727273" style="92"/>
    <col min="14399" max="14399" width="8.81818181818182" style="92" customWidth="1"/>
    <col min="14400" max="14400" width="22.3727272727273" style="92"/>
    <col min="14401" max="14401" width="3.36363636363636" style="92" customWidth="1"/>
    <col min="14402" max="14402" width="5.18181818181818" style="92" customWidth="1"/>
    <col min="14403" max="14403" width="4.27272727272727" style="92" customWidth="1"/>
    <col min="14404" max="14404" width="5.18181818181818" style="92" customWidth="1"/>
    <col min="14405" max="14405" width="3.36363636363636" style="92" customWidth="1"/>
    <col min="14406" max="14406" width="8.81818181818182" style="92" customWidth="1"/>
    <col min="14407" max="14407" width="4.27272727272727" style="92" customWidth="1"/>
    <col min="14408" max="14408" width="7" style="92" customWidth="1"/>
    <col min="14409" max="14409" width="8.81818181818182" style="92" customWidth="1"/>
    <col min="14410" max="14410" width="4.27272727272727" style="92" customWidth="1"/>
    <col min="14411" max="14411" width="7" style="92" customWidth="1"/>
    <col min="14412" max="14413" width="8.81818181818182" style="92" customWidth="1"/>
    <col min="14414" max="14414" width="22.3727272727273" style="92"/>
    <col min="14415" max="14415" width="8.81818181818182" style="92" customWidth="1"/>
    <col min="14416" max="14416" width="22.3727272727273" style="92"/>
    <col min="14417" max="14417" width="3.36363636363636" style="92" customWidth="1"/>
    <col min="14418" max="14418" width="5.18181818181818" style="92" customWidth="1"/>
    <col min="14419" max="14419" width="4.27272727272727" style="92" customWidth="1"/>
    <col min="14420" max="14420" width="5.18181818181818" style="92" customWidth="1"/>
    <col min="14421" max="14421" width="3.36363636363636" style="92" customWidth="1"/>
    <col min="14422" max="14422" width="8.81818181818182" style="92" customWidth="1"/>
    <col min="14423" max="14423" width="4.27272727272727" style="92" customWidth="1"/>
    <col min="14424" max="14424" width="7" style="92" customWidth="1"/>
    <col min="14425" max="14425" width="8.81818181818182" style="92" customWidth="1"/>
    <col min="14426" max="14426" width="4.27272727272727" style="92" customWidth="1"/>
    <col min="14427" max="14427" width="7" style="92" customWidth="1"/>
    <col min="14428" max="14429" width="8.81818181818182" style="92" customWidth="1"/>
    <col min="14430" max="14430" width="22.3727272727273" style="92"/>
    <col min="14431" max="14431" width="8.81818181818182" style="92" customWidth="1"/>
    <col min="14432" max="14432" width="22.3727272727273" style="92"/>
    <col min="14433" max="14433" width="3.36363636363636" style="92" customWidth="1"/>
    <col min="14434" max="14434" width="5.18181818181818" style="92" customWidth="1"/>
    <col min="14435" max="14435" width="4.27272727272727" style="92" customWidth="1"/>
    <col min="14436" max="14436" width="5.18181818181818" style="92" customWidth="1"/>
    <col min="14437" max="14437" width="3.36363636363636" style="92" customWidth="1"/>
    <col min="14438" max="14438" width="8.81818181818182" style="92" customWidth="1"/>
    <col min="14439" max="14439" width="4.27272727272727" style="92" customWidth="1"/>
    <col min="14440" max="14440" width="7" style="92" customWidth="1"/>
    <col min="14441" max="14441" width="8.81818181818182" style="92" customWidth="1"/>
    <col min="14442" max="14442" width="4.27272727272727" style="92" customWidth="1"/>
    <col min="14443" max="14443" width="7" style="92" customWidth="1"/>
    <col min="14444" max="14445" width="8.81818181818182" style="92" customWidth="1"/>
    <col min="14446" max="14446" width="22.3727272727273" style="92"/>
    <col min="14447" max="14447" width="8.81818181818182" style="92" customWidth="1"/>
    <col min="14448" max="14448" width="22.3727272727273" style="92"/>
    <col min="14449" max="14449" width="3.36363636363636" style="92" customWidth="1"/>
    <col min="14450" max="14450" width="5.18181818181818" style="92" customWidth="1"/>
    <col min="14451" max="14451" width="4.27272727272727" style="92" customWidth="1"/>
    <col min="14452" max="14452" width="5.18181818181818" style="92" customWidth="1"/>
    <col min="14453" max="14453" width="3.36363636363636" style="92" customWidth="1"/>
    <col min="14454" max="14454" width="8.81818181818182" style="92" customWidth="1"/>
    <col min="14455" max="14455" width="4.27272727272727" style="92" customWidth="1"/>
    <col min="14456" max="14456" width="7" style="92" customWidth="1"/>
    <col min="14457" max="14457" width="8.81818181818182" style="92" customWidth="1"/>
    <col min="14458" max="14458" width="4.27272727272727" style="92" customWidth="1"/>
    <col min="14459" max="14459" width="7" style="92" customWidth="1"/>
    <col min="14460" max="14461" width="8.81818181818182" style="92" customWidth="1"/>
    <col min="14462" max="14462" width="22.3727272727273" style="92"/>
    <col min="14463" max="14463" width="8.81818181818182" style="92" customWidth="1"/>
    <col min="14464" max="14464" width="22.3727272727273" style="92"/>
    <col min="14465" max="14465" width="3.36363636363636" style="92" customWidth="1"/>
    <col min="14466" max="14466" width="5.18181818181818" style="92" customWidth="1"/>
    <col min="14467" max="14467" width="4.27272727272727" style="92" customWidth="1"/>
    <col min="14468" max="14468" width="5.18181818181818" style="92" customWidth="1"/>
    <col min="14469" max="14469" width="3.36363636363636" style="92" customWidth="1"/>
    <col min="14470" max="14470" width="8.81818181818182" style="92" customWidth="1"/>
    <col min="14471" max="14471" width="4.27272727272727" style="92" customWidth="1"/>
    <col min="14472" max="14472" width="7" style="92" customWidth="1"/>
    <col min="14473" max="14473" width="8.81818181818182" style="92" customWidth="1"/>
    <col min="14474" max="14474" width="4.27272727272727" style="92" customWidth="1"/>
    <col min="14475" max="14475" width="7" style="92" customWidth="1"/>
    <col min="14476" max="14477" width="8.81818181818182" style="92" customWidth="1"/>
    <col min="14478" max="14478" width="22.3727272727273" style="92"/>
    <col min="14479" max="14479" width="8.81818181818182" style="92" customWidth="1"/>
    <col min="14480" max="14480" width="22.3727272727273" style="92"/>
    <col min="14481" max="14481" width="3.36363636363636" style="92" customWidth="1"/>
    <col min="14482" max="14482" width="5.18181818181818" style="92" customWidth="1"/>
    <col min="14483" max="14483" width="4.27272727272727" style="92" customWidth="1"/>
    <col min="14484" max="14484" width="5.18181818181818" style="92" customWidth="1"/>
    <col min="14485" max="14485" width="3.36363636363636" style="92" customWidth="1"/>
    <col min="14486" max="14486" width="8.81818181818182" style="92" customWidth="1"/>
    <col min="14487" max="14487" width="4.27272727272727" style="92" customWidth="1"/>
    <col min="14488" max="14488" width="7" style="92" customWidth="1"/>
    <col min="14489" max="14489" width="8.81818181818182" style="92" customWidth="1"/>
    <col min="14490" max="14490" width="4.27272727272727" style="92" customWidth="1"/>
    <col min="14491" max="14491" width="7" style="92" customWidth="1"/>
    <col min="14492" max="14493" width="8.81818181818182" style="92" customWidth="1"/>
    <col min="14494" max="14494" width="22.3727272727273" style="92"/>
    <col min="14495" max="14495" width="8.81818181818182" style="92" customWidth="1"/>
    <col min="14496" max="14496" width="22.3727272727273" style="92"/>
    <col min="14497" max="14497" width="3.36363636363636" style="92" customWidth="1"/>
    <col min="14498" max="14498" width="5.18181818181818" style="92" customWidth="1"/>
    <col min="14499" max="14499" width="4.27272727272727" style="92" customWidth="1"/>
    <col min="14500" max="14500" width="5.18181818181818" style="92" customWidth="1"/>
    <col min="14501" max="14501" width="3.36363636363636" style="92" customWidth="1"/>
    <col min="14502" max="14502" width="8.81818181818182" style="92" customWidth="1"/>
    <col min="14503" max="14503" width="4.27272727272727" style="92" customWidth="1"/>
    <col min="14504" max="14504" width="7" style="92" customWidth="1"/>
    <col min="14505" max="14505" width="8.81818181818182" style="92" customWidth="1"/>
    <col min="14506" max="14506" width="4.27272727272727" style="92" customWidth="1"/>
    <col min="14507" max="14507" width="7" style="92" customWidth="1"/>
    <col min="14508" max="14509" width="8.81818181818182" style="92" customWidth="1"/>
    <col min="14510" max="14510" width="22.3727272727273" style="92"/>
    <col min="14511" max="14511" width="8.81818181818182" style="92" customWidth="1"/>
    <col min="14512" max="14512" width="22.3727272727273" style="92"/>
    <col min="14513" max="14513" width="3.36363636363636" style="92" customWidth="1"/>
    <col min="14514" max="14514" width="5.18181818181818" style="92" customWidth="1"/>
    <col min="14515" max="14515" width="4.27272727272727" style="92" customWidth="1"/>
    <col min="14516" max="14516" width="5.18181818181818" style="92" customWidth="1"/>
    <col min="14517" max="14517" width="3.36363636363636" style="92" customWidth="1"/>
    <col min="14518" max="14518" width="8.81818181818182" style="92" customWidth="1"/>
    <col min="14519" max="14519" width="4.27272727272727" style="92" customWidth="1"/>
    <col min="14520" max="14520" width="7" style="92" customWidth="1"/>
    <col min="14521" max="14521" width="8.81818181818182" style="92" customWidth="1"/>
    <col min="14522" max="14522" width="4.27272727272727" style="92" customWidth="1"/>
    <col min="14523" max="14523" width="7" style="92" customWidth="1"/>
    <col min="14524" max="14525" width="8.81818181818182" style="92" customWidth="1"/>
    <col min="14526" max="14526" width="22.3727272727273" style="92"/>
    <col min="14527" max="14527" width="8.81818181818182" style="92" customWidth="1"/>
    <col min="14528" max="14528" width="22.3727272727273" style="92"/>
    <col min="14529" max="14529" width="3.36363636363636" style="92" customWidth="1"/>
    <col min="14530" max="14530" width="5.18181818181818" style="92" customWidth="1"/>
    <col min="14531" max="14531" width="4.27272727272727" style="92" customWidth="1"/>
    <col min="14532" max="14532" width="5.18181818181818" style="92" customWidth="1"/>
    <col min="14533" max="14533" width="3.36363636363636" style="92" customWidth="1"/>
    <col min="14534" max="14534" width="8.81818181818182" style="92" customWidth="1"/>
    <col min="14535" max="14535" width="4.27272727272727" style="92" customWidth="1"/>
    <col min="14536" max="14536" width="7" style="92" customWidth="1"/>
    <col min="14537" max="14537" width="8.81818181818182" style="92" customWidth="1"/>
    <col min="14538" max="14538" width="4.27272727272727" style="92" customWidth="1"/>
    <col min="14539" max="14539" width="7" style="92" customWidth="1"/>
    <col min="14540" max="14541" width="8.81818181818182" style="92" customWidth="1"/>
    <col min="14542" max="14542" width="22.3727272727273" style="92"/>
    <col min="14543" max="14543" width="8.81818181818182" style="92" customWidth="1"/>
    <col min="14544" max="14544" width="22.3727272727273" style="92"/>
    <col min="14545" max="14545" width="3.36363636363636" style="92" customWidth="1"/>
    <col min="14546" max="14546" width="5.18181818181818" style="92" customWidth="1"/>
    <col min="14547" max="14547" width="4.27272727272727" style="92" customWidth="1"/>
    <col min="14548" max="14548" width="5.18181818181818" style="92" customWidth="1"/>
    <col min="14549" max="14549" width="3.36363636363636" style="92" customWidth="1"/>
    <col min="14550" max="14550" width="8.81818181818182" style="92" customWidth="1"/>
    <col min="14551" max="14551" width="4.27272727272727" style="92" customWidth="1"/>
    <col min="14552" max="14552" width="7" style="92" customWidth="1"/>
    <col min="14553" max="14553" width="8.81818181818182" style="92" customWidth="1"/>
    <col min="14554" max="14554" width="4.27272727272727" style="92" customWidth="1"/>
    <col min="14555" max="14555" width="7" style="92" customWidth="1"/>
    <col min="14556" max="14557" width="8.81818181818182" style="92" customWidth="1"/>
    <col min="14558" max="14558" width="22.3727272727273" style="92"/>
    <col min="14559" max="14559" width="8.81818181818182" style="92" customWidth="1"/>
    <col min="14560" max="14560" width="22.3727272727273" style="92"/>
    <col min="14561" max="14561" width="3.36363636363636" style="92" customWidth="1"/>
    <col min="14562" max="14562" width="5.18181818181818" style="92" customWidth="1"/>
    <col min="14563" max="14563" width="4.27272727272727" style="92" customWidth="1"/>
    <col min="14564" max="14564" width="5.18181818181818" style="92" customWidth="1"/>
    <col min="14565" max="14565" width="3.36363636363636" style="92" customWidth="1"/>
    <col min="14566" max="14566" width="8.81818181818182" style="92" customWidth="1"/>
    <col min="14567" max="14567" width="4.27272727272727" style="92" customWidth="1"/>
    <col min="14568" max="14568" width="7" style="92" customWidth="1"/>
    <col min="14569" max="14569" width="8.81818181818182" style="92" customWidth="1"/>
    <col min="14570" max="14570" width="4.27272727272727" style="92" customWidth="1"/>
    <col min="14571" max="14571" width="7" style="92" customWidth="1"/>
    <col min="14572" max="14573" width="8.81818181818182" style="92" customWidth="1"/>
    <col min="14574" max="14574" width="22.3727272727273" style="92"/>
    <col min="14575" max="14575" width="8.81818181818182" style="92" customWidth="1"/>
    <col min="14576" max="14576" width="22.3727272727273" style="92"/>
    <col min="14577" max="14577" width="3.36363636363636" style="92" customWidth="1"/>
    <col min="14578" max="14578" width="5.18181818181818" style="92" customWidth="1"/>
    <col min="14579" max="14579" width="4.27272727272727" style="92" customWidth="1"/>
    <col min="14580" max="14580" width="5.18181818181818" style="92" customWidth="1"/>
    <col min="14581" max="14581" width="3.36363636363636" style="92" customWidth="1"/>
    <col min="14582" max="14582" width="8.81818181818182" style="92" customWidth="1"/>
    <col min="14583" max="14583" width="4.27272727272727" style="92" customWidth="1"/>
    <col min="14584" max="14584" width="7" style="92" customWidth="1"/>
    <col min="14585" max="14585" width="8.81818181818182" style="92" customWidth="1"/>
    <col min="14586" max="14586" width="4.27272727272727" style="92" customWidth="1"/>
    <col min="14587" max="14587" width="7" style="92" customWidth="1"/>
    <col min="14588" max="14589" width="8.81818181818182" style="92" customWidth="1"/>
    <col min="14590" max="14590" width="22.3727272727273" style="92"/>
    <col min="14591" max="14591" width="8.81818181818182" style="92" customWidth="1"/>
    <col min="14592" max="14592" width="22.3727272727273" style="92"/>
    <col min="14593" max="14593" width="3.36363636363636" style="92" customWidth="1"/>
    <col min="14594" max="14594" width="5.18181818181818" style="92" customWidth="1"/>
    <col min="14595" max="14595" width="4.27272727272727" style="92" customWidth="1"/>
    <col min="14596" max="14596" width="5.18181818181818" style="92" customWidth="1"/>
    <col min="14597" max="14597" width="3.36363636363636" style="92" customWidth="1"/>
    <col min="14598" max="14598" width="8.81818181818182" style="92" customWidth="1"/>
    <col min="14599" max="14599" width="4.27272727272727" style="92" customWidth="1"/>
    <col min="14600" max="14600" width="7" style="92" customWidth="1"/>
    <col min="14601" max="14601" width="8.81818181818182" style="92" customWidth="1"/>
    <col min="14602" max="14602" width="4.27272727272727" style="92" customWidth="1"/>
    <col min="14603" max="14603" width="7" style="92" customWidth="1"/>
    <col min="14604" max="14605" width="8.81818181818182" style="92" customWidth="1"/>
    <col min="14606" max="14606" width="22.3727272727273" style="92"/>
    <col min="14607" max="14607" width="8.81818181818182" style="92" customWidth="1"/>
    <col min="14608" max="14608" width="22.3727272727273" style="92"/>
    <col min="14609" max="14609" width="3.36363636363636" style="92" customWidth="1"/>
    <col min="14610" max="14610" width="5.18181818181818" style="92" customWidth="1"/>
    <col min="14611" max="14611" width="4.27272727272727" style="92" customWidth="1"/>
    <col min="14612" max="14612" width="5.18181818181818" style="92" customWidth="1"/>
    <col min="14613" max="14613" width="3.36363636363636" style="92" customWidth="1"/>
    <col min="14614" max="14614" width="8.81818181818182" style="92" customWidth="1"/>
    <col min="14615" max="14615" width="4.27272727272727" style="92" customWidth="1"/>
    <col min="14616" max="14616" width="7" style="92" customWidth="1"/>
    <col min="14617" max="14617" width="8.81818181818182" style="92" customWidth="1"/>
    <col min="14618" max="14618" width="4.27272727272727" style="92" customWidth="1"/>
    <col min="14619" max="14619" width="7" style="92" customWidth="1"/>
    <col min="14620" max="14621" width="8.81818181818182" style="92" customWidth="1"/>
    <col min="14622" max="14622" width="22.3727272727273" style="92"/>
    <col min="14623" max="14623" width="8.81818181818182" style="92" customWidth="1"/>
    <col min="14624" max="14624" width="22.3727272727273" style="92"/>
    <col min="14625" max="14625" width="3.36363636363636" style="92" customWidth="1"/>
    <col min="14626" max="14626" width="5.18181818181818" style="92" customWidth="1"/>
    <col min="14627" max="14627" width="4.27272727272727" style="92" customWidth="1"/>
    <col min="14628" max="14628" width="5.18181818181818" style="92" customWidth="1"/>
    <col min="14629" max="14629" width="3.36363636363636" style="92" customWidth="1"/>
    <col min="14630" max="14630" width="8.81818181818182" style="92" customWidth="1"/>
    <col min="14631" max="14631" width="4.27272727272727" style="92" customWidth="1"/>
    <col min="14632" max="14632" width="7" style="92" customWidth="1"/>
    <col min="14633" max="14633" width="8.81818181818182" style="92" customWidth="1"/>
    <col min="14634" max="14634" width="4.27272727272727" style="92" customWidth="1"/>
    <col min="14635" max="14635" width="7" style="92" customWidth="1"/>
    <col min="14636" max="14637" width="8.81818181818182" style="92" customWidth="1"/>
    <col min="14638" max="14638" width="22.3727272727273" style="92"/>
    <col min="14639" max="14639" width="8.81818181818182" style="92" customWidth="1"/>
    <col min="14640" max="14640" width="22.3727272727273" style="92"/>
    <col min="14641" max="14641" width="3.36363636363636" style="92" customWidth="1"/>
    <col min="14642" max="14642" width="5.18181818181818" style="92" customWidth="1"/>
    <col min="14643" max="14643" width="4.27272727272727" style="92" customWidth="1"/>
    <col min="14644" max="14644" width="5.18181818181818" style="92" customWidth="1"/>
    <col min="14645" max="14645" width="3.36363636363636" style="92" customWidth="1"/>
    <col min="14646" max="14646" width="8.81818181818182" style="92" customWidth="1"/>
    <col min="14647" max="14647" width="4.27272727272727" style="92" customWidth="1"/>
    <col min="14648" max="14648" width="7" style="92" customWidth="1"/>
    <col min="14649" max="14649" width="8.81818181818182" style="92" customWidth="1"/>
    <col min="14650" max="14650" width="4.27272727272727" style="92" customWidth="1"/>
    <col min="14651" max="14651" width="7" style="92" customWidth="1"/>
    <col min="14652" max="14653" width="8.81818181818182" style="92" customWidth="1"/>
    <col min="14654" max="14654" width="22.3727272727273" style="92"/>
    <col min="14655" max="14655" width="8.81818181818182" style="92" customWidth="1"/>
    <col min="14656" max="14656" width="22.3727272727273" style="92"/>
    <col min="14657" max="14657" width="3.36363636363636" style="92" customWidth="1"/>
    <col min="14658" max="14658" width="5.18181818181818" style="92" customWidth="1"/>
    <col min="14659" max="14659" width="4.27272727272727" style="92" customWidth="1"/>
    <col min="14660" max="14660" width="5.18181818181818" style="92" customWidth="1"/>
    <col min="14661" max="14661" width="3.36363636363636" style="92" customWidth="1"/>
    <col min="14662" max="14662" width="8.81818181818182" style="92" customWidth="1"/>
    <col min="14663" max="14663" width="4.27272727272727" style="92" customWidth="1"/>
    <col min="14664" max="14664" width="7" style="92" customWidth="1"/>
    <col min="14665" max="14665" width="8.81818181818182" style="92" customWidth="1"/>
    <col min="14666" max="14666" width="4.27272727272727" style="92" customWidth="1"/>
    <col min="14667" max="14667" width="7" style="92" customWidth="1"/>
    <col min="14668" max="14669" width="8.81818181818182" style="92" customWidth="1"/>
    <col min="14670" max="14670" width="22.3727272727273" style="92"/>
    <col min="14671" max="14671" width="8.81818181818182" style="92" customWidth="1"/>
    <col min="14672" max="14672" width="22.3727272727273" style="92"/>
    <col min="14673" max="14673" width="3.36363636363636" style="92" customWidth="1"/>
    <col min="14674" max="14674" width="5.18181818181818" style="92" customWidth="1"/>
    <col min="14675" max="14675" width="4.27272727272727" style="92" customWidth="1"/>
    <col min="14676" max="14676" width="5.18181818181818" style="92" customWidth="1"/>
    <col min="14677" max="14677" width="3.36363636363636" style="92" customWidth="1"/>
    <col min="14678" max="14678" width="8.81818181818182" style="92" customWidth="1"/>
    <col min="14679" max="14679" width="4.27272727272727" style="92" customWidth="1"/>
    <col min="14680" max="14680" width="7" style="92" customWidth="1"/>
    <col min="14681" max="14681" width="8.81818181818182" style="92" customWidth="1"/>
    <col min="14682" max="14682" width="4.27272727272727" style="92" customWidth="1"/>
    <col min="14683" max="14683" width="7" style="92" customWidth="1"/>
    <col min="14684" max="14685" width="8.81818181818182" style="92" customWidth="1"/>
    <col min="14686" max="14686" width="22.3727272727273" style="92"/>
    <col min="14687" max="14687" width="8.81818181818182" style="92" customWidth="1"/>
    <col min="14688" max="14688" width="22.3727272727273" style="92"/>
    <col min="14689" max="14689" width="3.36363636363636" style="92" customWidth="1"/>
    <col min="14690" max="14690" width="5.18181818181818" style="92" customWidth="1"/>
    <col min="14691" max="14691" width="4.27272727272727" style="92" customWidth="1"/>
    <col min="14692" max="14692" width="5.18181818181818" style="92" customWidth="1"/>
    <col min="14693" max="14693" width="3.36363636363636" style="92" customWidth="1"/>
    <col min="14694" max="14694" width="8.81818181818182" style="92" customWidth="1"/>
    <col min="14695" max="14695" width="4.27272727272727" style="92" customWidth="1"/>
    <col min="14696" max="14696" width="7" style="92" customWidth="1"/>
    <col min="14697" max="14697" width="8.81818181818182" style="92" customWidth="1"/>
    <col min="14698" max="14698" width="4.27272727272727" style="92" customWidth="1"/>
    <col min="14699" max="14699" width="7" style="92" customWidth="1"/>
    <col min="14700" max="14701" width="8.81818181818182" style="92" customWidth="1"/>
    <col min="14702" max="14702" width="22.3727272727273" style="92"/>
    <col min="14703" max="14703" width="8.81818181818182" style="92" customWidth="1"/>
    <col min="14704" max="14704" width="22.3727272727273" style="92"/>
    <col min="14705" max="14705" width="3.36363636363636" style="92" customWidth="1"/>
    <col min="14706" max="14706" width="5.18181818181818" style="92" customWidth="1"/>
    <col min="14707" max="14707" width="4.27272727272727" style="92" customWidth="1"/>
    <col min="14708" max="14708" width="5.18181818181818" style="92" customWidth="1"/>
    <col min="14709" max="14709" width="3.36363636363636" style="92" customWidth="1"/>
    <col min="14710" max="14710" width="8.81818181818182" style="92" customWidth="1"/>
    <col min="14711" max="14711" width="4.27272727272727" style="92" customWidth="1"/>
    <col min="14712" max="14712" width="7" style="92" customWidth="1"/>
    <col min="14713" max="14713" width="8.81818181818182" style="92" customWidth="1"/>
    <col min="14714" max="14714" width="4.27272727272727" style="92" customWidth="1"/>
    <col min="14715" max="14715" width="7" style="92" customWidth="1"/>
    <col min="14716" max="14717" width="8.81818181818182" style="92" customWidth="1"/>
    <col min="14718" max="14718" width="22.3727272727273" style="92"/>
    <col min="14719" max="14719" width="8.81818181818182" style="92" customWidth="1"/>
    <col min="14720" max="14720" width="22.3727272727273" style="92"/>
    <col min="14721" max="14721" width="3.36363636363636" style="92" customWidth="1"/>
    <col min="14722" max="14722" width="5.18181818181818" style="92" customWidth="1"/>
    <col min="14723" max="14723" width="4.27272727272727" style="92" customWidth="1"/>
    <col min="14724" max="14724" width="5.18181818181818" style="92" customWidth="1"/>
    <col min="14725" max="14725" width="3.36363636363636" style="92" customWidth="1"/>
    <col min="14726" max="14726" width="8.81818181818182" style="92" customWidth="1"/>
    <col min="14727" max="14727" width="4.27272727272727" style="92" customWidth="1"/>
    <col min="14728" max="14728" width="7" style="92" customWidth="1"/>
    <col min="14729" max="14729" width="8.81818181818182" style="92" customWidth="1"/>
    <col min="14730" max="14730" width="4.27272727272727" style="92" customWidth="1"/>
    <col min="14731" max="14731" width="7" style="92" customWidth="1"/>
    <col min="14732" max="14733" width="8.81818181818182" style="92" customWidth="1"/>
    <col min="14734" max="14734" width="22.3727272727273" style="92"/>
    <col min="14735" max="14735" width="8.81818181818182" style="92" customWidth="1"/>
    <col min="14736" max="14736" width="22.3727272727273" style="92"/>
    <col min="14737" max="14737" width="3.36363636363636" style="92" customWidth="1"/>
    <col min="14738" max="14738" width="5.18181818181818" style="92" customWidth="1"/>
    <col min="14739" max="14739" width="4.27272727272727" style="92" customWidth="1"/>
    <col min="14740" max="14740" width="5.18181818181818" style="92" customWidth="1"/>
    <col min="14741" max="14741" width="3.36363636363636" style="92" customWidth="1"/>
    <col min="14742" max="14742" width="8.81818181818182" style="92" customWidth="1"/>
    <col min="14743" max="14743" width="4.27272727272727" style="92" customWidth="1"/>
    <col min="14744" max="14744" width="7" style="92" customWidth="1"/>
    <col min="14745" max="14745" width="8.81818181818182" style="92" customWidth="1"/>
    <col min="14746" max="14746" width="4.27272727272727" style="92" customWidth="1"/>
    <col min="14747" max="14747" width="7" style="92" customWidth="1"/>
    <col min="14748" max="14749" width="8.81818181818182" style="92" customWidth="1"/>
    <col min="14750" max="14750" width="22.3727272727273" style="92"/>
    <col min="14751" max="14751" width="8.81818181818182" style="92" customWidth="1"/>
    <col min="14752" max="14752" width="22.3727272727273" style="92"/>
    <col min="14753" max="14753" width="3.36363636363636" style="92" customWidth="1"/>
    <col min="14754" max="14754" width="5.18181818181818" style="92" customWidth="1"/>
    <col min="14755" max="14755" width="4.27272727272727" style="92" customWidth="1"/>
    <col min="14756" max="14756" width="5.18181818181818" style="92" customWidth="1"/>
    <col min="14757" max="14757" width="3.36363636363636" style="92" customWidth="1"/>
    <col min="14758" max="14758" width="8.81818181818182" style="92" customWidth="1"/>
    <col min="14759" max="14759" width="4.27272727272727" style="92" customWidth="1"/>
    <col min="14760" max="14760" width="7" style="92" customWidth="1"/>
    <col min="14761" max="14761" width="8.81818181818182" style="92" customWidth="1"/>
    <col min="14762" max="14762" width="4.27272727272727" style="92" customWidth="1"/>
    <col min="14763" max="14763" width="7" style="92" customWidth="1"/>
    <col min="14764" max="14765" width="8.81818181818182" style="92" customWidth="1"/>
    <col min="14766" max="14766" width="22.3727272727273" style="92"/>
    <col min="14767" max="14767" width="8.81818181818182" style="92" customWidth="1"/>
    <col min="14768" max="14768" width="22.3727272727273" style="92"/>
    <col min="14769" max="14769" width="3.36363636363636" style="92" customWidth="1"/>
    <col min="14770" max="14770" width="5.18181818181818" style="92" customWidth="1"/>
    <col min="14771" max="14771" width="4.27272727272727" style="92" customWidth="1"/>
    <col min="14772" max="14772" width="5.18181818181818" style="92" customWidth="1"/>
    <col min="14773" max="14773" width="3.36363636363636" style="92" customWidth="1"/>
    <col min="14774" max="14774" width="8.81818181818182" style="92" customWidth="1"/>
    <col min="14775" max="14775" width="4.27272727272727" style="92" customWidth="1"/>
    <col min="14776" max="14776" width="7" style="92" customWidth="1"/>
    <col min="14777" max="14777" width="8.81818181818182" style="92" customWidth="1"/>
    <col min="14778" max="14778" width="4.27272727272727" style="92" customWidth="1"/>
    <col min="14779" max="14779" width="7" style="92" customWidth="1"/>
    <col min="14780" max="14781" width="8.81818181818182" style="92" customWidth="1"/>
    <col min="14782" max="14782" width="22.3727272727273" style="92"/>
    <col min="14783" max="14783" width="8.81818181818182" style="92" customWidth="1"/>
    <col min="14784" max="14784" width="22.3727272727273" style="92"/>
    <col min="14785" max="14785" width="3.36363636363636" style="92" customWidth="1"/>
    <col min="14786" max="14786" width="5.18181818181818" style="92" customWidth="1"/>
    <col min="14787" max="14787" width="4.27272727272727" style="92" customWidth="1"/>
    <col min="14788" max="14788" width="5.18181818181818" style="92" customWidth="1"/>
    <col min="14789" max="14789" width="3.36363636363636" style="92" customWidth="1"/>
    <col min="14790" max="14790" width="8.81818181818182" style="92" customWidth="1"/>
    <col min="14791" max="14791" width="4.27272727272727" style="92" customWidth="1"/>
    <col min="14792" max="14792" width="7" style="92" customWidth="1"/>
    <col min="14793" max="14793" width="8.81818181818182" style="92" customWidth="1"/>
    <col min="14794" max="14794" width="4.27272727272727" style="92" customWidth="1"/>
    <col min="14795" max="14795" width="7" style="92" customWidth="1"/>
    <col min="14796" max="14797" width="8.81818181818182" style="92" customWidth="1"/>
    <col min="14798" max="14798" width="22.3727272727273" style="92"/>
    <col min="14799" max="14799" width="8.81818181818182" style="92" customWidth="1"/>
    <col min="14800" max="14800" width="22.3727272727273" style="92"/>
    <col min="14801" max="14801" width="3.36363636363636" style="92" customWidth="1"/>
    <col min="14802" max="14802" width="5.18181818181818" style="92" customWidth="1"/>
    <col min="14803" max="14803" width="4.27272727272727" style="92" customWidth="1"/>
    <col min="14804" max="14804" width="5.18181818181818" style="92" customWidth="1"/>
    <col min="14805" max="14805" width="3.36363636363636" style="92" customWidth="1"/>
    <col min="14806" max="14806" width="8.81818181818182" style="92" customWidth="1"/>
    <col min="14807" max="14807" width="4.27272727272727" style="92" customWidth="1"/>
    <col min="14808" max="14808" width="7" style="92" customWidth="1"/>
    <col min="14809" max="14809" width="8.81818181818182" style="92" customWidth="1"/>
    <col min="14810" max="14810" width="4.27272727272727" style="92" customWidth="1"/>
    <col min="14811" max="14811" width="7" style="92" customWidth="1"/>
    <col min="14812" max="14813" width="8.81818181818182" style="92" customWidth="1"/>
    <col min="14814" max="14814" width="22.3727272727273" style="92"/>
    <col min="14815" max="14815" width="8.81818181818182" style="92" customWidth="1"/>
    <col min="14816" max="14816" width="22.3727272727273" style="92"/>
    <col min="14817" max="14817" width="3.36363636363636" style="92" customWidth="1"/>
    <col min="14818" max="14818" width="5.18181818181818" style="92" customWidth="1"/>
    <col min="14819" max="14819" width="4.27272727272727" style="92" customWidth="1"/>
    <col min="14820" max="14820" width="5.18181818181818" style="92" customWidth="1"/>
    <col min="14821" max="14821" width="3.36363636363636" style="92" customWidth="1"/>
    <col min="14822" max="14822" width="8.81818181818182" style="92" customWidth="1"/>
    <col min="14823" max="14823" width="4.27272727272727" style="92" customWidth="1"/>
    <col min="14824" max="14824" width="7" style="92" customWidth="1"/>
    <col min="14825" max="14825" width="8.81818181818182" style="92" customWidth="1"/>
    <col min="14826" max="14826" width="4.27272727272727" style="92" customWidth="1"/>
    <col min="14827" max="14827" width="7" style="92" customWidth="1"/>
    <col min="14828" max="14829" width="8.81818181818182" style="92" customWidth="1"/>
    <col min="14830" max="14830" width="22.3727272727273" style="92"/>
    <col min="14831" max="14831" width="8.81818181818182" style="92" customWidth="1"/>
    <col min="14832" max="14832" width="22.3727272727273" style="92"/>
    <col min="14833" max="14833" width="3.36363636363636" style="92" customWidth="1"/>
    <col min="14834" max="14834" width="5.18181818181818" style="92" customWidth="1"/>
    <col min="14835" max="14835" width="4.27272727272727" style="92" customWidth="1"/>
    <col min="14836" max="14836" width="5.18181818181818" style="92" customWidth="1"/>
    <col min="14837" max="14837" width="3.36363636363636" style="92" customWidth="1"/>
    <col min="14838" max="14838" width="8.81818181818182" style="92" customWidth="1"/>
    <col min="14839" max="14839" width="4.27272727272727" style="92" customWidth="1"/>
    <col min="14840" max="14840" width="7" style="92" customWidth="1"/>
    <col min="14841" max="14841" width="8.81818181818182" style="92" customWidth="1"/>
    <col min="14842" max="14842" width="4.27272727272727" style="92" customWidth="1"/>
    <col min="14843" max="14843" width="7" style="92" customWidth="1"/>
    <col min="14844" max="14845" width="8.81818181818182" style="92" customWidth="1"/>
    <col min="14846" max="14846" width="22.3727272727273" style="92"/>
    <col min="14847" max="14847" width="8.81818181818182" style="92" customWidth="1"/>
    <col min="14848" max="14848" width="22.3727272727273" style="92"/>
    <col min="14849" max="14849" width="3.36363636363636" style="92" customWidth="1"/>
    <col min="14850" max="14850" width="5.18181818181818" style="92" customWidth="1"/>
    <col min="14851" max="14851" width="4.27272727272727" style="92" customWidth="1"/>
    <col min="14852" max="14852" width="5.18181818181818" style="92" customWidth="1"/>
    <col min="14853" max="14853" width="3.36363636363636" style="92" customWidth="1"/>
    <col min="14854" max="14854" width="8.81818181818182" style="92" customWidth="1"/>
    <col min="14855" max="14855" width="4.27272727272727" style="92" customWidth="1"/>
    <col min="14856" max="14856" width="7" style="92" customWidth="1"/>
    <col min="14857" max="14857" width="8.81818181818182" style="92" customWidth="1"/>
    <col min="14858" max="14858" width="4.27272727272727" style="92" customWidth="1"/>
    <col min="14859" max="14859" width="7" style="92" customWidth="1"/>
    <col min="14860" max="14861" width="8.81818181818182" style="92" customWidth="1"/>
    <col min="14862" max="14862" width="22.3727272727273" style="92"/>
    <col min="14863" max="14863" width="8.81818181818182" style="92" customWidth="1"/>
    <col min="14864" max="14864" width="22.3727272727273" style="92"/>
    <col min="14865" max="14865" width="3.36363636363636" style="92" customWidth="1"/>
    <col min="14866" max="14866" width="5.18181818181818" style="92" customWidth="1"/>
    <col min="14867" max="14867" width="4.27272727272727" style="92" customWidth="1"/>
    <col min="14868" max="14868" width="5.18181818181818" style="92" customWidth="1"/>
    <col min="14869" max="14869" width="3.36363636363636" style="92" customWidth="1"/>
    <col min="14870" max="14870" width="8.81818181818182" style="92" customWidth="1"/>
    <col min="14871" max="14871" width="4.27272727272727" style="92" customWidth="1"/>
    <col min="14872" max="14872" width="7" style="92" customWidth="1"/>
    <col min="14873" max="14873" width="8.81818181818182" style="92" customWidth="1"/>
    <col min="14874" max="14874" width="4.27272727272727" style="92" customWidth="1"/>
    <col min="14875" max="14875" width="7" style="92" customWidth="1"/>
    <col min="14876" max="14877" width="8.81818181818182" style="92" customWidth="1"/>
    <col min="14878" max="14878" width="22.3727272727273" style="92"/>
    <col min="14879" max="14879" width="8.81818181818182" style="92" customWidth="1"/>
    <col min="14880" max="14880" width="22.3727272727273" style="92"/>
    <col min="14881" max="14881" width="3.36363636363636" style="92" customWidth="1"/>
    <col min="14882" max="14882" width="5.18181818181818" style="92" customWidth="1"/>
    <col min="14883" max="14883" width="4.27272727272727" style="92" customWidth="1"/>
    <col min="14884" max="14884" width="5.18181818181818" style="92" customWidth="1"/>
    <col min="14885" max="14885" width="3.36363636363636" style="92" customWidth="1"/>
    <col min="14886" max="14886" width="8.81818181818182" style="92" customWidth="1"/>
    <col min="14887" max="14887" width="4.27272727272727" style="92" customWidth="1"/>
    <col min="14888" max="14888" width="7" style="92" customWidth="1"/>
    <col min="14889" max="14889" width="8.81818181818182" style="92" customWidth="1"/>
    <col min="14890" max="14890" width="4.27272727272727" style="92" customWidth="1"/>
    <col min="14891" max="14891" width="7" style="92" customWidth="1"/>
    <col min="14892" max="14893" width="8.81818181818182" style="92" customWidth="1"/>
    <col min="14894" max="14894" width="22.3727272727273" style="92"/>
    <col min="14895" max="14895" width="8.81818181818182" style="92" customWidth="1"/>
    <col min="14896" max="14896" width="22.3727272727273" style="92"/>
    <col min="14897" max="14897" width="3.36363636363636" style="92" customWidth="1"/>
    <col min="14898" max="14898" width="5.18181818181818" style="92" customWidth="1"/>
    <col min="14899" max="14899" width="4.27272727272727" style="92" customWidth="1"/>
    <col min="14900" max="14900" width="5.18181818181818" style="92" customWidth="1"/>
    <col min="14901" max="14901" width="3.36363636363636" style="92" customWidth="1"/>
    <col min="14902" max="14902" width="8.81818181818182" style="92" customWidth="1"/>
    <col min="14903" max="14903" width="4.27272727272727" style="92" customWidth="1"/>
    <col min="14904" max="14904" width="7" style="92" customWidth="1"/>
    <col min="14905" max="14905" width="8.81818181818182" style="92" customWidth="1"/>
    <col min="14906" max="14906" width="4.27272727272727" style="92" customWidth="1"/>
    <col min="14907" max="14907" width="7" style="92" customWidth="1"/>
    <col min="14908" max="14909" width="8.81818181818182" style="92" customWidth="1"/>
    <col min="14910" max="14910" width="22.3727272727273" style="92"/>
    <col min="14911" max="14911" width="8.81818181818182" style="92" customWidth="1"/>
    <col min="14912" max="14912" width="22.3727272727273" style="92"/>
    <col min="14913" max="14913" width="3.36363636363636" style="92" customWidth="1"/>
    <col min="14914" max="14914" width="5.18181818181818" style="92" customWidth="1"/>
    <col min="14915" max="14915" width="4.27272727272727" style="92" customWidth="1"/>
    <col min="14916" max="14916" width="5.18181818181818" style="92" customWidth="1"/>
    <col min="14917" max="14917" width="3.36363636363636" style="92" customWidth="1"/>
    <col min="14918" max="14918" width="8.81818181818182" style="92" customWidth="1"/>
    <col min="14919" max="14919" width="4.27272727272727" style="92" customWidth="1"/>
    <col min="14920" max="14920" width="7" style="92" customWidth="1"/>
    <col min="14921" max="14921" width="8.81818181818182" style="92" customWidth="1"/>
    <col min="14922" max="14922" width="4.27272727272727" style="92" customWidth="1"/>
    <col min="14923" max="14923" width="7" style="92" customWidth="1"/>
    <col min="14924" max="14925" width="8.81818181818182" style="92" customWidth="1"/>
    <col min="14926" max="14926" width="22.3727272727273" style="92"/>
    <col min="14927" max="14927" width="8.81818181818182" style="92" customWidth="1"/>
    <col min="14928" max="14928" width="22.3727272727273" style="92"/>
    <col min="14929" max="14929" width="3.36363636363636" style="92" customWidth="1"/>
    <col min="14930" max="14930" width="5.18181818181818" style="92" customWidth="1"/>
    <col min="14931" max="14931" width="4.27272727272727" style="92" customWidth="1"/>
    <col min="14932" max="14932" width="5.18181818181818" style="92" customWidth="1"/>
    <col min="14933" max="14933" width="3.36363636363636" style="92" customWidth="1"/>
    <col min="14934" max="14934" width="8.81818181818182" style="92" customWidth="1"/>
    <col min="14935" max="14935" width="4.27272727272727" style="92" customWidth="1"/>
    <col min="14936" max="14936" width="7" style="92" customWidth="1"/>
    <col min="14937" max="14937" width="8.81818181818182" style="92" customWidth="1"/>
    <col min="14938" max="14938" width="4.27272727272727" style="92" customWidth="1"/>
    <col min="14939" max="14939" width="7" style="92" customWidth="1"/>
    <col min="14940" max="14941" width="8.81818181818182" style="92" customWidth="1"/>
    <col min="14942" max="14942" width="22.3727272727273" style="92"/>
    <col min="14943" max="14943" width="8.81818181818182" style="92" customWidth="1"/>
    <col min="14944" max="14944" width="22.3727272727273" style="92"/>
    <col min="14945" max="14945" width="3.36363636363636" style="92" customWidth="1"/>
    <col min="14946" max="14946" width="5.18181818181818" style="92" customWidth="1"/>
    <col min="14947" max="14947" width="4.27272727272727" style="92" customWidth="1"/>
    <col min="14948" max="14948" width="5.18181818181818" style="92" customWidth="1"/>
    <col min="14949" max="14949" width="3.36363636363636" style="92" customWidth="1"/>
    <col min="14950" max="14950" width="8.81818181818182" style="92" customWidth="1"/>
    <col min="14951" max="14951" width="4.27272727272727" style="92" customWidth="1"/>
    <col min="14952" max="14952" width="7" style="92" customWidth="1"/>
    <col min="14953" max="14953" width="8.81818181818182" style="92" customWidth="1"/>
    <col min="14954" max="14954" width="4.27272727272727" style="92" customWidth="1"/>
    <col min="14955" max="14955" width="7" style="92" customWidth="1"/>
    <col min="14956" max="14957" width="8.81818181818182" style="92" customWidth="1"/>
    <col min="14958" max="14958" width="22.3727272727273" style="92"/>
    <col min="14959" max="14959" width="8.81818181818182" style="92" customWidth="1"/>
    <col min="14960" max="14960" width="22.3727272727273" style="92"/>
    <col min="14961" max="14961" width="3.36363636363636" style="92" customWidth="1"/>
    <col min="14962" max="14962" width="5.18181818181818" style="92" customWidth="1"/>
    <col min="14963" max="14963" width="4.27272727272727" style="92" customWidth="1"/>
    <col min="14964" max="14964" width="5.18181818181818" style="92" customWidth="1"/>
    <col min="14965" max="14965" width="3.36363636363636" style="92" customWidth="1"/>
    <col min="14966" max="14966" width="8.81818181818182" style="92" customWidth="1"/>
    <col min="14967" max="14967" width="4.27272727272727" style="92" customWidth="1"/>
    <col min="14968" max="14968" width="7" style="92" customWidth="1"/>
    <col min="14969" max="14969" width="8.81818181818182" style="92" customWidth="1"/>
    <col min="14970" max="14970" width="4.27272727272727" style="92" customWidth="1"/>
    <col min="14971" max="14971" width="7" style="92" customWidth="1"/>
    <col min="14972" max="14973" width="8.81818181818182" style="92" customWidth="1"/>
    <col min="14974" max="14974" width="22.3727272727273" style="92"/>
    <col min="14975" max="14975" width="8.81818181818182" style="92" customWidth="1"/>
    <col min="14976" max="14976" width="22.3727272727273" style="92"/>
    <col min="14977" max="14977" width="3.36363636363636" style="92" customWidth="1"/>
    <col min="14978" max="14978" width="5.18181818181818" style="92" customWidth="1"/>
    <col min="14979" max="14979" width="4.27272727272727" style="92" customWidth="1"/>
    <col min="14980" max="14980" width="5.18181818181818" style="92" customWidth="1"/>
    <col min="14981" max="14981" width="3.36363636363636" style="92" customWidth="1"/>
    <col min="14982" max="14982" width="8.81818181818182" style="92" customWidth="1"/>
    <col min="14983" max="14983" width="4.27272727272727" style="92" customWidth="1"/>
    <col min="14984" max="14984" width="7" style="92" customWidth="1"/>
    <col min="14985" max="14985" width="8.81818181818182" style="92" customWidth="1"/>
    <col min="14986" max="14986" width="4.27272727272727" style="92" customWidth="1"/>
    <col min="14987" max="14987" width="7" style="92" customWidth="1"/>
    <col min="14988" max="14989" width="8.81818181818182" style="92" customWidth="1"/>
    <col min="14990" max="14990" width="22.3727272727273" style="92"/>
    <col min="14991" max="14991" width="8.81818181818182" style="92" customWidth="1"/>
    <col min="14992" max="14992" width="22.3727272727273" style="92"/>
    <col min="14993" max="14993" width="3.36363636363636" style="92" customWidth="1"/>
    <col min="14994" max="14994" width="5.18181818181818" style="92" customWidth="1"/>
    <col min="14995" max="14995" width="4.27272727272727" style="92" customWidth="1"/>
    <col min="14996" max="14996" width="5.18181818181818" style="92" customWidth="1"/>
    <col min="14997" max="14997" width="3.36363636363636" style="92" customWidth="1"/>
    <col min="14998" max="14998" width="8.81818181818182" style="92" customWidth="1"/>
    <col min="14999" max="14999" width="4.27272727272727" style="92" customWidth="1"/>
    <col min="15000" max="15000" width="7" style="92" customWidth="1"/>
    <col min="15001" max="15001" width="8.81818181818182" style="92" customWidth="1"/>
    <col min="15002" max="15002" width="4.27272727272727" style="92" customWidth="1"/>
    <col min="15003" max="15003" width="7" style="92" customWidth="1"/>
    <col min="15004" max="15005" width="8.81818181818182" style="92" customWidth="1"/>
    <col min="15006" max="15006" width="22.3727272727273" style="92"/>
    <col min="15007" max="15007" width="8.81818181818182" style="92" customWidth="1"/>
    <col min="15008" max="15008" width="22.3727272727273" style="92"/>
    <col min="15009" max="15009" width="3.36363636363636" style="92" customWidth="1"/>
    <col min="15010" max="15010" width="5.18181818181818" style="92" customWidth="1"/>
    <col min="15011" max="15011" width="4.27272727272727" style="92" customWidth="1"/>
    <col min="15012" max="15012" width="5.18181818181818" style="92" customWidth="1"/>
    <col min="15013" max="15013" width="3.36363636363636" style="92" customWidth="1"/>
    <col min="15014" max="15014" width="8.81818181818182" style="92" customWidth="1"/>
    <col min="15015" max="15015" width="4.27272727272727" style="92" customWidth="1"/>
    <col min="15016" max="15016" width="7" style="92" customWidth="1"/>
    <col min="15017" max="15017" width="8.81818181818182" style="92" customWidth="1"/>
    <col min="15018" max="15018" width="4.27272727272727" style="92" customWidth="1"/>
    <col min="15019" max="15019" width="7" style="92" customWidth="1"/>
    <col min="15020" max="15021" width="8.81818181818182" style="92" customWidth="1"/>
    <col min="15022" max="15022" width="22.3727272727273" style="92"/>
    <col min="15023" max="15023" width="8.81818181818182" style="92" customWidth="1"/>
    <col min="15024" max="15024" width="22.3727272727273" style="92"/>
    <col min="15025" max="15025" width="3.36363636363636" style="92" customWidth="1"/>
    <col min="15026" max="15026" width="5.18181818181818" style="92" customWidth="1"/>
    <col min="15027" max="15027" width="4.27272727272727" style="92" customWidth="1"/>
    <col min="15028" max="15028" width="5.18181818181818" style="92" customWidth="1"/>
    <col min="15029" max="15029" width="3.36363636363636" style="92" customWidth="1"/>
    <col min="15030" max="15030" width="8.81818181818182" style="92" customWidth="1"/>
    <col min="15031" max="15031" width="4.27272727272727" style="92" customWidth="1"/>
    <col min="15032" max="15032" width="7" style="92" customWidth="1"/>
    <col min="15033" max="15033" width="8.81818181818182" style="92" customWidth="1"/>
    <col min="15034" max="15034" width="4.27272727272727" style="92" customWidth="1"/>
    <col min="15035" max="15035" width="7" style="92" customWidth="1"/>
    <col min="15036" max="15037" width="8.81818181818182" style="92" customWidth="1"/>
    <col min="15038" max="15038" width="22.3727272727273" style="92"/>
    <col min="15039" max="15039" width="8.81818181818182" style="92" customWidth="1"/>
    <col min="15040" max="15040" width="22.3727272727273" style="92"/>
    <col min="15041" max="15041" width="3.36363636363636" style="92" customWidth="1"/>
    <col min="15042" max="15042" width="5.18181818181818" style="92" customWidth="1"/>
    <col min="15043" max="15043" width="4.27272727272727" style="92" customWidth="1"/>
    <col min="15044" max="15044" width="5.18181818181818" style="92" customWidth="1"/>
    <col min="15045" max="15045" width="3.36363636363636" style="92" customWidth="1"/>
    <col min="15046" max="15046" width="8.81818181818182" style="92" customWidth="1"/>
    <col min="15047" max="15047" width="4.27272727272727" style="92" customWidth="1"/>
    <col min="15048" max="15048" width="7" style="92" customWidth="1"/>
    <col min="15049" max="15049" width="8.81818181818182" style="92" customWidth="1"/>
    <col min="15050" max="15050" width="4.27272727272727" style="92" customWidth="1"/>
    <col min="15051" max="15051" width="7" style="92" customWidth="1"/>
    <col min="15052" max="15053" width="8.81818181818182" style="92" customWidth="1"/>
    <col min="15054" max="15054" width="22.3727272727273" style="92"/>
    <col min="15055" max="15055" width="8.81818181818182" style="92" customWidth="1"/>
    <col min="15056" max="15056" width="22.3727272727273" style="92"/>
    <col min="15057" max="15057" width="3.36363636363636" style="92" customWidth="1"/>
    <col min="15058" max="15058" width="5.18181818181818" style="92" customWidth="1"/>
    <col min="15059" max="15059" width="4.27272727272727" style="92" customWidth="1"/>
    <col min="15060" max="15060" width="5.18181818181818" style="92" customWidth="1"/>
    <col min="15061" max="15061" width="3.36363636363636" style="92" customWidth="1"/>
    <col min="15062" max="15062" width="8.81818181818182" style="92" customWidth="1"/>
    <col min="15063" max="15063" width="4.27272727272727" style="92" customWidth="1"/>
    <col min="15064" max="15064" width="7" style="92" customWidth="1"/>
    <col min="15065" max="15065" width="8.81818181818182" style="92" customWidth="1"/>
    <col min="15066" max="15066" width="4.27272727272727" style="92" customWidth="1"/>
    <col min="15067" max="15067" width="7" style="92" customWidth="1"/>
    <col min="15068" max="15069" width="8.81818181818182" style="92" customWidth="1"/>
    <col min="15070" max="15070" width="22.3727272727273" style="92"/>
    <col min="15071" max="15071" width="8.81818181818182" style="92" customWidth="1"/>
    <col min="15072" max="15072" width="22.3727272727273" style="92"/>
    <col min="15073" max="15073" width="3.36363636363636" style="92" customWidth="1"/>
    <col min="15074" max="15074" width="5.18181818181818" style="92" customWidth="1"/>
    <col min="15075" max="15075" width="4.27272727272727" style="92" customWidth="1"/>
    <col min="15076" max="15076" width="5.18181818181818" style="92" customWidth="1"/>
    <col min="15077" max="15077" width="3.36363636363636" style="92" customWidth="1"/>
    <col min="15078" max="15078" width="8.81818181818182" style="92" customWidth="1"/>
    <col min="15079" max="15079" width="4.27272727272727" style="92" customWidth="1"/>
    <col min="15080" max="15080" width="7" style="92" customWidth="1"/>
    <col min="15081" max="15081" width="8.81818181818182" style="92" customWidth="1"/>
    <col min="15082" max="15082" width="4.27272727272727" style="92" customWidth="1"/>
    <col min="15083" max="15083" width="7" style="92" customWidth="1"/>
    <col min="15084" max="15085" width="8.81818181818182" style="92" customWidth="1"/>
    <col min="15086" max="15086" width="22.3727272727273" style="92"/>
    <col min="15087" max="15087" width="8.81818181818182" style="92" customWidth="1"/>
    <col min="15088" max="15088" width="22.3727272727273" style="92"/>
    <col min="15089" max="15089" width="3.36363636363636" style="92" customWidth="1"/>
    <col min="15090" max="15090" width="5.18181818181818" style="92" customWidth="1"/>
    <col min="15091" max="15091" width="4.27272727272727" style="92" customWidth="1"/>
    <col min="15092" max="15092" width="5.18181818181818" style="92" customWidth="1"/>
    <col min="15093" max="15093" width="3.36363636363636" style="92" customWidth="1"/>
    <col min="15094" max="15094" width="8.81818181818182" style="92" customWidth="1"/>
    <col min="15095" max="15095" width="4.27272727272727" style="92" customWidth="1"/>
    <col min="15096" max="15096" width="7" style="92" customWidth="1"/>
    <col min="15097" max="15097" width="8.81818181818182" style="92" customWidth="1"/>
    <col min="15098" max="15098" width="4.27272727272727" style="92" customWidth="1"/>
    <col min="15099" max="15099" width="7" style="92" customWidth="1"/>
    <col min="15100" max="15101" width="8.81818181818182" style="92" customWidth="1"/>
    <col min="15102" max="15102" width="22.3727272727273" style="92"/>
    <col min="15103" max="15103" width="8.81818181818182" style="92" customWidth="1"/>
    <col min="15104" max="15104" width="22.3727272727273" style="92"/>
    <col min="15105" max="15105" width="3.36363636363636" style="92" customWidth="1"/>
    <col min="15106" max="15106" width="5.18181818181818" style="92" customWidth="1"/>
    <col min="15107" max="15107" width="4.27272727272727" style="92" customWidth="1"/>
    <col min="15108" max="15108" width="5.18181818181818" style="92" customWidth="1"/>
    <col min="15109" max="15109" width="3.36363636363636" style="92" customWidth="1"/>
    <col min="15110" max="15110" width="8.81818181818182" style="92" customWidth="1"/>
    <col min="15111" max="15111" width="4.27272727272727" style="92" customWidth="1"/>
    <col min="15112" max="15112" width="7" style="92" customWidth="1"/>
    <col min="15113" max="15113" width="8.81818181818182" style="92" customWidth="1"/>
    <col min="15114" max="15114" width="4.27272727272727" style="92" customWidth="1"/>
    <col min="15115" max="15115" width="7" style="92" customWidth="1"/>
    <col min="15116" max="15117" width="8.81818181818182" style="92" customWidth="1"/>
    <col min="15118" max="15118" width="22.3727272727273" style="92"/>
    <col min="15119" max="15119" width="8.81818181818182" style="92" customWidth="1"/>
    <col min="15120" max="15120" width="22.3727272727273" style="92"/>
    <col min="15121" max="15121" width="3.36363636363636" style="92" customWidth="1"/>
    <col min="15122" max="15122" width="5.18181818181818" style="92" customWidth="1"/>
    <col min="15123" max="15123" width="4.27272727272727" style="92" customWidth="1"/>
    <col min="15124" max="15124" width="5.18181818181818" style="92" customWidth="1"/>
    <col min="15125" max="15125" width="3.36363636363636" style="92" customWidth="1"/>
    <col min="15126" max="15126" width="8.81818181818182" style="92" customWidth="1"/>
    <col min="15127" max="15127" width="4.27272727272727" style="92" customWidth="1"/>
    <col min="15128" max="15128" width="7" style="92" customWidth="1"/>
    <col min="15129" max="15129" width="8.81818181818182" style="92" customWidth="1"/>
    <col min="15130" max="15130" width="4.27272727272727" style="92" customWidth="1"/>
    <col min="15131" max="15131" width="7" style="92" customWidth="1"/>
    <col min="15132" max="15133" width="8.81818181818182" style="92" customWidth="1"/>
    <col min="15134" max="15134" width="22.3727272727273" style="92"/>
    <col min="15135" max="15135" width="8.81818181818182" style="92" customWidth="1"/>
    <col min="15136" max="15136" width="22.3727272727273" style="92"/>
    <col min="15137" max="15137" width="3.36363636363636" style="92" customWidth="1"/>
    <col min="15138" max="15138" width="5.18181818181818" style="92" customWidth="1"/>
    <col min="15139" max="15139" width="4.27272727272727" style="92" customWidth="1"/>
    <col min="15140" max="15140" width="5.18181818181818" style="92" customWidth="1"/>
    <col min="15141" max="15141" width="3.36363636363636" style="92" customWidth="1"/>
    <col min="15142" max="15142" width="8.81818181818182" style="92" customWidth="1"/>
    <col min="15143" max="15143" width="4.27272727272727" style="92" customWidth="1"/>
    <col min="15144" max="15144" width="7" style="92" customWidth="1"/>
    <col min="15145" max="15145" width="8.81818181818182" style="92" customWidth="1"/>
    <col min="15146" max="15146" width="4.27272727272727" style="92" customWidth="1"/>
    <col min="15147" max="15147" width="7" style="92" customWidth="1"/>
    <col min="15148" max="15149" width="8.81818181818182" style="92" customWidth="1"/>
    <col min="15150" max="15150" width="22.3727272727273" style="92"/>
    <col min="15151" max="15151" width="8.81818181818182" style="92" customWidth="1"/>
    <col min="15152" max="15152" width="22.3727272727273" style="92"/>
    <col min="15153" max="15153" width="3.36363636363636" style="92" customWidth="1"/>
    <col min="15154" max="15154" width="5.18181818181818" style="92" customWidth="1"/>
    <col min="15155" max="15155" width="4.27272727272727" style="92" customWidth="1"/>
    <col min="15156" max="15156" width="5.18181818181818" style="92" customWidth="1"/>
    <col min="15157" max="15157" width="3.36363636363636" style="92" customWidth="1"/>
    <col min="15158" max="15158" width="8.81818181818182" style="92" customWidth="1"/>
    <col min="15159" max="15159" width="4.27272727272727" style="92" customWidth="1"/>
    <col min="15160" max="15160" width="7" style="92" customWidth="1"/>
    <col min="15161" max="15161" width="8.81818181818182" style="92" customWidth="1"/>
    <col min="15162" max="15162" width="4.27272727272727" style="92" customWidth="1"/>
    <col min="15163" max="15163" width="7" style="92" customWidth="1"/>
    <col min="15164" max="15165" width="8.81818181818182" style="92" customWidth="1"/>
    <col min="15166" max="15166" width="22.3727272727273" style="92"/>
    <col min="15167" max="15167" width="8.81818181818182" style="92" customWidth="1"/>
    <col min="15168" max="15168" width="22.3727272727273" style="92"/>
    <col min="15169" max="15169" width="3.36363636363636" style="92" customWidth="1"/>
    <col min="15170" max="15170" width="5.18181818181818" style="92" customWidth="1"/>
    <col min="15171" max="15171" width="4.27272727272727" style="92" customWidth="1"/>
    <col min="15172" max="15172" width="5.18181818181818" style="92" customWidth="1"/>
    <col min="15173" max="15173" width="3.36363636363636" style="92" customWidth="1"/>
    <col min="15174" max="15174" width="8.81818181818182" style="92" customWidth="1"/>
    <col min="15175" max="15175" width="4.27272727272727" style="92" customWidth="1"/>
    <col min="15176" max="15176" width="7" style="92" customWidth="1"/>
    <col min="15177" max="15177" width="8.81818181818182" style="92" customWidth="1"/>
    <col min="15178" max="15178" width="4.27272727272727" style="92" customWidth="1"/>
    <col min="15179" max="15179" width="7" style="92" customWidth="1"/>
    <col min="15180" max="15181" width="8.81818181818182" style="92" customWidth="1"/>
    <col min="15182" max="15182" width="22.3727272727273" style="92"/>
    <col min="15183" max="15183" width="8.81818181818182" style="92" customWidth="1"/>
    <col min="15184" max="15184" width="22.3727272727273" style="92"/>
    <col min="15185" max="15185" width="3.36363636363636" style="92" customWidth="1"/>
    <col min="15186" max="15186" width="5.18181818181818" style="92" customWidth="1"/>
    <col min="15187" max="15187" width="4.27272727272727" style="92" customWidth="1"/>
    <col min="15188" max="15188" width="5.18181818181818" style="92" customWidth="1"/>
    <col min="15189" max="15189" width="3.36363636363636" style="92" customWidth="1"/>
    <col min="15190" max="15190" width="8.81818181818182" style="92" customWidth="1"/>
    <col min="15191" max="15191" width="4.27272727272727" style="92" customWidth="1"/>
    <col min="15192" max="15192" width="7" style="92" customWidth="1"/>
    <col min="15193" max="15193" width="8.81818181818182" style="92" customWidth="1"/>
    <col min="15194" max="15194" width="4.27272727272727" style="92" customWidth="1"/>
    <col min="15195" max="15195" width="7" style="92" customWidth="1"/>
    <col min="15196" max="15197" width="8.81818181818182" style="92" customWidth="1"/>
    <col min="15198" max="15198" width="22.3727272727273" style="92"/>
    <col min="15199" max="15199" width="8.81818181818182" style="92" customWidth="1"/>
    <col min="15200" max="15200" width="22.3727272727273" style="92"/>
    <col min="15201" max="15201" width="3.36363636363636" style="92" customWidth="1"/>
    <col min="15202" max="15202" width="5.18181818181818" style="92" customWidth="1"/>
    <col min="15203" max="15203" width="4.27272727272727" style="92" customWidth="1"/>
    <col min="15204" max="15204" width="5.18181818181818" style="92" customWidth="1"/>
    <col min="15205" max="15205" width="3.36363636363636" style="92" customWidth="1"/>
    <col min="15206" max="15206" width="8.81818181818182" style="92" customWidth="1"/>
    <col min="15207" max="15207" width="4.27272727272727" style="92" customWidth="1"/>
    <col min="15208" max="15208" width="7" style="92" customWidth="1"/>
    <col min="15209" max="15209" width="8.81818181818182" style="92" customWidth="1"/>
    <col min="15210" max="15210" width="4.27272727272727" style="92" customWidth="1"/>
    <col min="15211" max="15211" width="7" style="92" customWidth="1"/>
    <col min="15212" max="15213" width="8.81818181818182" style="92" customWidth="1"/>
    <col min="15214" max="15214" width="22.3727272727273" style="92"/>
    <col min="15215" max="15215" width="8.81818181818182" style="92" customWidth="1"/>
    <col min="15216" max="15216" width="22.3727272727273" style="92"/>
    <col min="15217" max="15217" width="3.36363636363636" style="92" customWidth="1"/>
    <col min="15218" max="15218" width="5.18181818181818" style="92" customWidth="1"/>
    <col min="15219" max="15219" width="4.27272727272727" style="92" customWidth="1"/>
    <col min="15220" max="15220" width="5.18181818181818" style="92" customWidth="1"/>
    <col min="15221" max="15221" width="3.36363636363636" style="92" customWidth="1"/>
    <col min="15222" max="15222" width="8.81818181818182" style="92" customWidth="1"/>
    <col min="15223" max="15223" width="4.27272727272727" style="92" customWidth="1"/>
    <col min="15224" max="15224" width="7" style="92" customWidth="1"/>
    <col min="15225" max="15225" width="8.81818181818182" style="92" customWidth="1"/>
    <col min="15226" max="15226" width="4.27272727272727" style="92" customWidth="1"/>
    <col min="15227" max="15227" width="7" style="92" customWidth="1"/>
    <col min="15228" max="15229" width="8.81818181818182" style="92" customWidth="1"/>
    <col min="15230" max="15230" width="22.3727272727273" style="92"/>
    <col min="15231" max="15231" width="8.81818181818182" style="92" customWidth="1"/>
    <col min="15232" max="15232" width="22.3727272727273" style="92"/>
    <col min="15233" max="15233" width="3.36363636363636" style="92" customWidth="1"/>
    <col min="15234" max="15234" width="5.18181818181818" style="92" customWidth="1"/>
    <col min="15235" max="15235" width="4.27272727272727" style="92" customWidth="1"/>
    <col min="15236" max="15236" width="5.18181818181818" style="92" customWidth="1"/>
    <col min="15237" max="15237" width="3.36363636363636" style="92" customWidth="1"/>
    <col min="15238" max="15238" width="8.81818181818182" style="92" customWidth="1"/>
    <col min="15239" max="15239" width="4.27272727272727" style="92" customWidth="1"/>
    <col min="15240" max="15240" width="7" style="92" customWidth="1"/>
    <col min="15241" max="15241" width="8.81818181818182" style="92" customWidth="1"/>
    <col min="15242" max="15242" width="4.27272727272727" style="92" customWidth="1"/>
    <col min="15243" max="15243" width="7" style="92" customWidth="1"/>
    <col min="15244" max="15245" width="8.81818181818182" style="92" customWidth="1"/>
    <col min="15246" max="15246" width="22.3727272727273" style="92"/>
    <col min="15247" max="15247" width="8.81818181818182" style="92" customWidth="1"/>
    <col min="15248" max="15248" width="22.3727272727273" style="92"/>
    <col min="15249" max="15249" width="3.36363636363636" style="92" customWidth="1"/>
    <col min="15250" max="15250" width="5.18181818181818" style="92" customWidth="1"/>
    <col min="15251" max="15251" width="4.27272727272727" style="92" customWidth="1"/>
    <col min="15252" max="15252" width="5.18181818181818" style="92" customWidth="1"/>
    <col min="15253" max="15253" width="3.36363636363636" style="92" customWidth="1"/>
    <col min="15254" max="15254" width="8.81818181818182" style="92" customWidth="1"/>
    <col min="15255" max="15255" width="4.27272727272727" style="92" customWidth="1"/>
    <col min="15256" max="15256" width="7" style="92" customWidth="1"/>
    <col min="15257" max="15257" width="8.81818181818182" style="92" customWidth="1"/>
    <col min="15258" max="15258" width="4.27272727272727" style="92" customWidth="1"/>
    <col min="15259" max="15259" width="7" style="92" customWidth="1"/>
    <col min="15260" max="15261" width="8.81818181818182" style="92" customWidth="1"/>
    <col min="15262" max="15262" width="22.3727272727273" style="92"/>
    <col min="15263" max="15263" width="8.81818181818182" style="92" customWidth="1"/>
    <col min="15264" max="15264" width="22.3727272727273" style="92"/>
    <col min="15265" max="15265" width="3.36363636363636" style="92" customWidth="1"/>
    <col min="15266" max="15266" width="5.18181818181818" style="92" customWidth="1"/>
    <col min="15267" max="15267" width="4.27272727272727" style="92" customWidth="1"/>
    <col min="15268" max="15268" width="5.18181818181818" style="92" customWidth="1"/>
    <col min="15269" max="15269" width="3.36363636363636" style="92" customWidth="1"/>
    <col min="15270" max="15270" width="8.81818181818182" style="92" customWidth="1"/>
    <col min="15271" max="15271" width="4.27272727272727" style="92" customWidth="1"/>
    <col min="15272" max="15272" width="7" style="92" customWidth="1"/>
    <col min="15273" max="15273" width="8.81818181818182" style="92" customWidth="1"/>
    <col min="15274" max="15274" width="4.27272727272727" style="92" customWidth="1"/>
    <col min="15275" max="15275" width="7" style="92" customWidth="1"/>
    <col min="15276" max="15277" width="8.81818181818182" style="92" customWidth="1"/>
    <col min="15278" max="15278" width="22.3727272727273" style="92"/>
    <col min="15279" max="15279" width="8.81818181818182" style="92" customWidth="1"/>
    <col min="15280" max="15280" width="22.3727272727273" style="92"/>
    <col min="15281" max="15281" width="3.36363636363636" style="92" customWidth="1"/>
    <col min="15282" max="15282" width="5.18181818181818" style="92" customWidth="1"/>
    <col min="15283" max="15283" width="4.27272727272727" style="92" customWidth="1"/>
    <col min="15284" max="15284" width="5.18181818181818" style="92" customWidth="1"/>
    <col min="15285" max="15285" width="3.36363636363636" style="92" customWidth="1"/>
    <col min="15286" max="15286" width="8.81818181818182" style="92" customWidth="1"/>
    <col min="15287" max="15287" width="4.27272727272727" style="92" customWidth="1"/>
    <col min="15288" max="15288" width="7" style="92" customWidth="1"/>
    <col min="15289" max="15289" width="8.81818181818182" style="92" customWidth="1"/>
    <col min="15290" max="15290" width="4.27272727272727" style="92" customWidth="1"/>
    <col min="15291" max="15291" width="7" style="92" customWidth="1"/>
    <col min="15292" max="15293" width="8.81818181818182" style="92" customWidth="1"/>
    <col min="15294" max="15294" width="22.3727272727273" style="92"/>
    <col min="15295" max="15295" width="8.81818181818182" style="92" customWidth="1"/>
    <col min="15296" max="15296" width="22.3727272727273" style="92"/>
    <col min="15297" max="15297" width="3.36363636363636" style="92" customWidth="1"/>
    <col min="15298" max="15298" width="5.18181818181818" style="92" customWidth="1"/>
    <col min="15299" max="15299" width="4.27272727272727" style="92" customWidth="1"/>
    <col min="15300" max="15300" width="5.18181818181818" style="92" customWidth="1"/>
    <col min="15301" max="15301" width="3.36363636363636" style="92" customWidth="1"/>
    <col min="15302" max="15302" width="8.81818181818182" style="92" customWidth="1"/>
    <col min="15303" max="15303" width="4.27272727272727" style="92" customWidth="1"/>
    <col min="15304" max="15304" width="7" style="92" customWidth="1"/>
    <col min="15305" max="15305" width="8.81818181818182" style="92" customWidth="1"/>
    <col min="15306" max="15306" width="4.27272727272727" style="92" customWidth="1"/>
    <col min="15307" max="15307" width="7" style="92" customWidth="1"/>
    <col min="15308" max="15309" width="8.81818181818182" style="92" customWidth="1"/>
    <col min="15310" max="15310" width="22.3727272727273" style="92"/>
    <col min="15311" max="15311" width="8.81818181818182" style="92" customWidth="1"/>
    <col min="15312" max="15312" width="22.3727272727273" style="92"/>
    <col min="15313" max="15313" width="3.36363636363636" style="92" customWidth="1"/>
    <col min="15314" max="15314" width="5.18181818181818" style="92" customWidth="1"/>
    <col min="15315" max="15315" width="4.27272727272727" style="92" customWidth="1"/>
    <col min="15316" max="15316" width="5.18181818181818" style="92" customWidth="1"/>
    <col min="15317" max="15317" width="3.36363636363636" style="92" customWidth="1"/>
    <col min="15318" max="15318" width="8.81818181818182" style="92" customWidth="1"/>
    <col min="15319" max="15319" width="4.27272727272727" style="92" customWidth="1"/>
    <col min="15320" max="15320" width="7" style="92" customWidth="1"/>
    <col min="15321" max="15321" width="8.81818181818182" style="92" customWidth="1"/>
    <col min="15322" max="15322" width="4.27272727272727" style="92" customWidth="1"/>
    <col min="15323" max="15323" width="7" style="92" customWidth="1"/>
    <col min="15324" max="15325" width="8.81818181818182" style="92" customWidth="1"/>
    <col min="15326" max="15326" width="22.3727272727273" style="92"/>
    <col min="15327" max="15327" width="8.81818181818182" style="92" customWidth="1"/>
    <col min="15328" max="15328" width="22.3727272727273" style="92"/>
    <col min="15329" max="15329" width="3.36363636363636" style="92" customWidth="1"/>
    <col min="15330" max="15330" width="5.18181818181818" style="92" customWidth="1"/>
    <col min="15331" max="15331" width="4.27272727272727" style="92" customWidth="1"/>
    <col min="15332" max="15332" width="5.18181818181818" style="92" customWidth="1"/>
    <col min="15333" max="15333" width="3.36363636363636" style="92" customWidth="1"/>
    <col min="15334" max="15334" width="8.81818181818182" style="92" customWidth="1"/>
    <col min="15335" max="15335" width="4.27272727272727" style="92" customWidth="1"/>
    <col min="15336" max="15336" width="7" style="92" customWidth="1"/>
    <col min="15337" max="15337" width="8.81818181818182" style="92" customWidth="1"/>
    <col min="15338" max="15338" width="4.27272727272727" style="92" customWidth="1"/>
    <col min="15339" max="15339" width="7" style="92" customWidth="1"/>
    <col min="15340" max="15341" width="8.81818181818182" style="92" customWidth="1"/>
    <col min="15342" max="15342" width="22.3727272727273" style="92"/>
    <col min="15343" max="15343" width="8.81818181818182" style="92" customWidth="1"/>
    <col min="15344" max="15344" width="22.3727272727273" style="92"/>
    <col min="15345" max="15345" width="3.36363636363636" style="92" customWidth="1"/>
    <col min="15346" max="15346" width="5.18181818181818" style="92" customWidth="1"/>
    <col min="15347" max="15347" width="4.27272727272727" style="92" customWidth="1"/>
    <col min="15348" max="15348" width="5.18181818181818" style="92" customWidth="1"/>
    <col min="15349" max="15349" width="3.36363636363636" style="92" customWidth="1"/>
    <col min="15350" max="15350" width="8.81818181818182" style="92" customWidth="1"/>
    <col min="15351" max="15351" width="4.27272727272727" style="92" customWidth="1"/>
    <col min="15352" max="15352" width="7" style="92" customWidth="1"/>
    <col min="15353" max="15353" width="8.81818181818182" style="92" customWidth="1"/>
    <col min="15354" max="15354" width="4.27272727272727" style="92" customWidth="1"/>
    <col min="15355" max="15355" width="7" style="92" customWidth="1"/>
    <col min="15356" max="15357" width="8.81818181818182" style="92" customWidth="1"/>
    <col min="15358" max="15358" width="22.3727272727273" style="92"/>
    <col min="15359" max="15359" width="8.81818181818182" style="92" customWidth="1"/>
    <col min="15360" max="15360" width="22.3727272727273" style="92"/>
    <col min="15361" max="15361" width="3.36363636363636" style="92" customWidth="1"/>
    <col min="15362" max="15362" width="5.18181818181818" style="92" customWidth="1"/>
    <col min="15363" max="15363" width="4.27272727272727" style="92" customWidth="1"/>
    <col min="15364" max="15364" width="5.18181818181818" style="92" customWidth="1"/>
    <col min="15365" max="15365" width="3.36363636363636" style="92" customWidth="1"/>
    <col min="15366" max="15366" width="8.81818181818182" style="92" customWidth="1"/>
    <col min="15367" max="15367" width="4.27272727272727" style="92" customWidth="1"/>
    <col min="15368" max="15368" width="7" style="92" customWidth="1"/>
    <col min="15369" max="15369" width="8.81818181818182" style="92" customWidth="1"/>
    <col min="15370" max="15370" width="4.27272727272727" style="92" customWidth="1"/>
    <col min="15371" max="15371" width="7" style="92" customWidth="1"/>
    <col min="15372" max="15373" width="8.81818181818182" style="92" customWidth="1"/>
    <col min="15374" max="15374" width="22.3727272727273" style="92"/>
    <col min="15375" max="15375" width="8.81818181818182" style="92" customWidth="1"/>
    <col min="15376" max="15376" width="22.3727272727273" style="92"/>
    <col min="15377" max="15377" width="3.36363636363636" style="92" customWidth="1"/>
    <col min="15378" max="15378" width="5.18181818181818" style="92" customWidth="1"/>
    <col min="15379" max="15379" width="4.27272727272727" style="92" customWidth="1"/>
    <col min="15380" max="15380" width="5.18181818181818" style="92" customWidth="1"/>
    <col min="15381" max="15381" width="3.36363636363636" style="92" customWidth="1"/>
    <col min="15382" max="15382" width="8.81818181818182" style="92" customWidth="1"/>
    <col min="15383" max="15383" width="4.27272727272727" style="92" customWidth="1"/>
    <col min="15384" max="15384" width="7" style="92" customWidth="1"/>
    <col min="15385" max="15385" width="8.81818181818182" style="92" customWidth="1"/>
    <col min="15386" max="15386" width="4.27272727272727" style="92" customWidth="1"/>
    <col min="15387" max="15387" width="7" style="92" customWidth="1"/>
    <col min="15388" max="15389" width="8.81818181818182" style="92" customWidth="1"/>
    <col min="15390" max="15390" width="22.3727272727273" style="92"/>
    <col min="15391" max="15391" width="8.81818181818182" style="92" customWidth="1"/>
    <col min="15392" max="15392" width="22.3727272727273" style="92"/>
    <col min="15393" max="15393" width="3.36363636363636" style="92" customWidth="1"/>
    <col min="15394" max="15394" width="5.18181818181818" style="92" customWidth="1"/>
    <col min="15395" max="15395" width="4.27272727272727" style="92" customWidth="1"/>
    <col min="15396" max="15396" width="5.18181818181818" style="92" customWidth="1"/>
    <col min="15397" max="15397" width="3.36363636363636" style="92" customWidth="1"/>
    <col min="15398" max="15398" width="8.81818181818182" style="92" customWidth="1"/>
    <col min="15399" max="15399" width="4.27272727272727" style="92" customWidth="1"/>
    <col min="15400" max="15400" width="7" style="92" customWidth="1"/>
    <col min="15401" max="15401" width="8.81818181818182" style="92" customWidth="1"/>
    <col min="15402" max="15402" width="4.27272727272727" style="92" customWidth="1"/>
    <col min="15403" max="15403" width="7" style="92" customWidth="1"/>
    <col min="15404" max="15405" width="8.81818181818182" style="92" customWidth="1"/>
    <col min="15406" max="15406" width="22.3727272727273" style="92"/>
    <col min="15407" max="15407" width="8.81818181818182" style="92" customWidth="1"/>
    <col min="15408" max="15408" width="22.3727272727273" style="92"/>
    <col min="15409" max="15409" width="3.36363636363636" style="92" customWidth="1"/>
    <col min="15410" max="15410" width="5.18181818181818" style="92" customWidth="1"/>
    <col min="15411" max="15411" width="4.27272727272727" style="92" customWidth="1"/>
    <col min="15412" max="15412" width="5.18181818181818" style="92" customWidth="1"/>
    <col min="15413" max="15413" width="3.36363636363636" style="92" customWidth="1"/>
    <col min="15414" max="15414" width="8.81818181818182" style="92" customWidth="1"/>
    <col min="15415" max="15415" width="4.27272727272727" style="92" customWidth="1"/>
    <col min="15416" max="15416" width="7" style="92" customWidth="1"/>
    <col min="15417" max="15417" width="8.81818181818182" style="92" customWidth="1"/>
    <col min="15418" max="15418" width="4.27272727272727" style="92" customWidth="1"/>
    <col min="15419" max="15419" width="7" style="92" customWidth="1"/>
    <col min="15420" max="15421" width="8.81818181818182" style="92" customWidth="1"/>
    <col min="15422" max="15422" width="22.3727272727273" style="92"/>
    <col min="15423" max="15423" width="8.81818181818182" style="92" customWidth="1"/>
    <col min="15424" max="15424" width="22.3727272727273" style="92"/>
    <col min="15425" max="15425" width="3.36363636363636" style="92" customWidth="1"/>
    <col min="15426" max="15426" width="5.18181818181818" style="92" customWidth="1"/>
    <col min="15427" max="15427" width="4.27272727272727" style="92" customWidth="1"/>
    <col min="15428" max="15428" width="5.18181818181818" style="92" customWidth="1"/>
    <col min="15429" max="15429" width="3.36363636363636" style="92" customWidth="1"/>
    <col min="15430" max="15430" width="8.81818181818182" style="92" customWidth="1"/>
    <col min="15431" max="15431" width="4.27272727272727" style="92" customWidth="1"/>
    <col min="15432" max="15432" width="7" style="92" customWidth="1"/>
    <col min="15433" max="15433" width="8.81818181818182" style="92" customWidth="1"/>
    <col min="15434" max="15434" width="4.27272727272727" style="92" customWidth="1"/>
    <col min="15435" max="15435" width="7" style="92" customWidth="1"/>
    <col min="15436" max="15437" width="8.81818181818182" style="92" customWidth="1"/>
    <col min="15438" max="15438" width="22.3727272727273" style="92"/>
    <col min="15439" max="15439" width="8.81818181818182" style="92" customWidth="1"/>
    <col min="15440" max="15440" width="22.3727272727273" style="92"/>
    <col min="15441" max="15441" width="3.36363636363636" style="92" customWidth="1"/>
    <col min="15442" max="15442" width="5.18181818181818" style="92" customWidth="1"/>
    <col min="15443" max="15443" width="4.27272727272727" style="92" customWidth="1"/>
    <col min="15444" max="15444" width="5.18181818181818" style="92" customWidth="1"/>
    <col min="15445" max="15445" width="3.36363636363636" style="92" customWidth="1"/>
    <col min="15446" max="15446" width="8.81818181818182" style="92" customWidth="1"/>
    <col min="15447" max="15447" width="4.27272727272727" style="92" customWidth="1"/>
    <col min="15448" max="15448" width="7" style="92" customWidth="1"/>
    <col min="15449" max="15449" width="8.81818181818182" style="92" customWidth="1"/>
    <col min="15450" max="15450" width="4.27272727272727" style="92" customWidth="1"/>
    <col min="15451" max="15451" width="7" style="92" customWidth="1"/>
    <col min="15452" max="15453" width="8.81818181818182" style="92" customWidth="1"/>
    <col min="15454" max="15454" width="22.3727272727273" style="92"/>
    <col min="15455" max="15455" width="8.81818181818182" style="92" customWidth="1"/>
    <col min="15456" max="15456" width="22.3727272727273" style="92"/>
    <col min="15457" max="15457" width="3.36363636363636" style="92" customWidth="1"/>
    <col min="15458" max="15458" width="5.18181818181818" style="92" customWidth="1"/>
    <col min="15459" max="15459" width="4.27272727272727" style="92" customWidth="1"/>
    <col min="15460" max="15460" width="5.18181818181818" style="92" customWidth="1"/>
    <col min="15461" max="15461" width="3.36363636363636" style="92" customWidth="1"/>
    <col min="15462" max="15462" width="8.81818181818182" style="92" customWidth="1"/>
    <col min="15463" max="15463" width="4.27272727272727" style="92" customWidth="1"/>
    <col min="15464" max="15464" width="7" style="92" customWidth="1"/>
    <col min="15465" max="15465" width="8.81818181818182" style="92" customWidth="1"/>
    <col min="15466" max="15466" width="4.27272727272727" style="92" customWidth="1"/>
    <col min="15467" max="15467" width="7" style="92" customWidth="1"/>
    <col min="15468" max="15469" width="8.81818181818182" style="92" customWidth="1"/>
    <col min="15470" max="15470" width="22.3727272727273" style="92"/>
    <col min="15471" max="15471" width="8.81818181818182" style="92" customWidth="1"/>
    <col min="15472" max="15472" width="22.3727272727273" style="92"/>
    <col min="15473" max="15473" width="3.36363636363636" style="92" customWidth="1"/>
    <col min="15474" max="15474" width="5.18181818181818" style="92" customWidth="1"/>
    <col min="15475" max="15475" width="4.27272727272727" style="92" customWidth="1"/>
    <col min="15476" max="15476" width="5.18181818181818" style="92" customWidth="1"/>
    <col min="15477" max="15477" width="3.36363636363636" style="92" customWidth="1"/>
    <col min="15478" max="15478" width="8.81818181818182" style="92" customWidth="1"/>
    <col min="15479" max="15479" width="4.27272727272727" style="92" customWidth="1"/>
    <col min="15480" max="15480" width="7" style="92" customWidth="1"/>
    <col min="15481" max="15481" width="8.81818181818182" style="92" customWidth="1"/>
    <col min="15482" max="15482" width="4.27272727272727" style="92" customWidth="1"/>
    <col min="15483" max="15483" width="7" style="92" customWidth="1"/>
    <col min="15484" max="15485" width="8.81818181818182" style="92" customWidth="1"/>
    <col min="15486" max="15486" width="22.3727272727273" style="92"/>
    <col min="15487" max="15487" width="8.81818181818182" style="92" customWidth="1"/>
    <col min="15488" max="15488" width="22.3727272727273" style="92"/>
    <col min="15489" max="15489" width="3.36363636363636" style="92" customWidth="1"/>
    <col min="15490" max="15490" width="5.18181818181818" style="92" customWidth="1"/>
    <col min="15491" max="15491" width="4.27272727272727" style="92" customWidth="1"/>
    <col min="15492" max="15492" width="5.18181818181818" style="92" customWidth="1"/>
    <col min="15493" max="15493" width="3.36363636363636" style="92" customWidth="1"/>
    <col min="15494" max="15494" width="8.81818181818182" style="92" customWidth="1"/>
    <col min="15495" max="15495" width="4.27272727272727" style="92" customWidth="1"/>
    <col min="15496" max="15496" width="7" style="92" customWidth="1"/>
    <col min="15497" max="15497" width="8.81818181818182" style="92" customWidth="1"/>
    <col min="15498" max="15498" width="4.27272727272727" style="92" customWidth="1"/>
    <col min="15499" max="15499" width="7" style="92" customWidth="1"/>
    <col min="15500" max="15501" width="8.81818181818182" style="92" customWidth="1"/>
    <col min="15502" max="15502" width="22.3727272727273" style="92"/>
    <col min="15503" max="15503" width="8.81818181818182" style="92" customWidth="1"/>
    <col min="15504" max="15504" width="22.3727272727273" style="92"/>
    <col min="15505" max="15505" width="3.36363636363636" style="92" customWidth="1"/>
    <col min="15506" max="15506" width="5.18181818181818" style="92" customWidth="1"/>
    <col min="15507" max="15507" width="4.27272727272727" style="92" customWidth="1"/>
    <col min="15508" max="15508" width="5.18181818181818" style="92" customWidth="1"/>
    <col min="15509" max="15509" width="3.36363636363636" style="92" customWidth="1"/>
    <col min="15510" max="15510" width="8.81818181818182" style="92" customWidth="1"/>
    <col min="15511" max="15511" width="4.27272727272727" style="92" customWidth="1"/>
    <col min="15512" max="15512" width="7" style="92" customWidth="1"/>
    <col min="15513" max="15513" width="8.81818181818182" style="92" customWidth="1"/>
    <col min="15514" max="15514" width="4.27272727272727" style="92" customWidth="1"/>
    <col min="15515" max="15515" width="7" style="92" customWidth="1"/>
    <col min="15516" max="15517" width="8.81818181818182" style="92" customWidth="1"/>
    <col min="15518" max="15518" width="22.3727272727273" style="92"/>
    <col min="15519" max="15519" width="8.81818181818182" style="92" customWidth="1"/>
    <col min="15520" max="15520" width="22.3727272727273" style="92"/>
    <col min="15521" max="15521" width="3.36363636363636" style="92" customWidth="1"/>
    <col min="15522" max="15522" width="5.18181818181818" style="92" customWidth="1"/>
    <col min="15523" max="15523" width="4.27272727272727" style="92" customWidth="1"/>
    <col min="15524" max="15524" width="5.18181818181818" style="92" customWidth="1"/>
    <col min="15525" max="15525" width="3.36363636363636" style="92" customWidth="1"/>
    <col min="15526" max="15526" width="8.81818181818182" style="92" customWidth="1"/>
    <col min="15527" max="15527" width="4.27272727272727" style="92" customWidth="1"/>
    <col min="15528" max="15528" width="7" style="92" customWidth="1"/>
    <col min="15529" max="15529" width="8.81818181818182" style="92" customWidth="1"/>
    <col min="15530" max="15530" width="4.27272727272727" style="92" customWidth="1"/>
    <col min="15531" max="15531" width="7" style="92" customWidth="1"/>
    <col min="15532" max="15533" width="8.81818181818182" style="92" customWidth="1"/>
    <col min="15534" max="15534" width="22.3727272727273" style="92"/>
    <col min="15535" max="15535" width="8.81818181818182" style="92" customWidth="1"/>
    <col min="15536" max="15536" width="22.3727272727273" style="92"/>
    <col min="15537" max="15537" width="3.36363636363636" style="92" customWidth="1"/>
    <col min="15538" max="15538" width="5.18181818181818" style="92" customWidth="1"/>
    <col min="15539" max="15539" width="4.27272727272727" style="92" customWidth="1"/>
    <col min="15540" max="15540" width="5.18181818181818" style="92" customWidth="1"/>
    <col min="15541" max="15541" width="3.36363636363636" style="92" customWidth="1"/>
    <col min="15542" max="15542" width="8.81818181818182" style="92" customWidth="1"/>
    <col min="15543" max="15543" width="4.27272727272727" style="92" customWidth="1"/>
    <col min="15544" max="15544" width="7" style="92" customWidth="1"/>
    <col min="15545" max="15545" width="8.81818181818182" style="92" customWidth="1"/>
    <col min="15546" max="15546" width="4.27272727272727" style="92" customWidth="1"/>
    <col min="15547" max="15547" width="7" style="92" customWidth="1"/>
    <col min="15548" max="15549" width="8.81818181818182" style="92" customWidth="1"/>
    <col min="15550" max="15550" width="22.3727272727273" style="92"/>
    <col min="15551" max="15551" width="8.81818181818182" style="92" customWidth="1"/>
    <col min="15552" max="15552" width="22.3727272727273" style="92"/>
    <col min="15553" max="15553" width="3.36363636363636" style="92" customWidth="1"/>
    <col min="15554" max="15554" width="5.18181818181818" style="92" customWidth="1"/>
    <col min="15555" max="15555" width="4.27272727272727" style="92" customWidth="1"/>
    <col min="15556" max="15556" width="5.18181818181818" style="92" customWidth="1"/>
    <col min="15557" max="15557" width="3.36363636363636" style="92" customWidth="1"/>
    <col min="15558" max="15558" width="8.81818181818182" style="92" customWidth="1"/>
    <col min="15559" max="15559" width="4.27272727272727" style="92" customWidth="1"/>
    <col min="15560" max="15560" width="7" style="92" customWidth="1"/>
    <col min="15561" max="15561" width="8.81818181818182" style="92" customWidth="1"/>
    <col min="15562" max="15562" width="4.27272727272727" style="92" customWidth="1"/>
    <col min="15563" max="15563" width="7" style="92" customWidth="1"/>
    <col min="15564" max="15565" width="8.81818181818182" style="92" customWidth="1"/>
    <col min="15566" max="15566" width="22.3727272727273" style="92"/>
    <col min="15567" max="15567" width="8.81818181818182" style="92" customWidth="1"/>
    <col min="15568" max="15568" width="22.3727272727273" style="92"/>
    <col min="15569" max="15569" width="3.36363636363636" style="92" customWidth="1"/>
    <col min="15570" max="15570" width="5.18181818181818" style="92" customWidth="1"/>
    <col min="15571" max="15571" width="4.27272727272727" style="92" customWidth="1"/>
    <col min="15572" max="15572" width="5.18181818181818" style="92" customWidth="1"/>
    <col min="15573" max="15573" width="3.36363636363636" style="92" customWidth="1"/>
    <col min="15574" max="15574" width="8.81818181818182" style="92" customWidth="1"/>
    <col min="15575" max="15575" width="4.27272727272727" style="92" customWidth="1"/>
    <col min="15576" max="15576" width="7" style="92" customWidth="1"/>
    <col min="15577" max="15577" width="8.81818181818182" style="92" customWidth="1"/>
    <col min="15578" max="15578" width="4.27272727272727" style="92" customWidth="1"/>
    <col min="15579" max="15579" width="7" style="92" customWidth="1"/>
    <col min="15580" max="15581" width="8.81818181818182" style="92" customWidth="1"/>
    <col min="15582" max="15582" width="22.3727272727273" style="92"/>
    <col min="15583" max="15583" width="8.81818181818182" style="92" customWidth="1"/>
    <col min="15584" max="15584" width="22.3727272727273" style="92"/>
    <col min="15585" max="15585" width="3.36363636363636" style="92" customWidth="1"/>
    <col min="15586" max="15586" width="5.18181818181818" style="92" customWidth="1"/>
    <col min="15587" max="15587" width="4.27272727272727" style="92" customWidth="1"/>
    <col min="15588" max="15588" width="5.18181818181818" style="92" customWidth="1"/>
    <col min="15589" max="15589" width="3.36363636363636" style="92" customWidth="1"/>
    <col min="15590" max="15590" width="8.81818181818182" style="92" customWidth="1"/>
    <col min="15591" max="15591" width="4.27272727272727" style="92" customWidth="1"/>
    <col min="15592" max="15592" width="7" style="92" customWidth="1"/>
    <col min="15593" max="15593" width="8.81818181818182" style="92" customWidth="1"/>
    <col min="15594" max="15594" width="4.27272727272727" style="92" customWidth="1"/>
    <col min="15595" max="15595" width="7" style="92" customWidth="1"/>
    <col min="15596" max="15597" width="8.81818181818182" style="92" customWidth="1"/>
    <col min="15598" max="15598" width="22.3727272727273" style="92"/>
    <col min="15599" max="15599" width="8.81818181818182" style="92" customWidth="1"/>
    <col min="15600" max="15600" width="22.3727272727273" style="92"/>
    <col min="15601" max="15601" width="3.36363636363636" style="92" customWidth="1"/>
    <col min="15602" max="15602" width="5.18181818181818" style="92" customWidth="1"/>
    <col min="15603" max="15603" width="4.27272727272727" style="92" customWidth="1"/>
    <col min="15604" max="15604" width="5.18181818181818" style="92" customWidth="1"/>
    <col min="15605" max="15605" width="3.36363636363636" style="92" customWidth="1"/>
    <col min="15606" max="15606" width="8.81818181818182" style="92" customWidth="1"/>
    <col min="15607" max="15607" width="4.27272727272727" style="92" customWidth="1"/>
    <col min="15608" max="15608" width="7" style="92" customWidth="1"/>
    <col min="15609" max="15609" width="8.81818181818182" style="92" customWidth="1"/>
    <col min="15610" max="15610" width="4.27272727272727" style="92" customWidth="1"/>
    <col min="15611" max="15611" width="7" style="92" customWidth="1"/>
    <col min="15612" max="15613" width="8.81818181818182" style="92" customWidth="1"/>
    <col min="15614" max="15614" width="22.3727272727273" style="92"/>
    <col min="15615" max="15615" width="8.81818181818182" style="92" customWidth="1"/>
    <col min="15616" max="15616" width="22.3727272727273" style="92"/>
    <col min="15617" max="15617" width="3.36363636363636" style="92" customWidth="1"/>
    <col min="15618" max="15618" width="5.18181818181818" style="92" customWidth="1"/>
    <col min="15619" max="15619" width="4.27272727272727" style="92" customWidth="1"/>
    <col min="15620" max="15620" width="5.18181818181818" style="92" customWidth="1"/>
    <col min="15621" max="15621" width="3.36363636363636" style="92" customWidth="1"/>
    <col min="15622" max="15622" width="8.81818181818182" style="92" customWidth="1"/>
    <col min="15623" max="15623" width="4.27272727272727" style="92" customWidth="1"/>
    <col min="15624" max="15624" width="7" style="92" customWidth="1"/>
    <col min="15625" max="15625" width="8.81818181818182" style="92" customWidth="1"/>
    <col min="15626" max="15626" width="4.27272727272727" style="92" customWidth="1"/>
    <col min="15627" max="15627" width="7" style="92" customWidth="1"/>
    <col min="15628" max="15629" width="8.81818181818182" style="92" customWidth="1"/>
    <col min="15630" max="15630" width="22.3727272727273" style="92"/>
    <col min="15631" max="15631" width="8.81818181818182" style="92" customWidth="1"/>
    <col min="15632" max="15632" width="22.3727272727273" style="92"/>
    <col min="15633" max="15633" width="3.36363636363636" style="92" customWidth="1"/>
    <col min="15634" max="15634" width="5.18181818181818" style="92" customWidth="1"/>
    <col min="15635" max="15635" width="4.27272727272727" style="92" customWidth="1"/>
    <col min="15636" max="15636" width="5.18181818181818" style="92" customWidth="1"/>
    <col min="15637" max="15637" width="3.36363636363636" style="92" customWidth="1"/>
    <col min="15638" max="15638" width="8.81818181818182" style="92" customWidth="1"/>
    <col min="15639" max="15639" width="4.27272727272727" style="92" customWidth="1"/>
    <col min="15640" max="15640" width="7" style="92" customWidth="1"/>
    <col min="15641" max="15641" width="8.81818181818182" style="92" customWidth="1"/>
    <col min="15642" max="15642" width="4.27272727272727" style="92" customWidth="1"/>
    <col min="15643" max="15643" width="7" style="92" customWidth="1"/>
    <col min="15644" max="15645" width="8.81818181818182" style="92" customWidth="1"/>
    <col min="15646" max="15646" width="22.3727272727273" style="92"/>
    <col min="15647" max="15647" width="8.81818181818182" style="92" customWidth="1"/>
    <col min="15648" max="15648" width="22.3727272727273" style="92"/>
    <col min="15649" max="15649" width="3.36363636363636" style="92" customWidth="1"/>
    <col min="15650" max="15650" width="5.18181818181818" style="92" customWidth="1"/>
    <col min="15651" max="15651" width="4.27272727272727" style="92" customWidth="1"/>
    <col min="15652" max="15652" width="5.18181818181818" style="92" customWidth="1"/>
    <col min="15653" max="15653" width="3.36363636363636" style="92" customWidth="1"/>
    <col min="15654" max="15654" width="8.81818181818182" style="92" customWidth="1"/>
    <col min="15655" max="15655" width="4.27272727272727" style="92" customWidth="1"/>
    <col min="15656" max="15656" width="7" style="92" customWidth="1"/>
    <col min="15657" max="15657" width="8.81818181818182" style="92" customWidth="1"/>
    <col min="15658" max="15658" width="4.27272727272727" style="92" customWidth="1"/>
    <col min="15659" max="15659" width="7" style="92" customWidth="1"/>
    <col min="15660" max="15661" width="8.81818181818182" style="92" customWidth="1"/>
    <col min="15662" max="15662" width="22.3727272727273" style="92"/>
    <col min="15663" max="15663" width="8.81818181818182" style="92" customWidth="1"/>
    <col min="15664" max="15664" width="22.3727272727273" style="92"/>
    <col min="15665" max="15665" width="3.36363636363636" style="92" customWidth="1"/>
    <col min="15666" max="15666" width="5.18181818181818" style="92" customWidth="1"/>
    <col min="15667" max="15667" width="4.27272727272727" style="92" customWidth="1"/>
    <col min="15668" max="15668" width="5.18181818181818" style="92" customWidth="1"/>
    <col min="15669" max="15669" width="3.36363636363636" style="92" customWidth="1"/>
    <col min="15670" max="15670" width="8.81818181818182" style="92" customWidth="1"/>
    <col min="15671" max="15671" width="4.27272727272727" style="92" customWidth="1"/>
    <col min="15672" max="15672" width="7" style="92" customWidth="1"/>
    <col min="15673" max="15673" width="8.81818181818182" style="92" customWidth="1"/>
    <col min="15674" max="15674" width="4.27272727272727" style="92" customWidth="1"/>
    <col min="15675" max="15675" width="7" style="92" customWidth="1"/>
    <col min="15676" max="15677" width="8.81818181818182" style="92" customWidth="1"/>
    <col min="15678" max="15678" width="22.3727272727273" style="92"/>
    <col min="15679" max="15679" width="8.81818181818182" style="92" customWidth="1"/>
    <col min="15680" max="15680" width="22.3727272727273" style="92"/>
    <col min="15681" max="15681" width="3.36363636363636" style="92" customWidth="1"/>
    <col min="15682" max="15682" width="5.18181818181818" style="92" customWidth="1"/>
    <col min="15683" max="15683" width="4.27272727272727" style="92" customWidth="1"/>
    <col min="15684" max="15684" width="5.18181818181818" style="92" customWidth="1"/>
    <col min="15685" max="15685" width="3.36363636363636" style="92" customWidth="1"/>
    <col min="15686" max="15686" width="8.81818181818182" style="92" customWidth="1"/>
    <col min="15687" max="15687" width="4.27272727272727" style="92" customWidth="1"/>
    <col min="15688" max="15688" width="7" style="92" customWidth="1"/>
    <col min="15689" max="15689" width="8.81818181818182" style="92" customWidth="1"/>
    <col min="15690" max="15690" width="4.27272727272727" style="92" customWidth="1"/>
    <col min="15691" max="15691" width="7" style="92" customWidth="1"/>
    <col min="15692" max="15693" width="8.81818181818182" style="92" customWidth="1"/>
    <col min="15694" max="15694" width="22.3727272727273" style="92"/>
    <col min="15695" max="15695" width="8.81818181818182" style="92" customWidth="1"/>
    <col min="15696" max="15696" width="22.3727272727273" style="92"/>
    <col min="15697" max="15697" width="3.36363636363636" style="92" customWidth="1"/>
    <col min="15698" max="15698" width="5.18181818181818" style="92" customWidth="1"/>
    <col min="15699" max="15699" width="4.27272727272727" style="92" customWidth="1"/>
    <col min="15700" max="15700" width="5.18181818181818" style="92" customWidth="1"/>
    <col min="15701" max="15701" width="3.36363636363636" style="92" customWidth="1"/>
    <col min="15702" max="15702" width="8.81818181818182" style="92" customWidth="1"/>
    <col min="15703" max="15703" width="4.27272727272727" style="92" customWidth="1"/>
    <col min="15704" max="15704" width="7" style="92" customWidth="1"/>
    <col min="15705" max="15705" width="8.81818181818182" style="92" customWidth="1"/>
    <col min="15706" max="15706" width="4.27272727272727" style="92" customWidth="1"/>
    <col min="15707" max="15707" width="7" style="92" customWidth="1"/>
    <col min="15708" max="15709" width="8.81818181818182" style="92" customWidth="1"/>
    <col min="15710" max="15710" width="22.3727272727273" style="92"/>
    <col min="15711" max="15711" width="8.81818181818182" style="92" customWidth="1"/>
    <col min="15712" max="15712" width="22.3727272727273" style="92"/>
    <col min="15713" max="15713" width="3.36363636363636" style="92" customWidth="1"/>
    <col min="15714" max="15714" width="5.18181818181818" style="92" customWidth="1"/>
    <col min="15715" max="15715" width="4.27272727272727" style="92" customWidth="1"/>
    <col min="15716" max="15716" width="5.18181818181818" style="92" customWidth="1"/>
    <col min="15717" max="15717" width="3.36363636363636" style="92" customWidth="1"/>
    <col min="15718" max="15718" width="8.81818181818182" style="92" customWidth="1"/>
    <col min="15719" max="15719" width="4.27272727272727" style="92" customWidth="1"/>
    <col min="15720" max="15720" width="7" style="92" customWidth="1"/>
    <col min="15721" max="15721" width="8.81818181818182" style="92" customWidth="1"/>
    <col min="15722" max="15722" width="4.27272727272727" style="92" customWidth="1"/>
    <col min="15723" max="15723" width="7" style="92" customWidth="1"/>
    <col min="15724" max="15725" width="8.81818181818182" style="92" customWidth="1"/>
    <col min="15726" max="15726" width="22.3727272727273" style="92"/>
    <col min="15727" max="15727" width="8.81818181818182" style="92" customWidth="1"/>
    <col min="15728" max="15728" width="22.3727272727273" style="92"/>
    <col min="15729" max="15729" width="3.36363636363636" style="92" customWidth="1"/>
    <col min="15730" max="15730" width="5.18181818181818" style="92" customWidth="1"/>
    <col min="15731" max="15731" width="4.27272727272727" style="92" customWidth="1"/>
    <col min="15732" max="15732" width="5.18181818181818" style="92" customWidth="1"/>
    <col min="15733" max="15733" width="3.36363636363636" style="92" customWidth="1"/>
    <col min="15734" max="15734" width="8.81818181818182" style="92" customWidth="1"/>
    <col min="15735" max="15735" width="4.27272727272727" style="92" customWidth="1"/>
    <col min="15736" max="15736" width="7" style="92" customWidth="1"/>
    <col min="15737" max="15737" width="8.81818181818182" style="92" customWidth="1"/>
    <col min="15738" max="15738" width="4.27272727272727" style="92" customWidth="1"/>
    <col min="15739" max="15739" width="7" style="92" customWidth="1"/>
    <col min="15740" max="15741" width="8.81818181818182" style="92" customWidth="1"/>
    <col min="15742" max="15742" width="22.3727272727273" style="92"/>
    <col min="15743" max="15743" width="8.81818181818182" style="92" customWidth="1"/>
    <col min="15744" max="15744" width="22.3727272727273" style="92"/>
    <col min="15745" max="15745" width="3.36363636363636" style="92" customWidth="1"/>
    <col min="15746" max="15746" width="5.18181818181818" style="92" customWidth="1"/>
    <col min="15747" max="15747" width="4.27272727272727" style="92" customWidth="1"/>
    <col min="15748" max="15748" width="5.18181818181818" style="92" customWidth="1"/>
    <col min="15749" max="15749" width="3.36363636363636" style="92" customWidth="1"/>
    <col min="15750" max="15750" width="8.81818181818182" style="92" customWidth="1"/>
    <col min="15751" max="15751" width="4.27272727272727" style="92" customWidth="1"/>
    <col min="15752" max="15752" width="7" style="92" customWidth="1"/>
    <col min="15753" max="15753" width="8.81818181818182" style="92" customWidth="1"/>
    <col min="15754" max="15754" width="4.27272727272727" style="92" customWidth="1"/>
    <col min="15755" max="15755" width="7" style="92" customWidth="1"/>
    <col min="15756" max="15757" width="8.81818181818182" style="92" customWidth="1"/>
    <col min="15758" max="15758" width="22.3727272727273" style="92"/>
    <col min="15759" max="15759" width="8.81818181818182" style="92" customWidth="1"/>
    <col min="15760" max="15760" width="22.3727272727273" style="92"/>
    <col min="15761" max="15761" width="3.36363636363636" style="92" customWidth="1"/>
    <col min="15762" max="15762" width="5.18181818181818" style="92" customWidth="1"/>
    <col min="15763" max="15763" width="4.27272727272727" style="92" customWidth="1"/>
    <col min="15764" max="15764" width="5.18181818181818" style="92" customWidth="1"/>
    <col min="15765" max="15765" width="3.36363636363636" style="92" customWidth="1"/>
    <col min="15766" max="15766" width="8.81818181818182" style="92" customWidth="1"/>
    <col min="15767" max="15767" width="4.27272727272727" style="92" customWidth="1"/>
    <col min="15768" max="15768" width="7" style="92" customWidth="1"/>
    <col min="15769" max="15769" width="8.81818181818182" style="92" customWidth="1"/>
    <col min="15770" max="15770" width="4.27272727272727" style="92" customWidth="1"/>
    <col min="15771" max="15771" width="7" style="92" customWidth="1"/>
    <col min="15772" max="15773" width="8.81818181818182" style="92" customWidth="1"/>
    <col min="15774" max="15774" width="22.3727272727273" style="92"/>
    <col min="15775" max="15775" width="8.81818181818182" style="92" customWidth="1"/>
    <col min="15776" max="15776" width="22.3727272727273" style="92"/>
    <col min="15777" max="15777" width="3.36363636363636" style="92" customWidth="1"/>
    <col min="15778" max="15778" width="5.18181818181818" style="92" customWidth="1"/>
    <col min="15779" max="15779" width="4.27272727272727" style="92" customWidth="1"/>
    <col min="15780" max="15780" width="5.18181818181818" style="92" customWidth="1"/>
    <col min="15781" max="15781" width="3.36363636363636" style="92" customWidth="1"/>
    <col min="15782" max="15782" width="8.81818181818182" style="92" customWidth="1"/>
    <col min="15783" max="15783" width="4.27272727272727" style="92" customWidth="1"/>
    <col min="15784" max="15784" width="7" style="92" customWidth="1"/>
    <col min="15785" max="15785" width="8.81818181818182" style="92" customWidth="1"/>
    <col min="15786" max="15786" width="4.27272727272727" style="92" customWidth="1"/>
    <col min="15787" max="15787" width="7" style="92" customWidth="1"/>
    <col min="15788" max="15789" width="8.81818181818182" style="92" customWidth="1"/>
    <col min="15790" max="15790" width="22.3727272727273" style="92"/>
    <col min="15791" max="15791" width="8.81818181818182" style="92" customWidth="1"/>
    <col min="15792" max="15792" width="22.3727272727273" style="92"/>
    <col min="15793" max="15793" width="3.36363636363636" style="92" customWidth="1"/>
    <col min="15794" max="15794" width="5.18181818181818" style="92" customWidth="1"/>
    <col min="15795" max="15795" width="4.27272727272727" style="92" customWidth="1"/>
    <col min="15796" max="15796" width="5.18181818181818" style="92" customWidth="1"/>
    <col min="15797" max="15797" width="3.36363636363636" style="92" customWidth="1"/>
    <col min="15798" max="15798" width="8.81818181818182" style="92" customWidth="1"/>
    <col min="15799" max="15799" width="4.27272727272727" style="92" customWidth="1"/>
    <col min="15800" max="15800" width="7" style="92" customWidth="1"/>
    <col min="15801" max="15801" width="8.81818181818182" style="92" customWidth="1"/>
    <col min="15802" max="15802" width="4.27272727272727" style="92" customWidth="1"/>
    <col min="15803" max="15803" width="7" style="92" customWidth="1"/>
    <col min="15804" max="15805" width="8.81818181818182" style="92" customWidth="1"/>
    <col min="15806" max="15806" width="22.3727272727273" style="92"/>
    <col min="15807" max="15807" width="8.81818181818182" style="92" customWidth="1"/>
    <col min="15808" max="15808" width="22.3727272727273" style="92"/>
    <col min="15809" max="15809" width="3.36363636363636" style="92" customWidth="1"/>
    <col min="15810" max="15810" width="5.18181818181818" style="92" customWidth="1"/>
    <col min="15811" max="15811" width="4.27272727272727" style="92" customWidth="1"/>
    <col min="15812" max="15812" width="5.18181818181818" style="92" customWidth="1"/>
    <col min="15813" max="15813" width="3.36363636363636" style="92" customWidth="1"/>
    <col min="15814" max="15814" width="8.81818181818182" style="92" customWidth="1"/>
    <col min="15815" max="15815" width="4.27272727272727" style="92" customWidth="1"/>
    <col min="15816" max="15816" width="7" style="92" customWidth="1"/>
    <col min="15817" max="15817" width="8.81818181818182" style="92" customWidth="1"/>
    <col min="15818" max="15818" width="4.27272727272727" style="92" customWidth="1"/>
    <col min="15819" max="15819" width="7" style="92" customWidth="1"/>
    <col min="15820" max="15821" width="8.81818181818182" style="92" customWidth="1"/>
    <col min="15822" max="15822" width="22.3727272727273" style="92"/>
    <col min="15823" max="15823" width="8.81818181818182" style="92" customWidth="1"/>
    <col min="15824" max="15824" width="22.3727272727273" style="92"/>
    <col min="15825" max="15825" width="3.36363636363636" style="92" customWidth="1"/>
    <col min="15826" max="15826" width="5.18181818181818" style="92" customWidth="1"/>
    <col min="15827" max="15827" width="4.27272727272727" style="92" customWidth="1"/>
    <col min="15828" max="15828" width="5.18181818181818" style="92" customWidth="1"/>
    <col min="15829" max="15829" width="3.36363636363636" style="92" customWidth="1"/>
    <col min="15830" max="15830" width="8.81818181818182" style="92" customWidth="1"/>
    <col min="15831" max="15831" width="4.27272727272727" style="92" customWidth="1"/>
    <col min="15832" max="15832" width="7" style="92" customWidth="1"/>
    <col min="15833" max="15833" width="8.81818181818182" style="92" customWidth="1"/>
    <col min="15834" max="15834" width="4.27272727272727" style="92" customWidth="1"/>
    <col min="15835" max="15835" width="7" style="92" customWidth="1"/>
    <col min="15836" max="15837" width="8.81818181818182" style="92" customWidth="1"/>
    <col min="15838" max="15838" width="22.3727272727273" style="92"/>
    <col min="15839" max="15839" width="8.81818181818182" style="92" customWidth="1"/>
    <col min="15840" max="15840" width="22.3727272727273" style="92"/>
    <col min="15841" max="15841" width="3.36363636363636" style="92" customWidth="1"/>
    <col min="15842" max="15842" width="5.18181818181818" style="92" customWidth="1"/>
    <col min="15843" max="15843" width="4.27272727272727" style="92" customWidth="1"/>
    <col min="15844" max="15844" width="5.18181818181818" style="92" customWidth="1"/>
    <col min="15845" max="15845" width="3.36363636363636" style="92" customWidth="1"/>
    <col min="15846" max="15846" width="8.81818181818182" style="92" customWidth="1"/>
    <col min="15847" max="15847" width="4.27272727272727" style="92" customWidth="1"/>
    <col min="15848" max="15848" width="7" style="92" customWidth="1"/>
    <col min="15849" max="15849" width="8.81818181818182" style="92" customWidth="1"/>
    <col min="15850" max="15850" width="4.27272727272727" style="92" customWidth="1"/>
    <col min="15851" max="15851" width="7" style="92" customWidth="1"/>
    <col min="15852" max="15853" width="8.81818181818182" style="92" customWidth="1"/>
    <col min="15854" max="15854" width="22.3727272727273" style="92"/>
    <col min="15855" max="15855" width="8.81818181818182" style="92" customWidth="1"/>
    <col min="15856" max="15856" width="22.3727272727273" style="92"/>
    <col min="15857" max="15857" width="3.36363636363636" style="92" customWidth="1"/>
    <col min="15858" max="15858" width="5.18181818181818" style="92" customWidth="1"/>
    <col min="15859" max="15859" width="4.27272727272727" style="92" customWidth="1"/>
    <col min="15860" max="15860" width="5.18181818181818" style="92" customWidth="1"/>
    <col min="15861" max="15861" width="3.36363636363636" style="92" customWidth="1"/>
    <col min="15862" max="15862" width="8.81818181818182" style="92" customWidth="1"/>
    <col min="15863" max="15863" width="4.27272727272727" style="92" customWidth="1"/>
    <col min="15864" max="15864" width="7" style="92" customWidth="1"/>
    <col min="15865" max="15865" width="8.81818181818182" style="92" customWidth="1"/>
    <col min="15866" max="15866" width="4.27272727272727" style="92" customWidth="1"/>
    <col min="15867" max="15867" width="7" style="92" customWidth="1"/>
    <col min="15868" max="15869" width="8.81818181818182" style="92" customWidth="1"/>
    <col min="15870" max="15870" width="22.3727272727273" style="92"/>
    <col min="15871" max="15871" width="8.81818181818182" style="92" customWidth="1"/>
    <col min="15872" max="15872" width="22.3727272727273" style="92"/>
    <col min="15873" max="15873" width="3.36363636363636" style="92" customWidth="1"/>
    <col min="15874" max="15874" width="5.18181818181818" style="92" customWidth="1"/>
    <col min="15875" max="15875" width="4.27272727272727" style="92" customWidth="1"/>
    <col min="15876" max="15876" width="5.18181818181818" style="92" customWidth="1"/>
    <col min="15877" max="15877" width="3.36363636363636" style="92" customWidth="1"/>
    <col min="15878" max="15878" width="8.81818181818182" style="92" customWidth="1"/>
    <col min="15879" max="15879" width="4.27272727272727" style="92" customWidth="1"/>
    <col min="15880" max="15880" width="7" style="92" customWidth="1"/>
    <col min="15881" max="15881" width="8.81818181818182" style="92" customWidth="1"/>
    <col min="15882" max="15882" width="4.27272727272727" style="92" customWidth="1"/>
    <col min="15883" max="15883" width="7" style="92" customWidth="1"/>
    <col min="15884" max="15885" width="8.81818181818182" style="92" customWidth="1"/>
    <col min="15886" max="15886" width="22.3727272727273" style="92"/>
    <col min="15887" max="15887" width="8.81818181818182" style="92" customWidth="1"/>
    <col min="15888" max="15888" width="22.3727272727273" style="92"/>
    <col min="15889" max="15889" width="3.36363636363636" style="92" customWidth="1"/>
    <col min="15890" max="15890" width="5.18181818181818" style="92" customWidth="1"/>
    <col min="15891" max="15891" width="4.27272727272727" style="92" customWidth="1"/>
    <col min="15892" max="15892" width="5.18181818181818" style="92" customWidth="1"/>
    <col min="15893" max="15893" width="3.36363636363636" style="92" customWidth="1"/>
    <col min="15894" max="15894" width="8.81818181818182" style="92" customWidth="1"/>
    <col min="15895" max="15895" width="4.27272727272727" style="92" customWidth="1"/>
    <col min="15896" max="15896" width="7" style="92" customWidth="1"/>
    <col min="15897" max="15897" width="8.81818181818182" style="92" customWidth="1"/>
    <col min="15898" max="15898" width="4.27272727272727" style="92" customWidth="1"/>
    <col min="15899" max="15899" width="7" style="92" customWidth="1"/>
    <col min="15900" max="15901" width="8.81818181818182" style="92" customWidth="1"/>
    <col min="15902" max="15902" width="22.3727272727273" style="92"/>
    <col min="15903" max="15903" width="8.81818181818182" style="92" customWidth="1"/>
    <col min="15904" max="15904" width="22.3727272727273" style="92"/>
    <col min="15905" max="15905" width="3.36363636363636" style="92" customWidth="1"/>
    <col min="15906" max="15906" width="5.18181818181818" style="92" customWidth="1"/>
    <col min="15907" max="15907" width="4.27272727272727" style="92" customWidth="1"/>
    <col min="15908" max="15908" width="5.18181818181818" style="92" customWidth="1"/>
    <col min="15909" max="15909" width="3.36363636363636" style="92" customWidth="1"/>
    <col min="15910" max="15910" width="8.81818181818182" style="92" customWidth="1"/>
    <col min="15911" max="15911" width="4.27272727272727" style="92" customWidth="1"/>
    <col min="15912" max="15912" width="7" style="92" customWidth="1"/>
    <col min="15913" max="15913" width="8.81818181818182" style="92" customWidth="1"/>
    <col min="15914" max="15914" width="4.27272727272727" style="92" customWidth="1"/>
    <col min="15915" max="15915" width="7" style="92" customWidth="1"/>
    <col min="15916" max="15917" width="8.81818181818182" style="92" customWidth="1"/>
    <col min="15918" max="15918" width="22.3727272727273" style="92"/>
    <col min="15919" max="15919" width="8.81818181818182" style="92" customWidth="1"/>
    <col min="15920" max="15920" width="22.3727272727273" style="92"/>
    <col min="15921" max="15921" width="3.36363636363636" style="92" customWidth="1"/>
    <col min="15922" max="15922" width="5.18181818181818" style="92" customWidth="1"/>
    <col min="15923" max="15923" width="4.27272727272727" style="92" customWidth="1"/>
    <col min="15924" max="15924" width="5.18181818181818" style="92" customWidth="1"/>
    <col min="15925" max="15925" width="3.36363636363636" style="92" customWidth="1"/>
    <col min="15926" max="15926" width="8.81818181818182" style="92" customWidth="1"/>
    <col min="15927" max="15927" width="4.27272727272727" style="92" customWidth="1"/>
    <col min="15928" max="15928" width="7" style="92" customWidth="1"/>
    <col min="15929" max="15929" width="8.81818181818182" style="92" customWidth="1"/>
    <col min="15930" max="15930" width="4.27272727272727" style="92" customWidth="1"/>
    <col min="15931" max="15931" width="7" style="92" customWidth="1"/>
    <col min="15932" max="15933" width="8.81818181818182" style="92" customWidth="1"/>
    <col min="15934" max="15934" width="22.3727272727273" style="92"/>
    <col min="15935" max="15935" width="8.81818181818182" style="92" customWidth="1"/>
    <col min="15936" max="15936" width="22.3727272727273" style="92"/>
    <col min="15937" max="15937" width="3.36363636363636" style="92" customWidth="1"/>
    <col min="15938" max="15938" width="5.18181818181818" style="92" customWidth="1"/>
    <col min="15939" max="15939" width="4.27272727272727" style="92" customWidth="1"/>
    <col min="15940" max="15940" width="5.18181818181818" style="92" customWidth="1"/>
    <col min="15941" max="15941" width="3.36363636363636" style="92" customWidth="1"/>
    <col min="15942" max="15942" width="8.81818181818182" style="92" customWidth="1"/>
    <col min="15943" max="15943" width="4.27272727272727" style="92" customWidth="1"/>
    <col min="15944" max="15944" width="7" style="92" customWidth="1"/>
    <col min="15945" max="15945" width="8.81818181818182" style="92" customWidth="1"/>
    <col min="15946" max="15946" width="4.27272727272727" style="92" customWidth="1"/>
    <col min="15947" max="15947" width="7" style="92" customWidth="1"/>
    <col min="15948" max="15949" width="8.81818181818182" style="92" customWidth="1"/>
    <col min="15950" max="15950" width="22.3727272727273" style="92"/>
    <col min="15951" max="15951" width="8.81818181818182" style="92" customWidth="1"/>
    <col min="15952" max="15952" width="22.3727272727273" style="92"/>
    <col min="15953" max="15953" width="3.36363636363636" style="92" customWidth="1"/>
    <col min="15954" max="15954" width="5.18181818181818" style="92" customWidth="1"/>
    <col min="15955" max="15955" width="4.27272727272727" style="92" customWidth="1"/>
    <col min="15956" max="15956" width="5.18181818181818" style="92" customWidth="1"/>
    <col min="15957" max="15957" width="3.36363636363636" style="92" customWidth="1"/>
    <col min="15958" max="15958" width="8.81818181818182" style="92" customWidth="1"/>
    <col min="15959" max="15959" width="4.27272727272727" style="92" customWidth="1"/>
    <col min="15960" max="15960" width="7" style="92" customWidth="1"/>
    <col min="15961" max="15961" width="8.81818181818182" style="92" customWidth="1"/>
    <col min="15962" max="15962" width="4.27272727272727" style="92" customWidth="1"/>
    <col min="15963" max="15963" width="7" style="92" customWidth="1"/>
    <col min="15964" max="15965" width="8.81818181818182" style="92" customWidth="1"/>
    <col min="15966" max="15966" width="22.3727272727273" style="92"/>
    <col min="15967" max="15967" width="8.81818181818182" style="92" customWidth="1"/>
    <col min="15968" max="15968" width="22.3727272727273" style="92"/>
    <col min="15969" max="15969" width="3.36363636363636" style="92" customWidth="1"/>
    <col min="15970" max="15970" width="5.18181818181818" style="92" customWidth="1"/>
    <col min="15971" max="15971" width="4.27272727272727" style="92" customWidth="1"/>
    <col min="15972" max="15972" width="5.18181818181818" style="92" customWidth="1"/>
    <col min="15973" max="15973" width="3.36363636363636" style="92" customWidth="1"/>
    <col min="15974" max="15974" width="8.81818181818182" style="92" customWidth="1"/>
    <col min="15975" max="15975" width="4.27272727272727" style="92" customWidth="1"/>
    <col min="15976" max="15976" width="7" style="92" customWidth="1"/>
    <col min="15977" max="15977" width="8.81818181818182" style="92" customWidth="1"/>
    <col min="15978" max="15978" width="4.27272727272727" style="92" customWidth="1"/>
    <col min="15979" max="15979" width="7" style="92" customWidth="1"/>
    <col min="15980" max="15981" width="8.81818181818182" style="92" customWidth="1"/>
    <col min="15982" max="15982" width="22.3727272727273" style="92"/>
    <col min="15983" max="15983" width="8.81818181818182" style="92" customWidth="1"/>
    <col min="15984" max="15984" width="22.3727272727273" style="92"/>
    <col min="15985" max="15985" width="3.36363636363636" style="92" customWidth="1"/>
    <col min="15986" max="15986" width="5.18181818181818" style="92" customWidth="1"/>
    <col min="15987" max="15987" width="4.27272727272727" style="92" customWidth="1"/>
    <col min="15988" max="15988" width="5.18181818181818" style="92" customWidth="1"/>
    <col min="15989" max="15989" width="3.36363636363636" style="92" customWidth="1"/>
    <col min="15990" max="15990" width="8.81818181818182" style="92" customWidth="1"/>
    <col min="15991" max="15991" width="4.27272727272727" style="92" customWidth="1"/>
    <col min="15992" max="15992" width="7" style="92" customWidth="1"/>
    <col min="15993" max="15993" width="8.81818181818182" style="92" customWidth="1"/>
    <col min="15994" max="15994" width="4.27272727272727" style="92" customWidth="1"/>
    <col min="15995" max="15995" width="7" style="92" customWidth="1"/>
    <col min="15996" max="15997" width="8.81818181818182" style="92" customWidth="1"/>
    <col min="15998" max="15998" width="22.3727272727273" style="92"/>
    <col min="15999" max="15999" width="8.81818181818182" style="92" customWidth="1"/>
    <col min="16000" max="16000" width="22.3727272727273" style="92"/>
    <col min="16001" max="16001" width="3.36363636363636" style="92" customWidth="1"/>
    <col min="16002" max="16002" width="5.18181818181818" style="92" customWidth="1"/>
    <col min="16003" max="16003" width="4.27272727272727" style="92" customWidth="1"/>
    <col min="16004" max="16004" width="5.18181818181818" style="92" customWidth="1"/>
    <col min="16005" max="16005" width="3.36363636363636" style="92" customWidth="1"/>
    <col min="16006" max="16006" width="8.81818181818182" style="92" customWidth="1"/>
    <col min="16007" max="16007" width="4.27272727272727" style="92" customWidth="1"/>
    <col min="16008" max="16008" width="7" style="92" customWidth="1"/>
    <col min="16009" max="16009" width="8.81818181818182" style="92" customWidth="1"/>
    <col min="16010" max="16010" width="4.27272727272727" style="92" customWidth="1"/>
    <col min="16011" max="16011" width="7" style="92" customWidth="1"/>
    <col min="16012" max="16013" width="8.81818181818182" style="92" customWidth="1"/>
    <col min="16014" max="16014" width="22.3727272727273" style="92"/>
    <col min="16015" max="16015" width="8.81818181818182" style="92" customWidth="1"/>
    <col min="16016" max="16016" width="22.3727272727273" style="92"/>
    <col min="16017" max="16017" width="3.36363636363636" style="92" customWidth="1"/>
    <col min="16018" max="16018" width="5.18181818181818" style="92" customWidth="1"/>
    <col min="16019" max="16019" width="4.27272727272727" style="92" customWidth="1"/>
    <col min="16020" max="16020" width="5.18181818181818" style="92" customWidth="1"/>
    <col min="16021" max="16021" width="3.36363636363636" style="92" customWidth="1"/>
    <col min="16022" max="16022" width="8.81818181818182" style="92" customWidth="1"/>
    <col min="16023" max="16023" width="4.27272727272727" style="92" customWidth="1"/>
    <col min="16024" max="16024" width="7" style="92" customWidth="1"/>
    <col min="16025" max="16025" width="8.81818181818182" style="92" customWidth="1"/>
    <col min="16026" max="16026" width="4.27272727272727" style="92" customWidth="1"/>
    <col min="16027" max="16027" width="7" style="92" customWidth="1"/>
    <col min="16028" max="16029" width="8.81818181818182" style="92" customWidth="1"/>
    <col min="16030" max="16030" width="22.3727272727273" style="92"/>
    <col min="16031" max="16031" width="8.81818181818182" style="92" customWidth="1"/>
    <col min="16032" max="16032" width="22.3727272727273" style="92"/>
    <col min="16033" max="16033" width="3.36363636363636" style="92" customWidth="1"/>
    <col min="16034" max="16034" width="5.18181818181818" style="92" customWidth="1"/>
    <col min="16035" max="16035" width="4.27272727272727" style="92" customWidth="1"/>
    <col min="16036" max="16036" width="5.18181818181818" style="92" customWidth="1"/>
    <col min="16037" max="16037" width="3.36363636363636" style="92" customWidth="1"/>
    <col min="16038" max="16038" width="8.81818181818182" style="92" customWidth="1"/>
    <col min="16039" max="16039" width="4.27272727272727" style="92" customWidth="1"/>
    <col min="16040" max="16040" width="7" style="92" customWidth="1"/>
    <col min="16041" max="16041" width="8.81818181818182" style="92" customWidth="1"/>
    <col min="16042" max="16042" width="4.27272727272727" style="92" customWidth="1"/>
    <col min="16043" max="16043" width="7" style="92" customWidth="1"/>
    <col min="16044" max="16045" width="8.81818181818182" style="92" customWidth="1"/>
    <col min="16046" max="16046" width="22.3727272727273" style="92"/>
    <col min="16047" max="16047" width="8.81818181818182" style="92" customWidth="1"/>
    <col min="16048" max="16048" width="22.3727272727273" style="92"/>
    <col min="16049" max="16049" width="3.36363636363636" style="92" customWidth="1"/>
    <col min="16050" max="16050" width="5.18181818181818" style="92" customWidth="1"/>
    <col min="16051" max="16051" width="4.27272727272727" style="92" customWidth="1"/>
    <col min="16052" max="16052" width="5.18181818181818" style="92" customWidth="1"/>
    <col min="16053" max="16053" width="3.36363636363636" style="92" customWidth="1"/>
    <col min="16054" max="16054" width="8.81818181818182" style="92" customWidth="1"/>
    <col min="16055" max="16055" width="4.27272727272727" style="92" customWidth="1"/>
    <col min="16056" max="16056" width="7" style="92" customWidth="1"/>
    <col min="16057" max="16057" width="8.81818181818182" style="92" customWidth="1"/>
    <col min="16058" max="16058" width="4.27272727272727" style="92" customWidth="1"/>
    <col min="16059" max="16059" width="7" style="92" customWidth="1"/>
    <col min="16060" max="16061" width="8.81818181818182" style="92" customWidth="1"/>
    <col min="16062" max="16062" width="22.3727272727273" style="92"/>
    <col min="16063" max="16063" width="8.81818181818182" style="92" customWidth="1"/>
    <col min="16064" max="16064" width="22.3727272727273" style="92"/>
    <col min="16065" max="16065" width="3.36363636363636" style="92" customWidth="1"/>
    <col min="16066" max="16066" width="5.18181818181818" style="92" customWidth="1"/>
    <col min="16067" max="16067" width="4.27272727272727" style="92" customWidth="1"/>
    <col min="16068" max="16068" width="5.18181818181818" style="92" customWidth="1"/>
    <col min="16069" max="16069" width="3.36363636363636" style="92" customWidth="1"/>
    <col min="16070" max="16070" width="8.81818181818182" style="92" customWidth="1"/>
    <col min="16071" max="16071" width="4.27272727272727" style="92" customWidth="1"/>
    <col min="16072" max="16072" width="7" style="92" customWidth="1"/>
    <col min="16073" max="16073" width="8.81818181818182" style="92" customWidth="1"/>
    <col min="16074" max="16074" width="4.27272727272727" style="92" customWidth="1"/>
    <col min="16075" max="16075" width="7" style="92" customWidth="1"/>
    <col min="16076" max="16077" width="8.81818181818182" style="92" customWidth="1"/>
    <col min="16078" max="16078" width="22.3727272727273" style="92"/>
    <col min="16079" max="16079" width="8.81818181818182" style="92" customWidth="1"/>
    <col min="16080" max="16080" width="22.3727272727273" style="92"/>
    <col min="16081" max="16081" width="3.36363636363636" style="92" customWidth="1"/>
    <col min="16082" max="16082" width="5.18181818181818" style="92" customWidth="1"/>
    <col min="16083" max="16083" width="4.27272727272727" style="92" customWidth="1"/>
    <col min="16084" max="16084" width="5.18181818181818" style="92" customWidth="1"/>
    <col min="16085" max="16085" width="3.36363636363636" style="92" customWidth="1"/>
    <col min="16086" max="16086" width="8.81818181818182" style="92" customWidth="1"/>
    <col min="16087" max="16087" width="4.27272727272727" style="92" customWidth="1"/>
    <col min="16088" max="16088" width="7" style="92" customWidth="1"/>
    <col min="16089" max="16089" width="8.81818181818182" style="92" customWidth="1"/>
    <col min="16090" max="16090" width="4.27272727272727" style="92" customWidth="1"/>
    <col min="16091" max="16091" width="7" style="92" customWidth="1"/>
    <col min="16092" max="16093" width="8.81818181818182" style="92" customWidth="1"/>
    <col min="16094" max="16094" width="22.3727272727273" style="92"/>
    <col min="16095" max="16095" width="8.81818181818182" style="92" customWidth="1"/>
    <col min="16096" max="16096" width="22.3727272727273" style="92"/>
    <col min="16097" max="16097" width="3.36363636363636" style="92" customWidth="1"/>
    <col min="16098" max="16098" width="5.18181818181818" style="92" customWidth="1"/>
    <col min="16099" max="16099" width="4.27272727272727" style="92" customWidth="1"/>
    <col min="16100" max="16100" width="5.18181818181818" style="92" customWidth="1"/>
    <col min="16101" max="16101" width="3.36363636363636" style="92" customWidth="1"/>
    <col min="16102" max="16102" width="8.81818181818182" style="92" customWidth="1"/>
    <col min="16103" max="16103" width="4.27272727272727" style="92" customWidth="1"/>
    <col min="16104" max="16104" width="7" style="92" customWidth="1"/>
    <col min="16105" max="16105" width="8.81818181818182" style="92" customWidth="1"/>
    <col min="16106" max="16106" width="4.27272727272727" style="92" customWidth="1"/>
    <col min="16107" max="16107" width="7" style="92" customWidth="1"/>
    <col min="16108" max="16109" width="8.81818181818182" style="92" customWidth="1"/>
    <col min="16110" max="16110" width="22.3727272727273" style="92"/>
    <col min="16111" max="16111" width="8.81818181818182" style="92" customWidth="1"/>
    <col min="16112" max="16112" width="22.3727272727273" style="92"/>
    <col min="16113" max="16113" width="3.36363636363636" style="92" customWidth="1"/>
    <col min="16114" max="16114" width="5.18181818181818" style="92" customWidth="1"/>
    <col min="16115" max="16115" width="4.27272727272727" style="92" customWidth="1"/>
    <col min="16116" max="16116" width="5.18181818181818" style="92" customWidth="1"/>
    <col min="16117" max="16117" width="3.36363636363636" style="92" customWidth="1"/>
    <col min="16118" max="16118" width="8.81818181818182" style="92" customWidth="1"/>
    <col min="16119" max="16119" width="4.27272727272727" style="92" customWidth="1"/>
    <col min="16120" max="16120" width="7" style="92" customWidth="1"/>
    <col min="16121" max="16121" width="8.81818181818182" style="92" customWidth="1"/>
    <col min="16122" max="16122" width="4.27272727272727" style="92" customWidth="1"/>
    <col min="16123" max="16123" width="7" style="92" customWidth="1"/>
    <col min="16124" max="16125" width="8.81818181818182" style="92" customWidth="1"/>
    <col min="16126" max="16126" width="22.3727272727273" style="92"/>
    <col min="16127" max="16127" width="8.81818181818182" style="92" customWidth="1"/>
    <col min="16128" max="16128" width="22.3727272727273" style="92"/>
    <col min="16129" max="16129" width="3.36363636363636" style="92" customWidth="1"/>
    <col min="16130" max="16130" width="5.18181818181818" style="92" customWidth="1"/>
    <col min="16131" max="16131" width="4.27272727272727" style="92" customWidth="1"/>
    <col min="16132" max="16132" width="5.18181818181818" style="92" customWidth="1"/>
    <col min="16133" max="16133" width="3.36363636363636" style="92" customWidth="1"/>
    <col min="16134" max="16134" width="8.81818181818182" style="92" customWidth="1"/>
    <col min="16135" max="16135" width="4.27272727272727" style="92" customWidth="1"/>
    <col min="16136" max="16136" width="7" style="92" customWidth="1"/>
    <col min="16137" max="16137" width="8.81818181818182" style="92" customWidth="1"/>
    <col min="16138" max="16138" width="4.27272727272727" style="92" customWidth="1"/>
    <col min="16139" max="16139" width="7" style="92" customWidth="1"/>
    <col min="16140" max="16141" width="8.81818181818182" style="92" customWidth="1"/>
    <col min="16142" max="16142" width="22.3727272727273" style="92"/>
    <col min="16143" max="16143" width="8.81818181818182" style="92" customWidth="1"/>
    <col min="16144" max="16144" width="22.3727272727273" style="92"/>
    <col min="16145" max="16145" width="3.36363636363636" style="92" customWidth="1"/>
    <col min="16146" max="16146" width="5.18181818181818" style="92" customWidth="1"/>
    <col min="16147" max="16147" width="4.27272727272727" style="92" customWidth="1"/>
    <col min="16148" max="16148" width="5.18181818181818" style="92" customWidth="1"/>
    <col min="16149" max="16149" width="3.36363636363636" style="92" customWidth="1"/>
    <col min="16150" max="16150" width="8.81818181818182" style="92" customWidth="1"/>
    <col min="16151" max="16151" width="4.27272727272727" style="92" customWidth="1"/>
    <col min="16152" max="16152" width="7" style="92" customWidth="1"/>
    <col min="16153" max="16153" width="8.81818181818182" style="92" customWidth="1"/>
    <col min="16154" max="16154" width="4.27272727272727" style="92" customWidth="1"/>
    <col min="16155" max="16155" width="7" style="92" customWidth="1"/>
    <col min="16156" max="16157" width="8.81818181818182" style="92" customWidth="1"/>
    <col min="16158" max="16158" width="22.3727272727273" style="92"/>
    <col min="16159" max="16159" width="8.81818181818182" style="92" customWidth="1"/>
    <col min="16160" max="16160" width="22.3727272727273" style="92"/>
    <col min="16161" max="16161" width="3.36363636363636" style="92" customWidth="1"/>
    <col min="16162" max="16162" width="5.18181818181818" style="92" customWidth="1"/>
    <col min="16163" max="16163" width="4.27272727272727" style="92" customWidth="1"/>
    <col min="16164" max="16164" width="5.18181818181818" style="92" customWidth="1"/>
    <col min="16165" max="16165" width="3.36363636363636" style="92" customWidth="1"/>
    <col min="16166" max="16166" width="8.81818181818182" style="92" customWidth="1"/>
    <col min="16167" max="16167" width="4.27272727272727" style="92" customWidth="1"/>
    <col min="16168" max="16168" width="7" style="92" customWidth="1"/>
    <col min="16169" max="16169" width="8.81818181818182" style="92" customWidth="1"/>
    <col min="16170" max="16170" width="4.27272727272727" style="92" customWidth="1"/>
    <col min="16171" max="16171" width="7" style="92" customWidth="1"/>
    <col min="16172" max="16173" width="8.81818181818182" style="92" customWidth="1"/>
    <col min="16174" max="16174" width="22.3727272727273" style="92"/>
    <col min="16175" max="16175" width="8.81818181818182" style="92" customWidth="1"/>
    <col min="16176" max="16176" width="22.3727272727273" style="92"/>
    <col min="16177" max="16177" width="3.36363636363636" style="92" customWidth="1"/>
    <col min="16178" max="16178" width="5.18181818181818" style="92" customWidth="1"/>
    <col min="16179" max="16179" width="4.27272727272727" style="92" customWidth="1"/>
    <col min="16180" max="16180" width="5.18181818181818" style="92" customWidth="1"/>
    <col min="16181" max="16181" width="3.36363636363636" style="92" customWidth="1"/>
    <col min="16182" max="16182" width="8.81818181818182" style="92" customWidth="1"/>
    <col min="16183" max="16183" width="4.27272727272727" style="92" customWidth="1"/>
    <col min="16184" max="16184" width="7" style="92" customWidth="1"/>
    <col min="16185" max="16185" width="8.81818181818182" style="92" customWidth="1"/>
    <col min="16186" max="16186" width="4.27272727272727" style="92" customWidth="1"/>
    <col min="16187" max="16187" width="7" style="92" customWidth="1"/>
    <col min="16188" max="16189" width="8.81818181818182" style="92" customWidth="1"/>
    <col min="16190" max="16190" width="22.3727272727273" style="92"/>
    <col min="16191" max="16191" width="8.81818181818182" style="92" customWidth="1"/>
    <col min="16192" max="16192" width="22.3727272727273" style="92"/>
    <col min="16193" max="16193" width="3.36363636363636" style="92" customWidth="1"/>
    <col min="16194" max="16194" width="5.18181818181818" style="92" customWidth="1"/>
    <col min="16195" max="16195" width="4.27272727272727" style="92" customWidth="1"/>
    <col min="16196" max="16196" width="5.18181818181818" style="92" customWidth="1"/>
    <col min="16197" max="16197" width="3.36363636363636" style="92" customWidth="1"/>
    <col min="16198" max="16198" width="8.81818181818182" style="92" customWidth="1"/>
    <col min="16199" max="16199" width="4.27272727272727" style="92" customWidth="1"/>
    <col min="16200" max="16200" width="7" style="92" customWidth="1"/>
    <col min="16201" max="16201" width="8.81818181818182" style="92" customWidth="1"/>
    <col min="16202" max="16202" width="4.27272727272727" style="92" customWidth="1"/>
    <col min="16203" max="16203" width="7" style="92" customWidth="1"/>
    <col min="16204" max="16205" width="8.81818181818182" style="92" customWidth="1"/>
    <col min="16206" max="16206" width="22.3727272727273" style="92"/>
    <col min="16207" max="16207" width="8.81818181818182" style="92" customWidth="1"/>
    <col min="16208" max="16208" width="22.3727272727273" style="92"/>
    <col min="16209" max="16209" width="3.36363636363636" style="92" customWidth="1"/>
    <col min="16210" max="16210" width="5.18181818181818" style="92" customWidth="1"/>
    <col min="16211" max="16211" width="4.27272727272727" style="92" customWidth="1"/>
    <col min="16212" max="16212" width="5.18181818181818" style="92" customWidth="1"/>
    <col min="16213" max="16213" width="3.36363636363636" style="92" customWidth="1"/>
    <col min="16214" max="16214" width="8.81818181818182" style="92" customWidth="1"/>
    <col min="16215" max="16215" width="4.27272727272727" style="92" customWidth="1"/>
    <col min="16216" max="16216" width="7" style="92" customWidth="1"/>
    <col min="16217" max="16217" width="8.81818181818182" style="92" customWidth="1"/>
    <col min="16218" max="16218" width="4.27272727272727" style="92" customWidth="1"/>
    <col min="16219" max="16219" width="7" style="92" customWidth="1"/>
    <col min="16220" max="16221" width="8.81818181818182" style="92" customWidth="1"/>
    <col min="16222" max="16222" width="22.3727272727273" style="92"/>
    <col min="16223" max="16223" width="8.81818181818182" style="92" customWidth="1"/>
    <col min="16224" max="16224" width="22.3727272727273" style="92"/>
    <col min="16225" max="16225" width="3.36363636363636" style="92" customWidth="1"/>
    <col min="16226" max="16226" width="5.18181818181818" style="92" customWidth="1"/>
    <col min="16227" max="16227" width="4.27272727272727" style="92" customWidth="1"/>
    <col min="16228" max="16228" width="5.18181818181818" style="92" customWidth="1"/>
    <col min="16229" max="16229" width="3.36363636363636" style="92" customWidth="1"/>
    <col min="16230" max="16230" width="8.81818181818182" style="92" customWidth="1"/>
    <col min="16231" max="16231" width="4.27272727272727" style="92" customWidth="1"/>
    <col min="16232" max="16232" width="7" style="92" customWidth="1"/>
    <col min="16233" max="16233" width="8.81818181818182" style="92" customWidth="1"/>
    <col min="16234" max="16234" width="4.27272727272727" style="92" customWidth="1"/>
    <col min="16235" max="16235" width="7" style="92" customWidth="1"/>
    <col min="16236" max="16237" width="8.81818181818182" style="92" customWidth="1"/>
    <col min="16238" max="16238" width="22.3727272727273" style="92"/>
    <col min="16239" max="16239" width="8.81818181818182" style="92" customWidth="1"/>
    <col min="16240" max="16240" width="22.3727272727273" style="92"/>
    <col min="16241" max="16241" width="3.36363636363636" style="92" customWidth="1"/>
    <col min="16242" max="16242" width="5.18181818181818" style="92" customWidth="1"/>
    <col min="16243" max="16243" width="4.27272727272727" style="92" customWidth="1"/>
    <col min="16244" max="16244" width="5.18181818181818" style="92" customWidth="1"/>
    <col min="16245" max="16245" width="3.36363636363636" style="92" customWidth="1"/>
    <col min="16246" max="16246" width="8.81818181818182" style="92" customWidth="1"/>
    <col min="16247" max="16247" width="4.27272727272727" style="92" customWidth="1"/>
    <col min="16248" max="16248" width="7" style="92" customWidth="1"/>
    <col min="16249" max="16249" width="8.81818181818182" style="92" customWidth="1"/>
    <col min="16250" max="16250" width="4.27272727272727" style="92" customWidth="1"/>
    <col min="16251" max="16251" width="7" style="92" customWidth="1"/>
    <col min="16252" max="16253" width="8.81818181818182" style="92" customWidth="1"/>
    <col min="16254" max="16254" width="22.3727272727273" style="92"/>
    <col min="16255" max="16255" width="8.81818181818182" style="92" customWidth="1"/>
    <col min="16256" max="16256" width="22.3727272727273" style="92"/>
    <col min="16257" max="16257" width="3.36363636363636" style="92" customWidth="1"/>
    <col min="16258" max="16258" width="5.18181818181818" style="92" customWidth="1"/>
    <col min="16259" max="16259" width="4.27272727272727" style="92" customWidth="1"/>
    <col min="16260" max="16260" width="5.18181818181818" style="92" customWidth="1"/>
    <col min="16261" max="16261" width="3.36363636363636" style="92" customWidth="1"/>
    <col min="16262" max="16262" width="8.81818181818182" style="92" customWidth="1"/>
    <col min="16263" max="16263" width="4.27272727272727" style="92" customWidth="1"/>
    <col min="16264" max="16264" width="7" style="92" customWidth="1"/>
    <col min="16265" max="16265" width="8.81818181818182" style="92" customWidth="1"/>
    <col min="16266" max="16266" width="4.27272727272727" style="92" customWidth="1"/>
    <col min="16267" max="16267" width="7" style="92" customWidth="1"/>
    <col min="16268" max="16269" width="8.81818181818182" style="92" customWidth="1"/>
    <col min="16270" max="16270" width="22.3727272727273" style="92"/>
    <col min="16271" max="16271" width="8.81818181818182" style="92" customWidth="1"/>
    <col min="16272" max="16272" width="22.3727272727273" style="92"/>
    <col min="16273" max="16273" width="3.36363636363636" style="92" customWidth="1"/>
    <col min="16274" max="16274" width="5.18181818181818" style="92" customWidth="1"/>
    <col min="16275" max="16275" width="4.27272727272727" style="92" customWidth="1"/>
    <col min="16276" max="16276" width="5.18181818181818" style="92" customWidth="1"/>
    <col min="16277" max="16277" width="3.36363636363636" style="92" customWidth="1"/>
    <col min="16278" max="16278" width="8.81818181818182" style="92" customWidth="1"/>
    <col min="16279" max="16279" width="4.27272727272727" style="92" customWidth="1"/>
    <col min="16280" max="16280" width="7" style="92" customWidth="1"/>
    <col min="16281" max="16281" width="8.81818181818182" style="92" customWidth="1"/>
    <col min="16282" max="16282" width="4.27272727272727" style="92" customWidth="1"/>
    <col min="16283" max="16283" width="7" style="92" customWidth="1"/>
    <col min="16284" max="16285" width="8.81818181818182" style="92" customWidth="1"/>
    <col min="16286" max="16286" width="22.3727272727273" style="92"/>
    <col min="16287" max="16287" width="8.81818181818182" style="92" customWidth="1"/>
    <col min="16288" max="16288" width="22.3727272727273" style="92"/>
    <col min="16289" max="16289" width="3.36363636363636" style="92" customWidth="1"/>
    <col min="16290" max="16290" width="5.18181818181818" style="92" customWidth="1"/>
    <col min="16291" max="16291" width="4.27272727272727" style="92" customWidth="1"/>
    <col min="16292" max="16292" width="5.18181818181818" style="92" customWidth="1"/>
    <col min="16293" max="16293" width="3.36363636363636" style="92" customWidth="1"/>
    <col min="16294" max="16294" width="8.81818181818182" style="92" customWidth="1"/>
    <col min="16295" max="16295" width="4.27272727272727" style="92" customWidth="1"/>
    <col min="16296" max="16296" width="7" style="92" customWidth="1"/>
    <col min="16297" max="16297" width="8.81818181818182" style="92" customWidth="1"/>
    <col min="16298" max="16298" width="4.27272727272727" style="92" customWidth="1"/>
    <col min="16299" max="16299" width="7" style="92" customWidth="1"/>
    <col min="16300" max="16301" width="8.81818181818182" style="92" customWidth="1"/>
    <col min="16302" max="16302" width="22.3727272727273" style="92"/>
    <col min="16303" max="16303" width="8.81818181818182" style="92" customWidth="1"/>
    <col min="16304" max="16304" width="22.3727272727273" style="92"/>
    <col min="16305" max="16305" width="3.36363636363636" style="92" customWidth="1"/>
    <col min="16306" max="16306" width="5.18181818181818" style="92" customWidth="1"/>
    <col min="16307" max="16307" width="4.27272727272727" style="92" customWidth="1"/>
    <col min="16308" max="16308" width="5.18181818181818" style="92" customWidth="1"/>
    <col min="16309" max="16309" width="3.36363636363636" style="92" customWidth="1"/>
    <col min="16310" max="16310" width="8.81818181818182" style="92" customWidth="1"/>
    <col min="16311" max="16311" width="4.27272727272727" style="92" customWidth="1"/>
    <col min="16312" max="16312" width="7" style="92" customWidth="1"/>
    <col min="16313" max="16313" width="8.81818181818182" style="92" customWidth="1"/>
    <col min="16314" max="16314" width="4.27272727272727" style="92" customWidth="1"/>
    <col min="16315" max="16315" width="7" style="92" customWidth="1"/>
    <col min="16316" max="16317" width="8.81818181818182" style="92" customWidth="1"/>
    <col min="16318" max="16318" width="22.3727272727273" style="92"/>
    <col min="16319" max="16319" width="8.81818181818182" style="92" customWidth="1"/>
    <col min="16320" max="16320" width="22.3727272727273" style="92"/>
    <col min="16321" max="16321" width="3.36363636363636" style="92" customWidth="1"/>
    <col min="16322" max="16322" width="5.18181818181818" style="92" customWidth="1"/>
    <col min="16323" max="16323" width="4.27272727272727" style="92" customWidth="1"/>
    <col min="16324" max="16324" width="5.18181818181818" style="92" customWidth="1"/>
    <col min="16325" max="16325" width="3.36363636363636" style="92" customWidth="1"/>
    <col min="16326" max="16326" width="8.81818181818182" style="92" customWidth="1"/>
    <col min="16327" max="16327" width="4.27272727272727" style="92" customWidth="1"/>
    <col min="16328" max="16328" width="7" style="92" customWidth="1"/>
    <col min="16329" max="16329" width="8.81818181818182" style="92" customWidth="1"/>
    <col min="16330" max="16330" width="4.27272727272727" style="92" customWidth="1"/>
    <col min="16331" max="16331" width="7" style="92" customWidth="1"/>
    <col min="16332" max="16333" width="8.81818181818182" style="92" customWidth="1"/>
    <col min="16334" max="16334" width="22.3727272727273" style="92"/>
    <col min="16335" max="16335" width="8.81818181818182" style="92" customWidth="1"/>
    <col min="16336" max="16336" width="22.3727272727273" style="92"/>
    <col min="16337" max="16337" width="3.36363636363636" style="92" customWidth="1"/>
    <col min="16338" max="16338" width="5.18181818181818" style="92" customWidth="1"/>
    <col min="16339" max="16339" width="4.27272727272727" style="92" customWidth="1"/>
    <col min="16340" max="16340" width="5.18181818181818" style="92" customWidth="1"/>
    <col min="16341" max="16341" width="3.36363636363636" style="92" customWidth="1"/>
    <col min="16342" max="16342" width="8.81818181818182" style="92" customWidth="1"/>
    <col min="16343" max="16343" width="4.27272727272727" style="92" customWidth="1"/>
    <col min="16344" max="16344" width="7" style="92" customWidth="1"/>
    <col min="16345" max="16345" width="8.81818181818182" style="92" customWidth="1"/>
    <col min="16346" max="16346" width="4.27272727272727" style="92" customWidth="1"/>
    <col min="16347" max="16347" width="7" style="92" customWidth="1"/>
    <col min="16348" max="16349" width="8.81818181818182" style="92" customWidth="1"/>
    <col min="16350" max="16350" width="22.3727272727273" style="92"/>
    <col min="16351" max="16351" width="8.81818181818182" style="92" customWidth="1"/>
    <col min="16352" max="16352" width="22.3727272727273" style="92"/>
    <col min="16353" max="16353" width="3.36363636363636" style="92" customWidth="1"/>
    <col min="16354" max="16354" width="5.18181818181818" style="92" customWidth="1"/>
    <col min="16355" max="16355" width="4.27272727272727" style="92" customWidth="1"/>
    <col min="16356" max="16356" width="5.18181818181818" style="92" customWidth="1"/>
    <col min="16357" max="16357" width="3.36363636363636" style="92" customWidth="1"/>
    <col min="16358" max="16358" width="8.81818181818182" style="92" customWidth="1"/>
    <col min="16359" max="16359" width="4.27272727272727" style="92" customWidth="1"/>
    <col min="16360" max="16360" width="7" style="92" customWidth="1"/>
    <col min="16361" max="16361" width="8.81818181818182" style="92" customWidth="1"/>
    <col min="16362" max="16362" width="4.27272727272727" style="92" customWidth="1"/>
    <col min="16363" max="16363" width="7" style="92" customWidth="1"/>
    <col min="16364" max="16365" width="8.81818181818182" style="92" customWidth="1"/>
    <col min="16366" max="16366" width="8.72727272727273" style="92"/>
    <col min="16367" max="16367" width="8.81818181818182" style="92" customWidth="1"/>
    <col min="16368" max="16368" width="8.72727272727273" style="92"/>
    <col min="16369" max="16369" width="3.36363636363636" style="92" customWidth="1"/>
    <col min="16370" max="16370" width="5.18181818181818" style="92" customWidth="1"/>
    <col min="16371" max="16371" width="4.27272727272727" style="92" customWidth="1"/>
    <col min="16372" max="16372" width="5.18181818181818" style="92" customWidth="1"/>
    <col min="16373" max="16373" width="3.36363636363636" style="92" customWidth="1"/>
    <col min="16374" max="16374" width="8.81818181818182" style="92" customWidth="1"/>
    <col min="16375" max="16375" width="4.27272727272727" style="92" customWidth="1"/>
    <col min="16376" max="16376" width="7" style="92" customWidth="1"/>
    <col min="16377" max="16377" width="8.81818181818182" style="92" customWidth="1"/>
    <col min="16378" max="16378" width="4.27272727272727" style="92" customWidth="1"/>
    <col min="16379" max="16379" width="7" style="92" customWidth="1"/>
    <col min="16380" max="16381" width="8.81818181818182" style="92" customWidth="1"/>
    <col min="16382" max="16382" width="8.72727272727273" style="92"/>
    <col min="16383" max="16383" width="8.81818181818182" style="92" customWidth="1"/>
    <col min="16384" max="16384" width="8.72727272727273" style="92"/>
  </cols>
  <sheetData>
    <row r="1" spans="1:15">
      <c r="A1" s="48" t="s">
        <v>0</v>
      </c>
      <c r="B1" s="48" t="s">
        <v>611</v>
      </c>
      <c r="C1" s="48" t="s">
        <v>612</v>
      </c>
      <c r="D1" s="48" t="s">
        <v>613</v>
      </c>
      <c r="E1" s="48" t="s">
        <v>614</v>
      </c>
      <c r="F1" s="48" t="s">
        <v>615</v>
      </c>
      <c r="G1" s="48" t="s">
        <v>616</v>
      </c>
      <c r="H1" s="48" t="s">
        <v>617</v>
      </c>
      <c r="I1" s="48" t="s">
        <v>618</v>
      </c>
      <c r="J1" s="48" t="s">
        <v>619</v>
      </c>
      <c r="K1" s="48" t="s">
        <v>620</v>
      </c>
      <c r="L1" s="48" t="s">
        <v>621</v>
      </c>
      <c r="M1" s="48" t="s">
        <v>622</v>
      </c>
      <c r="N1" s="48" t="s">
        <v>623</v>
      </c>
      <c r="O1" s="48" t="s">
        <v>624</v>
      </c>
    </row>
    <row r="2" spans="1:15">
      <c r="A2" s="49">
        <v>1</v>
      </c>
      <c r="B2" s="94" t="s">
        <v>202</v>
      </c>
      <c r="C2" s="49">
        <v>320</v>
      </c>
      <c r="D2" s="49" t="s">
        <v>625</v>
      </c>
      <c r="E2" s="95" t="s">
        <v>518</v>
      </c>
      <c r="F2" s="49" t="s">
        <v>626</v>
      </c>
      <c r="G2" s="96" t="str">
        <f>IF(C2&gt;=167,"167",C2)</f>
        <v>167</v>
      </c>
      <c r="H2" s="97">
        <v>20.96</v>
      </c>
      <c r="I2" s="99">
        <f>H2*G2</f>
        <v>3500.32</v>
      </c>
      <c r="J2" s="94">
        <f>C2-G2</f>
        <v>153</v>
      </c>
      <c r="K2" s="97">
        <v>16.77</v>
      </c>
      <c r="L2" s="99">
        <f>K2*J2</f>
        <v>2565.81</v>
      </c>
      <c r="M2" s="99">
        <f>L2+I2</f>
        <v>6066.13</v>
      </c>
      <c r="N2" s="99"/>
      <c r="O2" s="99">
        <f>M2+N2</f>
        <v>6066.13</v>
      </c>
    </row>
    <row r="3" spans="1:15">
      <c r="A3" s="49">
        <v>2</v>
      </c>
      <c r="B3" s="94" t="s">
        <v>169</v>
      </c>
      <c r="C3" s="49">
        <v>176</v>
      </c>
      <c r="D3" s="49" t="s">
        <v>625</v>
      </c>
      <c r="E3" s="95" t="s">
        <v>518</v>
      </c>
      <c r="F3" s="49" t="s">
        <v>627</v>
      </c>
      <c r="G3" s="96" t="str">
        <f t="shared" ref="G3:G12" si="0">IF(C3&gt;=167,"167",C3)</f>
        <v>167</v>
      </c>
      <c r="H3" s="97">
        <v>20.96</v>
      </c>
      <c r="I3" s="99">
        <f t="shared" ref="I3:I12" si="1">H3*G3</f>
        <v>3500.32</v>
      </c>
      <c r="J3" s="94">
        <f t="shared" ref="J3:J12" si="2">C3-G3</f>
        <v>9</v>
      </c>
      <c r="K3" s="97">
        <v>16.77</v>
      </c>
      <c r="L3" s="99">
        <f t="shared" ref="L3:L12" si="3">K3*J3</f>
        <v>150.93</v>
      </c>
      <c r="M3" s="99">
        <f t="shared" ref="M3:M12" si="4">L3+I3</f>
        <v>3651.25</v>
      </c>
      <c r="N3" s="99"/>
      <c r="O3" s="99">
        <f t="shared" ref="O3:O13" si="5">M3+N3</f>
        <v>3651.25</v>
      </c>
    </row>
    <row r="4" spans="1:15">
      <c r="A4" s="49">
        <v>3</v>
      </c>
      <c r="B4" s="94" t="s">
        <v>172</v>
      </c>
      <c r="C4" s="49">
        <v>341</v>
      </c>
      <c r="D4" s="49" t="s">
        <v>625</v>
      </c>
      <c r="E4" s="95" t="s">
        <v>518</v>
      </c>
      <c r="F4" s="49" t="s">
        <v>627</v>
      </c>
      <c r="G4" s="96" t="str">
        <f t="shared" si="0"/>
        <v>167</v>
      </c>
      <c r="H4" s="97">
        <v>20.96</v>
      </c>
      <c r="I4" s="99">
        <f t="shared" si="1"/>
        <v>3500.32</v>
      </c>
      <c r="J4" s="94">
        <f t="shared" si="2"/>
        <v>174</v>
      </c>
      <c r="K4" s="97">
        <v>16.77</v>
      </c>
      <c r="L4" s="99">
        <f t="shared" si="3"/>
        <v>2917.98</v>
      </c>
      <c r="M4" s="99">
        <f t="shared" si="4"/>
        <v>6418.3</v>
      </c>
      <c r="N4" s="99"/>
      <c r="O4" s="99">
        <f t="shared" si="5"/>
        <v>6418.3</v>
      </c>
    </row>
    <row r="5" spans="1:15">
      <c r="A5" s="49">
        <v>4</v>
      </c>
      <c r="B5" s="94" t="s">
        <v>175</v>
      </c>
      <c r="C5" s="49">
        <v>341</v>
      </c>
      <c r="D5" s="49" t="s">
        <v>625</v>
      </c>
      <c r="E5" s="95" t="s">
        <v>518</v>
      </c>
      <c r="F5" s="49" t="s">
        <v>627</v>
      </c>
      <c r="G5" s="96" t="str">
        <f t="shared" si="0"/>
        <v>167</v>
      </c>
      <c r="H5" s="97">
        <v>20.96</v>
      </c>
      <c r="I5" s="99">
        <f t="shared" si="1"/>
        <v>3500.32</v>
      </c>
      <c r="J5" s="94">
        <f t="shared" si="2"/>
        <v>174</v>
      </c>
      <c r="K5" s="97">
        <v>16.77</v>
      </c>
      <c r="L5" s="99">
        <f t="shared" si="3"/>
        <v>2917.98</v>
      </c>
      <c r="M5" s="99">
        <f t="shared" si="4"/>
        <v>6418.3</v>
      </c>
      <c r="N5" s="99"/>
      <c r="O5" s="99">
        <f t="shared" si="5"/>
        <v>6418.3</v>
      </c>
    </row>
    <row r="6" spans="1:15">
      <c r="A6" s="49">
        <v>5</v>
      </c>
      <c r="B6" s="94" t="s">
        <v>181</v>
      </c>
      <c r="C6" s="49">
        <v>143</v>
      </c>
      <c r="D6" s="49" t="s">
        <v>625</v>
      </c>
      <c r="E6" s="95" t="s">
        <v>518</v>
      </c>
      <c r="F6" s="49" t="s">
        <v>627</v>
      </c>
      <c r="G6" s="96">
        <f t="shared" si="0"/>
        <v>143</v>
      </c>
      <c r="H6" s="97">
        <v>20.96</v>
      </c>
      <c r="I6" s="99">
        <f t="shared" si="1"/>
        <v>2997.28</v>
      </c>
      <c r="J6" s="94">
        <f t="shared" si="2"/>
        <v>0</v>
      </c>
      <c r="K6" s="97">
        <v>16.77</v>
      </c>
      <c r="L6" s="99">
        <f t="shared" si="3"/>
        <v>0</v>
      </c>
      <c r="M6" s="99">
        <f t="shared" si="4"/>
        <v>2997.28</v>
      </c>
      <c r="N6" s="99"/>
      <c r="O6" s="99">
        <f t="shared" si="5"/>
        <v>2997.28</v>
      </c>
    </row>
    <row r="7" spans="1:15">
      <c r="A7" s="49">
        <v>6</v>
      </c>
      <c r="B7" s="94" t="s">
        <v>178</v>
      </c>
      <c r="C7" s="49">
        <v>341</v>
      </c>
      <c r="D7" s="49" t="s">
        <v>625</v>
      </c>
      <c r="E7" s="95" t="s">
        <v>518</v>
      </c>
      <c r="F7" s="49" t="s">
        <v>627</v>
      </c>
      <c r="G7" s="96" t="str">
        <f t="shared" si="0"/>
        <v>167</v>
      </c>
      <c r="H7" s="97">
        <v>20.96</v>
      </c>
      <c r="I7" s="99">
        <f t="shared" si="1"/>
        <v>3500.32</v>
      </c>
      <c r="J7" s="94">
        <f t="shared" si="2"/>
        <v>174</v>
      </c>
      <c r="K7" s="97">
        <v>16.77</v>
      </c>
      <c r="L7" s="99">
        <f t="shared" si="3"/>
        <v>2917.98</v>
      </c>
      <c r="M7" s="99">
        <f t="shared" si="4"/>
        <v>6418.3</v>
      </c>
      <c r="N7" s="99"/>
      <c r="O7" s="99">
        <f t="shared" si="5"/>
        <v>6418.3</v>
      </c>
    </row>
    <row r="8" spans="1:15">
      <c r="A8" s="49">
        <v>7</v>
      </c>
      <c r="B8" s="94" t="s">
        <v>185</v>
      </c>
      <c r="C8" s="49">
        <v>352</v>
      </c>
      <c r="D8" s="49" t="s">
        <v>625</v>
      </c>
      <c r="E8" s="95" t="s">
        <v>518</v>
      </c>
      <c r="F8" s="49" t="s">
        <v>359</v>
      </c>
      <c r="G8" s="96" t="str">
        <f t="shared" si="0"/>
        <v>167</v>
      </c>
      <c r="H8" s="97">
        <v>20.96</v>
      </c>
      <c r="I8" s="99">
        <f t="shared" si="1"/>
        <v>3500.32</v>
      </c>
      <c r="J8" s="94">
        <f t="shared" si="2"/>
        <v>185</v>
      </c>
      <c r="K8" s="97">
        <v>16.77</v>
      </c>
      <c r="L8" s="99">
        <f t="shared" si="3"/>
        <v>3102.45</v>
      </c>
      <c r="M8" s="99">
        <f t="shared" si="4"/>
        <v>6602.77</v>
      </c>
      <c r="N8" s="99"/>
      <c r="O8" s="99">
        <f t="shared" si="5"/>
        <v>6602.77</v>
      </c>
    </row>
    <row r="9" spans="1:15">
      <c r="A9" s="49">
        <v>8</v>
      </c>
      <c r="B9" s="94" t="s">
        <v>188</v>
      </c>
      <c r="C9" s="49">
        <v>338</v>
      </c>
      <c r="D9" s="49" t="s">
        <v>625</v>
      </c>
      <c r="E9" s="95" t="s">
        <v>518</v>
      </c>
      <c r="F9" s="49" t="s">
        <v>359</v>
      </c>
      <c r="G9" s="96" t="str">
        <f t="shared" si="0"/>
        <v>167</v>
      </c>
      <c r="H9" s="97">
        <v>20.96</v>
      </c>
      <c r="I9" s="99">
        <f t="shared" si="1"/>
        <v>3500.32</v>
      </c>
      <c r="J9" s="94">
        <f t="shared" si="2"/>
        <v>171</v>
      </c>
      <c r="K9" s="97">
        <v>16.77</v>
      </c>
      <c r="L9" s="99">
        <f t="shared" si="3"/>
        <v>2867.67</v>
      </c>
      <c r="M9" s="99">
        <f t="shared" si="4"/>
        <v>6367.99</v>
      </c>
      <c r="N9" s="99"/>
      <c r="O9" s="99">
        <f t="shared" si="5"/>
        <v>6367.99</v>
      </c>
    </row>
    <row r="10" spans="1:15">
      <c r="A10" s="49">
        <v>9</v>
      </c>
      <c r="B10" s="94" t="s">
        <v>195</v>
      </c>
      <c r="C10" s="49">
        <v>72</v>
      </c>
      <c r="D10" s="49" t="s">
        <v>625</v>
      </c>
      <c r="E10" s="95" t="s">
        <v>518</v>
      </c>
      <c r="F10" s="49" t="s">
        <v>628</v>
      </c>
      <c r="G10" s="96">
        <f t="shared" si="0"/>
        <v>72</v>
      </c>
      <c r="H10" s="97">
        <v>20.96</v>
      </c>
      <c r="I10" s="99">
        <f t="shared" si="1"/>
        <v>1509.12</v>
      </c>
      <c r="J10" s="94">
        <f t="shared" si="2"/>
        <v>0</v>
      </c>
      <c r="K10" s="97">
        <v>16.77</v>
      </c>
      <c r="L10" s="99">
        <f t="shared" si="3"/>
        <v>0</v>
      </c>
      <c r="M10" s="99">
        <f t="shared" si="4"/>
        <v>1509.12</v>
      </c>
      <c r="N10" s="94"/>
      <c r="O10" s="99">
        <f t="shared" si="5"/>
        <v>1509.12</v>
      </c>
    </row>
    <row r="11" spans="1:15">
      <c r="A11" s="49">
        <v>10</v>
      </c>
      <c r="B11" s="94" t="s">
        <v>192</v>
      </c>
      <c r="C11" s="49">
        <v>201</v>
      </c>
      <c r="D11" s="49" t="s">
        <v>625</v>
      </c>
      <c r="E11" s="95" t="s">
        <v>518</v>
      </c>
      <c r="F11" s="49" t="s">
        <v>629</v>
      </c>
      <c r="G11" s="96" t="str">
        <f t="shared" si="0"/>
        <v>167</v>
      </c>
      <c r="H11" s="97">
        <v>20.96</v>
      </c>
      <c r="I11" s="99">
        <f t="shared" si="1"/>
        <v>3500.32</v>
      </c>
      <c r="J11" s="94">
        <f t="shared" si="2"/>
        <v>34</v>
      </c>
      <c r="K11" s="97">
        <v>16.77</v>
      </c>
      <c r="L11" s="99">
        <f t="shared" si="3"/>
        <v>570.18</v>
      </c>
      <c r="M11" s="99">
        <f t="shared" si="4"/>
        <v>4070.5</v>
      </c>
      <c r="N11" s="94"/>
      <c r="O11" s="99">
        <f t="shared" si="5"/>
        <v>4070.5</v>
      </c>
    </row>
    <row r="12" spans="1:15">
      <c r="A12" s="49">
        <v>11</v>
      </c>
      <c r="B12" s="98" t="s">
        <v>198</v>
      </c>
      <c r="C12" s="98">
        <v>150</v>
      </c>
      <c r="D12" s="49" t="s">
        <v>625</v>
      </c>
      <c r="E12" s="95" t="s">
        <v>518</v>
      </c>
      <c r="F12" s="98" t="s">
        <v>630</v>
      </c>
      <c r="G12" s="96">
        <f t="shared" si="0"/>
        <v>150</v>
      </c>
      <c r="H12" s="97">
        <v>20.96</v>
      </c>
      <c r="I12" s="99">
        <f t="shared" si="1"/>
        <v>3144</v>
      </c>
      <c r="J12" s="94">
        <f t="shared" si="2"/>
        <v>0</v>
      </c>
      <c r="K12" s="97">
        <v>16.77</v>
      </c>
      <c r="L12" s="99">
        <f t="shared" si="3"/>
        <v>0</v>
      </c>
      <c r="M12" s="99">
        <f t="shared" si="4"/>
        <v>3144</v>
      </c>
      <c r="N12" s="98">
        <v>1100</v>
      </c>
      <c r="O12" s="99">
        <f t="shared" si="5"/>
        <v>4244</v>
      </c>
    </row>
    <row r="15" ht="14" spans="2:1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ht="14" spans="2:16383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Q16" s="49">
        <v>10</v>
      </c>
      <c r="R16" s="94" t="s">
        <v>631</v>
      </c>
      <c r="S16" s="49">
        <v>372</v>
      </c>
      <c r="T16" s="49" t="s">
        <v>625</v>
      </c>
      <c r="U16" s="95" t="s">
        <v>632</v>
      </c>
      <c r="V16" s="49" t="s">
        <v>629</v>
      </c>
      <c r="W16" s="96">
        <v>167</v>
      </c>
      <c r="X16" s="97">
        <v>20.96</v>
      </c>
      <c r="Y16" s="99">
        <f>X16*W16</f>
        <v>3500.32</v>
      </c>
      <c r="Z16" s="94">
        <f>S16-W16</f>
        <v>205</v>
      </c>
      <c r="AA16" s="97">
        <v>16.77</v>
      </c>
      <c r="AB16" s="99">
        <f>AA16*Z16</f>
        <v>3437.85</v>
      </c>
      <c r="AC16" s="99">
        <f>AB16+Y16</f>
        <v>6938.17</v>
      </c>
      <c r="AD16" s="94"/>
      <c r="AE16" s="99">
        <f>AC16+AD16</f>
        <v>6938.17</v>
      </c>
      <c r="AG16" s="49">
        <v>10</v>
      </c>
      <c r="AH16" s="94" t="s">
        <v>631</v>
      </c>
      <c r="AI16" s="49">
        <v>372</v>
      </c>
      <c r="AJ16" s="49" t="s">
        <v>625</v>
      </c>
      <c r="AK16" s="95" t="s">
        <v>632</v>
      </c>
      <c r="AL16" s="49" t="s">
        <v>629</v>
      </c>
      <c r="AM16" s="96">
        <v>167</v>
      </c>
      <c r="AN16" s="97">
        <v>20.96</v>
      </c>
      <c r="AO16" s="99">
        <f>AN16*AM16</f>
        <v>3500.32</v>
      </c>
      <c r="AP16" s="94">
        <f>AI16-AM16</f>
        <v>205</v>
      </c>
      <c r="AQ16" s="97">
        <v>16.77</v>
      </c>
      <c r="AR16" s="99">
        <f>AQ16*AP16</f>
        <v>3437.85</v>
      </c>
      <c r="AS16" s="99">
        <f>AR16+AO16</f>
        <v>6938.17</v>
      </c>
      <c r="AT16" s="94"/>
      <c r="AU16" s="99">
        <f>AS16+AT16</f>
        <v>6938.17</v>
      </c>
      <c r="AW16" s="49">
        <v>10</v>
      </c>
      <c r="AX16" s="94" t="s">
        <v>631</v>
      </c>
      <c r="AY16" s="49">
        <v>372</v>
      </c>
      <c r="AZ16" s="49" t="s">
        <v>625</v>
      </c>
      <c r="BA16" s="95" t="s">
        <v>632</v>
      </c>
      <c r="BB16" s="49" t="s">
        <v>629</v>
      </c>
      <c r="BC16" s="96">
        <v>167</v>
      </c>
      <c r="BD16" s="97">
        <v>20.96</v>
      </c>
      <c r="BE16" s="99">
        <f>BD16*BC16</f>
        <v>3500.32</v>
      </c>
      <c r="BF16" s="94">
        <f>AY16-BC16</f>
        <v>205</v>
      </c>
      <c r="BG16" s="97">
        <v>16.77</v>
      </c>
      <c r="BH16" s="99">
        <f>BG16*BF16</f>
        <v>3437.85</v>
      </c>
      <c r="BI16" s="99">
        <f>BH16+BE16</f>
        <v>6938.17</v>
      </c>
      <c r="BJ16" s="94"/>
      <c r="BK16" s="99">
        <f>BI16+BJ16</f>
        <v>6938.17</v>
      </c>
      <c r="BM16" s="49">
        <v>10</v>
      </c>
      <c r="BN16" s="94" t="s">
        <v>631</v>
      </c>
      <c r="BO16" s="49">
        <v>372</v>
      </c>
      <c r="BP16" s="49" t="s">
        <v>625</v>
      </c>
      <c r="BQ16" s="95" t="s">
        <v>632</v>
      </c>
      <c r="BR16" s="49" t="s">
        <v>629</v>
      </c>
      <c r="BS16" s="96">
        <v>167</v>
      </c>
      <c r="BT16" s="97">
        <v>20.96</v>
      </c>
      <c r="BU16" s="99">
        <f>BT16*BS16</f>
        <v>3500.32</v>
      </c>
      <c r="BV16" s="94">
        <f>BO16-BS16</f>
        <v>205</v>
      </c>
      <c r="BW16" s="97">
        <v>16.77</v>
      </c>
      <c r="BX16" s="99">
        <f>BW16*BV16</f>
        <v>3437.85</v>
      </c>
      <c r="BY16" s="99">
        <f>BX16+BU16</f>
        <v>6938.17</v>
      </c>
      <c r="BZ16" s="94"/>
      <c r="CA16" s="99">
        <f>BY16+BZ16</f>
        <v>6938.17</v>
      </c>
      <c r="CC16" s="49">
        <v>10</v>
      </c>
      <c r="CD16" s="94" t="s">
        <v>631</v>
      </c>
      <c r="CE16" s="49">
        <v>372</v>
      </c>
      <c r="CF16" s="49" t="s">
        <v>625</v>
      </c>
      <c r="CG16" s="95" t="s">
        <v>632</v>
      </c>
      <c r="CH16" s="49" t="s">
        <v>629</v>
      </c>
      <c r="CI16" s="96">
        <v>167</v>
      </c>
      <c r="CJ16" s="97">
        <v>20.96</v>
      </c>
      <c r="CK16" s="99">
        <f>CJ16*CI16</f>
        <v>3500.32</v>
      </c>
      <c r="CL16" s="94">
        <f>CE16-CI16</f>
        <v>205</v>
      </c>
      <c r="CM16" s="97">
        <v>16.77</v>
      </c>
      <c r="CN16" s="99">
        <f>CM16*CL16</f>
        <v>3437.85</v>
      </c>
      <c r="CO16" s="99">
        <f>CN16+CK16</f>
        <v>6938.17</v>
      </c>
      <c r="CP16" s="94"/>
      <c r="CQ16" s="99">
        <f>CO16+CP16</f>
        <v>6938.17</v>
      </c>
      <c r="CS16" s="49">
        <v>10</v>
      </c>
      <c r="CT16" s="94" t="s">
        <v>631</v>
      </c>
      <c r="CU16" s="49">
        <v>372</v>
      </c>
      <c r="CV16" s="49" t="s">
        <v>625</v>
      </c>
      <c r="CW16" s="95" t="s">
        <v>632</v>
      </c>
      <c r="CX16" s="49" t="s">
        <v>629</v>
      </c>
      <c r="CY16" s="96">
        <v>167</v>
      </c>
      <c r="CZ16" s="97">
        <v>20.96</v>
      </c>
      <c r="DA16" s="99">
        <f>CZ16*CY16</f>
        <v>3500.32</v>
      </c>
      <c r="DB16" s="94">
        <f>CU16-CY16</f>
        <v>205</v>
      </c>
      <c r="DC16" s="97">
        <v>16.77</v>
      </c>
      <c r="DD16" s="99">
        <f>DC16*DB16</f>
        <v>3437.85</v>
      </c>
      <c r="DE16" s="99">
        <f>DD16+DA16</f>
        <v>6938.17</v>
      </c>
      <c r="DF16" s="94"/>
      <c r="DG16" s="99">
        <f>DE16+DF16</f>
        <v>6938.17</v>
      </c>
      <c r="DI16" s="49">
        <v>10</v>
      </c>
      <c r="DJ16" s="94" t="s">
        <v>631</v>
      </c>
      <c r="DK16" s="49">
        <v>372</v>
      </c>
      <c r="DL16" s="49" t="s">
        <v>625</v>
      </c>
      <c r="DM16" s="95" t="s">
        <v>632</v>
      </c>
      <c r="DN16" s="49" t="s">
        <v>629</v>
      </c>
      <c r="DO16" s="96">
        <v>167</v>
      </c>
      <c r="DP16" s="97">
        <v>20.96</v>
      </c>
      <c r="DQ16" s="99">
        <f>DP16*DO16</f>
        <v>3500.32</v>
      </c>
      <c r="DR16" s="94">
        <f>DK16-DO16</f>
        <v>205</v>
      </c>
      <c r="DS16" s="97">
        <v>16.77</v>
      </c>
      <c r="DT16" s="99">
        <f>DS16*DR16</f>
        <v>3437.85</v>
      </c>
      <c r="DU16" s="99">
        <f>DT16+DQ16</f>
        <v>6938.17</v>
      </c>
      <c r="DV16" s="94"/>
      <c r="DW16" s="99">
        <f>DU16+DV16</f>
        <v>6938.17</v>
      </c>
      <c r="DY16" s="49">
        <v>10</v>
      </c>
      <c r="DZ16" s="94" t="s">
        <v>631</v>
      </c>
      <c r="EA16" s="49">
        <v>372</v>
      </c>
      <c r="EB16" s="49" t="s">
        <v>625</v>
      </c>
      <c r="EC16" s="95" t="s">
        <v>632</v>
      </c>
      <c r="ED16" s="49" t="s">
        <v>629</v>
      </c>
      <c r="EE16" s="96">
        <v>167</v>
      </c>
      <c r="EF16" s="97">
        <v>20.96</v>
      </c>
      <c r="EG16" s="99">
        <f>EF16*EE16</f>
        <v>3500.32</v>
      </c>
      <c r="EH16" s="94">
        <f>EA16-EE16</f>
        <v>205</v>
      </c>
      <c r="EI16" s="97">
        <v>16.77</v>
      </c>
      <c r="EJ16" s="99">
        <f>EI16*EH16</f>
        <v>3437.85</v>
      </c>
      <c r="EK16" s="99">
        <f>EJ16+EG16</f>
        <v>6938.17</v>
      </c>
      <c r="EL16" s="94"/>
      <c r="EM16" s="99">
        <f>EK16+EL16</f>
        <v>6938.17</v>
      </c>
      <c r="EO16" s="49">
        <v>10</v>
      </c>
      <c r="EP16" s="94" t="s">
        <v>631</v>
      </c>
      <c r="EQ16" s="49">
        <v>372</v>
      </c>
      <c r="ER16" s="49" t="s">
        <v>625</v>
      </c>
      <c r="ES16" s="95" t="s">
        <v>632</v>
      </c>
      <c r="ET16" s="49" t="s">
        <v>629</v>
      </c>
      <c r="EU16" s="96">
        <v>167</v>
      </c>
      <c r="EV16" s="97">
        <v>20.96</v>
      </c>
      <c r="EW16" s="99">
        <f>EV16*EU16</f>
        <v>3500.32</v>
      </c>
      <c r="EX16" s="94">
        <f>EQ16-EU16</f>
        <v>205</v>
      </c>
      <c r="EY16" s="97">
        <v>16.77</v>
      </c>
      <c r="EZ16" s="99">
        <f>EY16*EX16</f>
        <v>3437.85</v>
      </c>
      <c r="FA16" s="99">
        <f>EZ16+EW16</f>
        <v>6938.17</v>
      </c>
      <c r="FB16" s="94"/>
      <c r="FC16" s="99">
        <f>FA16+FB16</f>
        <v>6938.17</v>
      </c>
      <c r="FE16" s="49">
        <v>10</v>
      </c>
      <c r="FF16" s="94" t="s">
        <v>631</v>
      </c>
      <c r="FG16" s="49">
        <v>372</v>
      </c>
      <c r="FH16" s="49" t="s">
        <v>625</v>
      </c>
      <c r="FI16" s="95" t="s">
        <v>632</v>
      </c>
      <c r="FJ16" s="49" t="s">
        <v>629</v>
      </c>
      <c r="FK16" s="96">
        <v>167</v>
      </c>
      <c r="FL16" s="97">
        <v>20.96</v>
      </c>
      <c r="FM16" s="99">
        <f>FL16*FK16</f>
        <v>3500.32</v>
      </c>
      <c r="FN16" s="94">
        <f>FG16-FK16</f>
        <v>205</v>
      </c>
      <c r="FO16" s="97">
        <v>16.77</v>
      </c>
      <c r="FP16" s="99">
        <f>FO16*FN16</f>
        <v>3437.85</v>
      </c>
      <c r="FQ16" s="99">
        <f>FP16+FM16</f>
        <v>6938.17</v>
      </c>
      <c r="FR16" s="94"/>
      <c r="FS16" s="99">
        <f>FQ16+FR16</f>
        <v>6938.17</v>
      </c>
      <c r="FU16" s="49">
        <v>10</v>
      </c>
      <c r="FV16" s="94" t="s">
        <v>631</v>
      </c>
      <c r="FW16" s="49">
        <v>372</v>
      </c>
      <c r="FX16" s="49" t="s">
        <v>625</v>
      </c>
      <c r="FY16" s="95" t="s">
        <v>632</v>
      </c>
      <c r="FZ16" s="49" t="s">
        <v>629</v>
      </c>
      <c r="GA16" s="96">
        <v>167</v>
      </c>
      <c r="GB16" s="97">
        <v>20.96</v>
      </c>
      <c r="GC16" s="99">
        <f>GB16*GA16</f>
        <v>3500.32</v>
      </c>
      <c r="GD16" s="94">
        <f>FW16-GA16</f>
        <v>205</v>
      </c>
      <c r="GE16" s="97">
        <v>16.77</v>
      </c>
      <c r="GF16" s="99">
        <f>GE16*GD16</f>
        <v>3437.85</v>
      </c>
      <c r="GG16" s="99">
        <f>GF16+GC16</f>
        <v>6938.17</v>
      </c>
      <c r="GH16" s="94"/>
      <c r="GI16" s="99">
        <f>GG16+GH16</f>
        <v>6938.17</v>
      </c>
      <c r="GK16" s="49">
        <v>10</v>
      </c>
      <c r="GL16" s="94" t="s">
        <v>631</v>
      </c>
      <c r="GM16" s="49">
        <v>372</v>
      </c>
      <c r="GN16" s="49" t="s">
        <v>625</v>
      </c>
      <c r="GO16" s="95" t="s">
        <v>632</v>
      </c>
      <c r="GP16" s="49" t="s">
        <v>629</v>
      </c>
      <c r="GQ16" s="96">
        <v>167</v>
      </c>
      <c r="GR16" s="97">
        <v>20.96</v>
      </c>
      <c r="GS16" s="99">
        <f>GR16*GQ16</f>
        <v>3500.32</v>
      </c>
      <c r="GT16" s="94">
        <f>GM16-GQ16</f>
        <v>205</v>
      </c>
      <c r="GU16" s="97">
        <v>16.77</v>
      </c>
      <c r="GV16" s="99">
        <f>GU16*GT16</f>
        <v>3437.85</v>
      </c>
      <c r="GW16" s="99">
        <f>GV16+GS16</f>
        <v>6938.17</v>
      </c>
      <c r="GX16" s="94"/>
      <c r="GY16" s="99">
        <f>GW16+GX16</f>
        <v>6938.17</v>
      </c>
      <c r="HA16" s="49">
        <v>10</v>
      </c>
      <c r="HB16" s="94" t="s">
        <v>631</v>
      </c>
      <c r="HC16" s="49">
        <v>372</v>
      </c>
      <c r="HD16" s="49" t="s">
        <v>625</v>
      </c>
      <c r="HE16" s="95" t="s">
        <v>632</v>
      </c>
      <c r="HF16" s="49" t="s">
        <v>629</v>
      </c>
      <c r="HG16" s="96">
        <v>167</v>
      </c>
      <c r="HH16" s="97">
        <v>20.96</v>
      </c>
      <c r="HI16" s="99">
        <f>HH16*HG16</f>
        <v>3500.32</v>
      </c>
      <c r="HJ16" s="94">
        <f>HC16-HG16</f>
        <v>205</v>
      </c>
      <c r="HK16" s="97">
        <v>16.77</v>
      </c>
      <c r="HL16" s="99">
        <f>HK16*HJ16</f>
        <v>3437.85</v>
      </c>
      <c r="HM16" s="99">
        <f>HL16+HI16</f>
        <v>6938.17</v>
      </c>
      <c r="HN16" s="94"/>
      <c r="HO16" s="99">
        <f>HM16+HN16</f>
        <v>6938.17</v>
      </c>
      <c r="HQ16" s="49">
        <v>10</v>
      </c>
      <c r="HR16" s="94" t="s">
        <v>631</v>
      </c>
      <c r="HS16" s="49">
        <v>372</v>
      </c>
      <c r="HT16" s="49" t="s">
        <v>625</v>
      </c>
      <c r="HU16" s="95" t="s">
        <v>632</v>
      </c>
      <c r="HV16" s="49" t="s">
        <v>629</v>
      </c>
      <c r="HW16" s="96">
        <v>167</v>
      </c>
      <c r="HX16" s="97">
        <v>20.96</v>
      </c>
      <c r="HY16" s="99">
        <f>HX16*HW16</f>
        <v>3500.32</v>
      </c>
      <c r="HZ16" s="94">
        <f>HS16-HW16</f>
        <v>205</v>
      </c>
      <c r="IA16" s="97">
        <v>16.77</v>
      </c>
      <c r="IB16" s="99">
        <f>IA16*HZ16</f>
        <v>3437.85</v>
      </c>
      <c r="IC16" s="99">
        <f>IB16+HY16</f>
        <v>6938.17</v>
      </c>
      <c r="ID16" s="94"/>
      <c r="IE16" s="99">
        <f>IC16+ID16</f>
        <v>6938.17</v>
      </c>
      <c r="IG16" s="49">
        <v>10</v>
      </c>
      <c r="IH16" s="94" t="s">
        <v>631</v>
      </c>
      <c r="II16" s="49">
        <v>372</v>
      </c>
      <c r="IJ16" s="49" t="s">
        <v>625</v>
      </c>
      <c r="IK16" s="95" t="s">
        <v>632</v>
      </c>
      <c r="IL16" s="49" t="s">
        <v>629</v>
      </c>
      <c r="IM16" s="96">
        <v>167</v>
      </c>
      <c r="IN16" s="97">
        <v>20.96</v>
      </c>
      <c r="IO16" s="99">
        <f>IN16*IM16</f>
        <v>3500.32</v>
      </c>
      <c r="IP16" s="94">
        <f>II16-IM16</f>
        <v>205</v>
      </c>
      <c r="IQ16" s="97">
        <v>16.77</v>
      </c>
      <c r="IR16" s="99">
        <f>IQ16*IP16</f>
        <v>3437.85</v>
      </c>
      <c r="IS16" s="99">
        <f>IR16+IO16</f>
        <v>6938.17</v>
      </c>
      <c r="IT16" s="94"/>
      <c r="IU16" s="99">
        <f>IS16+IT16</f>
        <v>6938.17</v>
      </c>
      <c r="IW16" s="49">
        <v>10</v>
      </c>
      <c r="IX16" s="94" t="s">
        <v>631</v>
      </c>
      <c r="IY16" s="49">
        <v>372</v>
      </c>
      <c r="IZ16" s="49" t="s">
        <v>625</v>
      </c>
      <c r="JA16" s="95" t="s">
        <v>632</v>
      </c>
      <c r="JB16" s="49" t="s">
        <v>629</v>
      </c>
      <c r="JC16" s="96">
        <v>167</v>
      </c>
      <c r="JD16" s="97">
        <v>20.96</v>
      </c>
      <c r="JE16" s="99">
        <f>JD16*JC16</f>
        <v>3500.32</v>
      </c>
      <c r="JF16" s="94">
        <f>IY16-JC16</f>
        <v>205</v>
      </c>
      <c r="JG16" s="97">
        <v>16.77</v>
      </c>
      <c r="JH16" s="99">
        <f>JG16*JF16</f>
        <v>3437.85</v>
      </c>
      <c r="JI16" s="99">
        <f>JH16+JE16</f>
        <v>6938.17</v>
      </c>
      <c r="JJ16" s="94"/>
      <c r="JK16" s="99">
        <f>JI16+JJ16</f>
        <v>6938.17</v>
      </c>
      <c r="JM16" s="49">
        <v>10</v>
      </c>
      <c r="JN16" s="94" t="s">
        <v>631</v>
      </c>
      <c r="JO16" s="49">
        <v>372</v>
      </c>
      <c r="JP16" s="49" t="s">
        <v>625</v>
      </c>
      <c r="JQ16" s="95" t="s">
        <v>632</v>
      </c>
      <c r="JR16" s="49" t="s">
        <v>629</v>
      </c>
      <c r="JS16" s="96">
        <v>167</v>
      </c>
      <c r="JT16" s="97">
        <v>20.96</v>
      </c>
      <c r="JU16" s="99">
        <f>JT16*JS16</f>
        <v>3500.32</v>
      </c>
      <c r="JV16" s="94">
        <f>JO16-JS16</f>
        <v>205</v>
      </c>
      <c r="JW16" s="97">
        <v>16.77</v>
      </c>
      <c r="JX16" s="99">
        <f>JW16*JV16</f>
        <v>3437.85</v>
      </c>
      <c r="JY16" s="99">
        <f>JX16+JU16</f>
        <v>6938.17</v>
      </c>
      <c r="JZ16" s="94"/>
      <c r="KA16" s="99">
        <f>JY16+JZ16</f>
        <v>6938.17</v>
      </c>
      <c r="KC16" s="49">
        <v>10</v>
      </c>
      <c r="KD16" s="94" t="s">
        <v>631</v>
      </c>
      <c r="KE16" s="49">
        <v>372</v>
      </c>
      <c r="KF16" s="49" t="s">
        <v>625</v>
      </c>
      <c r="KG16" s="95" t="s">
        <v>632</v>
      </c>
      <c r="KH16" s="49" t="s">
        <v>629</v>
      </c>
      <c r="KI16" s="96">
        <v>167</v>
      </c>
      <c r="KJ16" s="97">
        <v>20.96</v>
      </c>
      <c r="KK16" s="99">
        <f>KJ16*KI16</f>
        <v>3500.32</v>
      </c>
      <c r="KL16" s="94">
        <f>KE16-KI16</f>
        <v>205</v>
      </c>
      <c r="KM16" s="97">
        <v>16.77</v>
      </c>
      <c r="KN16" s="99">
        <f>KM16*KL16</f>
        <v>3437.85</v>
      </c>
      <c r="KO16" s="99">
        <f>KN16+KK16</f>
        <v>6938.17</v>
      </c>
      <c r="KP16" s="94"/>
      <c r="KQ16" s="99">
        <f>KO16+KP16</f>
        <v>6938.17</v>
      </c>
      <c r="KS16" s="49">
        <v>10</v>
      </c>
      <c r="KT16" s="94" t="s">
        <v>631</v>
      </c>
      <c r="KU16" s="49">
        <v>372</v>
      </c>
      <c r="KV16" s="49" t="s">
        <v>625</v>
      </c>
      <c r="KW16" s="95" t="s">
        <v>632</v>
      </c>
      <c r="KX16" s="49" t="s">
        <v>629</v>
      </c>
      <c r="KY16" s="96">
        <v>167</v>
      </c>
      <c r="KZ16" s="97">
        <v>20.96</v>
      </c>
      <c r="LA16" s="99">
        <f>KZ16*KY16</f>
        <v>3500.32</v>
      </c>
      <c r="LB16" s="94">
        <f>KU16-KY16</f>
        <v>205</v>
      </c>
      <c r="LC16" s="97">
        <v>16.77</v>
      </c>
      <c r="LD16" s="99">
        <f>LC16*LB16</f>
        <v>3437.85</v>
      </c>
      <c r="LE16" s="99">
        <f>LD16+LA16</f>
        <v>6938.17</v>
      </c>
      <c r="LF16" s="94"/>
      <c r="LG16" s="99">
        <f>LE16+LF16</f>
        <v>6938.17</v>
      </c>
      <c r="LI16" s="49">
        <v>10</v>
      </c>
      <c r="LJ16" s="94" t="s">
        <v>631</v>
      </c>
      <c r="LK16" s="49">
        <v>372</v>
      </c>
      <c r="LL16" s="49" t="s">
        <v>625</v>
      </c>
      <c r="LM16" s="95" t="s">
        <v>632</v>
      </c>
      <c r="LN16" s="49" t="s">
        <v>629</v>
      </c>
      <c r="LO16" s="96">
        <v>167</v>
      </c>
      <c r="LP16" s="97">
        <v>20.96</v>
      </c>
      <c r="LQ16" s="99">
        <f>LP16*LO16</f>
        <v>3500.32</v>
      </c>
      <c r="LR16" s="94">
        <f>LK16-LO16</f>
        <v>205</v>
      </c>
      <c r="LS16" s="97">
        <v>16.77</v>
      </c>
      <c r="LT16" s="99">
        <f>LS16*LR16</f>
        <v>3437.85</v>
      </c>
      <c r="LU16" s="99">
        <f>LT16+LQ16</f>
        <v>6938.17</v>
      </c>
      <c r="LV16" s="94"/>
      <c r="LW16" s="99">
        <f>LU16+LV16</f>
        <v>6938.17</v>
      </c>
      <c r="LY16" s="49">
        <v>10</v>
      </c>
      <c r="LZ16" s="94" t="s">
        <v>631</v>
      </c>
      <c r="MA16" s="49">
        <v>372</v>
      </c>
      <c r="MB16" s="49" t="s">
        <v>625</v>
      </c>
      <c r="MC16" s="95" t="s">
        <v>632</v>
      </c>
      <c r="MD16" s="49" t="s">
        <v>629</v>
      </c>
      <c r="ME16" s="96">
        <v>167</v>
      </c>
      <c r="MF16" s="97">
        <v>20.96</v>
      </c>
      <c r="MG16" s="99">
        <f>MF16*ME16</f>
        <v>3500.32</v>
      </c>
      <c r="MH16" s="94">
        <f>MA16-ME16</f>
        <v>205</v>
      </c>
      <c r="MI16" s="97">
        <v>16.77</v>
      </c>
      <c r="MJ16" s="99">
        <f>MI16*MH16</f>
        <v>3437.85</v>
      </c>
      <c r="MK16" s="99">
        <f>MJ16+MG16</f>
        <v>6938.17</v>
      </c>
      <c r="ML16" s="94"/>
      <c r="MM16" s="99">
        <f>MK16+ML16</f>
        <v>6938.17</v>
      </c>
      <c r="MO16" s="49">
        <v>10</v>
      </c>
      <c r="MP16" s="94" t="s">
        <v>631</v>
      </c>
      <c r="MQ16" s="49">
        <v>372</v>
      </c>
      <c r="MR16" s="49" t="s">
        <v>625</v>
      </c>
      <c r="MS16" s="95" t="s">
        <v>632</v>
      </c>
      <c r="MT16" s="49" t="s">
        <v>629</v>
      </c>
      <c r="MU16" s="96">
        <v>167</v>
      </c>
      <c r="MV16" s="97">
        <v>20.96</v>
      </c>
      <c r="MW16" s="99">
        <f>MV16*MU16</f>
        <v>3500.32</v>
      </c>
      <c r="MX16" s="94">
        <f>MQ16-MU16</f>
        <v>205</v>
      </c>
      <c r="MY16" s="97">
        <v>16.77</v>
      </c>
      <c r="MZ16" s="99">
        <f>MY16*MX16</f>
        <v>3437.85</v>
      </c>
      <c r="NA16" s="99">
        <f>MZ16+MW16</f>
        <v>6938.17</v>
      </c>
      <c r="NB16" s="94"/>
      <c r="NC16" s="99">
        <f>NA16+NB16</f>
        <v>6938.17</v>
      </c>
      <c r="NE16" s="49">
        <v>10</v>
      </c>
      <c r="NF16" s="94" t="s">
        <v>631</v>
      </c>
      <c r="NG16" s="49">
        <v>372</v>
      </c>
      <c r="NH16" s="49" t="s">
        <v>625</v>
      </c>
      <c r="NI16" s="95" t="s">
        <v>632</v>
      </c>
      <c r="NJ16" s="49" t="s">
        <v>629</v>
      </c>
      <c r="NK16" s="96">
        <v>167</v>
      </c>
      <c r="NL16" s="97">
        <v>20.96</v>
      </c>
      <c r="NM16" s="99">
        <f>NL16*NK16</f>
        <v>3500.32</v>
      </c>
      <c r="NN16" s="94">
        <f>NG16-NK16</f>
        <v>205</v>
      </c>
      <c r="NO16" s="97">
        <v>16.77</v>
      </c>
      <c r="NP16" s="99">
        <f>NO16*NN16</f>
        <v>3437.85</v>
      </c>
      <c r="NQ16" s="99">
        <f>NP16+NM16</f>
        <v>6938.17</v>
      </c>
      <c r="NR16" s="94"/>
      <c r="NS16" s="99">
        <f>NQ16+NR16</f>
        <v>6938.17</v>
      </c>
      <c r="NU16" s="49">
        <v>10</v>
      </c>
      <c r="NV16" s="94" t="s">
        <v>631</v>
      </c>
      <c r="NW16" s="49">
        <v>372</v>
      </c>
      <c r="NX16" s="49" t="s">
        <v>625</v>
      </c>
      <c r="NY16" s="95" t="s">
        <v>632</v>
      </c>
      <c r="NZ16" s="49" t="s">
        <v>629</v>
      </c>
      <c r="OA16" s="96">
        <v>167</v>
      </c>
      <c r="OB16" s="97">
        <v>20.96</v>
      </c>
      <c r="OC16" s="99">
        <f>OB16*OA16</f>
        <v>3500.32</v>
      </c>
      <c r="OD16" s="94">
        <f>NW16-OA16</f>
        <v>205</v>
      </c>
      <c r="OE16" s="97">
        <v>16.77</v>
      </c>
      <c r="OF16" s="99">
        <f>OE16*OD16</f>
        <v>3437.85</v>
      </c>
      <c r="OG16" s="99">
        <f>OF16+OC16</f>
        <v>6938.17</v>
      </c>
      <c r="OH16" s="94"/>
      <c r="OI16" s="99">
        <f>OG16+OH16</f>
        <v>6938.17</v>
      </c>
      <c r="OK16" s="49">
        <v>10</v>
      </c>
      <c r="OL16" s="94" t="s">
        <v>631</v>
      </c>
      <c r="OM16" s="49">
        <v>372</v>
      </c>
      <c r="ON16" s="49" t="s">
        <v>625</v>
      </c>
      <c r="OO16" s="95" t="s">
        <v>632</v>
      </c>
      <c r="OP16" s="49" t="s">
        <v>629</v>
      </c>
      <c r="OQ16" s="96">
        <v>167</v>
      </c>
      <c r="OR16" s="97">
        <v>20.96</v>
      </c>
      <c r="OS16" s="99">
        <f>OR16*OQ16</f>
        <v>3500.32</v>
      </c>
      <c r="OT16" s="94">
        <f>OM16-OQ16</f>
        <v>205</v>
      </c>
      <c r="OU16" s="97">
        <v>16.77</v>
      </c>
      <c r="OV16" s="99">
        <f>OU16*OT16</f>
        <v>3437.85</v>
      </c>
      <c r="OW16" s="99">
        <f>OV16+OS16</f>
        <v>6938.17</v>
      </c>
      <c r="OX16" s="94"/>
      <c r="OY16" s="99">
        <f>OW16+OX16</f>
        <v>6938.17</v>
      </c>
      <c r="PA16" s="49">
        <v>10</v>
      </c>
      <c r="PB16" s="94" t="s">
        <v>631</v>
      </c>
      <c r="PC16" s="49">
        <v>372</v>
      </c>
      <c r="PD16" s="49" t="s">
        <v>625</v>
      </c>
      <c r="PE16" s="95" t="s">
        <v>632</v>
      </c>
      <c r="PF16" s="49" t="s">
        <v>629</v>
      </c>
      <c r="PG16" s="96">
        <v>167</v>
      </c>
      <c r="PH16" s="97">
        <v>20.96</v>
      </c>
      <c r="PI16" s="99">
        <f>PH16*PG16</f>
        <v>3500.32</v>
      </c>
      <c r="PJ16" s="94">
        <f>PC16-PG16</f>
        <v>205</v>
      </c>
      <c r="PK16" s="97">
        <v>16.77</v>
      </c>
      <c r="PL16" s="99">
        <f>PK16*PJ16</f>
        <v>3437.85</v>
      </c>
      <c r="PM16" s="99">
        <f>PL16+PI16</f>
        <v>6938.17</v>
      </c>
      <c r="PN16" s="94"/>
      <c r="PO16" s="99">
        <f>PM16+PN16</f>
        <v>6938.17</v>
      </c>
      <c r="PQ16" s="49">
        <v>10</v>
      </c>
      <c r="PR16" s="94" t="s">
        <v>631</v>
      </c>
      <c r="PS16" s="49">
        <v>372</v>
      </c>
      <c r="PT16" s="49" t="s">
        <v>625</v>
      </c>
      <c r="PU16" s="95" t="s">
        <v>632</v>
      </c>
      <c r="PV16" s="49" t="s">
        <v>629</v>
      </c>
      <c r="PW16" s="96">
        <v>167</v>
      </c>
      <c r="PX16" s="97">
        <v>20.96</v>
      </c>
      <c r="PY16" s="99">
        <f>PX16*PW16</f>
        <v>3500.32</v>
      </c>
      <c r="PZ16" s="94">
        <f>PS16-PW16</f>
        <v>205</v>
      </c>
      <c r="QA16" s="97">
        <v>16.77</v>
      </c>
      <c r="QB16" s="99">
        <f>QA16*PZ16</f>
        <v>3437.85</v>
      </c>
      <c r="QC16" s="99">
        <f>QB16+PY16</f>
        <v>6938.17</v>
      </c>
      <c r="QD16" s="94"/>
      <c r="QE16" s="99">
        <f>QC16+QD16</f>
        <v>6938.17</v>
      </c>
      <c r="QG16" s="49">
        <v>10</v>
      </c>
      <c r="QH16" s="94" t="s">
        <v>631</v>
      </c>
      <c r="QI16" s="49">
        <v>372</v>
      </c>
      <c r="QJ16" s="49" t="s">
        <v>625</v>
      </c>
      <c r="QK16" s="95" t="s">
        <v>632</v>
      </c>
      <c r="QL16" s="49" t="s">
        <v>629</v>
      </c>
      <c r="QM16" s="96">
        <v>167</v>
      </c>
      <c r="QN16" s="97">
        <v>20.96</v>
      </c>
      <c r="QO16" s="99">
        <f>QN16*QM16</f>
        <v>3500.32</v>
      </c>
      <c r="QP16" s="94">
        <f>QI16-QM16</f>
        <v>205</v>
      </c>
      <c r="QQ16" s="97">
        <v>16.77</v>
      </c>
      <c r="QR16" s="99">
        <f>QQ16*QP16</f>
        <v>3437.85</v>
      </c>
      <c r="QS16" s="99">
        <f>QR16+QO16</f>
        <v>6938.17</v>
      </c>
      <c r="QT16" s="94"/>
      <c r="QU16" s="99">
        <f>QS16+QT16</f>
        <v>6938.17</v>
      </c>
      <c r="QW16" s="49">
        <v>10</v>
      </c>
      <c r="QX16" s="94" t="s">
        <v>631</v>
      </c>
      <c r="QY16" s="49">
        <v>372</v>
      </c>
      <c r="QZ16" s="49" t="s">
        <v>625</v>
      </c>
      <c r="RA16" s="95" t="s">
        <v>632</v>
      </c>
      <c r="RB16" s="49" t="s">
        <v>629</v>
      </c>
      <c r="RC16" s="96">
        <v>167</v>
      </c>
      <c r="RD16" s="97">
        <v>20.96</v>
      </c>
      <c r="RE16" s="99">
        <f>RD16*RC16</f>
        <v>3500.32</v>
      </c>
      <c r="RF16" s="94">
        <f>QY16-RC16</f>
        <v>205</v>
      </c>
      <c r="RG16" s="97">
        <v>16.77</v>
      </c>
      <c r="RH16" s="99">
        <f>RG16*RF16</f>
        <v>3437.85</v>
      </c>
      <c r="RI16" s="99">
        <f>RH16+RE16</f>
        <v>6938.17</v>
      </c>
      <c r="RJ16" s="94"/>
      <c r="RK16" s="99">
        <f>RI16+RJ16</f>
        <v>6938.17</v>
      </c>
      <c r="RM16" s="49">
        <v>10</v>
      </c>
      <c r="RN16" s="94" t="s">
        <v>631</v>
      </c>
      <c r="RO16" s="49">
        <v>372</v>
      </c>
      <c r="RP16" s="49" t="s">
        <v>625</v>
      </c>
      <c r="RQ16" s="95" t="s">
        <v>632</v>
      </c>
      <c r="RR16" s="49" t="s">
        <v>629</v>
      </c>
      <c r="RS16" s="96">
        <v>167</v>
      </c>
      <c r="RT16" s="97">
        <v>20.96</v>
      </c>
      <c r="RU16" s="99">
        <f>RT16*RS16</f>
        <v>3500.32</v>
      </c>
      <c r="RV16" s="94">
        <f>RO16-RS16</f>
        <v>205</v>
      </c>
      <c r="RW16" s="97">
        <v>16.77</v>
      </c>
      <c r="RX16" s="99">
        <f>RW16*RV16</f>
        <v>3437.85</v>
      </c>
      <c r="RY16" s="99">
        <f>RX16+RU16</f>
        <v>6938.17</v>
      </c>
      <c r="RZ16" s="94"/>
      <c r="SA16" s="99">
        <f>RY16+RZ16</f>
        <v>6938.17</v>
      </c>
      <c r="SC16" s="49">
        <v>10</v>
      </c>
      <c r="SD16" s="94" t="s">
        <v>631</v>
      </c>
      <c r="SE16" s="49">
        <v>372</v>
      </c>
      <c r="SF16" s="49" t="s">
        <v>625</v>
      </c>
      <c r="SG16" s="95" t="s">
        <v>632</v>
      </c>
      <c r="SH16" s="49" t="s">
        <v>629</v>
      </c>
      <c r="SI16" s="96">
        <v>167</v>
      </c>
      <c r="SJ16" s="97">
        <v>20.96</v>
      </c>
      <c r="SK16" s="99">
        <f>SJ16*SI16</f>
        <v>3500.32</v>
      </c>
      <c r="SL16" s="94">
        <f>SE16-SI16</f>
        <v>205</v>
      </c>
      <c r="SM16" s="97">
        <v>16.77</v>
      </c>
      <c r="SN16" s="99">
        <f>SM16*SL16</f>
        <v>3437.85</v>
      </c>
      <c r="SO16" s="99">
        <f>SN16+SK16</f>
        <v>6938.17</v>
      </c>
      <c r="SP16" s="94"/>
      <c r="SQ16" s="99">
        <f>SO16+SP16</f>
        <v>6938.17</v>
      </c>
      <c r="SS16" s="49">
        <v>10</v>
      </c>
      <c r="ST16" s="94" t="s">
        <v>631</v>
      </c>
      <c r="SU16" s="49">
        <v>372</v>
      </c>
      <c r="SV16" s="49" t="s">
        <v>625</v>
      </c>
      <c r="SW16" s="95" t="s">
        <v>632</v>
      </c>
      <c r="SX16" s="49" t="s">
        <v>629</v>
      </c>
      <c r="SY16" s="96">
        <v>167</v>
      </c>
      <c r="SZ16" s="97">
        <v>20.96</v>
      </c>
      <c r="TA16" s="99">
        <f>SZ16*SY16</f>
        <v>3500.32</v>
      </c>
      <c r="TB16" s="94">
        <f>SU16-SY16</f>
        <v>205</v>
      </c>
      <c r="TC16" s="97">
        <v>16.77</v>
      </c>
      <c r="TD16" s="99">
        <f>TC16*TB16</f>
        <v>3437.85</v>
      </c>
      <c r="TE16" s="99">
        <f>TD16+TA16</f>
        <v>6938.17</v>
      </c>
      <c r="TF16" s="94"/>
      <c r="TG16" s="99">
        <f>TE16+TF16</f>
        <v>6938.17</v>
      </c>
      <c r="TI16" s="49">
        <v>10</v>
      </c>
      <c r="TJ16" s="94" t="s">
        <v>631</v>
      </c>
      <c r="TK16" s="49">
        <v>372</v>
      </c>
      <c r="TL16" s="49" t="s">
        <v>625</v>
      </c>
      <c r="TM16" s="95" t="s">
        <v>632</v>
      </c>
      <c r="TN16" s="49" t="s">
        <v>629</v>
      </c>
      <c r="TO16" s="96">
        <v>167</v>
      </c>
      <c r="TP16" s="97">
        <v>20.96</v>
      </c>
      <c r="TQ16" s="99">
        <f>TP16*TO16</f>
        <v>3500.32</v>
      </c>
      <c r="TR16" s="94">
        <f>TK16-TO16</f>
        <v>205</v>
      </c>
      <c r="TS16" s="97">
        <v>16.77</v>
      </c>
      <c r="TT16" s="99">
        <f>TS16*TR16</f>
        <v>3437.85</v>
      </c>
      <c r="TU16" s="99">
        <f>TT16+TQ16</f>
        <v>6938.17</v>
      </c>
      <c r="TV16" s="94"/>
      <c r="TW16" s="99">
        <f>TU16+TV16</f>
        <v>6938.17</v>
      </c>
      <c r="TY16" s="49">
        <v>10</v>
      </c>
      <c r="TZ16" s="94" t="s">
        <v>631</v>
      </c>
      <c r="UA16" s="49">
        <v>372</v>
      </c>
      <c r="UB16" s="49" t="s">
        <v>625</v>
      </c>
      <c r="UC16" s="95" t="s">
        <v>632</v>
      </c>
      <c r="UD16" s="49" t="s">
        <v>629</v>
      </c>
      <c r="UE16" s="96">
        <v>167</v>
      </c>
      <c r="UF16" s="97">
        <v>20.96</v>
      </c>
      <c r="UG16" s="99">
        <f>UF16*UE16</f>
        <v>3500.32</v>
      </c>
      <c r="UH16" s="94">
        <f>UA16-UE16</f>
        <v>205</v>
      </c>
      <c r="UI16" s="97">
        <v>16.77</v>
      </c>
      <c r="UJ16" s="99">
        <f>UI16*UH16</f>
        <v>3437.85</v>
      </c>
      <c r="UK16" s="99">
        <f>UJ16+UG16</f>
        <v>6938.17</v>
      </c>
      <c r="UL16" s="94"/>
      <c r="UM16" s="99">
        <f>UK16+UL16</f>
        <v>6938.17</v>
      </c>
      <c r="UO16" s="49">
        <v>10</v>
      </c>
      <c r="UP16" s="94" t="s">
        <v>631</v>
      </c>
      <c r="UQ16" s="49">
        <v>372</v>
      </c>
      <c r="UR16" s="49" t="s">
        <v>625</v>
      </c>
      <c r="US16" s="95" t="s">
        <v>632</v>
      </c>
      <c r="UT16" s="49" t="s">
        <v>629</v>
      </c>
      <c r="UU16" s="96">
        <v>167</v>
      </c>
      <c r="UV16" s="97">
        <v>20.96</v>
      </c>
      <c r="UW16" s="99">
        <f>UV16*UU16</f>
        <v>3500.32</v>
      </c>
      <c r="UX16" s="94">
        <f>UQ16-UU16</f>
        <v>205</v>
      </c>
      <c r="UY16" s="97">
        <v>16.77</v>
      </c>
      <c r="UZ16" s="99">
        <f>UY16*UX16</f>
        <v>3437.85</v>
      </c>
      <c r="VA16" s="99">
        <f>UZ16+UW16</f>
        <v>6938.17</v>
      </c>
      <c r="VB16" s="94"/>
      <c r="VC16" s="99">
        <f>VA16+VB16</f>
        <v>6938.17</v>
      </c>
      <c r="VE16" s="49">
        <v>10</v>
      </c>
      <c r="VF16" s="94" t="s">
        <v>631</v>
      </c>
      <c r="VG16" s="49">
        <v>372</v>
      </c>
      <c r="VH16" s="49" t="s">
        <v>625</v>
      </c>
      <c r="VI16" s="95" t="s">
        <v>632</v>
      </c>
      <c r="VJ16" s="49" t="s">
        <v>629</v>
      </c>
      <c r="VK16" s="96">
        <v>167</v>
      </c>
      <c r="VL16" s="97">
        <v>20.96</v>
      </c>
      <c r="VM16" s="99">
        <f>VL16*VK16</f>
        <v>3500.32</v>
      </c>
      <c r="VN16" s="94">
        <f>VG16-VK16</f>
        <v>205</v>
      </c>
      <c r="VO16" s="97">
        <v>16.77</v>
      </c>
      <c r="VP16" s="99">
        <f>VO16*VN16</f>
        <v>3437.85</v>
      </c>
      <c r="VQ16" s="99">
        <f>VP16+VM16</f>
        <v>6938.17</v>
      </c>
      <c r="VR16" s="94"/>
      <c r="VS16" s="99">
        <f>VQ16+VR16</f>
        <v>6938.17</v>
      </c>
      <c r="VU16" s="49">
        <v>10</v>
      </c>
      <c r="VV16" s="94" t="s">
        <v>631</v>
      </c>
      <c r="VW16" s="49">
        <v>372</v>
      </c>
      <c r="VX16" s="49" t="s">
        <v>625</v>
      </c>
      <c r="VY16" s="95" t="s">
        <v>632</v>
      </c>
      <c r="VZ16" s="49" t="s">
        <v>629</v>
      </c>
      <c r="WA16" s="96">
        <v>167</v>
      </c>
      <c r="WB16" s="97">
        <v>20.96</v>
      </c>
      <c r="WC16" s="99">
        <f>WB16*WA16</f>
        <v>3500.32</v>
      </c>
      <c r="WD16" s="94">
        <f>VW16-WA16</f>
        <v>205</v>
      </c>
      <c r="WE16" s="97">
        <v>16.77</v>
      </c>
      <c r="WF16" s="99">
        <f>WE16*WD16</f>
        <v>3437.85</v>
      </c>
      <c r="WG16" s="99">
        <f>WF16+WC16</f>
        <v>6938.17</v>
      </c>
      <c r="WH16" s="94"/>
      <c r="WI16" s="99">
        <f>WG16+WH16</f>
        <v>6938.17</v>
      </c>
      <c r="WK16" s="49">
        <v>10</v>
      </c>
      <c r="WL16" s="94" t="s">
        <v>631</v>
      </c>
      <c r="WM16" s="49">
        <v>372</v>
      </c>
      <c r="WN16" s="49" t="s">
        <v>625</v>
      </c>
      <c r="WO16" s="95" t="s">
        <v>632</v>
      </c>
      <c r="WP16" s="49" t="s">
        <v>629</v>
      </c>
      <c r="WQ16" s="96">
        <v>167</v>
      </c>
      <c r="WR16" s="97">
        <v>20.96</v>
      </c>
      <c r="WS16" s="99">
        <f>WR16*WQ16</f>
        <v>3500.32</v>
      </c>
      <c r="WT16" s="94">
        <f>WM16-WQ16</f>
        <v>205</v>
      </c>
      <c r="WU16" s="97">
        <v>16.77</v>
      </c>
      <c r="WV16" s="99">
        <f>WU16*WT16</f>
        <v>3437.85</v>
      </c>
      <c r="WW16" s="99">
        <f>WV16+WS16</f>
        <v>6938.17</v>
      </c>
      <c r="WX16" s="94"/>
      <c r="WY16" s="99">
        <f>WW16+WX16</f>
        <v>6938.17</v>
      </c>
      <c r="XA16" s="49">
        <v>10</v>
      </c>
      <c r="XB16" s="94" t="s">
        <v>631</v>
      </c>
      <c r="XC16" s="49">
        <v>372</v>
      </c>
      <c r="XD16" s="49" t="s">
        <v>625</v>
      </c>
      <c r="XE16" s="95" t="s">
        <v>632</v>
      </c>
      <c r="XF16" s="49" t="s">
        <v>629</v>
      </c>
      <c r="XG16" s="96">
        <v>167</v>
      </c>
      <c r="XH16" s="97">
        <v>20.96</v>
      </c>
      <c r="XI16" s="99">
        <f>XH16*XG16</f>
        <v>3500.32</v>
      </c>
      <c r="XJ16" s="94">
        <f>XC16-XG16</f>
        <v>205</v>
      </c>
      <c r="XK16" s="97">
        <v>16.77</v>
      </c>
      <c r="XL16" s="99">
        <f>XK16*XJ16</f>
        <v>3437.85</v>
      </c>
      <c r="XM16" s="99">
        <f>XL16+XI16</f>
        <v>6938.17</v>
      </c>
      <c r="XN16" s="94"/>
      <c r="XO16" s="99">
        <f>XM16+XN16</f>
        <v>6938.17</v>
      </c>
      <c r="XQ16" s="49">
        <v>10</v>
      </c>
      <c r="XR16" s="94" t="s">
        <v>631</v>
      </c>
      <c r="XS16" s="49">
        <v>372</v>
      </c>
      <c r="XT16" s="49" t="s">
        <v>625</v>
      </c>
      <c r="XU16" s="95" t="s">
        <v>632</v>
      </c>
      <c r="XV16" s="49" t="s">
        <v>629</v>
      </c>
      <c r="XW16" s="96">
        <v>167</v>
      </c>
      <c r="XX16" s="97">
        <v>20.96</v>
      </c>
      <c r="XY16" s="99">
        <f>XX16*XW16</f>
        <v>3500.32</v>
      </c>
      <c r="XZ16" s="94">
        <f>XS16-XW16</f>
        <v>205</v>
      </c>
      <c r="YA16" s="97">
        <v>16.77</v>
      </c>
      <c r="YB16" s="99">
        <f>YA16*XZ16</f>
        <v>3437.85</v>
      </c>
      <c r="YC16" s="99">
        <f>YB16+XY16</f>
        <v>6938.17</v>
      </c>
      <c r="YD16" s="94"/>
      <c r="YE16" s="99">
        <f>YC16+YD16</f>
        <v>6938.17</v>
      </c>
      <c r="YG16" s="49">
        <v>10</v>
      </c>
      <c r="YH16" s="94" t="s">
        <v>631</v>
      </c>
      <c r="YI16" s="49">
        <v>372</v>
      </c>
      <c r="YJ16" s="49" t="s">
        <v>625</v>
      </c>
      <c r="YK16" s="95" t="s">
        <v>632</v>
      </c>
      <c r="YL16" s="49" t="s">
        <v>629</v>
      </c>
      <c r="YM16" s="96">
        <v>167</v>
      </c>
      <c r="YN16" s="97">
        <v>20.96</v>
      </c>
      <c r="YO16" s="99">
        <f>YN16*YM16</f>
        <v>3500.32</v>
      </c>
      <c r="YP16" s="94">
        <f>YI16-YM16</f>
        <v>205</v>
      </c>
      <c r="YQ16" s="97">
        <v>16.77</v>
      </c>
      <c r="YR16" s="99">
        <f>YQ16*YP16</f>
        <v>3437.85</v>
      </c>
      <c r="YS16" s="99">
        <f>YR16+YO16</f>
        <v>6938.17</v>
      </c>
      <c r="YT16" s="94"/>
      <c r="YU16" s="99">
        <f>YS16+YT16</f>
        <v>6938.17</v>
      </c>
      <c r="YW16" s="49">
        <v>10</v>
      </c>
      <c r="YX16" s="94" t="s">
        <v>631</v>
      </c>
      <c r="YY16" s="49">
        <v>372</v>
      </c>
      <c r="YZ16" s="49" t="s">
        <v>625</v>
      </c>
      <c r="ZA16" s="95" t="s">
        <v>632</v>
      </c>
      <c r="ZB16" s="49" t="s">
        <v>629</v>
      </c>
      <c r="ZC16" s="96">
        <v>167</v>
      </c>
      <c r="ZD16" s="97">
        <v>20.96</v>
      </c>
      <c r="ZE16" s="99">
        <f>ZD16*ZC16</f>
        <v>3500.32</v>
      </c>
      <c r="ZF16" s="94">
        <f>YY16-ZC16</f>
        <v>205</v>
      </c>
      <c r="ZG16" s="97">
        <v>16.77</v>
      </c>
      <c r="ZH16" s="99">
        <f>ZG16*ZF16</f>
        <v>3437.85</v>
      </c>
      <c r="ZI16" s="99">
        <f>ZH16+ZE16</f>
        <v>6938.17</v>
      </c>
      <c r="ZJ16" s="94"/>
      <c r="ZK16" s="99">
        <f>ZI16+ZJ16</f>
        <v>6938.17</v>
      </c>
      <c r="ZM16" s="49">
        <v>10</v>
      </c>
      <c r="ZN16" s="94" t="s">
        <v>631</v>
      </c>
      <c r="ZO16" s="49">
        <v>372</v>
      </c>
      <c r="ZP16" s="49" t="s">
        <v>625</v>
      </c>
      <c r="ZQ16" s="95" t="s">
        <v>632</v>
      </c>
      <c r="ZR16" s="49" t="s">
        <v>629</v>
      </c>
      <c r="ZS16" s="96">
        <v>167</v>
      </c>
      <c r="ZT16" s="97">
        <v>20.96</v>
      </c>
      <c r="ZU16" s="99">
        <f>ZT16*ZS16</f>
        <v>3500.32</v>
      </c>
      <c r="ZV16" s="94">
        <f>ZO16-ZS16</f>
        <v>205</v>
      </c>
      <c r="ZW16" s="97">
        <v>16.77</v>
      </c>
      <c r="ZX16" s="99">
        <f>ZW16*ZV16</f>
        <v>3437.85</v>
      </c>
      <c r="ZY16" s="99">
        <f>ZX16+ZU16</f>
        <v>6938.17</v>
      </c>
      <c r="ZZ16" s="94"/>
      <c r="AAA16" s="99">
        <f>ZY16+ZZ16</f>
        <v>6938.17</v>
      </c>
      <c r="AAC16" s="49">
        <v>10</v>
      </c>
      <c r="AAD16" s="94" t="s">
        <v>631</v>
      </c>
      <c r="AAE16" s="49">
        <v>372</v>
      </c>
      <c r="AAF16" s="49" t="s">
        <v>625</v>
      </c>
      <c r="AAG16" s="95" t="s">
        <v>632</v>
      </c>
      <c r="AAH16" s="49" t="s">
        <v>629</v>
      </c>
      <c r="AAI16" s="96">
        <v>167</v>
      </c>
      <c r="AAJ16" s="97">
        <v>20.96</v>
      </c>
      <c r="AAK16" s="99">
        <f>AAJ16*AAI16</f>
        <v>3500.32</v>
      </c>
      <c r="AAL16" s="94">
        <f>AAE16-AAI16</f>
        <v>205</v>
      </c>
      <c r="AAM16" s="97">
        <v>16.77</v>
      </c>
      <c r="AAN16" s="99">
        <f>AAM16*AAL16</f>
        <v>3437.85</v>
      </c>
      <c r="AAO16" s="99">
        <f>AAN16+AAK16</f>
        <v>6938.17</v>
      </c>
      <c r="AAP16" s="94"/>
      <c r="AAQ16" s="99">
        <f>AAO16+AAP16</f>
        <v>6938.17</v>
      </c>
      <c r="AAS16" s="49">
        <v>10</v>
      </c>
      <c r="AAT16" s="94" t="s">
        <v>631</v>
      </c>
      <c r="AAU16" s="49">
        <v>372</v>
      </c>
      <c r="AAV16" s="49" t="s">
        <v>625</v>
      </c>
      <c r="AAW16" s="95" t="s">
        <v>632</v>
      </c>
      <c r="AAX16" s="49" t="s">
        <v>629</v>
      </c>
      <c r="AAY16" s="96">
        <v>167</v>
      </c>
      <c r="AAZ16" s="97">
        <v>20.96</v>
      </c>
      <c r="ABA16" s="99">
        <f>AAZ16*AAY16</f>
        <v>3500.32</v>
      </c>
      <c r="ABB16" s="94">
        <f>AAU16-AAY16</f>
        <v>205</v>
      </c>
      <c r="ABC16" s="97">
        <v>16.77</v>
      </c>
      <c r="ABD16" s="99">
        <f>ABC16*ABB16</f>
        <v>3437.85</v>
      </c>
      <c r="ABE16" s="99">
        <f>ABD16+ABA16</f>
        <v>6938.17</v>
      </c>
      <c r="ABF16" s="94"/>
      <c r="ABG16" s="99">
        <f>ABE16+ABF16</f>
        <v>6938.17</v>
      </c>
      <c r="ABI16" s="49">
        <v>10</v>
      </c>
      <c r="ABJ16" s="94" t="s">
        <v>631</v>
      </c>
      <c r="ABK16" s="49">
        <v>372</v>
      </c>
      <c r="ABL16" s="49" t="s">
        <v>625</v>
      </c>
      <c r="ABM16" s="95" t="s">
        <v>632</v>
      </c>
      <c r="ABN16" s="49" t="s">
        <v>629</v>
      </c>
      <c r="ABO16" s="96">
        <v>167</v>
      </c>
      <c r="ABP16" s="97">
        <v>20.96</v>
      </c>
      <c r="ABQ16" s="99">
        <f>ABP16*ABO16</f>
        <v>3500.32</v>
      </c>
      <c r="ABR16" s="94">
        <f>ABK16-ABO16</f>
        <v>205</v>
      </c>
      <c r="ABS16" s="97">
        <v>16.77</v>
      </c>
      <c r="ABT16" s="99">
        <f>ABS16*ABR16</f>
        <v>3437.85</v>
      </c>
      <c r="ABU16" s="99">
        <f>ABT16+ABQ16</f>
        <v>6938.17</v>
      </c>
      <c r="ABV16" s="94"/>
      <c r="ABW16" s="99">
        <f>ABU16+ABV16</f>
        <v>6938.17</v>
      </c>
      <c r="ABY16" s="49">
        <v>10</v>
      </c>
      <c r="ABZ16" s="94" t="s">
        <v>631</v>
      </c>
      <c r="ACA16" s="49">
        <v>372</v>
      </c>
      <c r="ACB16" s="49" t="s">
        <v>625</v>
      </c>
      <c r="ACC16" s="95" t="s">
        <v>632</v>
      </c>
      <c r="ACD16" s="49" t="s">
        <v>629</v>
      </c>
      <c r="ACE16" s="96">
        <v>167</v>
      </c>
      <c r="ACF16" s="97">
        <v>20.96</v>
      </c>
      <c r="ACG16" s="99">
        <f>ACF16*ACE16</f>
        <v>3500.32</v>
      </c>
      <c r="ACH16" s="94">
        <f>ACA16-ACE16</f>
        <v>205</v>
      </c>
      <c r="ACI16" s="97">
        <v>16.77</v>
      </c>
      <c r="ACJ16" s="99">
        <f>ACI16*ACH16</f>
        <v>3437.85</v>
      </c>
      <c r="ACK16" s="99">
        <f>ACJ16+ACG16</f>
        <v>6938.17</v>
      </c>
      <c r="ACL16" s="94"/>
      <c r="ACM16" s="99">
        <f>ACK16+ACL16</f>
        <v>6938.17</v>
      </c>
      <c r="ACO16" s="49">
        <v>10</v>
      </c>
      <c r="ACP16" s="94" t="s">
        <v>631</v>
      </c>
      <c r="ACQ16" s="49">
        <v>372</v>
      </c>
      <c r="ACR16" s="49" t="s">
        <v>625</v>
      </c>
      <c r="ACS16" s="95" t="s">
        <v>632</v>
      </c>
      <c r="ACT16" s="49" t="s">
        <v>629</v>
      </c>
      <c r="ACU16" s="96">
        <v>167</v>
      </c>
      <c r="ACV16" s="97">
        <v>20.96</v>
      </c>
      <c r="ACW16" s="99">
        <f>ACV16*ACU16</f>
        <v>3500.32</v>
      </c>
      <c r="ACX16" s="94">
        <f>ACQ16-ACU16</f>
        <v>205</v>
      </c>
      <c r="ACY16" s="97">
        <v>16.77</v>
      </c>
      <c r="ACZ16" s="99">
        <f>ACY16*ACX16</f>
        <v>3437.85</v>
      </c>
      <c r="ADA16" s="99">
        <f>ACZ16+ACW16</f>
        <v>6938.17</v>
      </c>
      <c r="ADB16" s="94"/>
      <c r="ADC16" s="99">
        <f>ADA16+ADB16</f>
        <v>6938.17</v>
      </c>
      <c r="ADE16" s="49">
        <v>10</v>
      </c>
      <c r="ADF16" s="94" t="s">
        <v>631</v>
      </c>
      <c r="ADG16" s="49">
        <v>372</v>
      </c>
      <c r="ADH16" s="49" t="s">
        <v>625</v>
      </c>
      <c r="ADI16" s="95" t="s">
        <v>632</v>
      </c>
      <c r="ADJ16" s="49" t="s">
        <v>629</v>
      </c>
      <c r="ADK16" s="96">
        <v>167</v>
      </c>
      <c r="ADL16" s="97">
        <v>20.96</v>
      </c>
      <c r="ADM16" s="99">
        <f>ADL16*ADK16</f>
        <v>3500.32</v>
      </c>
      <c r="ADN16" s="94">
        <f>ADG16-ADK16</f>
        <v>205</v>
      </c>
      <c r="ADO16" s="97">
        <v>16.77</v>
      </c>
      <c r="ADP16" s="99">
        <f>ADO16*ADN16</f>
        <v>3437.85</v>
      </c>
      <c r="ADQ16" s="99">
        <f>ADP16+ADM16</f>
        <v>6938.17</v>
      </c>
      <c r="ADR16" s="94"/>
      <c r="ADS16" s="99">
        <f>ADQ16+ADR16</f>
        <v>6938.17</v>
      </c>
      <c r="ADU16" s="49">
        <v>10</v>
      </c>
      <c r="ADV16" s="94" t="s">
        <v>631</v>
      </c>
      <c r="ADW16" s="49">
        <v>372</v>
      </c>
      <c r="ADX16" s="49" t="s">
        <v>625</v>
      </c>
      <c r="ADY16" s="95" t="s">
        <v>632</v>
      </c>
      <c r="ADZ16" s="49" t="s">
        <v>629</v>
      </c>
      <c r="AEA16" s="96">
        <v>167</v>
      </c>
      <c r="AEB16" s="97">
        <v>20.96</v>
      </c>
      <c r="AEC16" s="99">
        <f>AEB16*AEA16</f>
        <v>3500.32</v>
      </c>
      <c r="AED16" s="94">
        <f>ADW16-AEA16</f>
        <v>205</v>
      </c>
      <c r="AEE16" s="97">
        <v>16.77</v>
      </c>
      <c r="AEF16" s="99">
        <f>AEE16*AED16</f>
        <v>3437.85</v>
      </c>
      <c r="AEG16" s="99">
        <f>AEF16+AEC16</f>
        <v>6938.17</v>
      </c>
      <c r="AEH16" s="94"/>
      <c r="AEI16" s="99">
        <f>AEG16+AEH16</f>
        <v>6938.17</v>
      </c>
      <c r="AEK16" s="49">
        <v>10</v>
      </c>
      <c r="AEL16" s="94" t="s">
        <v>631</v>
      </c>
      <c r="AEM16" s="49">
        <v>372</v>
      </c>
      <c r="AEN16" s="49" t="s">
        <v>625</v>
      </c>
      <c r="AEO16" s="95" t="s">
        <v>632</v>
      </c>
      <c r="AEP16" s="49" t="s">
        <v>629</v>
      </c>
      <c r="AEQ16" s="96">
        <v>167</v>
      </c>
      <c r="AER16" s="97">
        <v>20.96</v>
      </c>
      <c r="AES16" s="99">
        <f>AER16*AEQ16</f>
        <v>3500.32</v>
      </c>
      <c r="AET16" s="94">
        <f>AEM16-AEQ16</f>
        <v>205</v>
      </c>
      <c r="AEU16" s="97">
        <v>16.77</v>
      </c>
      <c r="AEV16" s="99">
        <f>AEU16*AET16</f>
        <v>3437.85</v>
      </c>
      <c r="AEW16" s="99">
        <f>AEV16+AES16</f>
        <v>6938.17</v>
      </c>
      <c r="AEX16" s="94"/>
      <c r="AEY16" s="99">
        <f>AEW16+AEX16</f>
        <v>6938.17</v>
      </c>
      <c r="AFA16" s="49">
        <v>10</v>
      </c>
      <c r="AFB16" s="94" t="s">
        <v>631</v>
      </c>
      <c r="AFC16" s="49">
        <v>372</v>
      </c>
      <c r="AFD16" s="49" t="s">
        <v>625</v>
      </c>
      <c r="AFE16" s="95" t="s">
        <v>632</v>
      </c>
      <c r="AFF16" s="49" t="s">
        <v>629</v>
      </c>
      <c r="AFG16" s="96">
        <v>167</v>
      </c>
      <c r="AFH16" s="97">
        <v>20.96</v>
      </c>
      <c r="AFI16" s="99">
        <f>AFH16*AFG16</f>
        <v>3500.32</v>
      </c>
      <c r="AFJ16" s="94">
        <f>AFC16-AFG16</f>
        <v>205</v>
      </c>
      <c r="AFK16" s="97">
        <v>16.77</v>
      </c>
      <c r="AFL16" s="99">
        <f>AFK16*AFJ16</f>
        <v>3437.85</v>
      </c>
      <c r="AFM16" s="99">
        <f>AFL16+AFI16</f>
        <v>6938.17</v>
      </c>
      <c r="AFN16" s="94"/>
      <c r="AFO16" s="99">
        <f>AFM16+AFN16</f>
        <v>6938.17</v>
      </c>
      <c r="AFQ16" s="49">
        <v>10</v>
      </c>
      <c r="AFR16" s="94" t="s">
        <v>631</v>
      </c>
      <c r="AFS16" s="49">
        <v>372</v>
      </c>
      <c r="AFT16" s="49" t="s">
        <v>625</v>
      </c>
      <c r="AFU16" s="95" t="s">
        <v>632</v>
      </c>
      <c r="AFV16" s="49" t="s">
        <v>629</v>
      </c>
      <c r="AFW16" s="96">
        <v>167</v>
      </c>
      <c r="AFX16" s="97">
        <v>20.96</v>
      </c>
      <c r="AFY16" s="99">
        <f>AFX16*AFW16</f>
        <v>3500.32</v>
      </c>
      <c r="AFZ16" s="94">
        <f>AFS16-AFW16</f>
        <v>205</v>
      </c>
      <c r="AGA16" s="97">
        <v>16.77</v>
      </c>
      <c r="AGB16" s="99">
        <f>AGA16*AFZ16</f>
        <v>3437.85</v>
      </c>
      <c r="AGC16" s="99">
        <f>AGB16+AFY16</f>
        <v>6938.17</v>
      </c>
      <c r="AGD16" s="94"/>
      <c r="AGE16" s="99">
        <f>AGC16+AGD16</f>
        <v>6938.17</v>
      </c>
      <c r="AGG16" s="49">
        <v>10</v>
      </c>
      <c r="AGH16" s="94" t="s">
        <v>631</v>
      </c>
      <c r="AGI16" s="49">
        <v>372</v>
      </c>
      <c r="AGJ16" s="49" t="s">
        <v>625</v>
      </c>
      <c r="AGK16" s="95" t="s">
        <v>632</v>
      </c>
      <c r="AGL16" s="49" t="s">
        <v>629</v>
      </c>
      <c r="AGM16" s="96">
        <v>167</v>
      </c>
      <c r="AGN16" s="97">
        <v>20.96</v>
      </c>
      <c r="AGO16" s="99">
        <f>AGN16*AGM16</f>
        <v>3500.32</v>
      </c>
      <c r="AGP16" s="94">
        <f>AGI16-AGM16</f>
        <v>205</v>
      </c>
      <c r="AGQ16" s="97">
        <v>16.77</v>
      </c>
      <c r="AGR16" s="99">
        <f>AGQ16*AGP16</f>
        <v>3437.85</v>
      </c>
      <c r="AGS16" s="99">
        <f>AGR16+AGO16</f>
        <v>6938.17</v>
      </c>
      <c r="AGT16" s="94"/>
      <c r="AGU16" s="99">
        <f>AGS16+AGT16</f>
        <v>6938.17</v>
      </c>
      <c r="AGW16" s="49">
        <v>10</v>
      </c>
      <c r="AGX16" s="94" t="s">
        <v>631</v>
      </c>
      <c r="AGY16" s="49">
        <v>372</v>
      </c>
      <c r="AGZ16" s="49" t="s">
        <v>625</v>
      </c>
      <c r="AHA16" s="95" t="s">
        <v>632</v>
      </c>
      <c r="AHB16" s="49" t="s">
        <v>629</v>
      </c>
      <c r="AHC16" s="96">
        <v>167</v>
      </c>
      <c r="AHD16" s="97">
        <v>20.96</v>
      </c>
      <c r="AHE16" s="99">
        <f>AHD16*AHC16</f>
        <v>3500.32</v>
      </c>
      <c r="AHF16" s="94">
        <f>AGY16-AHC16</f>
        <v>205</v>
      </c>
      <c r="AHG16" s="97">
        <v>16.77</v>
      </c>
      <c r="AHH16" s="99">
        <f>AHG16*AHF16</f>
        <v>3437.85</v>
      </c>
      <c r="AHI16" s="99">
        <f>AHH16+AHE16</f>
        <v>6938.17</v>
      </c>
      <c r="AHJ16" s="94"/>
      <c r="AHK16" s="99">
        <f>AHI16+AHJ16</f>
        <v>6938.17</v>
      </c>
      <c r="AHM16" s="49">
        <v>10</v>
      </c>
      <c r="AHN16" s="94" t="s">
        <v>631</v>
      </c>
      <c r="AHO16" s="49">
        <v>372</v>
      </c>
      <c r="AHP16" s="49" t="s">
        <v>625</v>
      </c>
      <c r="AHQ16" s="95" t="s">
        <v>632</v>
      </c>
      <c r="AHR16" s="49" t="s">
        <v>629</v>
      </c>
      <c r="AHS16" s="96">
        <v>167</v>
      </c>
      <c r="AHT16" s="97">
        <v>20.96</v>
      </c>
      <c r="AHU16" s="99">
        <f>AHT16*AHS16</f>
        <v>3500.32</v>
      </c>
      <c r="AHV16" s="94">
        <f>AHO16-AHS16</f>
        <v>205</v>
      </c>
      <c r="AHW16" s="97">
        <v>16.77</v>
      </c>
      <c r="AHX16" s="99">
        <f>AHW16*AHV16</f>
        <v>3437.85</v>
      </c>
      <c r="AHY16" s="99">
        <f>AHX16+AHU16</f>
        <v>6938.17</v>
      </c>
      <c r="AHZ16" s="94"/>
      <c r="AIA16" s="99">
        <f>AHY16+AHZ16</f>
        <v>6938.17</v>
      </c>
      <c r="AIC16" s="49">
        <v>10</v>
      </c>
      <c r="AID16" s="94" t="s">
        <v>631</v>
      </c>
      <c r="AIE16" s="49">
        <v>372</v>
      </c>
      <c r="AIF16" s="49" t="s">
        <v>625</v>
      </c>
      <c r="AIG16" s="95" t="s">
        <v>632</v>
      </c>
      <c r="AIH16" s="49" t="s">
        <v>629</v>
      </c>
      <c r="AII16" s="96">
        <v>167</v>
      </c>
      <c r="AIJ16" s="97">
        <v>20.96</v>
      </c>
      <c r="AIK16" s="99">
        <f>AIJ16*AII16</f>
        <v>3500.32</v>
      </c>
      <c r="AIL16" s="94">
        <f>AIE16-AII16</f>
        <v>205</v>
      </c>
      <c r="AIM16" s="97">
        <v>16.77</v>
      </c>
      <c r="AIN16" s="99">
        <f>AIM16*AIL16</f>
        <v>3437.85</v>
      </c>
      <c r="AIO16" s="99">
        <f>AIN16+AIK16</f>
        <v>6938.17</v>
      </c>
      <c r="AIP16" s="94"/>
      <c r="AIQ16" s="99">
        <f>AIO16+AIP16</f>
        <v>6938.17</v>
      </c>
      <c r="AIS16" s="49">
        <v>10</v>
      </c>
      <c r="AIT16" s="94" t="s">
        <v>631</v>
      </c>
      <c r="AIU16" s="49">
        <v>372</v>
      </c>
      <c r="AIV16" s="49" t="s">
        <v>625</v>
      </c>
      <c r="AIW16" s="95" t="s">
        <v>632</v>
      </c>
      <c r="AIX16" s="49" t="s">
        <v>629</v>
      </c>
      <c r="AIY16" s="96">
        <v>167</v>
      </c>
      <c r="AIZ16" s="97">
        <v>20.96</v>
      </c>
      <c r="AJA16" s="99">
        <f>AIZ16*AIY16</f>
        <v>3500.32</v>
      </c>
      <c r="AJB16" s="94">
        <f>AIU16-AIY16</f>
        <v>205</v>
      </c>
      <c r="AJC16" s="97">
        <v>16.77</v>
      </c>
      <c r="AJD16" s="99">
        <f>AJC16*AJB16</f>
        <v>3437.85</v>
      </c>
      <c r="AJE16" s="99">
        <f>AJD16+AJA16</f>
        <v>6938.17</v>
      </c>
      <c r="AJF16" s="94"/>
      <c r="AJG16" s="99">
        <f>AJE16+AJF16</f>
        <v>6938.17</v>
      </c>
      <c r="AJI16" s="49">
        <v>10</v>
      </c>
      <c r="AJJ16" s="94" t="s">
        <v>631</v>
      </c>
      <c r="AJK16" s="49">
        <v>372</v>
      </c>
      <c r="AJL16" s="49" t="s">
        <v>625</v>
      </c>
      <c r="AJM16" s="95" t="s">
        <v>632</v>
      </c>
      <c r="AJN16" s="49" t="s">
        <v>629</v>
      </c>
      <c r="AJO16" s="96">
        <v>167</v>
      </c>
      <c r="AJP16" s="97">
        <v>20.96</v>
      </c>
      <c r="AJQ16" s="99">
        <f>AJP16*AJO16</f>
        <v>3500.32</v>
      </c>
      <c r="AJR16" s="94">
        <f>AJK16-AJO16</f>
        <v>205</v>
      </c>
      <c r="AJS16" s="97">
        <v>16.77</v>
      </c>
      <c r="AJT16" s="99">
        <f>AJS16*AJR16</f>
        <v>3437.85</v>
      </c>
      <c r="AJU16" s="99">
        <f>AJT16+AJQ16</f>
        <v>6938.17</v>
      </c>
      <c r="AJV16" s="94"/>
      <c r="AJW16" s="99">
        <f>AJU16+AJV16</f>
        <v>6938.17</v>
      </c>
      <c r="AJY16" s="49">
        <v>10</v>
      </c>
      <c r="AJZ16" s="94" t="s">
        <v>631</v>
      </c>
      <c r="AKA16" s="49">
        <v>372</v>
      </c>
      <c r="AKB16" s="49" t="s">
        <v>625</v>
      </c>
      <c r="AKC16" s="95" t="s">
        <v>632</v>
      </c>
      <c r="AKD16" s="49" t="s">
        <v>629</v>
      </c>
      <c r="AKE16" s="96">
        <v>167</v>
      </c>
      <c r="AKF16" s="97">
        <v>20.96</v>
      </c>
      <c r="AKG16" s="99">
        <f>AKF16*AKE16</f>
        <v>3500.32</v>
      </c>
      <c r="AKH16" s="94">
        <f>AKA16-AKE16</f>
        <v>205</v>
      </c>
      <c r="AKI16" s="97">
        <v>16.77</v>
      </c>
      <c r="AKJ16" s="99">
        <f>AKI16*AKH16</f>
        <v>3437.85</v>
      </c>
      <c r="AKK16" s="99">
        <f>AKJ16+AKG16</f>
        <v>6938.17</v>
      </c>
      <c r="AKL16" s="94"/>
      <c r="AKM16" s="99">
        <f>AKK16+AKL16</f>
        <v>6938.17</v>
      </c>
      <c r="AKO16" s="49">
        <v>10</v>
      </c>
      <c r="AKP16" s="94" t="s">
        <v>631</v>
      </c>
      <c r="AKQ16" s="49">
        <v>372</v>
      </c>
      <c r="AKR16" s="49" t="s">
        <v>625</v>
      </c>
      <c r="AKS16" s="95" t="s">
        <v>632</v>
      </c>
      <c r="AKT16" s="49" t="s">
        <v>629</v>
      </c>
      <c r="AKU16" s="96">
        <v>167</v>
      </c>
      <c r="AKV16" s="97">
        <v>20.96</v>
      </c>
      <c r="AKW16" s="99">
        <f>AKV16*AKU16</f>
        <v>3500.32</v>
      </c>
      <c r="AKX16" s="94">
        <f>AKQ16-AKU16</f>
        <v>205</v>
      </c>
      <c r="AKY16" s="97">
        <v>16.77</v>
      </c>
      <c r="AKZ16" s="99">
        <f>AKY16*AKX16</f>
        <v>3437.85</v>
      </c>
      <c r="ALA16" s="99">
        <f>AKZ16+AKW16</f>
        <v>6938.17</v>
      </c>
      <c r="ALB16" s="94"/>
      <c r="ALC16" s="99">
        <f>ALA16+ALB16</f>
        <v>6938.17</v>
      </c>
      <c r="ALE16" s="49">
        <v>10</v>
      </c>
      <c r="ALF16" s="94" t="s">
        <v>631</v>
      </c>
      <c r="ALG16" s="49">
        <v>372</v>
      </c>
      <c r="ALH16" s="49" t="s">
        <v>625</v>
      </c>
      <c r="ALI16" s="95" t="s">
        <v>632</v>
      </c>
      <c r="ALJ16" s="49" t="s">
        <v>629</v>
      </c>
      <c r="ALK16" s="96">
        <v>167</v>
      </c>
      <c r="ALL16" s="97">
        <v>20.96</v>
      </c>
      <c r="ALM16" s="99">
        <f>ALL16*ALK16</f>
        <v>3500.32</v>
      </c>
      <c r="ALN16" s="94">
        <f>ALG16-ALK16</f>
        <v>205</v>
      </c>
      <c r="ALO16" s="97">
        <v>16.77</v>
      </c>
      <c r="ALP16" s="99">
        <f>ALO16*ALN16</f>
        <v>3437.85</v>
      </c>
      <c r="ALQ16" s="99">
        <f>ALP16+ALM16</f>
        <v>6938.17</v>
      </c>
      <c r="ALR16" s="94"/>
      <c r="ALS16" s="99">
        <f>ALQ16+ALR16</f>
        <v>6938.17</v>
      </c>
      <c r="ALU16" s="49">
        <v>10</v>
      </c>
      <c r="ALV16" s="94" t="s">
        <v>631</v>
      </c>
      <c r="ALW16" s="49">
        <v>372</v>
      </c>
      <c r="ALX16" s="49" t="s">
        <v>625</v>
      </c>
      <c r="ALY16" s="95" t="s">
        <v>632</v>
      </c>
      <c r="ALZ16" s="49" t="s">
        <v>629</v>
      </c>
      <c r="AMA16" s="96">
        <v>167</v>
      </c>
      <c r="AMB16" s="97">
        <v>20.96</v>
      </c>
      <c r="AMC16" s="99">
        <f>AMB16*AMA16</f>
        <v>3500.32</v>
      </c>
      <c r="AMD16" s="94">
        <f>ALW16-AMA16</f>
        <v>205</v>
      </c>
      <c r="AME16" s="97">
        <v>16.77</v>
      </c>
      <c r="AMF16" s="99">
        <f>AME16*AMD16</f>
        <v>3437.85</v>
      </c>
      <c r="AMG16" s="99">
        <f>AMF16+AMC16</f>
        <v>6938.17</v>
      </c>
      <c r="AMH16" s="94"/>
      <c r="AMI16" s="99">
        <f>AMG16+AMH16</f>
        <v>6938.17</v>
      </c>
      <c r="AMK16" s="49">
        <v>10</v>
      </c>
      <c r="AML16" s="94" t="s">
        <v>631</v>
      </c>
      <c r="AMM16" s="49">
        <v>372</v>
      </c>
      <c r="AMN16" s="49" t="s">
        <v>625</v>
      </c>
      <c r="AMO16" s="95" t="s">
        <v>632</v>
      </c>
      <c r="AMP16" s="49" t="s">
        <v>629</v>
      </c>
      <c r="AMQ16" s="96">
        <v>167</v>
      </c>
      <c r="AMR16" s="97">
        <v>20.96</v>
      </c>
      <c r="AMS16" s="99">
        <f>AMR16*AMQ16</f>
        <v>3500.32</v>
      </c>
      <c r="AMT16" s="94">
        <f>AMM16-AMQ16</f>
        <v>205</v>
      </c>
      <c r="AMU16" s="97">
        <v>16.77</v>
      </c>
      <c r="AMV16" s="99">
        <f>AMU16*AMT16</f>
        <v>3437.85</v>
      </c>
      <c r="AMW16" s="99">
        <f>AMV16+AMS16</f>
        <v>6938.17</v>
      </c>
      <c r="AMX16" s="94"/>
      <c r="AMY16" s="99">
        <f>AMW16+AMX16</f>
        <v>6938.17</v>
      </c>
      <c r="ANA16" s="49">
        <v>10</v>
      </c>
      <c r="ANB16" s="94" t="s">
        <v>631</v>
      </c>
      <c r="ANC16" s="49">
        <v>372</v>
      </c>
      <c r="AND16" s="49" t="s">
        <v>625</v>
      </c>
      <c r="ANE16" s="95" t="s">
        <v>632</v>
      </c>
      <c r="ANF16" s="49" t="s">
        <v>629</v>
      </c>
      <c r="ANG16" s="96">
        <v>167</v>
      </c>
      <c r="ANH16" s="97">
        <v>20.96</v>
      </c>
      <c r="ANI16" s="99">
        <f>ANH16*ANG16</f>
        <v>3500.32</v>
      </c>
      <c r="ANJ16" s="94">
        <f>ANC16-ANG16</f>
        <v>205</v>
      </c>
      <c r="ANK16" s="97">
        <v>16.77</v>
      </c>
      <c r="ANL16" s="99">
        <f>ANK16*ANJ16</f>
        <v>3437.85</v>
      </c>
      <c r="ANM16" s="99">
        <f>ANL16+ANI16</f>
        <v>6938.17</v>
      </c>
      <c r="ANN16" s="94"/>
      <c r="ANO16" s="99">
        <f>ANM16+ANN16</f>
        <v>6938.17</v>
      </c>
      <c r="ANQ16" s="49">
        <v>10</v>
      </c>
      <c r="ANR16" s="94" t="s">
        <v>631</v>
      </c>
      <c r="ANS16" s="49">
        <v>372</v>
      </c>
      <c r="ANT16" s="49" t="s">
        <v>625</v>
      </c>
      <c r="ANU16" s="95" t="s">
        <v>632</v>
      </c>
      <c r="ANV16" s="49" t="s">
        <v>629</v>
      </c>
      <c r="ANW16" s="96">
        <v>167</v>
      </c>
      <c r="ANX16" s="97">
        <v>20.96</v>
      </c>
      <c r="ANY16" s="99">
        <f>ANX16*ANW16</f>
        <v>3500.32</v>
      </c>
      <c r="ANZ16" s="94">
        <f>ANS16-ANW16</f>
        <v>205</v>
      </c>
      <c r="AOA16" s="97">
        <v>16.77</v>
      </c>
      <c r="AOB16" s="99">
        <f>AOA16*ANZ16</f>
        <v>3437.85</v>
      </c>
      <c r="AOC16" s="99">
        <f>AOB16+ANY16</f>
        <v>6938.17</v>
      </c>
      <c r="AOD16" s="94"/>
      <c r="AOE16" s="99">
        <f>AOC16+AOD16</f>
        <v>6938.17</v>
      </c>
      <c r="AOG16" s="49">
        <v>10</v>
      </c>
      <c r="AOH16" s="94" t="s">
        <v>631</v>
      </c>
      <c r="AOI16" s="49">
        <v>372</v>
      </c>
      <c r="AOJ16" s="49" t="s">
        <v>625</v>
      </c>
      <c r="AOK16" s="95" t="s">
        <v>632</v>
      </c>
      <c r="AOL16" s="49" t="s">
        <v>629</v>
      </c>
      <c r="AOM16" s="96">
        <v>167</v>
      </c>
      <c r="AON16" s="97">
        <v>20.96</v>
      </c>
      <c r="AOO16" s="99">
        <f>AON16*AOM16</f>
        <v>3500.32</v>
      </c>
      <c r="AOP16" s="94">
        <f>AOI16-AOM16</f>
        <v>205</v>
      </c>
      <c r="AOQ16" s="97">
        <v>16.77</v>
      </c>
      <c r="AOR16" s="99">
        <f>AOQ16*AOP16</f>
        <v>3437.85</v>
      </c>
      <c r="AOS16" s="99">
        <f>AOR16+AOO16</f>
        <v>6938.17</v>
      </c>
      <c r="AOT16" s="94"/>
      <c r="AOU16" s="99">
        <f>AOS16+AOT16</f>
        <v>6938.17</v>
      </c>
      <c r="AOW16" s="49">
        <v>10</v>
      </c>
      <c r="AOX16" s="94" t="s">
        <v>631</v>
      </c>
      <c r="AOY16" s="49">
        <v>372</v>
      </c>
      <c r="AOZ16" s="49" t="s">
        <v>625</v>
      </c>
      <c r="APA16" s="95" t="s">
        <v>632</v>
      </c>
      <c r="APB16" s="49" t="s">
        <v>629</v>
      </c>
      <c r="APC16" s="96">
        <v>167</v>
      </c>
      <c r="APD16" s="97">
        <v>20.96</v>
      </c>
      <c r="APE16" s="99">
        <f>APD16*APC16</f>
        <v>3500.32</v>
      </c>
      <c r="APF16" s="94">
        <f>AOY16-APC16</f>
        <v>205</v>
      </c>
      <c r="APG16" s="97">
        <v>16.77</v>
      </c>
      <c r="APH16" s="99">
        <f>APG16*APF16</f>
        <v>3437.85</v>
      </c>
      <c r="API16" s="99">
        <f>APH16+APE16</f>
        <v>6938.17</v>
      </c>
      <c r="APJ16" s="94"/>
      <c r="APK16" s="99">
        <f>API16+APJ16</f>
        <v>6938.17</v>
      </c>
      <c r="APM16" s="49">
        <v>10</v>
      </c>
      <c r="APN16" s="94" t="s">
        <v>631</v>
      </c>
      <c r="APO16" s="49">
        <v>372</v>
      </c>
      <c r="APP16" s="49" t="s">
        <v>625</v>
      </c>
      <c r="APQ16" s="95" t="s">
        <v>632</v>
      </c>
      <c r="APR16" s="49" t="s">
        <v>629</v>
      </c>
      <c r="APS16" s="96">
        <v>167</v>
      </c>
      <c r="APT16" s="97">
        <v>20.96</v>
      </c>
      <c r="APU16" s="99">
        <f>APT16*APS16</f>
        <v>3500.32</v>
      </c>
      <c r="APV16" s="94">
        <f>APO16-APS16</f>
        <v>205</v>
      </c>
      <c r="APW16" s="97">
        <v>16.77</v>
      </c>
      <c r="APX16" s="99">
        <f>APW16*APV16</f>
        <v>3437.85</v>
      </c>
      <c r="APY16" s="99">
        <f>APX16+APU16</f>
        <v>6938.17</v>
      </c>
      <c r="APZ16" s="94"/>
      <c r="AQA16" s="99">
        <f>APY16+APZ16</f>
        <v>6938.17</v>
      </c>
      <c r="AQC16" s="49">
        <v>10</v>
      </c>
      <c r="AQD16" s="94" t="s">
        <v>631</v>
      </c>
      <c r="AQE16" s="49">
        <v>372</v>
      </c>
      <c r="AQF16" s="49" t="s">
        <v>625</v>
      </c>
      <c r="AQG16" s="95" t="s">
        <v>632</v>
      </c>
      <c r="AQH16" s="49" t="s">
        <v>629</v>
      </c>
      <c r="AQI16" s="96">
        <v>167</v>
      </c>
      <c r="AQJ16" s="97">
        <v>20.96</v>
      </c>
      <c r="AQK16" s="99">
        <f>AQJ16*AQI16</f>
        <v>3500.32</v>
      </c>
      <c r="AQL16" s="94">
        <f>AQE16-AQI16</f>
        <v>205</v>
      </c>
      <c r="AQM16" s="97">
        <v>16.77</v>
      </c>
      <c r="AQN16" s="99">
        <f>AQM16*AQL16</f>
        <v>3437.85</v>
      </c>
      <c r="AQO16" s="99">
        <f>AQN16+AQK16</f>
        <v>6938.17</v>
      </c>
      <c r="AQP16" s="94"/>
      <c r="AQQ16" s="99">
        <f>AQO16+AQP16</f>
        <v>6938.17</v>
      </c>
      <c r="AQS16" s="49">
        <v>10</v>
      </c>
      <c r="AQT16" s="94" t="s">
        <v>631</v>
      </c>
      <c r="AQU16" s="49">
        <v>372</v>
      </c>
      <c r="AQV16" s="49" t="s">
        <v>625</v>
      </c>
      <c r="AQW16" s="95" t="s">
        <v>632</v>
      </c>
      <c r="AQX16" s="49" t="s">
        <v>629</v>
      </c>
      <c r="AQY16" s="96">
        <v>167</v>
      </c>
      <c r="AQZ16" s="97">
        <v>20.96</v>
      </c>
      <c r="ARA16" s="99">
        <f>AQZ16*AQY16</f>
        <v>3500.32</v>
      </c>
      <c r="ARB16" s="94">
        <f>AQU16-AQY16</f>
        <v>205</v>
      </c>
      <c r="ARC16" s="97">
        <v>16.77</v>
      </c>
      <c r="ARD16" s="99">
        <f>ARC16*ARB16</f>
        <v>3437.85</v>
      </c>
      <c r="ARE16" s="99">
        <f>ARD16+ARA16</f>
        <v>6938.17</v>
      </c>
      <c r="ARF16" s="94"/>
      <c r="ARG16" s="99">
        <f>ARE16+ARF16</f>
        <v>6938.17</v>
      </c>
      <c r="ARI16" s="49">
        <v>10</v>
      </c>
      <c r="ARJ16" s="94" t="s">
        <v>631</v>
      </c>
      <c r="ARK16" s="49">
        <v>372</v>
      </c>
      <c r="ARL16" s="49" t="s">
        <v>625</v>
      </c>
      <c r="ARM16" s="95" t="s">
        <v>632</v>
      </c>
      <c r="ARN16" s="49" t="s">
        <v>629</v>
      </c>
      <c r="ARO16" s="96">
        <v>167</v>
      </c>
      <c r="ARP16" s="97">
        <v>20.96</v>
      </c>
      <c r="ARQ16" s="99">
        <f>ARP16*ARO16</f>
        <v>3500.32</v>
      </c>
      <c r="ARR16" s="94">
        <f>ARK16-ARO16</f>
        <v>205</v>
      </c>
      <c r="ARS16" s="97">
        <v>16.77</v>
      </c>
      <c r="ART16" s="99">
        <f>ARS16*ARR16</f>
        <v>3437.85</v>
      </c>
      <c r="ARU16" s="99">
        <f>ART16+ARQ16</f>
        <v>6938.17</v>
      </c>
      <c r="ARV16" s="94"/>
      <c r="ARW16" s="99">
        <f>ARU16+ARV16</f>
        <v>6938.17</v>
      </c>
      <c r="ARY16" s="49">
        <v>10</v>
      </c>
      <c r="ARZ16" s="94" t="s">
        <v>631</v>
      </c>
      <c r="ASA16" s="49">
        <v>372</v>
      </c>
      <c r="ASB16" s="49" t="s">
        <v>625</v>
      </c>
      <c r="ASC16" s="95" t="s">
        <v>632</v>
      </c>
      <c r="ASD16" s="49" t="s">
        <v>629</v>
      </c>
      <c r="ASE16" s="96">
        <v>167</v>
      </c>
      <c r="ASF16" s="97">
        <v>20.96</v>
      </c>
      <c r="ASG16" s="99">
        <f>ASF16*ASE16</f>
        <v>3500.32</v>
      </c>
      <c r="ASH16" s="94">
        <f>ASA16-ASE16</f>
        <v>205</v>
      </c>
      <c r="ASI16" s="97">
        <v>16.77</v>
      </c>
      <c r="ASJ16" s="99">
        <f>ASI16*ASH16</f>
        <v>3437.85</v>
      </c>
      <c r="ASK16" s="99">
        <f>ASJ16+ASG16</f>
        <v>6938.17</v>
      </c>
      <c r="ASL16" s="94"/>
      <c r="ASM16" s="99">
        <f>ASK16+ASL16</f>
        <v>6938.17</v>
      </c>
      <c r="ASO16" s="49">
        <v>10</v>
      </c>
      <c r="ASP16" s="94" t="s">
        <v>631</v>
      </c>
      <c r="ASQ16" s="49">
        <v>372</v>
      </c>
      <c r="ASR16" s="49" t="s">
        <v>625</v>
      </c>
      <c r="ASS16" s="95" t="s">
        <v>632</v>
      </c>
      <c r="AST16" s="49" t="s">
        <v>629</v>
      </c>
      <c r="ASU16" s="96">
        <v>167</v>
      </c>
      <c r="ASV16" s="97">
        <v>20.96</v>
      </c>
      <c r="ASW16" s="99">
        <f>ASV16*ASU16</f>
        <v>3500.32</v>
      </c>
      <c r="ASX16" s="94">
        <f>ASQ16-ASU16</f>
        <v>205</v>
      </c>
      <c r="ASY16" s="97">
        <v>16.77</v>
      </c>
      <c r="ASZ16" s="99">
        <f>ASY16*ASX16</f>
        <v>3437.85</v>
      </c>
      <c r="ATA16" s="99">
        <f>ASZ16+ASW16</f>
        <v>6938.17</v>
      </c>
      <c r="ATB16" s="94"/>
      <c r="ATC16" s="99">
        <f>ATA16+ATB16</f>
        <v>6938.17</v>
      </c>
      <c r="ATE16" s="49">
        <v>10</v>
      </c>
      <c r="ATF16" s="94" t="s">
        <v>631</v>
      </c>
      <c r="ATG16" s="49">
        <v>372</v>
      </c>
      <c r="ATH16" s="49" t="s">
        <v>625</v>
      </c>
      <c r="ATI16" s="95" t="s">
        <v>632</v>
      </c>
      <c r="ATJ16" s="49" t="s">
        <v>629</v>
      </c>
      <c r="ATK16" s="96">
        <v>167</v>
      </c>
      <c r="ATL16" s="97">
        <v>20.96</v>
      </c>
      <c r="ATM16" s="99">
        <f>ATL16*ATK16</f>
        <v>3500.32</v>
      </c>
      <c r="ATN16" s="94">
        <f>ATG16-ATK16</f>
        <v>205</v>
      </c>
      <c r="ATO16" s="97">
        <v>16.77</v>
      </c>
      <c r="ATP16" s="99">
        <f>ATO16*ATN16</f>
        <v>3437.85</v>
      </c>
      <c r="ATQ16" s="99">
        <f>ATP16+ATM16</f>
        <v>6938.17</v>
      </c>
      <c r="ATR16" s="94"/>
      <c r="ATS16" s="99">
        <f>ATQ16+ATR16</f>
        <v>6938.17</v>
      </c>
      <c r="ATU16" s="49">
        <v>10</v>
      </c>
      <c r="ATV16" s="94" t="s">
        <v>631</v>
      </c>
      <c r="ATW16" s="49">
        <v>372</v>
      </c>
      <c r="ATX16" s="49" t="s">
        <v>625</v>
      </c>
      <c r="ATY16" s="95" t="s">
        <v>632</v>
      </c>
      <c r="ATZ16" s="49" t="s">
        <v>629</v>
      </c>
      <c r="AUA16" s="96">
        <v>167</v>
      </c>
      <c r="AUB16" s="97">
        <v>20.96</v>
      </c>
      <c r="AUC16" s="99">
        <f>AUB16*AUA16</f>
        <v>3500.32</v>
      </c>
      <c r="AUD16" s="94">
        <f>ATW16-AUA16</f>
        <v>205</v>
      </c>
      <c r="AUE16" s="97">
        <v>16.77</v>
      </c>
      <c r="AUF16" s="99">
        <f>AUE16*AUD16</f>
        <v>3437.85</v>
      </c>
      <c r="AUG16" s="99">
        <f>AUF16+AUC16</f>
        <v>6938.17</v>
      </c>
      <c r="AUH16" s="94"/>
      <c r="AUI16" s="99">
        <f>AUG16+AUH16</f>
        <v>6938.17</v>
      </c>
      <c r="AUK16" s="49">
        <v>10</v>
      </c>
      <c r="AUL16" s="94" t="s">
        <v>631</v>
      </c>
      <c r="AUM16" s="49">
        <v>372</v>
      </c>
      <c r="AUN16" s="49" t="s">
        <v>625</v>
      </c>
      <c r="AUO16" s="95" t="s">
        <v>632</v>
      </c>
      <c r="AUP16" s="49" t="s">
        <v>629</v>
      </c>
      <c r="AUQ16" s="96">
        <v>167</v>
      </c>
      <c r="AUR16" s="97">
        <v>20.96</v>
      </c>
      <c r="AUS16" s="99">
        <f>AUR16*AUQ16</f>
        <v>3500.32</v>
      </c>
      <c r="AUT16" s="94">
        <f>AUM16-AUQ16</f>
        <v>205</v>
      </c>
      <c r="AUU16" s="97">
        <v>16.77</v>
      </c>
      <c r="AUV16" s="99">
        <f>AUU16*AUT16</f>
        <v>3437.85</v>
      </c>
      <c r="AUW16" s="99">
        <f>AUV16+AUS16</f>
        <v>6938.17</v>
      </c>
      <c r="AUX16" s="94"/>
      <c r="AUY16" s="99">
        <f>AUW16+AUX16</f>
        <v>6938.17</v>
      </c>
      <c r="AVA16" s="49">
        <v>10</v>
      </c>
      <c r="AVB16" s="94" t="s">
        <v>631</v>
      </c>
      <c r="AVC16" s="49">
        <v>372</v>
      </c>
      <c r="AVD16" s="49" t="s">
        <v>625</v>
      </c>
      <c r="AVE16" s="95" t="s">
        <v>632</v>
      </c>
      <c r="AVF16" s="49" t="s">
        <v>629</v>
      </c>
      <c r="AVG16" s="96">
        <v>167</v>
      </c>
      <c r="AVH16" s="97">
        <v>20.96</v>
      </c>
      <c r="AVI16" s="99">
        <f>AVH16*AVG16</f>
        <v>3500.32</v>
      </c>
      <c r="AVJ16" s="94">
        <f>AVC16-AVG16</f>
        <v>205</v>
      </c>
      <c r="AVK16" s="97">
        <v>16.77</v>
      </c>
      <c r="AVL16" s="99">
        <f>AVK16*AVJ16</f>
        <v>3437.85</v>
      </c>
      <c r="AVM16" s="99">
        <f>AVL16+AVI16</f>
        <v>6938.17</v>
      </c>
      <c r="AVN16" s="94"/>
      <c r="AVO16" s="99">
        <f>AVM16+AVN16</f>
        <v>6938.17</v>
      </c>
      <c r="AVQ16" s="49">
        <v>10</v>
      </c>
      <c r="AVR16" s="94" t="s">
        <v>631</v>
      </c>
      <c r="AVS16" s="49">
        <v>372</v>
      </c>
      <c r="AVT16" s="49" t="s">
        <v>625</v>
      </c>
      <c r="AVU16" s="95" t="s">
        <v>632</v>
      </c>
      <c r="AVV16" s="49" t="s">
        <v>629</v>
      </c>
      <c r="AVW16" s="96">
        <v>167</v>
      </c>
      <c r="AVX16" s="97">
        <v>20.96</v>
      </c>
      <c r="AVY16" s="99">
        <f>AVX16*AVW16</f>
        <v>3500.32</v>
      </c>
      <c r="AVZ16" s="94">
        <f>AVS16-AVW16</f>
        <v>205</v>
      </c>
      <c r="AWA16" s="97">
        <v>16.77</v>
      </c>
      <c r="AWB16" s="99">
        <f>AWA16*AVZ16</f>
        <v>3437.85</v>
      </c>
      <c r="AWC16" s="99">
        <f>AWB16+AVY16</f>
        <v>6938.17</v>
      </c>
      <c r="AWD16" s="94"/>
      <c r="AWE16" s="99">
        <f>AWC16+AWD16</f>
        <v>6938.17</v>
      </c>
      <c r="AWG16" s="49">
        <v>10</v>
      </c>
      <c r="AWH16" s="94" t="s">
        <v>631</v>
      </c>
      <c r="AWI16" s="49">
        <v>372</v>
      </c>
      <c r="AWJ16" s="49" t="s">
        <v>625</v>
      </c>
      <c r="AWK16" s="95" t="s">
        <v>632</v>
      </c>
      <c r="AWL16" s="49" t="s">
        <v>629</v>
      </c>
      <c r="AWM16" s="96">
        <v>167</v>
      </c>
      <c r="AWN16" s="97">
        <v>20.96</v>
      </c>
      <c r="AWO16" s="99">
        <f>AWN16*AWM16</f>
        <v>3500.32</v>
      </c>
      <c r="AWP16" s="94">
        <f>AWI16-AWM16</f>
        <v>205</v>
      </c>
      <c r="AWQ16" s="97">
        <v>16.77</v>
      </c>
      <c r="AWR16" s="99">
        <f>AWQ16*AWP16</f>
        <v>3437.85</v>
      </c>
      <c r="AWS16" s="99">
        <f>AWR16+AWO16</f>
        <v>6938.17</v>
      </c>
      <c r="AWT16" s="94"/>
      <c r="AWU16" s="99">
        <f>AWS16+AWT16</f>
        <v>6938.17</v>
      </c>
      <c r="AWW16" s="49">
        <v>10</v>
      </c>
      <c r="AWX16" s="94" t="s">
        <v>631</v>
      </c>
      <c r="AWY16" s="49">
        <v>372</v>
      </c>
      <c r="AWZ16" s="49" t="s">
        <v>625</v>
      </c>
      <c r="AXA16" s="95" t="s">
        <v>632</v>
      </c>
      <c r="AXB16" s="49" t="s">
        <v>629</v>
      </c>
      <c r="AXC16" s="96">
        <v>167</v>
      </c>
      <c r="AXD16" s="97">
        <v>20.96</v>
      </c>
      <c r="AXE16" s="99">
        <f>AXD16*AXC16</f>
        <v>3500.32</v>
      </c>
      <c r="AXF16" s="94">
        <f>AWY16-AXC16</f>
        <v>205</v>
      </c>
      <c r="AXG16" s="97">
        <v>16.77</v>
      </c>
      <c r="AXH16" s="99">
        <f>AXG16*AXF16</f>
        <v>3437.85</v>
      </c>
      <c r="AXI16" s="99">
        <f>AXH16+AXE16</f>
        <v>6938.17</v>
      </c>
      <c r="AXJ16" s="94"/>
      <c r="AXK16" s="99">
        <f>AXI16+AXJ16</f>
        <v>6938.17</v>
      </c>
      <c r="AXM16" s="49">
        <v>10</v>
      </c>
      <c r="AXN16" s="94" t="s">
        <v>631</v>
      </c>
      <c r="AXO16" s="49">
        <v>372</v>
      </c>
      <c r="AXP16" s="49" t="s">
        <v>625</v>
      </c>
      <c r="AXQ16" s="95" t="s">
        <v>632</v>
      </c>
      <c r="AXR16" s="49" t="s">
        <v>629</v>
      </c>
      <c r="AXS16" s="96">
        <v>167</v>
      </c>
      <c r="AXT16" s="97">
        <v>20.96</v>
      </c>
      <c r="AXU16" s="99">
        <f>AXT16*AXS16</f>
        <v>3500.32</v>
      </c>
      <c r="AXV16" s="94">
        <f>AXO16-AXS16</f>
        <v>205</v>
      </c>
      <c r="AXW16" s="97">
        <v>16.77</v>
      </c>
      <c r="AXX16" s="99">
        <f>AXW16*AXV16</f>
        <v>3437.85</v>
      </c>
      <c r="AXY16" s="99">
        <f>AXX16+AXU16</f>
        <v>6938.17</v>
      </c>
      <c r="AXZ16" s="94"/>
      <c r="AYA16" s="99">
        <f>AXY16+AXZ16</f>
        <v>6938.17</v>
      </c>
      <c r="AYC16" s="49">
        <v>10</v>
      </c>
      <c r="AYD16" s="94" t="s">
        <v>631</v>
      </c>
      <c r="AYE16" s="49">
        <v>372</v>
      </c>
      <c r="AYF16" s="49" t="s">
        <v>625</v>
      </c>
      <c r="AYG16" s="95" t="s">
        <v>632</v>
      </c>
      <c r="AYH16" s="49" t="s">
        <v>629</v>
      </c>
      <c r="AYI16" s="96">
        <v>167</v>
      </c>
      <c r="AYJ16" s="97">
        <v>20.96</v>
      </c>
      <c r="AYK16" s="99">
        <f>AYJ16*AYI16</f>
        <v>3500.32</v>
      </c>
      <c r="AYL16" s="94">
        <f>AYE16-AYI16</f>
        <v>205</v>
      </c>
      <c r="AYM16" s="97">
        <v>16.77</v>
      </c>
      <c r="AYN16" s="99">
        <f>AYM16*AYL16</f>
        <v>3437.85</v>
      </c>
      <c r="AYO16" s="99">
        <f>AYN16+AYK16</f>
        <v>6938.17</v>
      </c>
      <c r="AYP16" s="94"/>
      <c r="AYQ16" s="99">
        <f>AYO16+AYP16</f>
        <v>6938.17</v>
      </c>
      <c r="AYS16" s="49">
        <v>10</v>
      </c>
      <c r="AYT16" s="94" t="s">
        <v>631</v>
      </c>
      <c r="AYU16" s="49">
        <v>372</v>
      </c>
      <c r="AYV16" s="49" t="s">
        <v>625</v>
      </c>
      <c r="AYW16" s="95" t="s">
        <v>632</v>
      </c>
      <c r="AYX16" s="49" t="s">
        <v>629</v>
      </c>
      <c r="AYY16" s="96">
        <v>167</v>
      </c>
      <c r="AYZ16" s="97">
        <v>20.96</v>
      </c>
      <c r="AZA16" s="99">
        <f>AYZ16*AYY16</f>
        <v>3500.32</v>
      </c>
      <c r="AZB16" s="94">
        <f>AYU16-AYY16</f>
        <v>205</v>
      </c>
      <c r="AZC16" s="97">
        <v>16.77</v>
      </c>
      <c r="AZD16" s="99">
        <f>AZC16*AZB16</f>
        <v>3437.85</v>
      </c>
      <c r="AZE16" s="99">
        <f>AZD16+AZA16</f>
        <v>6938.17</v>
      </c>
      <c r="AZF16" s="94"/>
      <c r="AZG16" s="99">
        <f>AZE16+AZF16</f>
        <v>6938.17</v>
      </c>
      <c r="AZI16" s="49">
        <v>10</v>
      </c>
      <c r="AZJ16" s="94" t="s">
        <v>631</v>
      </c>
      <c r="AZK16" s="49">
        <v>372</v>
      </c>
      <c r="AZL16" s="49" t="s">
        <v>625</v>
      </c>
      <c r="AZM16" s="95" t="s">
        <v>632</v>
      </c>
      <c r="AZN16" s="49" t="s">
        <v>629</v>
      </c>
      <c r="AZO16" s="96">
        <v>167</v>
      </c>
      <c r="AZP16" s="97">
        <v>20.96</v>
      </c>
      <c r="AZQ16" s="99">
        <f>AZP16*AZO16</f>
        <v>3500.32</v>
      </c>
      <c r="AZR16" s="94">
        <f>AZK16-AZO16</f>
        <v>205</v>
      </c>
      <c r="AZS16" s="97">
        <v>16.77</v>
      </c>
      <c r="AZT16" s="99">
        <f>AZS16*AZR16</f>
        <v>3437.85</v>
      </c>
      <c r="AZU16" s="99">
        <f>AZT16+AZQ16</f>
        <v>6938.17</v>
      </c>
      <c r="AZV16" s="94"/>
      <c r="AZW16" s="99">
        <f>AZU16+AZV16</f>
        <v>6938.17</v>
      </c>
      <c r="AZY16" s="49">
        <v>10</v>
      </c>
      <c r="AZZ16" s="94" t="s">
        <v>631</v>
      </c>
      <c r="BAA16" s="49">
        <v>372</v>
      </c>
      <c r="BAB16" s="49" t="s">
        <v>625</v>
      </c>
      <c r="BAC16" s="95" t="s">
        <v>632</v>
      </c>
      <c r="BAD16" s="49" t="s">
        <v>629</v>
      </c>
      <c r="BAE16" s="96">
        <v>167</v>
      </c>
      <c r="BAF16" s="97">
        <v>20.96</v>
      </c>
      <c r="BAG16" s="99">
        <f>BAF16*BAE16</f>
        <v>3500.32</v>
      </c>
      <c r="BAH16" s="94">
        <f>BAA16-BAE16</f>
        <v>205</v>
      </c>
      <c r="BAI16" s="97">
        <v>16.77</v>
      </c>
      <c r="BAJ16" s="99">
        <f>BAI16*BAH16</f>
        <v>3437.85</v>
      </c>
      <c r="BAK16" s="99">
        <f>BAJ16+BAG16</f>
        <v>6938.17</v>
      </c>
      <c r="BAL16" s="94"/>
      <c r="BAM16" s="99">
        <f>BAK16+BAL16</f>
        <v>6938.17</v>
      </c>
      <c r="BAO16" s="49">
        <v>10</v>
      </c>
      <c r="BAP16" s="94" t="s">
        <v>631</v>
      </c>
      <c r="BAQ16" s="49">
        <v>372</v>
      </c>
      <c r="BAR16" s="49" t="s">
        <v>625</v>
      </c>
      <c r="BAS16" s="95" t="s">
        <v>632</v>
      </c>
      <c r="BAT16" s="49" t="s">
        <v>629</v>
      </c>
      <c r="BAU16" s="96">
        <v>167</v>
      </c>
      <c r="BAV16" s="97">
        <v>20.96</v>
      </c>
      <c r="BAW16" s="99">
        <f>BAV16*BAU16</f>
        <v>3500.32</v>
      </c>
      <c r="BAX16" s="94">
        <f>BAQ16-BAU16</f>
        <v>205</v>
      </c>
      <c r="BAY16" s="97">
        <v>16.77</v>
      </c>
      <c r="BAZ16" s="99">
        <f>BAY16*BAX16</f>
        <v>3437.85</v>
      </c>
      <c r="BBA16" s="99">
        <f>BAZ16+BAW16</f>
        <v>6938.17</v>
      </c>
      <c r="BBB16" s="94"/>
      <c r="BBC16" s="99">
        <f>BBA16+BBB16</f>
        <v>6938.17</v>
      </c>
      <c r="BBE16" s="49">
        <v>10</v>
      </c>
      <c r="BBF16" s="94" t="s">
        <v>631</v>
      </c>
      <c r="BBG16" s="49">
        <v>372</v>
      </c>
      <c r="BBH16" s="49" t="s">
        <v>625</v>
      </c>
      <c r="BBI16" s="95" t="s">
        <v>632</v>
      </c>
      <c r="BBJ16" s="49" t="s">
        <v>629</v>
      </c>
      <c r="BBK16" s="96">
        <v>167</v>
      </c>
      <c r="BBL16" s="97">
        <v>20.96</v>
      </c>
      <c r="BBM16" s="99">
        <f>BBL16*BBK16</f>
        <v>3500.32</v>
      </c>
      <c r="BBN16" s="94">
        <f>BBG16-BBK16</f>
        <v>205</v>
      </c>
      <c r="BBO16" s="97">
        <v>16.77</v>
      </c>
      <c r="BBP16" s="99">
        <f>BBO16*BBN16</f>
        <v>3437.85</v>
      </c>
      <c r="BBQ16" s="99">
        <f>BBP16+BBM16</f>
        <v>6938.17</v>
      </c>
      <c r="BBR16" s="94"/>
      <c r="BBS16" s="99">
        <f>BBQ16+BBR16</f>
        <v>6938.17</v>
      </c>
      <c r="BBU16" s="49">
        <v>10</v>
      </c>
      <c r="BBV16" s="94" t="s">
        <v>631</v>
      </c>
      <c r="BBW16" s="49">
        <v>372</v>
      </c>
      <c r="BBX16" s="49" t="s">
        <v>625</v>
      </c>
      <c r="BBY16" s="95" t="s">
        <v>632</v>
      </c>
      <c r="BBZ16" s="49" t="s">
        <v>629</v>
      </c>
      <c r="BCA16" s="96">
        <v>167</v>
      </c>
      <c r="BCB16" s="97">
        <v>20.96</v>
      </c>
      <c r="BCC16" s="99">
        <f>BCB16*BCA16</f>
        <v>3500.32</v>
      </c>
      <c r="BCD16" s="94">
        <f>BBW16-BCA16</f>
        <v>205</v>
      </c>
      <c r="BCE16" s="97">
        <v>16.77</v>
      </c>
      <c r="BCF16" s="99">
        <f>BCE16*BCD16</f>
        <v>3437.85</v>
      </c>
      <c r="BCG16" s="99">
        <f>BCF16+BCC16</f>
        <v>6938.17</v>
      </c>
      <c r="BCH16" s="94"/>
      <c r="BCI16" s="99">
        <f>BCG16+BCH16</f>
        <v>6938.17</v>
      </c>
      <c r="BCK16" s="49">
        <v>10</v>
      </c>
      <c r="BCL16" s="94" t="s">
        <v>631</v>
      </c>
      <c r="BCM16" s="49">
        <v>372</v>
      </c>
      <c r="BCN16" s="49" t="s">
        <v>625</v>
      </c>
      <c r="BCO16" s="95" t="s">
        <v>632</v>
      </c>
      <c r="BCP16" s="49" t="s">
        <v>629</v>
      </c>
      <c r="BCQ16" s="96">
        <v>167</v>
      </c>
      <c r="BCR16" s="97">
        <v>20.96</v>
      </c>
      <c r="BCS16" s="99">
        <f>BCR16*BCQ16</f>
        <v>3500.32</v>
      </c>
      <c r="BCT16" s="94">
        <f>BCM16-BCQ16</f>
        <v>205</v>
      </c>
      <c r="BCU16" s="97">
        <v>16.77</v>
      </c>
      <c r="BCV16" s="99">
        <f>BCU16*BCT16</f>
        <v>3437.85</v>
      </c>
      <c r="BCW16" s="99">
        <f>BCV16+BCS16</f>
        <v>6938.17</v>
      </c>
      <c r="BCX16" s="94"/>
      <c r="BCY16" s="99">
        <f>BCW16+BCX16</f>
        <v>6938.17</v>
      </c>
      <c r="BDA16" s="49">
        <v>10</v>
      </c>
      <c r="BDB16" s="94" t="s">
        <v>631</v>
      </c>
      <c r="BDC16" s="49">
        <v>372</v>
      </c>
      <c r="BDD16" s="49" t="s">
        <v>625</v>
      </c>
      <c r="BDE16" s="95" t="s">
        <v>632</v>
      </c>
      <c r="BDF16" s="49" t="s">
        <v>629</v>
      </c>
      <c r="BDG16" s="96">
        <v>167</v>
      </c>
      <c r="BDH16" s="97">
        <v>20.96</v>
      </c>
      <c r="BDI16" s="99">
        <f>BDH16*BDG16</f>
        <v>3500.32</v>
      </c>
      <c r="BDJ16" s="94">
        <f>BDC16-BDG16</f>
        <v>205</v>
      </c>
      <c r="BDK16" s="97">
        <v>16.77</v>
      </c>
      <c r="BDL16" s="99">
        <f>BDK16*BDJ16</f>
        <v>3437.85</v>
      </c>
      <c r="BDM16" s="99">
        <f>BDL16+BDI16</f>
        <v>6938.17</v>
      </c>
      <c r="BDN16" s="94"/>
      <c r="BDO16" s="99">
        <f>BDM16+BDN16</f>
        <v>6938.17</v>
      </c>
      <c r="BDQ16" s="49">
        <v>10</v>
      </c>
      <c r="BDR16" s="94" t="s">
        <v>631</v>
      </c>
      <c r="BDS16" s="49">
        <v>372</v>
      </c>
      <c r="BDT16" s="49" t="s">
        <v>625</v>
      </c>
      <c r="BDU16" s="95" t="s">
        <v>632</v>
      </c>
      <c r="BDV16" s="49" t="s">
        <v>629</v>
      </c>
      <c r="BDW16" s="96">
        <v>167</v>
      </c>
      <c r="BDX16" s="97">
        <v>20.96</v>
      </c>
      <c r="BDY16" s="99">
        <f>BDX16*BDW16</f>
        <v>3500.32</v>
      </c>
      <c r="BDZ16" s="94">
        <f>BDS16-BDW16</f>
        <v>205</v>
      </c>
      <c r="BEA16" s="97">
        <v>16.77</v>
      </c>
      <c r="BEB16" s="99">
        <f>BEA16*BDZ16</f>
        <v>3437.85</v>
      </c>
      <c r="BEC16" s="99">
        <f>BEB16+BDY16</f>
        <v>6938.17</v>
      </c>
      <c r="BED16" s="94"/>
      <c r="BEE16" s="99">
        <f>BEC16+BED16</f>
        <v>6938.17</v>
      </c>
      <c r="BEG16" s="49">
        <v>10</v>
      </c>
      <c r="BEH16" s="94" t="s">
        <v>631</v>
      </c>
      <c r="BEI16" s="49">
        <v>372</v>
      </c>
      <c r="BEJ16" s="49" t="s">
        <v>625</v>
      </c>
      <c r="BEK16" s="95" t="s">
        <v>632</v>
      </c>
      <c r="BEL16" s="49" t="s">
        <v>629</v>
      </c>
      <c r="BEM16" s="96">
        <v>167</v>
      </c>
      <c r="BEN16" s="97">
        <v>20.96</v>
      </c>
      <c r="BEO16" s="99">
        <f>BEN16*BEM16</f>
        <v>3500.32</v>
      </c>
      <c r="BEP16" s="94">
        <f>BEI16-BEM16</f>
        <v>205</v>
      </c>
      <c r="BEQ16" s="97">
        <v>16.77</v>
      </c>
      <c r="BER16" s="99">
        <f>BEQ16*BEP16</f>
        <v>3437.85</v>
      </c>
      <c r="BES16" s="99">
        <f>BER16+BEO16</f>
        <v>6938.17</v>
      </c>
      <c r="BET16" s="94"/>
      <c r="BEU16" s="99">
        <f>BES16+BET16</f>
        <v>6938.17</v>
      </c>
      <c r="BEW16" s="49">
        <v>10</v>
      </c>
      <c r="BEX16" s="94" t="s">
        <v>631</v>
      </c>
      <c r="BEY16" s="49">
        <v>372</v>
      </c>
      <c r="BEZ16" s="49" t="s">
        <v>625</v>
      </c>
      <c r="BFA16" s="95" t="s">
        <v>632</v>
      </c>
      <c r="BFB16" s="49" t="s">
        <v>629</v>
      </c>
      <c r="BFC16" s="96">
        <v>167</v>
      </c>
      <c r="BFD16" s="97">
        <v>20.96</v>
      </c>
      <c r="BFE16" s="99">
        <f>BFD16*BFC16</f>
        <v>3500.32</v>
      </c>
      <c r="BFF16" s="94">
        <f>BEY16-BFC16</f>
        <v>205</v>
      </c>
      <c r="BFG16" s="97">
        <v>16.77</v>
      </c>
      <c r="BFH16" s="99">
        <f>BFG16*BFF16</f>
        <v>3437.85</v>
      </c>
      <c r="BFI16" s="99">
        <f>BFH16+BFE16</f>
        <v>6938.17</v>
      </c>
      <c r="BFJ16" s="94"/>
      <c r="BFK16" s="99">
        <f>BFI16+BFJ16</f>
        <v>6938.17</v>
      </c>
      <c r="BFM16" s="49">
        <v>10</v>
      </c>
      <c r="BFN16" s="94" t="s">
        <v>631</v>
      </c>
      <c r="BFO16" s="49">
        <v>372</v>
      </c>
      <c r="BFP16" s="49" t="s">
        <v>625</v>
      </c>
      <c r="BFQ16" s="95" t="s">
        <v>632</v>
      </c>
      <c r="BFR16" s="49" t="s">
        <v>629</v>
      </c>
      <c r="BFS16" s="96">
        <v>167</v>
      </c>
      <c r="BFT16" s="97">
        <v>20.96</v>
      </c>
      <c r="BFU16" s="99">
        <f>BFT16*BFS16</f>
        <v>3500.32</v>
      </c>
      <c r="BFV16" s="94">
        <f>BFO16-BFS16</f>
        <v>205</v>
      </c>
      <c r="BFW16" s="97">
        <v>16.77</v>
      </c>
      <c r="BFX16" s="99">
        <f>BFW16*BFV16</f>
        <v>3437.85</v>
      </c>
      <c r="BFY16" s="99">
        <f>BFX16+BFU16</f>
        <v>6938.17</v>
      </c>
      <c r="BFZ16" s="94"/>
      <c r="BGA16" s="99">
        <f>BFY16+BFZ16</f>
        <v>6938.17</v>
      </c>
      <c r="BGC16" s="49">
        <v>10</v>
      </c>
      <c r="BGD16" s="94" t="s">
        <v>631</v>
      </c>
      <c r="BGE16" s="49">
        <v>372</v>
      </c>
      <c r="BGF16" s="49" t="s">
        <v>625</v>
      </c>
      <c r="BGG16" s="95" t="s">
        <v>632</v>
      </c>
      <c r="BGH16" s="49" t="s">
        <v>629</v>
      </c>
      <c r="BGI16" s="96">
        <v>167</v>
      </c>
      <c r="BGJ16" s="97">
        <v>20.96</v>
      </c>
      <c r="BGK16" s="99">
        <f>BGJ16*BGI16</f>
        <v>3500.32</v>
      </c>
      <c r="BGL16" s="94">
        <f>BGE16-BGI16</f>
        <v>205</v>
      </c>
      <c r="BGM16" s="97">
        <v>16.77</v>
      </c>
      <c r="BGN16" s="99">
        <f>BGM16*BGL16</f>
        <v>3437.85</v>
      </c>
      <c r="BGO16" s="99">
        <f>BGN16+BGK16</f>
        <v>6938.17</v>
      </c>
      <c r="BGP16" s="94"/>
      <c r="BGQ16" s="99">
        <f>BGO16+BGP16</f>
        <v>6938.17</v>
      </c>
      <c r="BGS16" s="49">
        <v>10</v>
      </c>
      <c r="BGT16" s="94" t="s">
        <v>631</v>
      </c>
      <c r="BGU16" s="49">
        <v>372</v>
      </c>
      <c r="BGV16" s="49" t="s">
        <v>625</v>
      </c>
      <c r="BGW16" s="95" t="s">
        <v>632</v>
      </c>
      <c r="BGX16" s="49" t="s">
        <v>629</v>
      </c>
      <c r="BGY16" s="96">
        <v>167</v>
      </c>
      <c r="BGZ16" s="97">
        <v>20.96</v>
      </c>
      <c r="BHA16" s="99">
        <f>BGZ16*BGY16</f>
        <v>3500.32</v>
      </c>
      <c r="BHB16" s="94">
        <f>BGU16-BGY16</f>
        <v>205</v>
      </c>
      <c r="BHC16" s="97">
        <v>16.77</v>
      </c>
      <c r="BHD16" s="99">
        <f>BHC16*BHB16</f>
        <v>3437.85</v>
      </c>
      <c r="BHE16" s="99">
        <f>BHD16+BHA16</f>
        <v>6938.17</v>
      </c>
      <c r="BHF16" s="94"/>
      <c r="BHG16" s="99">
        <f>BHE16+BHF16</f>
        <v>6938.17</v>
      </c>
      <c r="BHI16" s="49">
        <v>10</v>
      </c>
      <c r="BHJ16" s="94" t="s">
        <v>631</v>
      </c>
      <c r="BHK16" s="49">
        <v>372</v>
      </c>
      <c r="BHL16" s="49" t="s">
        <v>625</v>
      </c>
      <c r="BHM16" s="95" t="s">
        <v>632</v>
      </c>
      <c r="BHN16" s="49" t="s">
        <v>629</v>
      </c>
      <c r="BHO16" s="96">
        <v>167</v>
      </c>
      <c r="BHP16" s="97">
        <v>20.96</v>
      </c>
      <c r="BHQ16" s="99">
        <f>BHP16*BHO16</f>
        <v>3500.32</v>
      </c>
      <c r="BHR16" s="94">
        <f>BHK16-BHO16</f>
        <v>205</v>
      </c>
      <c r="BHS16" s="97">
        <v>16.77</v>
      </c>
      <c r="BHT16" s="99">
        <f>BHS16*BHR16</f>
        <v>3437.85</v>
      </c>
      <c r="BHU16" s="99">
        <f>BHT16+BHQ16</f>
        <v>6938.17</v>
      </c>
      <c r="BHV16" s="94"/>
      <c r="BHW16" s="99">
        <f>BHU16+BHV16</f>
        <v>6938.17</v>
      </c>
      <c r="BHY16" s="49">
        <v>10</v>
      </c>
      <c r="BHZ16" s="94" t="s">
        <v>631</v>
      </c>
      <c r="BIA16" s="49">
        <v>372</v>
      </c>
      <c r="BIB16" s="49" t="s">
        <v>625</v>
      </c>
      <c r="BIC16" s="95" t="s">
        <v>632</v>
      </c>
      <c r="BID16" s="49" t="s">
        <v>629</v>
      </c>
      <c r="BIE16" s="96">
        <v>167</v>
      </c>
      <c r="BIF16" s="97">
        <v>20.96</v>
      </c>
      <c r="BIG16" s="99">
        <f>BIF16*BIE16</f>
        <v>3500.32</v>
      </c>
      <c r="BIH16" s="94">
        <f>BIA16-BIE16</f>
        <v>205</v>
      </c>
      <c r="BII16" s="97">
        <v>16.77</v>
      </c>
      <c r="BIJ16" s="99">
        <f>BII16*BIH16</f>
        <v>3437.85</v>
      </c>
      <c r="BIK16" s="99">
        <f>BIJ16+BIG16</f>
        <v>6938.17</v>
      </c>
      <c r="BIL16" s="94"/>
      <c r="BIM16" s="99">
        <f>BIK16+BIL16</f>
        <v>6938.17</v>
      </c>
      <c r="BIO16" s="49">
        <v>10</v>
      </c>
      <c r="BIP16" s="94" t="s">
        <v>631</v>
      </c>
      <c r="BIQ16" s="49">
        <v>372</v>
      </c>
      <c r="BIR16" s="49" t="s">
        <v>625</v>
      </c>
      <c r="BIS16" s="95" t="s">
        <v>632</v>
      </c>
      <c r="BIT16" s="49" t="s">
        <v>629</v>
      </c>
      <c r="BIU16" s="96">
        <v>167</v>
      </c>
      <c r="BIV16" s="97">
        <v>20.96</v>
      </c>
      <c r="BIW16" s="99">
        <f>BIV16*BIU16</f>
        <v>3500.32</v>
      </c>
      <c r="BIX16" s="94">
        <f>BIQ16-BIU16</f>
        <v>205</v>
      </c>
      <c r="BIY16" s="97">
        <v>16.77</v>
      </c>
      <c r="BIZ16" s="99">
        <f>BIY16*BIX16</f>
        <v>3437.85</v>
      </c>
      <c r="BJA16" s="99">
        <f>BIZ16+BIW16</f>
        <v>6938.17</v>
      </c>
      <c r="BJB16" s="94"/>
      <c r="BJC16" s="99">
        <f>BJA16+BJB16</f>
        <v>6938.17</v>
      </c>
      <c r="BJE16" s="49">
        <v>10</v>
      </c>
      <c r="BJF16" s="94" t="s">
        <v>631</v>
      </c>
      <c r="BJG16" s="49">
        <v>372</v>
      </c>
      <c r="BJH16" s="49" t="s">
        <v>625</v>
      </c>
      <c r="BJI16" s="95" t="s">
        <v>632</v>
      </c>
      <c r="BJJ16" s="49" t="s">
        <v>629</v>
      </c>
      <c r="BJK16" s="96">
        <v>167</v>
      </c>
      <c r="BJL16" s="97">
        <v>20.96</v>
      </c>
      <c r="BJM16" s="99">
        <f>BJL16*BJK16</f>
        <v>3500.32</v>
      </c>
      <c r="BJN16" s="94">
        <f>BJG16-BJK16</f>
        <v>205</v>
      </c>
      <c r="BJO16" s="97">
        <v>16.77</v>
      </c>
      <c r="BJP16" s="99">
        <f>BJO16*BJN16</f>
        <v>3437.85</v>
      </c>
      <c r="BJQ16" s="99">
        <f>BJP16+BJM16</f>
        <v>6938.17</v>
      </c>
      <c r="BJR16" s="94"/>
      <c r="BJS16" s="99">
        <f>BJQ16+BJR16</f>
        <v>6938.17</v>
      </c>
      <c r="BJU16" s="49">
        <v>10</v>
      </c>
      <c r="BJV16" s="94" t="s">
        <v>631</v>
      </c>
      <c r="BJW16" s="49">
        <v>372</v>
      </c>
      <c r="BJX16" s="49" t="s">
        <v>625</v>
      </c>
      <c r="BJY16" s="95" t="s">
        <v>632</v>
      </c>
      <c r="BJZ16" s="49" t="s">
        <v>629</v>
      </c>
      <c r="BKA16" s="96">
        <v>167</v>
      </c>
      <c r="BKB16" s="97">
        <v>20.96</v>
      </c>
      <c r="BKC16" s="99">
        <f>BKB16*BKA16</f>
        <v>3500.32</v>
      </c>
      <c r="BKD16" s="94">
        <f>BJW16-BKA16</f>
        <v>205</v>
      </c>
      <c r="BKE16" s="97">
        <v>16.77</v>
      </c>
      <c r="BKF16" s="99">
        <f>BKE16*BKD16</f>
        <v>3437.85</v>
      </c>
      <c r="BKG16" s="99">
        <f>BKF16+BKC16</f>
        <v>6938.17</v>
      </c>
      <c r="BKH16" s="94"/>
      <c r="BKI16" s="99">
        <f>BKG16+BKH16</f>
        <v>6938.17</v>
      </c>
      <c r="BKK16" s="49">
        <v>10</v>
      </c>
      <c r="BKL16" s="94" t="s">
        <v>631</v>
      </c>
      <c r="BKM16" s="49">
        <v>372</v>
      </c>
      <c r="BKN16" s="49" t="s">
        <v>625</v>
      </c>
      <c r="BKO16" s="95" t="s">
        <v>632</v>
      </c>
      <c r="BKP16" s="49" t="s">
        <v>629</v>
      </c>
      <c r="BKQ16" s="96">
        <v>167</v>
      </c>
      <c r="BKR16" s="97">
        <v>20.96</v>
      </c>
      <c r="BKS16" s="99">
        <f>BKR16*BKQ16</f>
        <v>3500.32</v>
      </c>
      <c r="BKT16" s="94">
        <f>BKM16-BKQ16</f>
        <v>205</v>
      </c>
      <c r="BKU16" s="97">
        <v>16.77</v>
      </c>
      <c r="BKV16" s="99">
        <f>BKU16*BKT16</f>
        <v>3437.85</v>
      </c>
      <c r="BKW16" s="99">
        <f>BKV16+BKS16</f>
        <v>6938.17</v>
      </c>
      <c r="BKX16" s="94"/>
      <c r="BKY16" s="99">
        <f>BKW16+BKX16</f>
        <v>6938.17</v>
      </c>
      <c r="BLA16" s="49">
        <v>10</v>
      </c>
      <c r="BLB16" s="94" t="s">
        <v>631</v>
      </c>
      <c r="BLC16" s="49">
        <v>372</v>
      </c>
      <c r="BLD16" s="49" t="s">
        <v>625</v>
      </c>
      <c r="BLE16" s="95" t="s">
        <v>632</v>
      </c>
      <c r="BLF16" s="49" t="s">
        <v>629</v>
      </c>
      <c r="BLG16" s="96">
        <v>167</v>
      </c>
      <c r="BLH16" s="97">
        <v>20.96</v>
      </c>
      <c r="BLI16" s="99">
        <f>BLH16*BLG16</f>
        <v>3500.32</v>
      </c>
      <c r="BLJ16" s="94">
        <f>BLC16-BLG16</f>
        <v>205</v>
      </c>
      <c r="BLK16" s="97">
        <v>16.77</v>
      </c>
      <c r="BLL16" s="99">
        <f>BLK16*BLJ16</f>
        <v>3437.85</v>
      </c>
      <c r="BLM16" s="99">
        <f>BLL16+BLI16</f>
        <v>6938.17</v>
      </c>
      <c r="BLN16" s="94"/>
      <c r="BLO16" s="99">
        <f>BLM16+BLN16</f>
        <v>6938.17</v>
      </c>
      <c r="BLQ16" s="49">
        <v>10</v>
      </c>
      <c r="BLR16" s="94" t="s">
        <v>631</v>
      </c>
      <c r="BLS16" s="49">
        <v>372</v>
      </c>
      <c r="BLT16" s="49" t="s">
        <v>625</v>
      </c>
      <c r="BLU16" s="95" t="s">
        <v>632</v>
      </c>
      <c r="BLV16" s="49" t="s">
        <v>629</v>
      </c>
      <c r="BLW16" s="96">
        <v>167</v>
      </c>
      <c r="BLX16" s="97">
        <v>20.96</v>
      </c>
      <c r="BLY16" s="99">
        <f>BLX16*BLW16</f>
        <v>3500.32</v>
      </c>
      <c r="BLZ16" s="94">
        <f>BLS16-BLW16</f>
        <v>205</v>
      </c>
      <c r="BMA16" s="97">
        <v>16.77</v>
      </c>
      <c r="BMB16" s="99">
        <f>BMA16*BLZ16</f>
        <v>3437.85</v>
      </c>
      <c r="BMC16" s="99">
        <f>BMB16+BLY16</f>
        <v>6938.17</v>
      </c>
      <c r="BMD16" s="94"/>
      <c r="BME16" s="99">
        <f>BMC16+BMD16</f>
        <v>6938.17</v>
      </c>
      <c r="BMG16" s="49">
        <v>10</v>
      </c>
      <c r="BMH16" s="94" t="s">
        <v>631</v>
      </c>
      <c r="BMI16" s="49">
        <v>372</v>
      </c>
      <c r="BMJ16" s="49" t="s">
        <v>625</v>
      </c>
      <c r="BMK16" s="95" t="s">
        <v>632</v>
      </c>
      <c r="BML16" s="49" t="s">
        <v>629</v>
      </c>
      <c r="BMM16" s="96">
        <v>167</v>
      </c>
      <c r="BMN16" s="97">
        <v>20.96</v>
      </c>
      <c r="BMO16" s="99">
        <f>BMN16*BMM16</f>
        <v>3500.32</v>
      </c>
      <c r="BMP16" s="94">
        <f>BMI16-BMM16</f>
        <v>205</v>
      </c>
      <c r="BMQ16" s="97">
        <v>16.77</v>
      </c>
      <c r="BMR16" s="99">
        <f>BMQ16*BMP16</f>
        <v>3437.85</v>
      </c>
      <c r="BMS16" s="99">
        <f>BMR16+BMO16</f>
        <v>6938.17</v>
      </c>
      <c r="BMT16" s="94"/>
      <c r="BMU16" s="99">
        <f>BMS16+BMT16</f>
        <v>6938.17</v>
      </c>
      <c r="BMW16" s="49">
        <v>10</v>
      </c>
      <c r="BMX16" s="94" t="s">
        <v>631</v>
      </c>
      <c r="BMY16" s="49">
        <v>372</v>
      </c>
      <c r="BMZ16" s="49" t="s">
        <v>625</v>
      </c>
      <c r="BNA16" s="95" t="s">
        <v>632</v>
      </c>
      <c r="BNB16" s="49" t="s">
        <v>629</v>
      </c>
      <c r="BNC16" s="96">
        <v>167</v>
      </c>
      <c r="BND16" s="97">
        <v>20.96</v>
      </c>
      <c r="BNE16" s="99">
        <f>BND16*BNC16</f>
        <v>3500.32</v>
      </c>
      <c r="BNF16" s="94">
        <f>BMY16-BNC16</f>
        <v>205</v>
      </c>
      <c r="BNG16" s="97">
        <v>16.77</v>
      </c>
      <c r="BNH16" s="99">
        <f>BNG16*BNF16</f>
        <v>3437.85</v>
      </c>
      <c r="BNI16" s="99">
        <f>BNH16+BNE16</f>
        <v>6938.17</v>
      </c>
      <c r="BNJ16" s="94"/>
      <c r="BNK16" s="99">
        <f>BNI16+BNJ16</f>
        <v>6938.17</v>
      </c>
      <c r="BNM16" s="49">
        <v>10</v>
      </c>
      <c r="BNN16" s="94" t="s">
        <v>631</v>
      </c>
      <c r="BNO16" s="49">
        <v>372</v>
      </c>
      <c r="BNP16" s="49" t="s">
        <v>625</v>
      </c>
      <c r="BNQ16" s="95" t="s">
        <v>632</v>
      </c>
      <c r="BNR16" s="49" t="s">
        <v>629</v>
      </c>
      <c r="BNS16" s="96">
        <v>167</v>
      </c>
      <c r="BNT16" s="97">
        <v>20.96</v>
      </c>
      <c r="BNU16" s="99">
        <f>BNT16*BNS16</f>
        <v>3500.32</v>
      </c>
      <c r="BNV16" s="94">
        <f>BNO16-BNS16</f>
        <v>205</v>
      </c>
      <c r="BNW16" s="97">
        <v>16.77</v>
      </c>
      <c r="BNX16" s="99">
        <f>BNW16*BNV16</f>
        <v>3437.85</v>
      </c>
      <c r="BNY16" s="99">
        <f>BNX16+BNU16</f>
        <v>6938.17</v>
      </c>
      <c r="BNZ16" s="94"/>
      <c r="BOA16" s="99">
        <f>BNY16+BNZ16</f>
        <v>6938.17</v>
      </c>
      <c r="BOC16" s="49">
        <v>10</v>
      </c>
      <c r="BOD16" s="94" t="s">
        <v>631</v>
      </c>
      <c r="BOE16" s="49">
        <v>372</v>
      </c>
      <c r="BOF16" s="49" t="s">
        <v>625</v>
      </c>
      <c r="BOG16" s="95" t="s">
        <v>632</v>
      </c>
      <c r="BOH16" s="49" t="s">
        <v>629</v>
      </c>
      <c r="BOI16" s="96">
        <v>167</v>
      </c>
      <c r="BOJ16" s="97">
        <v>20.96</v>
      </c>
      <c r="BOK16" s="99">
        <f>BOJ16*BOI16</f>
        <v>3500.32</v>
      </c>
      <c r="BOL16" s="94">
        <f>BOE16-BOI16</f>
        <v>205</v>
      </c>
      <c r="BOM16" s="97">
        <v>16.77</v>
      </c>
      <c r="BON16" s="99">
        <f>BOM16*BOL16</f>
        <v>3437.85</v>
      </c>
      <c r="BOO16" s="99">
        <f>BON16+BOK16</f>
        <v>6938.17</v>
      </c>
      <c r="BOP16" s="94"/>
      <c r="BOQ16" s="99">
        <f>BOO16+BOP16</f>
        <v>6938.17</v>
      </c>
      <c r="BOS16" s="49">
        <v>10</v>
      </c>
      <c r="BOT16" s="94" t="s">
        <v>631</v>
      </c>
      <c r="BOU16" s="49">
        <v>372</v>
      </c>
      <c r="BOV16" s="49" t="s">
        <v>625</v>
      </c>
      <c r="BOW16" s="95" t="s">
        <v>632</v>
      </c>
      <c r="BOX16" s="49" t="s">
        <v>629</v>
      </c>
      <c r="BOY16" s="96">
        <v>167</v>
      </c>
      <c r="BOZ16" s="97">
        <v>20.96</v>
      </c>
      <c r="BPA16" s="99">
        <f>BOZ16*BOY16</f>
        <v>3500.32</v>
      </c>
      <c r="BPB16" s="94">
        <f>BOU16-BOY16</f>
        <v>205</v>
      </c>
      <c r="BPC16" s="97">
        <v>16.77</v>
      </c>
      <c r="BPD16" s="99">
        <f>BPC16*BPB16</f>
        <v>3437.85</v>
      </c>
      <c r="BPE16" s="99">
        <f>BPD16+BPA16</f>
        <v>6938.17</v>
      </c>
      <c r="BPF16" s="94"/>
      <c r="BPG16" s="99">
        <f>BPE16+BPF16</f>
        <v>6938.17</v>
      </c>
      <c r="BPI16" s="49">
        <v>10</v>
      </c>
      <c r="BPJ16" s="94" t="s">
        <v>631</v>
      </c>
      <c r="BPK16" s="49">
        <v>372</v>
      </c>
      <c r="BPL16" s="49" t="s">
        <v>625</v>
      </c>
      <c r="BPM16" s="95" t="s">
        <v>632</v>
      </c>
      <c r="BPN16" s="49" t="s">
        <v>629</v>
      </c>
      <c r="BPO16" s="96">
        <v>167</v>
      </c>
      <c r="BPP16" s="97">
        <v>20.96</v>
      </c>
      <c r="BPQ16" s="99">
        <f>BPP16*BPO16</f>
        <v>3500.32</v>
      </c>
      <c r="BPR16" s="94">
        <f>BPK16-BPO16</f>
        <v>205</v>
      </c>
      <c r="BPS16" s="97">
        <v>16.77</v>
      </c>
      <c r="BPT16" s="99">
        <f>BPS16*BPR16</f>
        <v>3437.85</v>
      </c>
      <c r="BPU16" s="99">
        <f>BPT16+BPQ16</f>
        <v>6938.17</v>
      </c>
      <c r="BPV16" s="94"/>
      <c r="BPW16" s="99">
        <f>BPU16+BPV16</f>
        <v>6938.17</v>
      </c>
      <c r="BPY16" s="49">
        <v>10</v>
      </c>
      <c r="BPZ16" s="94" t="s">
        <v>631</v>
      </c>
      <c r="BQA16" s="49">
        <v>372</v>
      </c>
      <c r="BQB16" s="49" t="s">
        <v>625</v>
      </c>
      <c r="BQC16" s="95" t="s">
        <v>632</v>
      </c>
      <c r="BQD16" s="49" t="s">
        <v>629</v>
      </c>
      <c r="BQE16" s="96">
        <v>167</v>
      </c>
      <c r="BQF16" s="97">
        <v>20.96</v>
      </c>
      <c r="BQG16" s="99">
        <f>BQF16*BQE16</f>
        <v>3500.32</v>
      </c>
      <c r="BQH16" s="94">
        <f>BQA16-BQE16</f>
        <v>205</v>
      </c>
      <c r="BQI16" s="97">
        <v>16.77</v>
      </c>
      <c r="BQJ16" s="99">
        <f>BQI16*BQH16</f>
        <v>3437.85</v>
      </c>
      <c r="BQK16" s="99">
        <f>BQJ16+BQG16</f>
        <v>6938.17</v>
      </c>
      <c r="BQL16" s="94"/>
      <c r="BQM16" s="99">
        <f>BQK16+BQL16</f>
        <v>6938.17</v>
      </c>
      <c r="BQO16" s="49">
        <v>10</v>
      </c>
      <c r="BQP16" s="94" t="s">
        <v>631</v>
      </c>
      <c r="BQQ16" s="49">
        <v>372</v>
      </c>
      <c r="BQR16" s="49" t="s">
        <v>625</v>
      </c>
      <c r="BQS16" s="95" t="s">
        <v>632</v>
      </c>
      <c r="BQT16" s="49" t="s">
        <v>629</v>
      </c>
      <c r="BQU16" s="96">
        <v>167</v>
      </c>
      <c r="BQV16" s="97">
        <v>20.96</v>
      </c>
      <c r="BQW16" s="99">
        <f>BQV16*BQU16</f>
        <v>3500.32</v>
      </c>
      <c r="BQX16" s="94">
        <f>BQQ16-BQU16</f>
        <v>205</v>
      </c>
      <c r="BQY16" s="97">
        <v>16.77</v>
      </c>
      <c r="BQZ16" s="99">
        <f>BQY16*BQX16</f>
        <v>3437.85</v>
      </c>
      <c r="BRA16" s="99">
        <f>BQZ16+BQW16</f>
        <v>6938.17</v>
      </c>
      <c r="BRB16" s="94"/>
      <c r="BRC16" s="99">
        <f>BRA16+BRB16</f>
        <v>6938.17</v>
      </c>
      <c r="BRE16" s="49">
        <v>10</v>
      </c>
      <c r="BRF16" s="94" t="s">
        <v>631</v>
      </c>
      <c r="BRG16" s="49">
        <v>372</v>
      </c>
      <c r="BRH16" s="49" t="s">
        <v>625</v>
      </c>
      <c r="BRI16" s="95" t="s">
        <v>632</v>
      </c>
      <c r="BRJ16" s="49" t="s">
        <v>629</v>
      </c>
      <c r="BRK16" s="96">
        <v>167</v>
      </c>
      <c r="BRL16" s="97">
        <v>20.96</v>
      </c>
      <c r="BRM16" s="99">
        <f>BRL16*BRK16</f>
        <v>3500.32</v>
      </c>
      <c r="BRN16" s="94">
        <f>BRG16-BRK16</f>
        <v>205</v>
      </c>
      <c r="BRO16" s="97">
        <v>16.77</v>
      </c>
      <c r="BRP16" s="99">
        <f>BRO16*BRN16</f>
        <v>3437.85</v>
      </c>
      <c r="BRQ16" s="99">
        <f>BRP16+BRM16</f>
        <v>6938.17</v>
      </c>
      <c r="BRR16" s="94"/>
      <c r="BRS16" s="99">
        <f>BRQ16+BRR16</f>
        <v>6938.17</v>
      </c>
      <c r="BRU16" s="49">
        <v>10</v>
      </c>
      <c r="BRV16" s="94" t="s">
        <v>631</v>
      </c>
      <c r="BRW16" s="49">
        <v>372</v>
      </c>
      <c r="BRX16" s="49" t="s">
        <v>625</v>
      </c>
      <c r="BRY16" s="95" t="s">
        <v>632</v>
      </c>
      <c r="BRZ16" s="49" t="s">
        <v>629</v>
      </c>
      <c r="BSA16" s="96">
        <v>167</v>
      </c>
      <c r="BSB16" s="97">
        <v>20.96</v>
      </c>
      <c r="BSC16" s="99">
        <f>BSB16*BSA16</f>
        <v>3500.32</v>
      </c>
      <c r="BSD16" s="94">
        <f>BRW16-BSA16</f>
        <v>205</v>
      </c>
      <c r="BSE16" s="97">
        <v>16.77</v>
      </c>
      <c r="BSF16" s="99">
        <f>BSE16*BSD16</f>
        <v>3437.85</v>
      </c>
      <c r="BSG16" s="99">
        <f>BSF16+BSC16</f>
        <v>6938.17</v>
      </c>
      <c r="BSH16" s="94"/>
      <c r="BSI16" s="99">
        <f>BSG16+BSH16</f>
        <v>6938.17</v>
      </c>
      <c r="BSK16" s="49">
        <v>10</v>
      </c>
      <c r="BSL16" s="94" t="s">
        <v>631</v>
      </c>
      <c r="BSM16" s="49">
        <v>372</v>
      </c>
      <c r="BSN16" s="49" t="s">
        <v>625</v>
      </c>
      <c r="BSO16" s="95" t="s">
        <v>632</v>
      </c>
      <c r="BSP16" s="49" t="s">
        <v>629</v>
      </c>
      <c r="BSQ16" s="96">
        <v>167</v>
      </c>
      <c r="BSR16" s="97">
        <v>20.96</v>
      </c>
      <c r="BSS16" s="99">
        <f>BSR16*BSQ16</f>
        <v>3500.32</v>
      </c>
      <c r="BST16" s="94">
        <f>BSM16-BSQ16</f>
        <v>205</v>
      </c>
      <c r="BSU16" s="97">
        <v>16.77</v>
      </c>
      <c r="BSV16" s="99">
        <f>BSU16*BST16</f>
        <v>3437.85</v>
      </c>
      <c r="BSW16" s="99">
        <f>BSV16+BSS16</f>
        <v>6938.17</v>
      </c>
      <c r="BSX16" s="94"/>
      <c r="BSY16" s="99">
        <f>BSW16+BSX16</f>
        <v>6938.17</v>
      </c>
      <c r="BTA16" s="49">
        <v>10</v>
      </c>
      <c r="BTB16" s="94" t="s">
        <v>631</v>
      </c>
      <c r="BTC16" s="49">
        <v>372</v>
      </c>
      <c r="BTD16" s="49" t="s">
        <v>625</v>
      </c>
      <c r="BTE16" s="95" t="s">
        <v>632</v>
      </c>
      <c r="BTF16" s="49" t="s">
        <v>629</v>
      </c>
      <c r="BTG16" s="96">
        <v>167</v>
      </c>
      <c r="BTH16" s="97">
        <v>20.96</v>
      </c>
      <c r="BTI16" s="99">
        <f>BTH16*BTG16</f>
        <v>3500.32</v>
      </c>
      <c r="BTJ16" s="94">
        <f>BTC16-BTG16</f>
        <v>205</v>
      </c>
      <c r="BTK16" s="97">
        <v>16.77</v>
      </c>
      <c r="BTL16" s="99">
        <f>BTK16*BTJ16</f>
        <v>3437.85</v>
      </c>
      <c r="BTM16" s="99">
        <f>BTL16+BTI16</f>
        <v>6938.17</v>
      </c>
      <c r="BTN16" s="94"/>
      <c r="BTO16" s="99">
        <f>BTM16+BTN16</f>
        <v>6938.17</v>
      </c>
      <c r="BTQ16" s="49">
        <v>10</v>
      </c>
      <c r="BTR16" s="94" t="s">
        <v>631</v>
      </c>
      <c r="BTS16" s="49">
        <v>372</v>
      </c>
      <c r="BTT16" s="49" t="s">
        <v>625</v>
      </c>
      <c r="BTU16" s="95" t="s">
        <v>632</v>
      </c>
      <c r="BTV16" s="49" t="s">
        <v>629</v>
      </c>
      <c r="BTW16" s="96">
        <v>167</v>
      </c>
      <c r="BTX16" s="97">
        <v>20.96</v>
      </c>
      <c r="BTY16" s="99">
        <f>BTX16*BTW16</f>
        <v>3500.32</v>
      </c>
      <c r="BTZ16" s="94">
        <f>BTS16-BTW16</f>
        <v>205</v>
      </c>
      <c r="BUA16" s="97">
        <v>16.77</v>
      </c>
      <c r="BUB16" s="99">
        <f>BUA16*BTZ16</f>
        <v>3437.85</v>
      </c>
      <c r="BUC16" s="99">
        <f>BUB16+BTY16</f>
        <v>6938.17</v>
      </c>
      <c r="BUD16" s="94"/>
      <c r="BUE16" s="99">
        <f>BUC16+BUD16</f>
        <v>6938.17</v>
      </c>
      <c r="BUG16" s="49">
        <v>10</v>
      </c>
      <c r="BUH16" s="94" t="s">
        <v>631</v>
      </c>
      <c r="BUI16" s="49">
        <v>372</v>
      </c>
      <c r="BUJ16" s="49" t="s">
        <v>625</v>
      </c>
      <c r="BUK16" s="95" t="s">
        <v>632</v>
      </c>
      <c r="BUL16" s="49" t="s">
        <v>629</v>
      </c>
      <c r="BUM16" s="96">
        <v>167</v>
      </c>
      <c r="BUN16" s="97">
        <v>20.96</v>
      </c>
      <c r="BUO16" s="99">
        <f>BUN16*BUM16</f>
        <v>3500.32</v>
      </c>
      <c r="BUP16" s="94">
        <f>BUI16-BUM16</f>
        <v>205</v>
      </c>
      <c r="BUQ16" s="97">
        <v>16.77</v>
      </c>
      <c r="BUR16" s="99">
        <f>BUQ16*BUP16</f>
        <v>3437.85</v>
      </c>
      <c r="BUS16" s="99">
        <f>BUR16+BUO16</f>
        <v>6938.17</v>
      </c>
      <c r="BUT16" s="94"/>
      <c r="BUU16" s="99">
        <f>BUS16+BUT16</f>
        <v>6938.17</v>
      </c>
      <c r="BUW16" s="49">
        <v>10</v>
      </c>
      <c r="BUX16" s="94" t="s">
        <v>631</v>
      </c>
      <c r="BUY16" s="49">
        <v>372</v>
      </c>
      <c r="BUZ16" s="49" t="s">
        <v>625</v>
      </c>
      <c r="BVA16" s="95" t="s">
        <v>632</v>
      </c>
      <c r="BVB16" s="49" t="s">
        <v>629</v>
      </c>
      <c r="BVC16" s="96">
        <v>167</v>
      </c>
      <c r="BVD16" s="97">
        <v>20.96</v>
      </c>
      <c r="BVE16" s="99">
        <f>BVD16*BVC16</f>
        <v>3500.32</v>
      </c>
      <c r="BVF16" s="94">
        <f>BUY16-BVC16</f>
        <v>205</v>
      </c>
      <c r="BVG16" s="97">
        <v>16.77</v>
      </c>
      <c r="BVH16" s="99">
        <f>BVG16*BVF16</f>
        <v>3437.85</v>
      </c>
      <c r="BVI16" s="99">
        <f>BVH16+BVE16</f>
        <v>6938.17</v>
      </c>
      <c r="BVJ16" s="94"/>
      <c r="BVK16" s="99">
        <f>BVI16+BVJ16</f>
        <v>6938.17</v>
      </c>
      <c r="BVM16" s="49">
        <v>10</v>
      </c>
      <c r="BVN16" s="94" t="s">
        <v>631</v>
      </c>
      <c r="BVO16" s="49">
        <v>372</v>
      </c>
      <c r="BVP16" s="49" t="s">
        <v>625</v>
      </c>
      <c r="BVQ16" s="95" t="s">
        <v>632</v>
      </c>
      <c r="BVR16" s="49" t="s">
        <v>629</v>
      </c>
      <c r="BVS16" s="96">
        <v>167</v>
      </c>
      <c r="BVT16" s="97">
        <v>20.96</v>
      </c>
      <c r="BVU16" s="99">
        <f>BVT16*BVS16</f>
        <v>3500.32</v>
      </c>
      <c r="BVV16" s="94">
        <f>BVO16-BVS16</f>
        <v>205</v>
      </c>
      <c r="BVW16" s="97">
        <v>16.77</v>
      </c>
      <c r="BVX16" s="99">
        <f>BVW16*BVV16</f>
        <v>3437.85</v>
      </c>
      <c r="BVY16" s="99">
        <f>BVX16+BVU16</f>
        <v>6938.17</v>
      </c>
      <c r="BVZ16" s="94"/>
      <c r="BWA16" s="99">
        <f>BVY16+BVZ16</f>
        <v>6938.17</v>
      </c>
      <c r="BWC16" s="49">
        <v>10</v>
      </c>
      <c r="BWD16" s="94" t="s">
        <v>631</v>
      </c>
      <c r="BWE16" s="49">
        <v>372</v>
      </c>
      <c r="BWF16" s="49" t="s">
        <v>625</v>
      </c>
      <c r="BWG16" s="95" t="s">
        <v>632</v>
      </c>
      <c r="BWH16" s="49" t="s">
        <v>629</v>
      </c>
      <c r="BWI16" s="96">
        <v>167</v>
      </c>
      <c r="BWJ16" s="97">
        <v>20.96</v>
      </c>
      <c r="BWK16" s="99">
        <f>BWJ16*BWI16</f>
        <v>3500.32</v>
      </c>
      <c r="BWL16" s="94">
        <f>BWE16-BWI16</f>
        <v>205</v>
      </c>
      <c r="BWM16" s="97">
        <v>16.77</v>
      </c>
      <c r="BWN16" s="99">
        <f>BWM16*BWL16</f>
        <v>3437.85</v>
      </c>
      <c r="BWO16" s="99">
        <f>BWN16+BWK16</f>
        <v>6938.17</v>
      </c>
      <c r="BWP16" s="94"/>
      <c r="BWQ16" s="99">
        <f>BWO16+BWP16</f>
        <v>6938.17</v>
      </c>
      <c r="BWS16" s="49">
        <v>10</v>
      </c>
      <c r="BWT16" s="94" t="s">
        <v>631</v>
      </c>
      <c r="BWU16" s="49">
        <v>372</v>
      </c>
      <c r="BWV16" s="49" t="s">
        <v>625</v>
      </c>
      <c r="BWW16" s="95" t="s">
        <v>632</v>
      </c>
      <c r="BWX16" s="49" t="s">
        <v>629</v>
      </c>
      <c r="BWY16" s="96">
        <v>167</v>
      </c>
      <c r="BWZ16" s="97">
        <v>20.96</v>
      </c>
      <c r="BXA16" s="99">
        <f>BWZ16*BWY16</f>
        <v>3500.32</v>
      </c>
      <c r="BXB16" s="94">
        <f>BWU16-BWY16</f>
        <v>205</v>
      </c>
      <c r="BXC16" s="97">
        <v>16.77</v>
      </c>
      <c r="BXD16" s="99">
        <f>BXC16*BXB16</f>
        <v>3437.85</v>
      </c>
      <c r="BXE16" s="99">
        <f>BXD16+BXA16</f>
        <v>6938.17</v>
      </c>
      <c r="BXF16" s="94"/>
      <c r="BXG16" s="99">
        <f>BXE16+BXF16</f>
        <v>6938.17</v>
      </c>
      <c r="BXI16" s="49">
        <v>10</v>
      </c>
      <c r="BXJ16" s="94" t="s">
        <v>631</v>
      </c>
      <c r="BXK16" s="49">
        <v>372</v>
      </c>
      <c r="BXL16" s="49" t="s">
        <v>625</v>
      </c>
      <c r="BXM16" s="95" t="s">
        <v>632</v>
      </c>
      <c r="BXN16" s="49" t="s">
        <v>629</v>
      </c>
      <c r="BXO16" s="96">
        <v>167</v>
      </c>
      <c r="BXP16" s="97">
        <v>20.96</v>
      </c>
      <c r="BXQ16" s="99">
        <f>BXP16*BXO16</f>
        <v>3500.32</v>
      </c>
      <c r="BXR16" s="94">
        <f>BXK16-BXO16</f>
        <v>205</v>
      </c>
      <c r="BXS16" s="97">
        <v>16.77</v>
      </c>
      <c r="BXT16" s="99">
        <f>BXS16*BXR16</f>
        <v>3437.85</v>
      </c>
      <c r="BXU16" s="99">
        <f>BXT16+BXQ16</f>
        <v>6938.17</v>
      </c>
      <c r="BXV16" s="94"/>
      <c r="BXW16" s="99">
        <f>BXU16+BXV16</f>
        <v>6938.17</v>
      </c>
      <c r="BXY16" s="49">
        <v>10</v>
      </c>
      <c r="BXZ16" s="94" t="s">
        <v>631</v>
      </c>
      <c r="BYA16" s="49">
        <v>372</v>
      </c>
      <c r="BYB16" s="49" t="s">
        <v>625</v>
      </c>
      <c r="BYC16" s="95" t="s">
        <v>632</v>
      </c>
      <c r="BYD16" s="49" t="s">
        <v>629</v>
      </c>
      <c r="BYE16" s="96">
        <v>167</v>
      </c>
      <c r="BYF16" s="97">
        <v>20.96</v>
      </c>
      <c r="BYG16" s="99">
        <f>BYF16*BYE16</f>
        <v>3500.32</v>
      </c>
      <c r="BYH16" s="94">
        <f>BYA16-BYE16</f>
        <v>205</v>
      </c>
      <c r="BYI16" s="97">
        <v>16.77</v>
      </c>
      <c r="BYJ16" s="99">
        <f>BYI16*BYH16</f>
        <v>3437.85</v>
      </c>
      <c r="BYK16" s="99">
        <f>BYJ16+BYG16</f>
        <v>6938.17</v>
      </c>
      <c r="BYL16" s="94"/>
      <c r="BYM16" s="99">
        <f>BYK16+BYL16</f>
        <v>6938.17</v>
      </c>
      <c r="BYO16" s="49">
        <v>10</v>
      </c>
      <c r="BYP16" s="94" t="s">
        <v>631</v>
      </c>
      <c r="BYQ16" s="49">
        <v>372</v>
      </c>
      <c r="BYR16" s="49" t="s">
        <v>625</v>
      </c>
      <c r="BYS16" s="95" t="s">
        <v>632</v>
      </c>
      <c r="BYT16" s="49" t="s">
        <v>629</v>
      </c>
      <c r="BYU16" s="96">
        <v>167</v>
      </c>
      <c r="BYV16" s="97">
        <v>20.96</v>
      </c>
      <c r="BYW16" s="99">
        <f>BYV16*BYU16</f>
        <v>3500.32</v>
      </c>
      <c r="BYX16" s="94">
        <f>BYQ16-BYU16</f>
        <v>205</v>
      </c>
      <c r="BYY16" s="97">
        <v>16.77</v>
      </c>
      <c r="BYZ16" s="99">
        <f>BYY16*BYX16</f>
        <v>3437.85</v>
      </c>
      <c r="BZA16" s="99">
        <f>BYZ16+BYW16</f>
        <v>6938.17</v>
      </c>
      <c r="BZB16" s="94"/>
      <c r="BZC16" s="99">
        <f>BZA16+BZB16</f>
        <v>6938.17</v>
      </c>
      <c r="BZE16" s="49">
        <v>10</v>
      </c>
      <c r="BZF16" s="94" t="s">
        <v>631</v>
      </c>
      <c r="BZG16" s="49">
        <v>372</v>
      </c>
      <c r="BZH16" s="49" t="s">
        <v>625</v>
      </c>
      <c r="BZI16" s="95" t="s">
        <v>632</v>
      </c>
      <c r="BZJ16" s="49" t="s">
        <v>629</v>
      </c>
      <c r="BZK16" s="96">
        <v>167</v>
      </c>
      <c r="BZL16" s="97">
        <v>20.96</v>
      </c>
      <c r="BZM16" s="99">
        <f>BZL16*BZK16</f>
        <v>3500.32</v>
      </c>
      <c r="BZN16" s="94">
        <f>BZG16-BZK16</f>
        <v>205</v>
      </c>
      <c r="BZO16" s="97">
        <v>16.77</v>
      </c>
      <c r="BZP16" s="99">
        <f>BZO16*BZN16</f>
        <v>3437.85</v>
      </c>
      <c r="BZQ16" s="99">
        <f>BZP16+BZM16</f>
        <v>6938.17</v>
      </c>
      <c r="BZR16" s="94"/>
      <c r="BZS16" s="99">
        <f>BZQ16+BZR16</f>
        <v>6938.17</v>
      </c>
      <c r="BZU16" s="49">
        <v>10</v>
      </c>
      <c r="BZV16" s="94" t="s">
        <v>631</v>
      </c>
      <c r="BZW16" s="49">
        <v>372</v>
      </c>
      <c r="BZX16" s="49" t="s">
        <v>625</v>
      </c>
      <c r="BZY16" s="95" t="s">
        <v>632</v>
      </c>
      <c r="BZZ16" s="49" t="s">
        <v>629</v>
      </c>
      <c r="CAA16" s="96">
        <v>167</v>
      </c>
      <c r="CAB16" s="97">
        <v>20.96</v>
      </c>
      <c r="CAC16" s="99">
        <f>CAB16*CAA16</f>
        <v>3500.32</v>
      </c>
      <c r="CAD16" s="94">
        <f>BZW16-CAA16</f>
        <v>205</v>
      </c>
      <c r="CAE16" s="97">
        <v>16.77</v>
      </c>
      <c r="CAF16" s="99">
        <f>CAE16*CAD16</f>
        <v>3437.85</v>
      </c>
      <c r="CAG16" s="99">
        <f>CAF16+CAC16</f>
        <v>6938.17</v>
      </c>
      <c r="CAH16" s="94"/>
      <c r="CAI16" s="99">
        <f>CAG16+CAH16</f>
        <v>6938.17</v>
      </c>
      <c r="CAK16" s="49">
        <v>10</v>
      </c>
      <c r="CAL16" s="94" t="s">
        <v>631</v>
      </c>
      <c r="CAM16" s="49">
        <v>372</v>
      </c>
      <c r="CAN16" s="49" t="s">
        <v>625</v>
      </c>
      <c r="CAO16" s="95" t="s">
        <v>632</v>
      </c>
      <c r="CAP16" s="49" t="s">
        <v>629</v>
      </c>
      <c r="CAQ16" s="96">
        <v>167</v>
      </c>
      <c r="CAR16" s="97">
        <v>20.96</v>
      </c>
      <c r="CAS16" s="99">
        <f>CAR16*CAQ16</f>
        <v>3500.32</v>
      </c>
      <c r="CAT16" s="94">
        <f>CAM16-CAQ16</f>
        <v>205</v>
      </c>
      <c r="CAU16" s="97">
        <v>16.77</v>
      </c>
      <c r="CAV16" s="99">
        <f>CAU16*CAT16</f>
        <v>3437.85</v>
      </c>
      <c r="CAW16" s="99">
        <f>CAV16+CAS16</f>
        <v>6938.17</v>
      </c>
      <c r="CAX16" s="94"/>
      <c r="CAY16" s="99">
        <f>CAW16+CAX16</f>
        <v>6938.17</v>
      </c>
      <c r="CBA16" s="49">
        <v>10</v>
      </c>
      <c r="CBB16" s="94" t="s">
        <v>631</v>
      </c>
      <c r="CBC16" s="49">
        <v>372</v>
      </c>
      <c r="CBD16" s="49" t="s">
        <v>625</v>
      </c>
      <c r="CBE16" s="95" t="s">
        <v>632</v>
      </c>
      <c r="CBF16" s="49" t="s">
        <v>629</v>
      </c>
      <c r="CBG16" s="96">
        <v>167</v>
      </c>
      <c r="CBH16" s="97">
        <v>20.96</v>
      </c>
      <c r="CBI16" s="99">
        <f>CBH16*CBG16</f>
        <v>3500.32</v>
      </c>
      <c r="CBJ16" s="94">
        <f>CBC16-CBG16</f>
        <v>205</v>
      </c>
      <c r="CBK16" s="97">
        <v>16.77</v>
      </c>
      <c r="CBL16" s="99">
        <f>CBK16*CBJ16</f>
        <v>3437.85</v>
      </c>
      <c r="CBM16" s="99">
        <f>CBL16+CBI16</f>
        <v>6938.17</v>
      </c>
      <c r="CBN16" s="94"/>
      <c r="CBO16" s="99">
        <f>CBM16+CBN16</f>
        <v>6938.17</v>
      </c>
      <c r="CBQ16" s="49">
        <v>10</v>
      </c>
      <c r="CBR16" s="94" t="s">
        <v>631</v>
      </c>
      <c r="CBS16" s="49">
        <v>372</v>
      </c>
      <c r="CBT16" s="49" t="s">
        <v>625</v>
      </c>
      <c r="CBU16" s="95" t="s">
        <v>632</v>
      </c>
      <c r="CBV16" s="49" t="s">
        <v>629</v>
      </c>
      <c r="CBW16" s="96">
        <v>167</v>
      </c>
      <c r="CBX16" s="97">
        <v>20.96</v>
      </c>
      <c r="CBY16" s="99">
        <f>CBX16*CBW16</f>
        <v>3500.32</v>
      </c>
      <c r="CBZ16" s="94">
        <f>CBS16-CBW16</f>
        <v>205</v>
      </c>
      <c r="CCA16" s="97">
        <v>16.77</v>
      </c>
      <c r="CCB16" s="99">
        <f>CCA16*CBZ16</f>
        <v>3437.85</v>
      </c>
      <c r="CCC16" s="99">
        <f>CCB16+CBY16</f>
        <v>6938.17</v>
      </c>
      <c r="CCD16" s="94"/>
      <c r="CCE16" s="99">
        <f>CCC16+CCD16</f>
        <v>6938.17</v>
      </c>
      <c r="CCG16" s="49">
        <v>10</v>
      </c>
      <c r="CCH16" s="94" t="s">
        <v>631</v>
      </c>
      <c r="CCI16" s="49">
        <v>372</v>
      </c>
      <c r="CCJ16" s="49" t="s">
        <v>625</v>
      </c>
      <c r="CCK16" s="95" t="s">
        <v>632</v>
      </c>
      <c r="CCL16" s="49" t="s">
        <v>629</v>
      </c>
      <c r="CCM16" s="96">
        <v>167</v>
      </c>
      <c r="CCN16" s="97">
        <v>20.96</v>
      </c>
      <c r="CCO16" s="99">
        <f>CCN16*CCM16</f>
        <v>3500.32</v>
      </c>
      <c r="CCP16" s="94">
        <f>CCI16-CCM16</f>
        <v>205</v>
      </c>
      <c r="CCQ16" s="97">
        <v>16.77</v>
      </c>
      <c r="CCR16" s="99">
        <f>CCQ16*CCP16</f>
        <v>3437.85</v>
      </c>
      <c r="CCS16" s="99">
        <f>CCR16+CCO16</f>
        <v>6938.17</v>
      </c>
      <c r="CCT16" s="94"/>
      <c r="CCU16" s="99">
        <f>CCS16+CCT16</f>
        <v>6938.17</v>
      </c>
      <c r="CCW16" s="49">
        <v>10</v>
      </c>
      <c r="CCX16" s="94" t="s">
        <v>631</v>
      </c>
      <c r="CCY16" s="49">
        <v>372</v>
      </c>
      <c r="CCZ16" s="49" t="s">
        <v>625</v>
      </c>
      <c r="CDA16" s="95" t="s">
        <v>632</v>
      </c>
      <c r="CDB16" s="49" t="s">
        <v>629</v>
      </c>
      <c r="CDC16" s="96">
        <v>167</v>
      </c>
      <c r="CDD16" s="97">
        <v>20.96</v>
      </c>
      <c r="CDE16" s="99">
        <f>CDD16*CDC16</f>
        <v>3500.32</v>
      </c>
      <c r="CDF16" s="94">
        <f>CCY16-CDC16</f>
        <v>205</v>
      </c>
      <c r="CDG16" s="97">
        <v>16.77</v>
      </c>
      <c r="CDH16" s="99">
        <f>CDG16*CDF16</f>
        <v>3437.85</v>
      </c>
      <c r="CDI16" s="99">
        <f>CDH16+CDE16</f>
        <v>6938.17</v>
      </c>
      <c r="CDJ16" s="94"/>
      <c r="CDK16" s="99">
        <f>CDI16+CDJ16</f>
        <v>6938.17</v>
      </c>
      <c r="CDM16" s="49">
        <v>10</v>
      </c>
      <c r="CDN16" s="94" t="s">
        <v>631</v>
      </c>
      <c r="CDO16" s="49">
        <v>372</v>
      </c>
      <c r="CDP16" s="49" t="s">
        <v>625</v>
      </c>
      <c r="CDQ16" s="95" t="s">
        <v>632</v>
      </c>
      <c r="CDR16" s="49" t="s">
        <v>629</v>
      </c>
      <c r="CDS16" s="96">
        <v>167</v>
      </c>
      <c r="CDT16" s="97">
        <v>20.96</v>
      </c>
      <c r="CDU16" s="99">
        <f>CDT16*CDS16</f>
        <v>3500.32</v>
      </c>
      <c r="CDV16" s="94">
        <f>CDO16-CDS16</f>
        <v>205</v>
      </c>
      <c r="CDW16" s="97">
        <v>16.77</v>
      </c>
      <c r="CDX16" s="99">
        <f>CDW16*CDV16</f>
        <v>3437.85</v>
      </c>
      <c r="CDY16" s="99">
        <f>CDX16+CDU16</f>
        <v>6938.17</v>
      </c>
      <c r="CDZ16" s="94"/>
      <c r="CEA16" s="99">
        <f>CDY16+CDZ16</f>
        <v>6938.17</v>
      </c>
      <c r="CEC16" s="49">
        <v>10</v>
      </c>
      <c r="CED16" s="94" t="s">
        <v>631</v>
      </c>
      <c r="CEE16" s="49">
        <v>372</v>
      </c>
      <c r="CEF16" s="49" t="s">
        <v>625</v>
      </c>
      <c r="CEG16" s="95" t="s">
        <v>632</v>
      </c>
      <c r="CEH16" s="49" t="s">
        <v>629</v>
      </c>
      <c r="CEI16" s="96">
        <v>167</v>
      </c>
      <c r="CEJ16" s="97">
        <v>20.96</v>
      </c>
      <c r="CEK16" s="99">
        <f>CEJ16*CEI16</f>
        <v>3500.32</v>
      </c>
      <c r="CEL16" s="94">
        <f>CEE16-CEI16</f>
        <v>205</v>
      </c>
      <c r="CEM16" s="97">
        <v>16.77</v>
      </c>
      <c r="CEN16" s="99">
        <f>CEM16*CEL16</f>
        <v>3437.85</v>
      </c>
      <c r="CEO16" s="99">
        <f>CEN16+CEK16</f>
        <v>6938.17</v>
      </c>
      <c r="CEP16" s="94"/>
      <c r="CEQ16" s="99">
        <f>CEO16+CEP16</f>
        <v>6938.17</v>
      </c>
      <c r="CES16" s="49">
        <v>10</v>
      </c>
      <c r="CET16" s="94" t="s">
        <v>631</v>
      </c>
      <c r="CEU16" s="49">
        <v>372</v>
      </c>
      <c r="CEV16" s="49" t="s">
        <v>625</v>
      </c>
      <c r="CEW16" s="95" t="s">
        <v>632</v>
      </c>
      <c r="CEX16" s="49" t="s">
        <v>629</v>
      </c>
      <c r="CEY16" s="96">
        <v>167</v>
      </c>
      <c r="CEZ16" s="97">
        <v>20.96</v>
      </c>
      <c r="CFA16" s="99">
        <f>CEZ16*CEY16</f>
        <v>3500.32</v>
      </c>
      <c r="CFB16" s="94">
        <f>CEU16-CEY16</f>
        <v>205</v>
      </c>
      <c r="CFC16" s="97">
        <v>16.77</v>
      </c>
      <c r="CFD16" s="99">
        <f>CFC16*CFB16</f>
        <v>3437.85</v>
      </c>
      <c r="CFE16" s="99">
        <f>CFD16+CFA16</f>
        <v>6938.17</v>
      </c>
      <c r="CFF16" s="94"/>
      <c r="CFG16" s="99">
        <f>CFE16+CFF16</f>
        <v>6938.17</v>
      </c>
      <c r="CFI16" s="49">
        <v>10</v>
      </c>
      <c r="CFJ16" s="94" t="s">
        <v>631</v>
      </c>
      <c r="CFK16" s="49">
        <v>372</v>
      </c>
      <c r="CFL16" s="49" t="s">
        <v>625</v>
      </c>
      <c r="CFM16" s="95" t="s">
        <v>632</v>
      </c>
      <c r="CFN16" s="49" t="s">
        <v>629</v>
      </c>
      <c r="CFO16" s="96">
        <v>167</v>
      </c>
      <c r="CFP16" s="97">
        <v>20.96</v>
      </c>
      <c r="CFQ16" s="99">
        <f>CFP16*CFO16</f>
        <v>3500.32</v>
      </c>
      <c r="CFR16" s="94">
        <f>CFK16-CFO16</f>
        <v>205</v>
      </c>
      <c r="CFS16" s="97">
        <v>16.77</v>
      </c>
      <c r="CFT16" s="99">
        <f>CFS16*CFR16</f>
        <v>3437.85</v>
      </c>
      <c r="CFU16" s="99">
        <f>CFT16+CFQ16</f>
        <v>6938.17</v>
      </c>
      <c r="CFV16" s="94"/>
      <c r="CFW16" s="99">
        <f>CFU16+CFV16</f>
        <v>6938.17</v>
      </c>
      <c r="CFY16" s="49">
        <v>10</v>
      </c>
      <c r="CFZ16" s="94" t="s">
        <v>631</v>
      </c>
      <c r="CGA16" s="49">
        <v>372</v>
      </c>
      <c r="CGB16" s="49" t="s">
        <v>625</v>
      </c>
      <c r="CGC16" s="95" t="s">
        <v>632</v>
      </c>
      <c r="CGD16" s="49" t="s">
        <v>629</v>
      </c>
      <c r="CGE16" s="96">
        <v>167</v>
      </c>
      <c r="CGF16" s="97">
        <v>20.96</v>
      </c>
      <c r="CGG16" s="99">
        <f>CGF16*CGE16</f>
        <v>3500.32</v>
      </c>
      <c r="CGH16" s="94">
        <f>CGA16-CGE16</f>
        <v>205</v>
      </c>
      <c r="CGI16" s="97">
        <v>16.77</v>
      </c>
      <c r="CGJ16" s="99">
        <f>CGI16*CGH16</f>
        <v>3437.85</v>
      </c>
      <c r="CGK16" s="99">
        <f>CGJ16+CGG16</f>
        <v>6938.17</v>
      </c>
      <c r="CGL16" s="94"/>
      <c r="CGM16" s="99">
        <f>CGK16+CGL16</f>
        <v>6938.17</v>
      </c>
      <c r="CGO16" s="49">
        <v>10</v>
      </c>
      <c r="CGP16" s="94" t="s">
        <v>631</v>
      </c>
      <c r="CGQ16" s="49">
        <v>372</v>
      </c>
      <c r="CGR16" s="49" t="s">
        <v>625</v>
      </c>
      <c r="CGS16" s="95" t="s">
        <v>632</v>
      </c>
      <c r="CGT16" s="49" t="s">
        <v>629</v>
      </c>
      <c r="CGU16" s="96">
        <v>167</v>
      </c>
      <c r="CGV16" s="97">
        <v>20.96</v>
      </c>
      <c r="CGW16" s="99">
        <f>CGV16*CGU16</f>
        <v>3500.32</v>
      </c>
      <c r="CGX16" s="94">
        <f>CGQ16-CGU16</f>
        <v>205</v>
      </c>
      <c r="CGY16" s="97">
        <v>16.77</v>
      </c>
      <c r="CGZ16" s="99">
        <f>CGY16*CGX16</f>
        <v>3437.85</v>
      </c>
      <c r="CHA16" s="99">
        <f>CGZ16+CGW16</f>
        <v>6938.17</v>
      </c>
      <c r="CHB16" s="94"/>
      <c r="CHC16" s="99">
        <f>CHA16+CHB16</f>
        <v>6938.17</v>
      </c>
      <c r="CHE16" s="49">
        <v>10</v>
      </c>
      <c r="CHF16" s="94" t="s">
        <v>631</v>
      </c>
      <c r="CHG16" s="49">
        <v>372</v>
      </c>
      <c r="CHH16" s="49" t="s">
        <v>625</v>
      </c>
      <c r="CHI16" s="95" t="s">
        <v>632</v>
      </c>
      <c r="CHJ16" s="49" t="s">
        <v>629</v>
      </c>
      <c r="CHK16" s="96">
        <v>167</v>
      </c>
      <c r="CHL16" s="97">
        <v>20.96</v>
      </c>
      <c r="CHM16" s="99">
        <f>CHL16*CHK16</f>
        <v>3500.32</v>
      </c>
      <c r="CHN16" s="94">
        <f>CHG16-CHK16</f>
        <v>205</v>
      </c>
      <c r="CHO16" s="97">
        <v>16.77</v>
      </c>
      <c r="CHP16" s="99">
        <f>CHO16*CHN16</f>
        <v>3437.85</v>
      </c>
      <c r="CHQ16" s="99">
        <f>CHP16+CHM16</f>
        <v>6938.17</v>
      </c>
      <c r="CHR16" s="94"/>
      <c r="CHS16" s="99">
        <f>CHQ16+CHR16</f>
        <v>6938.17</v>
      </c>
      <c r="CHU16" s="49">
        <v>10</v>
      </c>
      <c r="CHV16" s="94" t="s">
        <v>631</v>
      </c>
      <c r="CHW16" s="49">
        <v>372</v>
      </c>
      <c r="CHX16" s="49" t="s">
        <v>625</v>
      </c>
      <c r="CHY16" s="95" t="s">
        <v>632</v>
      </c>
      <c r="CHZ16" s="49" t="s">
        <v>629</v>
      </c>
      <c r="CIA16" s="96">
        <v>167</v>
      </c>
      <c r="CIB16" s="97">
        <v>20.96</v>
      </c>
      <c r="CIC16" s="99">
        <f>CIB16*CIA16</f>
        <v>3500.32</v>
      </c>
      <c r="CID16" s="94">
        <f>CHW16-CIA16</f>
        <v>205</v>
      </c>
      <c r="CIE16" s="97">
        <v>16.77</v>
      </c>
      <c r="CIF16" s="99">
        <f>CIE16*CID16</f>
        <v>3437.85</v>
      </c>
      <c r="CIG16" s="99">
        <f>CIF16+CIC16</f>
        <v>6938.17</v>
      </c>
      <c r="CIH16" s="94"/>
      <c r="CII16" s="99">
        <f>CIG16+CIH16</f>
        <v>6938.17</v>
      </c>
      <c r="CIK16" s="49">
        <v>10</v>
      </c>
      <c r="CIL16" s="94" t="s">
        <v>631</v>
      </c>
      <c r="CIM16" s="49">
        <v>372</v>
      </c>
      <c r="CIN16" s="49" t="s">
        <v>625</v>
      </c>
      <c r="CIO16" s="95" t="s">
        <v>632</v>
      </c>
      <c r="CIP16" s="49" t="s">
        <v>629</v>
      </c>
      <c r="CIQ16" s="96">
        <v>167</v>
      </c>
      <c r="CIR16" s="97">
        <v>20.96</v>
      </c>
      <c r="CIS16" s="99">
        <f>CIR16*CIQ16</f>
        <v>3500.32</v>
      </c>
      <c r="CIT16" s="94">
        <f>CIM16-CIQ16</f>
        <v>205</v>
      </c>
      <c r="CIU16" s="97">
        <v>16.77</v>
      </c>
      <c r="CIV16" s="99">
        <f>CIU16*CIT16</f>
        <v>3437.85</v>
      </c>
      <c r="CIW16" s="99">
        <f>CIV16+CIS16</f>
        <v>6938.17</v>
      </c>
      <c r="CIX16" s="94"/>
      <c r="CIY16" s="99">
        <f>CIW16+CIX16</f>
        <v>6938.17</v>
      </c>
      <c r="CJA16" s="49">
        <v>10</v>
      </c>
      <c r="CJB16" s="94" t="s">
        <v>631</v>
      </c>
      <c r="CJC16" s="49">
        <v>372</v>
      </c>
      <c r="CJD16" s="49" t="s">
        <v>625</v>
      </c>
      <c r="CJE16" s="95" t="s">
        <v>632</v>
      </c>
      <c r="CJF16" s="49" t="s">
        <v>629</v>
      </c>
      <c r="CJG16" s="96">
        <v>167</v>
      </c>
      <c r="CJH16" s="97">
        <v>20.96</v>
      </c>
      <c r="CJI16" s="99">
        <f>CJH16*CJG16</f>
        <v>3500.32</v>
      </c>
      <c r="CJJ16" s="94">
        <f>CJC16-CJG16</f>
        <v>205</v>
      </c>
      <c r="CJK16" s="97">
        <v>16.77</v>
      </c>
      <c r="CJL16" s="99">
        <f>CJK16*CJJ16</f>
        <v>3437.85</v>
      </c>
      <c r="CJM16" s="99">
        <f>CJL16+CJI16</f>
        <v>6938.17</v>
      </c>
      <c r="CJN16" s="94"/>
      <c r="CJO16" s="99">
        <f>CJM16+CJN16</f>
        <v>6938.17</v>
      </c>
      <c r="CJQ16" s="49">
        <v>10</v>
      </c>
      <c r="CJR16" s="94" t="s">
        <v>631</v>
      </c>
      <c r="CJS16" s="49">
        <v>372</v>
      </c>
      <c r="CJT16" s="49" t="s">
        <v>625</v>
      </c>
      <c r="CJU16" s="95" t="s">
        <v>632</v>
      </c>
      <c r="CJV16" s="49" t="s">
        <v>629</v>
      </c>
      <c r="CJW16" s="96">
        <v>167</v>
      </c>
      <c r="CJX16" s="97">
        <v>20.96</v>
      </c>
      <c r="CJY16" s="99">
        <f>CJX16*CJW16</f>
        <v>3500.32</v>
      </c>
      <c r="CJZ16" s="94">
        <f>CJS16-CJW16</f>
        <v>205</v>
      </c>
      <c r="CKA16" s="97">
        <v>16.77</v>
      </c>
      <c r="CKB16" s="99">
        <f>CKA16*CJZ16</f>
        <v>3437.85</v>
      </c>
      <c r="CKC16" s="99">
        <f>CKB16+CJY16</f>
        <v>6938.17</v>
      </c>
      <c r="CKD16" s="94"/>
      <c r="CKE16" s="99">
        <f>CKC16+CKD16</f>
        <v>6938.17</v>
      </c>
      <c r="CKG16" s="49">
        <v>10</v>
      </c>
      <c r="CKH16" s="94" t="s">
        <v>631</v>
      </c>
      <c r="CKI16" s="49">
        <v>372</v>
      </c>
      <c r="CKJ16" s="49" t="s">
        <v>625</v>
      </c>
      <c r="CKK16" s="95" t="s">
        <v>632</v>
      </c>
      <c r="CKL16" s="49" t="s">
        <v>629</v>
      </c>
      <c r="CKM16" s="96">
        <v>167</v>
      </c>
      <c r="CKN16" s="97">
        <v>20.96</v>
      </c>
      <c r="CKO16" s="99">
        <f>CKN16*CKM16</f>
        <v>3500.32</v>
      </c>
      <c r="CKP16" s="94">
        <f>CKI16-CKM16</f>
        <v>205</v>
      </c>
      <c r="CKQ16" s="97">
        <v>16.77</v>
      </c>
      <c r="CKR16" s="99">
        <f>CKQ16*CKP16</f>
        <v>3437.85</v>
      </c>
      <c r="CKS16" s="99">
        <f>CKR16+CKO16</f>
        <v>6938.17</v>
      </c>
      <c r="CKT16" s="94"/>
      <c r="CKU16" s="99">
        <f>CKS16+CKT16</f>
        <v>6938.17</v>
      </c>
      <c r="CKW16" s="49">
        <v>10</v>
      </c>
      <c r="CKX16" s="94" t="s">
        <v>631</v>
      </c>
      <c r="CKY16" s="49">
        <v>372</v>
      </c>
      <c r="CKZ16" s="49" t="s">
        <v>625</v>
      </c>
      <c r="CLA16" s="95" t="s">
        <v>632</v>
      </c>
      <c r="CLB16" s="49" t="s">
        <v>629</v>
      </c>
      <c r="CLC16" s="96">
        <v>167</v>
      </c>
      <c r="CLD16" s="97">
        <v>20.96</v>
      </c>
      <c r="CLE16" s="99">
        <f>CLD16*CLC16</f>
        <v>3500.32</v>
      </c>
      <c r="CLF16" s="94">
        <f>CKY16-CLC16</f>
        <v>205</v>
      </c>
      <c r="CLG16" s="97">
        <v>16.77</v>
      </c>
      <c r="CLH16" s="99">
        <f>CLG16*CLF16</f>
        <v>3437.85</v>
      </c>
      <c r="CLI16" s="99">
        <f>CLH16+CLE16</f>
        <v>6938.17</v>
      </c>
      <c r="CLJ16" s="94"/>
      <c r="CLK16" s="99">
        <f>CLI16+CLJ16</f>
        <v>6938.17</v>
      </c>
      <c r="CLM16" s="49">
        <v>10</v>
      </c>
      <c r="CLN16" s="94" t="s">
        <v>631</v>
      </c>
      <c r="CLO16" s="49">
        <v>372</v>
      </c>
      <c r="CLP16" s="49" t="s">
        <v>625</v>
      </c>
      <c r="CLQ16" s="95" t="s">
        <v>632</v>
      </c>
      <c r="CLR16" s="49" t="s">
        <v>629</v>
      </c>
      <c r="CLS16" s="96">
        <v>167</v>
      </c>
      <c r="CLT16" s="97">
        <v>20.96</v>
      </c>
      <c r="CLU16" s="99">
        <f>CLT16*CLS16</f>
        <v>3500.32</v>
      </c>
      <c r="CLV16" s="94">
        <f>CLO16-CLS16</f>
        <v>205</v>
      </c>
      <c r="CLW16" s="97">
        <v>16.77</v>
      </c>
      <c r="CLX16" s="99">
        <f>CLW16*CLV16</f>
        <v>3437.85</v>
      </c>
      <c r="CLY16" s="99">
        <f>CLX16+CLU16</f>
        <v>6938.17</v>
      </c>
      <c r="CLZ16" s="94"/>
      <c r="CMA16" s="99">
        <f>CLY16+CLZ16</f>
        <v>6938.17</v>
      </c>
      <c r="CMC16" s="49">
        <v>10</v>
      </c>
      <c r="CMD16" s="94" t="s">
        <v>631</v>
      </c>
      <c r="CME16" s="49">
        <v>372</v>
      </c>
      <c r="CMF16" s="49" t="s">
        <v>625</v>
      </c>
      <c r="CMG16" s="95" t="s">
        <v>632</v>
      </c>
      <c r="CMH16" s="49" t="s">
        <v>629</v>
      </c>
      <c r="CMI16" s="96">
        <v>167</v>
      </c>
      <c r="CMJ16" s="97">
        <v>20.96</v>
      </c>
      <c r="CMK16" s="99">
        <f>CMJ16*CMI16</f>
        <v>3500.32</v>
      </c>
      <c r="CML16" s="94">
        <f>CME16-CMI16</f>
        <v>205</v>
      </c>
      <c r="CMM16" s="97">
        <v>16.77</v>
      </c>
      <c r="CMN16" s="99">
        <f>CMM16*CML16</f>
        <v>3437.85</v>
      </c>
      <c r="CMO16" s="99">
        <f>CMN16+CMK16</f>
        <v>6938.17</v>
      </c>
      <c r="CMP16" s="94"/>
      <c r="CMQ16" s="99">
        <f>CMO16+CMP16</f>
        <v>6938.17</v>
      </c>
      <c r="CMS16" s="49">
        <v>10</v>
      </c>
      <c r="CMT16" s="94" t="s">
        <v>631</v>
      </c>
      <c r="CMU16" s="49">
        <v>372</v>
      </c>
      <c r="CMV16" s="49" t="s">
        <v>625</v>
      </c>
      <c r="CMW16" s="95" t="s">
        <v>632</v>
      </c>
      <c r="CMX16" s="49" t="s">
        <v>629</v>
      </c>
      <c r="CMY16" s="96">
        <v>167</v>
      </c>
      <c r="CMZ16" s="97">
        <v>20.96</v>
      </c>
      <c r="CNA16" s="99">
        <f>CMZ16*CMY16</f>
        <v>3500.32</v>
      </c>
      <c r="CNB16" s="94">
        <f>CMU16-CMY16</f>
        <v>205</v>
      </c>
      <c r="CNC16" s="97">
        <v>16.77</v>
      </c>
      <c r="CND16" s="99">
        <f>CNC16*CNB16</f>
        <v>3437.85</v>
      </c>
      <c r="CNE16" s="99">
        <f>CND16+CNA16</f>
        <v>6938.17</v>
      </c>
      <c r="CNF16" s="94"/>
      <c r="CNG16" s="99">
        <f>CNE16+CNF16</f>
        <v>6938.17</v>
      </c>
      <c r="CNI16" s="49">
        <v>10</v>
      </c>
      <c r="CNJ16" s="94" t="s">
        <v>631</v>
      </c>
      <c r="CNK16" s="49">
        <v>372</v>
      </c>
      <c r="CNL16" s="49" t="s">
        <v>625</v>
      </c>
      <c r="CNM16" s="95" t="s">
        <v>632</v>
      </c>
      <c r="CNN16" s="49" t="s">
        <v>629</v>
      </c>
      <c r="CNO16" s="96">
        <v>167</v>
      </c>
      <c r="CNP16" s="97">
        <v>20.96</v>
      </c>
      <c r="CNQ16" s="99">
        <f>CNP16*CNO16</f>
        <v>3500.32</v>
      </c>
      <c r="CNR16" s="94">
        <f>CNK16-CNO16</f>
        <v>205</v>
      </c>
      <c r="CNS16" s="97">
        <v>16.77</v>
      </c>
      <c r="CNT16" s="99">
        <f>CNS16*CNR16</f>
        <v>3437.85</v>
      </c>
      <c r="CNU16" s="99">
        <f>CNT16+CNQ16</f>
        <v>6938.17</v>
      </c>
      <c r="CNV16" s="94"/>
      <c r="CNW16" s="99">
        <f>CNU16+CNV16</f>
        <v>6938.17</v>
      </c>
      <c r="CNY16" s="49">
        <v>10</v>
      </c>
      <c r="CNZ16" s="94" t="s">
        <v>631</v>
      </c>
      <c r="COA16" s="49">
        <v>372</v>
      </c>
      <c r="COB16" s="49" t="s">
        <v>625</v>
      </c>
      <c r="COC16" s="95" t="s">
        <v>632</v>
      </c>
      <c r="COD16" s="49" t="s">
        <v>629</v>
      </c>
      <c r="COE16" s="96">
        <v>167</v>
      </c>
      <c r="COF16" s="97">
        <v>20.96</v>
      </c>
      <c r="COG16" s="99">
        <f>COF16*COE16</f>
        <v>3500.32</v>
      </c>
      <c r="COH16" s="94">
        <f>COA16-COE16</f>
        <v>205</v>
      </c>
      <c r="COI16" s="97">
        <v>16.77</v>
      </c>
      <c r="COJ16" s="99">
        <f>COI16*COH16</f>
        <v>3437.85</v>
      </c>
      <c r="COK16" s="99">
        <f>COJ16+COG16</f>
        <v>6938.17</v>
      </c>
      <c r="COL16" s="94"/>
      <c r="COM16" s="99">
        <f>COK16+COL16</f>
        <v>6938.17</v>
      </c>
      <c r="COO16" s="49">
        <v>10</v>
      </c>
      <c r="COP16" s="94" t="s">
        <v>631</v>
      </c>
      <c r="COQ16" s="49">
        <v>372</v>
      </c>
      <c r="COR16" s="49" t="s">
        <v>625</v>
      </c>
      <c r="COS16" s="95" t="s">
        <v>632</v>
      </c>
      <c r="COT16" s="49" t="s">
        <v>629</v>
      </c>
      <c r="COU16" s="96">
        <v>167</v>
      </c>
      <c r="COV16" s="97">
        <v>20.96</v>
      </c>
      <c r="COW16" s="99">
        <f>COV16*COU16</f>
        <v>3500.32</v>
      </c>
      <c r="COX16" s="94">
        <f>COQ16-COU16</f>
        <v>205</v>
      </c>
      <c r="COY16" s="97">
        <v>16.77</v>
      </c>
      <c r="COZ16" s="99">
        <f>COY16*COX16</f>
        <v>3437.85</v>
      </c>
      <c r="CPA16" s="99">
        <f>COZ16+COW16</f>
        <v>6938.17</v>
      </c>
      <c r="CPB16" s="94"/>
      <c r="CPC16" s="99">
        <f>CPA16+CPB16</f>
        <v>6938.17</v>
      </c>
      <c r="CPE16" s="49">
        <v>10</v>
      </c>
      <c r="CPF16" s="94" t="s">
        <v>631</v>
      </c>
      <c r="CPG16" s="49">
        <v>372</v>
      </c>
      <c r="CPH16" s="49" t="s">
        <v>625</v>
      </c>
      <c r="CPI16" s="95" t="s">
        <v>632</v>
      </c>
      <c r="CPJ16" s="49" t="s">
        <v>629</v>
      </c>
      <c r="CPK16" s="96">
        <v>167</v>
      </c>
      <c r="CPL16" s="97">
        <v>20.96</v>
      </c>
      <c r="CPM16" s="99">
        <f>CPL16*CPK16</f>
        <v>3500.32</v>
      </c>
      <c r="CPN16" s="94">
        <f>CPG16-CPK16</f>
        <v>205</v>
      </c>
      <c r="CPO16" s="97">
        <v>16.77</v>
      </c>
      <c r="CPP16" s="99">
        <f>CPO16*CPN16</f>
        <v>3437.85</v>
      </c>
      <c r="CPQ16" s="99">
        <f>CPP16+CPM16</f>
        <v>6938.17</v>
      </c>
      <c r="CPR16" s="94"/>
      <c r="CPS16" s="99">
        <f>CPQ16+CPR16</f>
        <v>6938.17</v>
      </c>
      <c r="CPU16" s="49">
        <v>10</v>
      </c>
      <c r="CPV16" s="94" t="s">
        <v>631</v>
      </c>
      <c r="CPW16" s="49">
        <v>372</v>
      </c>
      <c r="CPX16" s="49" t="s">
        <v>625</v>
      </c>
      <c r="CPY16" s="95" t="s">
        <v>632</v>
      </c>
      <c r="CPZ16" s="49" t="s">
        <v>629</v>
      </c>
      <c r="CQA16" s="96">
        <v>167</v>
      </c>
      <c r="CQB16" s="97">
        <v>20.96</v>
      </c>
      <c r="CQC16" s="99">
        <f>CQB16*CQA16</f>
        <v>3500.32</v>
      </c>
      <c r="CQD16" s="94">
        <f>CPW16-CQA16</f>
        <v>205</v>
      </c>
      <c r="CQE16" s="97">
        <v>16.77</v>
      </c>
      <c r="CQF16" s="99">
        <f>CQE16*CQD16</f>
        <v>3437.85</v>
      </c>
      <c r="CQG16" s="99">
        <f>CQF16+CQC16</f>
        <v>6938.17</v>
      </c>
      <c r="CQH16" s="94"/>
      <c r="CQI16" s="99">
        <f>CQG16+CQH16</f>
        <v>6938.17</v>
      </c>
      <c r="CQK16" s="49">
        <v>10</v>
      </c>
      <c r="CQL16" s="94" t="s">
        <v>631</v>
      </c>
      <c r="CQM16" s="49">
        <v>372</v>
      </c>
      <c r="CQN16" s="49" t="s">
        <v>625</v>
      </c>
      <c r="CQO16" s="95" t="s">
        <v>632</v>
      </c>
      <c r="CQP16" s="49" t="s">
        <v>629</v>
      </c>
      <c r="CQQ16" s="96">
        <v>167</v>
      </c>
      <c r="CQR16" s="97">
        <v>20.96</v>
      </c>
      <c r="CQS16" s="99">
        <f>CQR16*CQQ16</f>
        <v>3500.32</v>
      </c>
      <c r="CQT16" s="94">
        <f>CQM16-CQQ16</f>
        <v>205</v>
      </c>
      <c r="CQU16" s="97">
        <v>16.77</v>
      </c>
      <c r="CQV16" s="99">
        <f>CQU16*CQT16</f>
        <v>3437.85</v>
      </c>
      <c r="CQW16" s="99">
        <f>CQV16+CQS16</f>
        <v>6938.17</v>
      </c>
      <c r="CQX16" s="94"/>
      <c r="CQY16" s="99">
        <f>CQW16+CQX16</f>
        <v>6938.17</v>
      </c>
      <c r="CRA16" s="49">
        <v>10</v>
      </c>
      <c r="CRB16" s="94" t="s">
        <v>631</v>
      </c>
      <c r="CRC16" s="49">
        <v>372</v>
      </c>
      <c r="CRD16" s="49" t="s">
        <v>625</v>
      </c>
      <c r="CRE16" s="95" t="s">
        <v>632</v>
      </c>
      <c r="CRF16" s="49" t="s">
        <v>629</v>
      </c>
      <c r="CRG16" s="96">
        <v>167</v>
      </c>
      <c r="CRH16" s="97">
        <v>20.96</v>
      </c>
      <c r="CRI16" s="99">
        <f>CRH16*CRG16</f>
        <v>3500.32</v>
      </c>
      <c r="CRJ16" s="94">
        <f>CRC16-CRG16</f>
        <v>205</v>
      </c>
      <c r="CRK16" s="97">
        <v>16.77</v>
      </c>
      <c r="CRL16" s="99">
        <f>CRK16*CRJ16</f>
        <v>3437.85</v>
      </c>
      <c r="CRM16" s="99">
        <f>CRL16+CRI16</f>
        <v>6938.17</v>
      </c>
      <c r="CRN16" s="94"/>
      <c r="CRO16" s="99">
        <f>CRM16+CRN16</f>
        <v>6938.17</v>
      </c>
      <c r="CRQ16" s="49">
        <v>10</v>
      </c>
      <c r="CRR16" s="94" t="s">
        <v>631</v>
      </c>
      <c r="CRS16" s="49">
        <v>372</v>
      </c>
      <c r="CRT16" s="49" t="s">
        <v>625</v>
      </c>
      <c r="CRU16" s="95" t="s">
        <v>632</v>
      </c>
      <c r="CRV16" s="49" t="s">
        <v>629</v>
      </c>
      <c r="CRW16" s="96">
        <v>167</v>
      </c>
      <c r="CRX16" s="97">
        <v>20.96</v>
      </c>
      <c r="CRY16" s="99">
        <f>CRX16*CRW16</f>
        <v>3500.32</v>
      </c>
      <c r="CRZ16" s="94">
        <f>CRS16-CRW16</f>
        <v>205</v>
      </c>
      <c r="CSA16" s="97">
        <v>16.77</v>
      </c>
      <c r="CSB16" s="99">
        <f>CSA16*CRZ16</f>
        <v>3437.85</v>
      </c>
      <c r="CSC16" s="99">
        <f>CSB16+CRY16</f>
        <v>6938.17</v>
      </c>
      <c r="CSD16" s="94"/>
      <c r="CSE16" s="99">
        <f>CSC16+CSD16</f>
        <v>6938.17</v>
      </c>
      <c r="CSG16" s="49">
        <v>10</v>
      </c>
      <c r="CSH16" s="94" t="s">
        <v>631</v>
      </c>
      <c r="CSI16" s="49">
        <v>372</v>
      </c>
      <c r="CSJ16" s="49" t="s">
        <v>625</v>
      </c>
      <c r="CSK16" s="95" t="s">
        <v>632</v>
      </c>
      <c r="CSL16" s="49" t="s">
        <v>629</v>
      </c>
      <c r="CSM16" s="96">
        <v>167</v>
      </c>
      <c r="CSN16" s="97">
        <v>20.96</v>
      </c>
      <c r="CSO16" s="99">
        <f>CSN16*CSM16</f>
        <v>3500.32</v>
      </c>
      <c r="CSP16" s="94">
        <f>CSI16-CSM16</f>
        <v>205</v>
      </c>
      <c r="CSQ16" s="97">
        <v>16.77</v>
      </c>
      <c r="CSR16" s="99">
        <f>CSQ16*CSP16</f>
        <v>3437.85</v>
      </c>
      <c r="CSS16" s="99">
        <f>CSR16+CSO16</f>
        <v>6938.17</v>
      </c>
      <c r="CST16" s="94"/>
      <c r="CSU16" s="99">
        <f>CSS16+CST16</f>
        <v>6938.17</v>
      </c>
      <c r="CSW16" s="49">
        <v>10</v>
      </c>
      <c r="CSX16" s="94" t="s">
        <v>631</v>
      </c>
      <c r="CSY16" s="49">
        <v>372</v>
      </c>
      <c r="CSZ16" s="49" t="s">
        <v>625</v>
      </c>
      <c r="CTA16" s="95" t="s">
        <v>632</v>
      </c>
      <c r="CTB16" s="49" t="s">
        <v>629</v>
      </c>
      <c r="CTC16" s="96">
        <v>167</v>
      </c>
      <c r="CTD16" s="97">
        <v>20.96</v>
      </c>
      <c r="CTE16" s="99">
        <f>CTD16*CTC16</f>
        <v>3500.32</v>
      </c>
      <c r="CTF16" s="94">
        <f>CSY16-CTC16</f>
        <v>205</v>
      </c>
      <c r="CTG16" s="97">
        <v>16.77</v>
      </c>
      <c r="CTH16" s="99">
        <f>CTG16*CTF16</f>
        <v>3437.85</v>
      </c>
      <c r="CTI16" s="99">
        <f>CTH16+CTE16</f>
        <v>6938.17</v>
      </c>
      <c r="CTJ16" s="94"/>
      <c r="CTK16" s="99">
        <f>CTI16+CTJ16</f>
        <v>6938.17</v>
      </c>
      <c r="CTM16" s="49">
        <v>10</v>
      </c>
      <c r="CTN16" s="94" t="s">
        <v>631</v>
      </c>
      <c r="CTO16" s="49">
        <v>372</v>
      </c>
      <c r="CTP16" s="49" t="s">
        <v>625</v>
      </c>
      <c r="CTQ16" s="95" t="s">
        <v>632</v>
      </c>
      <c r="CTR16" s="49" t="s">
        <v>629</v>
      </c>
      <c r="CTS16" s="96">
        <v>167</v>
      </c>
      <c r="CTT16" s="97">
        <v>20.96</v>
      </c>
      <c r="CTU16" s="99">
        <f>CTT16*CTS16</f>
        <v>3500.32</v>
      </c>
      <c r="CTV16" s="94">
        <f>CTO16-CTS16</f>
        <v>205</v>
      </c>
      <c r="CTW16" s="97">
        <v>16.77</v>
      </c>
      <c r="CTX16" s="99">
        <f>CTW16*CTV16</f>
        <v>3437.85</v>
      </c>
      <c r="CTY16" s="99">
        <f>CTX16+CTU16</f>
        <v>6938.17</v>
      </c>
      <c r="CTZ16" s="94"/>
      <c r="CUA16" s="99">
        <f>CTY16+CTZ16</f>
        <v>6938.17</v>
      </c>
      <c r="CUC16" s="49">
        <v>10</v>
      </c>
      <c r="CUD16" s="94" t="s">
        <v>631</v>
      </c>
      <c r="CUE16" s="49">
        <v>372</v>
      </c>
      <c r="CUF16" s="49" t="s">
        <v>625</v>
      </c>
      <c r="CUG16" s="95" t="s">
        <v>632</v>
      </c>
      <c r="CUH16" s="49" t="s">
        <v>629</v>
      </c>
      <c r="CUI16" s="96">
        <v>167</v>
      </c>
      <c r="CUJ16" s="97">
        <v>20.96</v>
      </c>
      <c r="CUK16" s="99">
        <f>CUJ16*CUI16</f>
        <v>3500.32</v>
      </c>
      <c r="CUL16" s="94">
        <f>CUE16-CUI16</f>
        <v>205</v>
      </c>
      <c r="CUM16" s="97">
        <v>16.77</v>
      </c>
      <c r="CUN16" s="99">
        <f>CUM16*CUL16</f>
        <v>3437.85</v>
      </c>
      <c r="CUO16" s="99">
        <f>CUN16+CUK16</f>
        <v>6938.17</v>
      </c>
      <c r="CUP16" s="94"/>
      <c r="CUQ16" s="99">
        <f>CUO16+CUP16</f>
        <v>6938.17</v>
      </c>
      <c r="CUS16" s="49">
        <v>10</v>
      </c>
      <c r="CUT16" s="94" t="s">
        <v>631</v>
      </c>
      <c r="CUU16" s="49">
        <v>372</v>
      </c>
      <c r="CUV16" s="49" t="s">
        <v>625</v>
      </c>
      <c r="CUW16" s="95" t="s">
        <v>632</v>
      </c>
      <c r="CUX16" s="49" t="s">
        <v>629</v>
      </c>
      <c r="CUY16" s="96">
        <v>167</v>
      </c>
      <c r="CUZ16" s="97">
        <v>20.96</v>
      </c>
      <c r="CVA16" s="99">
        <f>CUZ16*CUY16</f>
        <v>3500.32</v>
      </c>
      <c r="CVB16" s="94">
        <f>CUU16-CUY16</f>
        <v>205</v>
      </c>
      <c r="CVC16" s="97">
        <v>16.77</v>
      </c>
      <c r="CVD16" s="99">
        <f>CVC16*CVB16</f>
        <v>3437.85</v>
      </c>
      <c r="CVE16" s="99">
        <f>CVD16+CVA16</f>
        <v>6938.17</v>
      </c>
      <c r="CVF16" s="94"/>
      <c r="CVG16" s="99">
        <f>CVE16+CVF16</f>
        <v>6938.17</v>
      </c>
      <c r="CVI16" s="49">
        <v>10</v>
      </c>
      <c r="CVJ16" s="94" t="s">
        <v>631</v>
      </c>
      <c r="CVK16" s="49">
        <v>372</v>
      </c>
      <c r="CVL16" s="49" t="s">
        <v>625</v>
      </c>
      <c r="CVM16" s="95" t="s">
        <v>632</v>
      </c>
      <c r="CVN16" s="49" t="s">
        <v>629</v>
      </c>
      <c r="CVO16" s="96">
        <v>167</v>
      </c>
      <c r="CVP16" s="97">
        <v>20.96</v>
      </c>
      <c r="CVQ16" s="99">
        <f>CVP16*CVO16</f>
        <v>3500.32</v>
      </c>
      <c r="CVR16" s="94">
        <f>CVK16-CVO16</f>
        <v>205</v>
      </c>
      <c r="CVS16" s="97">
        <v>16.77</v>
      </c>
      <c r="CVT16" s="99">
        <f>CVS16*CVR16</f>
        <v>3437.85</v>
      </c>
      <c r="CVU16" s="99">
        <f>CVT16+CVQ16</f>
        <v>6938.17</v>
      </c>
      <c r="CVV16" s="94"/>
      <c r="CVW16" s="99">
        <f>CVU16+CVV16</f>
        <v>6938.17</v>
      </c>
      <c r="CVY16" s="49">
        <v>10</v>
      </c>
      <c r="CVZ16" s="94" t="s">
        <v>631</v>
      </c>
      <c r="CWA16" s="49">
        <v>372</v>
      </c>
      <c r="CWB16" s="49" t="s">
        <v>625</v>
      </c>
      <c r="CWC16" s="95" t="s">
        <v>632</v>
      </c>
      <c r="CWD16" s="49" t="s">
        <v>629</v>
      </c>
      <c r="CWE16" s="96">
        <v>167</v>
      </c>
      <c r="CWF16" s="97">
        <v>20.96</v>
      </c>
      <c r="CWG16" s="99">
        <f>CWF16*CWE16</f>
        <v>3500.32</v>
      </c>
      <c r="CWH16" s="94">
        <f>CWA16-CWE16</f>
        <v>205</v>
      </c>
      <c r="CWI16" s="97">
        <v>16.77</v>
      </c>
      <c r="CWJ16" s="99">
        <f>CWI16*CWH16</f>
        <v>3437.85</v>
      </c>
      <c r="CWK16" s="99">
        <f>CWJ16+CWG16</f>
        <v>6938.17</v>
      </c>
      <c r="CWL16" s="94"/>
      <c r="CWM16" s="99">
        <f>CWK16+CWL16</f>
        <v>6938.17</v>
      </c>
      <c r="CWO16" s="49">
        <v>10</v>
      </c>
      <c r="CWP16" s="94" t="s">
        <v>631</v>
      </c>
      <c r="CWQ16" s="49">
        <v>372</v>
      </c>
      <c r="CWR16" s="49" t="s">
        <v>625</v>
      </c>
      <c r="CWS16" s="95" t="s">
        <v>632</v>
      </c>
      <c r="CWT16" s="49" t="s">
        <v>629</v>
      </c>
      <c r="CWU16" s="96">
        <v>167</v>
      </c>
      <c r="CWV16" s="97">
        <v>20.96</v>
      </c>
      <c r="CWW16" s="99">
        <f>CWV16*CWU16</f>
        <v>3500.32</v>
      </c>
      <c r="CWX16" s="94">
        <f>CWQ16-CWU16</f>
        <v>205</v>
      </c>
      <c r="CWY16" s="97">
        <v>16.77</v>
      </c>
      <c r="CWZ16" s="99">
        <f>CWY16*CWX16</f>
        <v>3437.85</v>
      </c>
      <c r="CXA16" s="99">
        <f>CWZ16+CWW16</f>
        <v>6938.17</v>
      </c>
      <c r="CXB16" s="94"/>
      <c r="CXC16" s="99">
        <f>CXA16+CXB16</f>
        <v>6938.17</v>
      </c>
      <c r="CXE16" s="49">
        <v>10</v>
      </c>
      <c r="CXF16" s="94" t="s">
        <v>631</v>
      </c>
      <c r="CXG16" s="49">
        <v>372</v>
      </c>
      <c r="CXH16" s="49" t="s">
        <v>625</v>
      </c>
      <c r="CXI16" s="95" t="s">
        <v>632</v>
      </c>
      <c r="CXJ16" s="49" t="s">
        <v>629</v>
      </c>
      <c r="CXK16" s="96">
        <v>167</v>
      </c>
      <c r="CXL16" s="97">
        <v>20.96</v>
      </c>
      <c r="CXM16" s="99">
        <f>CXL16*CXK16</f>
        <v>3500.32</v>
      </c>
      <c r="CXN16" s="94">
        <f>CXG16-CXK16</f>
        <v>205</v>
      </c>
      <c r="CXO16" s="97">
        <v>16.77</v>
      </c>
      <c r="CXP16" s="99">
        <f>CXO16*CXN16</f>
        <v>3437.85</v>
      </c>
      <c r="CXQ16" s="99">
        <f>CXP16+CXM16</f>
        <v>6938.17</v>
      </c>
      <c r="CXR16" s="94"/>
      <c r="CXS16" s="99">
        <f>CXQ16+CXR16</f>
        <v>6938.17</v>
      </c>
      <c r="CXU16" s="49">
        <v>10</v>
      </c>
      <c r="CXV16" s="94" t="s">
        <v>631</v>
      </c>
      <c r="CXW16" s="49">
        <v>372</v>
      </c>
      <c r="CXX16" s="49" t="s">
        <v>625</v>
      </c>
      <c r="CXY16" s="95" t="s">
        <v>632</v>
      </c>
      <c r="CXZ16" s="49" t="s">
        <v>629</v>
      </c>
      <c r="CYA16" s="96">
        <v>167</v>
      </c>
      <c r="CYB16" s="97">
        <v>20.96</v>
      </c>
      <c r="CYC16" s="99">
        <f>CYB16*CYA16</f>
        <v>3500.32</v>
      </c>
      <c r="CYD16" s="94">
        <f>CXW16-CYA16</f>
        <v>205</v>
      </c>
      <c r="CYE16" s="97">
        <v>16.77</v>
      </c>
      <c r="CYF16" s="99">
        <f>CYE16*CYD16</f>
        <v>3437.85</v>
      </c>
      <c r="CYG16" s="99">
        <f>CYF16+CYC16</f>
        <v>6938.17</v>
      </c>
      <c r="CYH16" s="94"/>
      <c r="CYI16" s="99">
        <f>CYG16+CYH16</f>
        <v>6938.17</v>
      </c>
      <c r="CYK16" s="49">
        <v>10</v>
      </c>
      <c r="CYL16" s="94" t="s">
        <v>631</v>
      </c>
      <c r="CYM16" s="49">
        <v>372</v>
      </c>
      <c r="CYN16" s="49" t="s">
        <v>625</v>
      </c>
      <c r="CYO16" s="95" t="s">
        <v>632</v>
      </c>
      <c r="CYP16" s="49" t="s">
        <v>629</v>
      </c>
      <c r="CYQ16" s="96">
        <v>167</v>
      </c>
      <c r="CYR16" s="97">
        <v>20.96</v>
      </c>
      <c r="CYS16" s="99">
        <f>CYR16*CYQ16</f>
        <v>3500.32</v>
      </c>
      <c r="CYT16" s="94">
        <f>CYM16-CYQ16</f>
        <v>205</v>
      </c>
      <c r="CYU16" s="97">
        <v>16.77</v>
      </c>
      <c r="CYV16" s="99">
        <f>CYU16*CYT16</f>
        <v>3437.85</v>
      </c>
      <c r="CYW16" s="99">
        <f>CYV16+CYS16</f>
        <v>6938.17</v>
      </c>
      <c r="CYX16" s="94"/>
      <c r="CYY16" s="99">
        <f>CYW16+CYX16</f>
        <v>6938.17</v>
      </c>
      <c r="CZA16" s="49">
        <v>10</v>
      </c>
      <c r="CZB16" s="94" t="s">
        <v>631</v>
      </c>
      <c r="CZC16" s="49">
        <v>372</v>
      </c>
      <c r="CZD16" s="49" t="s">
        <v>625</v>
      </c>
      <c r="CZE16" s="95" t="s">
        <v>632</v>
      </c>
      <c r="CZF16" s="49" t="s">
        <v>629</v>
      </c>
      <c r="CZG16" s="96">
        <v>167</v>
      </c>
      <c r="CZH16" s="97">
        <v>20.96</v>
      </c>
      <c r="CZI16" s="99">
        <f>CZH16*CZG16</f>
        <v>3500.32</v>
      </c>
      <c r="CZJ16" s="94">
        <f>CZC16-CZG16</f>
        <v>205</v>
      </c>
      <c r="CZK16" s="97">
        <v>16.77</v>
      </c>
      <c r="CZL16" s="99">
        <f>CZK16*CZJ16</f>
        <v>3437.85</v>
      </c>
      <c r="CZM16" s="99">
        <f>CZL16+CZI16</f>
        <v>6938.17</v>
      </c>
      <c r="CZN16" s="94"/>
      <c r="CZO16" s="99">
        <f>CZM16+CZN16</f>
        <v>6938.17</v>
      </c>
      <c r="CZQ16" s="49">
        <v>10</v>
      </c>
      <c r="CZR16" s="94" t="s">
        <v>631</v>
      </c>
      <c r="CZS16" s="49">
        <v>372</v>
      </c>
      <c r="CZT16" s="49" t="s">
        <v>625</v>
      </c>
      <c r="CZU16" s="95" t="s">
        <v>632</v>
      </c>
      <c r="CZV16" s="49" t="s">
        <v>629</v>
      </c>
      <c r="CZW16" s="96">
        <v>167</v>
      </c>
      <c r="CZX16" s="97">
        <v>20.96</v>
      </c>
      <c r="CZY16" s="99">
        <f>CZX16*CZW16</f>
        <v>3500.32</v>
      </c>
      <c r="CZZ16" s="94">
        <f>CZS16-CZW16</f>
        <v>205</v>
      </c>
      <c r="DAA16" s="97">
        <v>16.77</v>
      </c>
      <c r="DAB16" s="99">
        <f>DAA16*CZZ16</f>
        <v>3437.85</v>
      </c>
      <c r="DAC16" s="99">
        <f>DAB16+CZY16</f>
        <v>6938.17</v>
      </c>
      <c r="DAD16" s="94"/>
      <c r="DAE16" s="99">
        <f>DAC16+DAD16</f>
        <v>6938.17</v>
      </c>
      <c r="DAG16" s="49">
        <v>10</v>
      </c>
      <c r="DAH16" s="94" t="s">
        <v>631</v>
      </c>
      <c r="DAI16" s="49">
        <v>372</v>
      </c>
      <c r="DAJ16" s="49" t="s">
        <v>625</v>
      </c>
      <c r="DAK16" s="95" t="s">
        <v>632</v>
      </c>
      <c r="DAL16" s="49" t="s">
        <v>629</v>
      </c>
      <c r="DAM16" s="96">
        <v>167</v>
      </c>
      <c r="DAN16" s="97">
        <v>20.96</v>
      </c>
      <c r="DAO16" s="99">
        <f>DAN16*DAM16</f>
        <v>3500.32</v>
      </c>
      <c r="DAP16" s="94">
        <f>DAI16-DAM16</f>
        <v>205</v>
      </c>
      <c r="DAQ16" s="97">
        <v>16.77</v>
      </c>
      <c r="DAR16" s="99">
        <f>DAQ16*DAP16</f>
        <v>3437.85</v>
      </c>
      <c r="DAS16" s="99">
        <f>DAR16+DAO16</f>
        <v>6938.17</v>
      </c>
      <c r="DAT16" s="94"/>
      <c r="DAU16" s="99">
        <f>DAS16+DAT16</f>
        <v>6938.17</v>
      </c>
      <c r="DAW16" s="49">
        <v>10</v>
      </c>
      <c r="DAX16" s="94" t="s">
        <v>631</v>
      </c>
      <c r="DAY16" s="49">
        <v>372</v>
      </c>
      <c r="DAZ16" s="49" t="s">
        <v>625</v>
      </c>
      <c r="DBA16" s="95" t="s">
        <v>632</v>
      </c>
      <c r="DBB16" s="49" t="s">
        <v>629</v>
      </c>
      <c r="DBC16" s="96">
        <v>167</v>
      </c>
      <c r="DBD16" s="97">
        <v>20.96</v>
      </c>
      <c r="DBE16" s="99">
        <f>DBD16*DBC16</f>
        <v>3500.32</v>
      </c>
      <c r="DBF16" s="94">
        <f>DAY16-DBC16</f>
        <v>205</v>
      </c>
      <c r="DBG16" s="97">
        <v>16.77</v>
      </c>
      <c r="DBH16" s="99">
        <f>DBG16*DBF16</f>
        <v>3437.85</v>
      </c>
      <c r="DBI16" s="99">
        <f>DBH16+DBE16</f>
        <v>6938.17</v>
      </c>
      <c r="DBJ16" s="94"/>
      <c r="DBK16" s="99">
        <f>DBI16+DBJ16</f>
        <v>6938.17</v>
      </c>
      <c r="DBM16" s="49">
        <v>10</v>
      </c>
      <c r="DBN16" s="94" t="s">
        <v>631</v>
      </c>
      <c r="DBO16" s="49">
        <v>372</v>
      </c>
      <c r="DBP16" s="49" t="s">
        <v>625</v>
      </c>
      <c r="DBQ16" s="95" t="s">
        <v>632</v>
      </c>
      <c r="DBR16" s="49" t="s">
        <v>629</v>
      </c>
      <c r="DBS16" s="96">
        <v>167</v>
      </c>
      <c r="DBT16" s="97">
        <v>20.96</v>
      </c>
      <c r="DBU16" s="99">
        <f>DBT16*DBS16</f>
        <v>3500.32</v>
      </c>
      <c r="DBV16" s="94">
        <f>DBO16-DBS16</f>
        <v>205</v>
      </c>
      <c r="DBW16" s="97">
        <v>16.77</v>
      </c>
      <c r="DBX16" s="99">
        <f>DBW16*DBV16</f>
        <v>3437.85</v>
      </c>
      <c r="DBY16" s="99">
        <f>DBX16+DBU16</f>
        <v>6938.17</v>
      </c>
      <c r="DBZ16" s="94"/>
      <c r="DCA16" s="99">
        <f>DBY16+DBZ16</f>
        <v>6938.17</v>
      </c>
      <c r="DCC16" s="49">
        <v>10</v>
      </c>
      <c r="DCD16" s="94" t="s">
        <v>631</v>
      </c>
      <c r="DCE16" s="49">
        <v>372</v>
      </c>
      <c r="DCF16" s="49" t="s">
        <v>625</v>
      </c>
      <c r="DCG16" s="95" t="s">
        <v>632</v>
      </c>
      <c r="DCH16" s="49" t="s">
        <v>629</v>
      </c>
      <c r="DCI16" s="96">
        <v>167</v>
      </c>
      <c r="DCJ16" s="97">
        <v>20.96</v>
      </c>
      <c r="DCK16" s="99">
        <f>DCJ16*DCI16</f>
        <v>3500.32</v>
      </c>
      <c r="DCL16" s="94">
        <f>DCE16-DCI16</f>
        <v>205</v>
      </c>
      <c r="DCM16" s="97">
        <v>16.77</v>
      </c>
      <c r="DCN16" s="99">
        <f>DCM16*DCL16</f>
        <v>3437.85</v>
      </c>
      <c r="DCO16" s="99">
        <f>DCN16+DCK16</f>
        <v>6938.17</v>
      </c>
      <c r="DCP16" s="94"/>
      <c r="DCQ16" s="99">
        <f>DCO16+DCP16</f>
        <v>6938.17</v>
      </c>
      <c r="DCS16" s="49">
        <v>10</v>
      </c>
      <c r="DCT16" s="94" t="s">
        <v>631</v>
      </c>
      <c r="DCU16" s="49">
        <v>372</v>
      </c>
      <c r="DCV16" s="49" t="s">
        <v>625</v>
      </c>
      <c r="DCW16" s="95" t="s">
        <v>632</v>
      </c>
      <c r="DCX16" s="49" t="s">
        <v>629</v>
      </c>
      <c r="DCY16" s="96">
        <v>167</v>
      </c>
      <c r="DCZ16" s="97">
        <v>20.96</v>
      </c>
      <c r="DDA16" s="99">
        <f>DCZ16*DCY16</f>
        <v>3500.32</v>
      </c>
      <c r="DDB16" s="94">
        <f>DCU16-DCY16</f>
        <v>205</v>
      </c>
      <c r="DDC16" s="97">
        <v>16.77</v>
      </c>
      <c r="DDD16" s="99">
        <f>DDC16*DDB16</f>
        <v>3437.85</v>
      </c>
      <c r="DDE16" s="99">
        <f>DDD16+DDA16</f>
        <v>6938.17</v>
      </c>
      <c r="DDF16" s="94"/>
      <c r="DDG16" s="99">
        <f>DDE16+DDF16</f>
        <v>6938.17</v>
      </c>
      <c r="DDI16" s="49">
        <v>10</v>
      </c>
      <c r="DDJ16" s="94" t="s">
        <v>631</v>
      </c>
      <c r="DDK16" s="49">
        <v>372</v>
      </c>
      <c r="DDL16" s="49" t="s">
        <v>625</v>
      </c>
      <c r="DDM16" s="95" t="s">
        <v>632</v>
      </c>
      <c r="DDN16" s="49" t="s">
        <v>629</v>
      </c>
      <c r="DDO16" s="96">
        <v>167</v>
      </c>
      <c r="DDP16" s="97">
        <v>20.96</v>
      </c>
      <c r="DDQ16" s="99">
        <f>DDP16*DDO16</f>
        <v>3500.32</v>
      </c>
      <c r="DDR16" s="94">
        <f>DDK16-DDO16</f>
        <v>205</v>
      </c>
      <c r="DDS16" s="97">
        <v>16.77</v>
      </c>
      <c r="DDT16" s="99">
        <f>DDS16*DDR16</f>
        <v>3437.85</v>
      </c>
      <c r="DDU16" s="99">
        <f>DDT16+DDQ16</f>
        <v>6938.17</v>
      </c>
      <c r="DDV16" s="94"/>
      <c r="DDW16" s="99">
        <f>DDU16+DDV16</f>
        <v>6938.17</v>
      </c>
      <c r="DDY16" s="49">
        <v>10</v>
      </c>
      <c r="DDZ16" s="94" t="s">
        <v>631</v>
      </c>
      <c r="DEA16" s="49">
        <v>372</v>
      </c>
      <c r="DEB16" s="49" t="s">
        <v>625</v>
      </c>
      <c r="DEC16" s="95" t="s">
        <v>632</v>
      </c>
      <c r="DED16" s="49" t="s">
        <v>629</v>
      </c>
      <c r="DEE16" s="96">
        <v>167</v>
      </c>
      <c r="DEF16" s="97">
        <v>20.96</v>
      </c>
      <c r="DEG16" s="99">
        <f>DEF16*DEE16</f>
        <v>3500.32</v>
      </c>
      <c r="DEH16" s="94">
        <f>DEA16-DEE16</f>
        <v>205</v>
      </c>
      <c r="DEI16" s="97">
        <v>16.77</v>
      </c>
      <c r="DEJ16" s="99">
        <f>DEI16*DEH16</f>
        <v>3437.85</v>
      </c>
      <c r="DEK16" s="99">
        <f>DEJ16+DEG16</f>
        <v>6938.17</v>
      </c>
      <c r="DEL16" s="94"/>
      <c r="DEM16" s="99">
        <f>DEK16+DEL16</f>
        <v>6938.17</v>
      </c>
      <c r="DEO16" s="49">
        <v>10</v>
      </c>
      <c r="DEP16" s="94" t="s">
        <v>631</v>
      </c>
      <c r="DEQ16" s="49">
        <v>372</v>
      </c>
      <c r="DER16" s="49" t="s">
        <v>625</v>
      </c>
      <c r="DES16" s="95" t="s">
        <v>632</v>
      </c>
      <c r="DET16" s="49" t="s">
        <v>629</v>
      </c>
      <c r="DEU16" s="96">
        <v>167</v>
      </c>
      <c r="DEV16" s="97">
        <v>20.96</v>
      </c>
      <c r="DEW16" s="99">
        <f>DEV16*DEU16</f>
        <v>3500.32</v>
      </c>
      <c r="DEX16" s="94">
        <f>DEQ16-DEU16</f>
        <v>205</v>
      </c>
      <c r="DEY16" s="97">
        <v>16.77</v>
      </c>
      <c r="DEZ16" s="99">
        <f>DEY16*DEX16</f>
        <v>3437.85</v>
      </c>
      <c r="DFA16" s="99">
        <f>DEZ16+DEW16</f>
        <v>6938.17</v>
      </c>
      <c r="DFB16" s="94"/>
      <c r="DFC16" s="99">
        <f>DFA16+DFB16</f>
        <v>6938.17</v>
      </c>
      <c r="DFE16" s="49">
        <v>10</v>
      </c>
      <c r="DFF16" s="94" t="s">
        <v>631</v>
      </c>
      <c r="DFG16" s="49">
        <v>372</v>
      </c>
      <c r="DFH16" s="49" t="s">
        <v>625</v>
      </c>
      <c r="DFI16" s="95" t="s">
        <v>632</v>
      </c>
      <c r="DFJ16" s="49" t="s">
        <v>629</v>
      </c>
      <c r="DFK16" s="96">
        <v>167</v>
      </c>
      <c r="DFL16" s="97">
        <v>20.96</v>
      </c>
      <c r="DFM16" s="99">
        <f>DFL16*DFK16</f>
        <v>3500.32</v>
      </c>
      <c r="DFN16" s="94">
        <f>DFG16-DFK16</f>
        <v>205</v>
      </c>
      <c r="DFO16" s="97">
        <v>16.77</v>
      </c>
      <c r="DFP16" s="99">
        <f>DFO16*DFN16</f>
        <v>3437.85</v>
      </c>
      <c r="DFQ16" s="99">
        <f>DFP16+DFM16</f>
        <v>6938.17</v>
      </c>
      <c r="DFR16" s="94"/>
      <c r="DFS16" s="99">
        <f>DFQ16+DFR16</f>
        <v>6938.17</v>
      </c>
      <c r="DFU16" s="49">
        <v>10</v>
      </c>
      <c r="DFV16" s="94" t="s">
        <v>631</v>
      </c>
      <c r="DFW16" s="49">
        <v>372</v>
      </c>
      <c r="DFX16" s="49" t="s">
        <v>625</v>
      </c>
      <c r="DFY16" s="95" t="s">
        <v>632</v>
      </c>
      <c r="DFZ16" s="49" t="s">
        <v>629</v>
      </c>
      <c r="DGA16" s="96">
        <v>167</v>
      </c>
      <c r="DGB16" s="97">
        <v>20.96</v>
      </c>
      <c r="DGC16" s="99">
        <f>DGB16*DGA16</f>
        <v>3500.32</v>
      </c>
      <c r="DGD16" s="94">
        <f>DFW16-DGA16</f>
        <v>205</v>
      </c>
      <c r="DGE16" s="97">
        <v>16.77</v>
      </c>
      <c r="DGF16" s="99">
        <f>DGE16*DGD16</f>
        <v>3437.85</v>
      </c>
      <c r="DGG16" s="99">
        <f>DGF16+DGC16</f>
        <v>6938.17</v>
      </c>
      <c r="DGH16" s="94"/>
      <c r="DGI16" s="99">
        <f>DGG16+DGH16</f>
        <v>6938.17</v>
      </c>
      <c r="DGK16" s="49">
        <v>10</v>
      </c>
      <c r="DGL16" s="94" t="s">
        <v>631</v>
      </c>
      <c r="DGM16" s="49">
        <v>372</v>
      </c>
      <c r="DGN16" s="49" t="s">
        <v>625</v>
      </c>
      <c r="DGO16" s="95" t="s">
        <v>632</v>
      </c>
      <c r="DGP16" s="49" t="s">
        <v>629</v>
      </c>
      <c r="DGQ16" s="96">
        <v>167</v>
      </c>
      <c r="DGR16" s="97">
        <v>20.96</v>
      </c>
      <c r="DGS16" s="99">
        <f>DGR16*DGQ16</f>
        <v>3500.32</v>
      </c>
      <c r="DGT16" s="94">
        <f>DGM16-DGQ16</f>
        <v>205</v>
      </c>
      <c r="DGU16" s="97">
        <v>16.77</v>
      </c>
      <c r="DGV16" s="99">
        <f>DGU16*DGT16</f>
        <v>3437.85</v>
      </c>
      <c r="DGW16" s="99">
        <f>DGV16+DGS16</f>
        <v>6938.17</v>
      </c>
      <c r="DGX16" s="94"/>
      <c r="DGY16" s="99">
        <f>DGW16+DGX16</f>
        <v>6938.17</v>
      </c>
      <c r="DHA16" s="49">
        <v>10</v>
      </c>
      <c r="DHB16" s="94" t="s">
        <v>631</v>
      </c>
      <c r="DHC16" s="49">
        <v>372</v>
      </c>
      <c r="DHD16" s="49" t="s">
        <v>625</v>
      </c>
      <c r="DHE16" s="95" t="s">
        <v>632</v>
      </c>
      <c r="DHF16" s="49" t="s">
        <v>629</v>
      </c>
      <c r="DHG16" s="96">
        <v>167</v>
      </c>
      <c r="DHH16" s="97">
        <v>20.96</v>
      </c>
      <c r="DHI16" s="99">
        <f>DHH16*DHG16</f>
        <v>3500.32</v>
      </c>
      <c r="DHJ16" s="94">
        <f>DHC16-DHG16</f>
        <v>205</v>
      </c>
      <c r="DHK16" s="97">
        <v>16.77</v>
      </c>
      <c r="DHL16" s="99">
        <f>DHK16*DHJ16</f>
        <v>3437.85</v>
      </c>
      <c r="DHM16" s="99">
        <f>DHL16+DHI16</f>
        <v>6938.17</v>
      </c>
      <c r="DHN16" s="94"/>
      <c r="DHO16" s="99">
        <f>DHM16+DHN16</f>
        <v>6938.17</v>
      </c>
      <c r="DHQ16" s="49">
        <v>10</v>
      </c>
      <c r="DHR16" s="94" t="s">
        <v>631</v>
      </c>
      <c r="DHS16" s="49">
        <v>372</v>
      </c>
      <c r="DHT16" s="49" t="s">
        <v>625</v>
      </c>
      <c r="DHU16" s="95" t="s">
        <v>632</v>
      </c>
      <c r="DHV16" s="49" t="s">
        <v>629</v>
      </c>
      <c r="DHW16" s="96">
        <v>167</v>
      </c>
      <c r="DHX16" s="97">
        <v>20.96</v>
      </c>
      <c r="DHY16" s="99">
        <f>DHX16*DHW16</f>
        <v>3500.32</v>
      </c>
      <c r="DHZ16" s="94">
        <f>DHS16-DHW16</f>
        <v>205</v>
      </c>
      <c r="DIA16" s="97">
        <v>16.77</v>
      </c>
      <c r="DIB16" s="99">
        <f>DIA16*DHZ16</f>
        <v>3437.85</v>
      </c>
      <c r="DIC16" s="99">
        <f>DIB16+DHY16</f>
        <v>6938.17</v>
      </c>
      <c r="DID16" s="94"/>
      <c r="DIE16" s="99">
        <f>DIC16+DID16</f>
        <v>6938.17</v>
      </c>
      <c r="DIG16" s="49">
        <v>10</v>
      </c>
      <c r="DIH16" s="94" t="s">
        <v>631</v>
      </c>
      <c r="DII16" s="49">
        <v>372</v>
      </c>
      <c r="DIJ16" s="49" t="s">
        <v>625</v>
      </c>
      <c r="DIK16" s="95" t="s">
        <v>632</v>
      </c>
      <c r="DIL16" s="49" t="s">
        <v>629</v>
      </c>
      <c r="DIM16" s="96">
        <v>167</v>
      </c>
      <c r="DIN16" s="97">
        <v>20.96</v>
      </c>
      <c r="DIO16" s="99">
        <f>DIN16*DIM16</f>
        <v>3500.32</v>
      </c>
      <c r="DIP16" s="94">
        <f>DII16-DIM16</f>
        <v>205</v>
      </c>
      <c r="DIQ16" s="97">
        <v>16.77</v>
      </c>
      <c r="DIR16" s="99">
        <f>DIQ16*DIP16</f>
        <v>3437.85</v>
      </c>
      <c r="DIS16" s="99">
        <f>DIR16+DIO16</f>
        <v>6938.17</v>
      </c>
      <c r="DIT16" s="94"/>
      <c r="DIU16" s="99">
        <f>DIS16+DIT16</f>
        <v>6938.17</v>
      </c>
      <c r="DIW16" s="49">
        <v>10</v>
      </c>
      <c r="DIX16" s="94" t="s">
        <v>631</v>
      </c>
      <c r="DIY16" s="49">
        <v>372</v>
      </c>
      <c r="DIZ16" s="49" t="s">
        <v>625</v>
      </c>
      <c r="DJA16" s="95" t="s">
        <v>632</v>
      </c>
      <c r="DJB16" s="49" t="s">
        <v>629</v>
      </c>
      <c r="DJC16" s="96">
        <v>167</v>
      </c>
      <c r="DJD16" s="97">
        <v>20.96</v>
      </c>
      <c r="DJE16" s="99">
        <f>DJD16*DJC16</f>
        <v>3500.32</v>
      </c>
      <c r="DJF16" s="94">
        <f>DIY16-DJC16</f>
        <v>205</v>
      </c>
      <c r="DJG16" s="97">
        <v>16.77</v>
      </c>
      <c r="DJH16" s="99">
        <f>DJG16*DJF16</f>
        <v>3437.85</v>
      </c>
      <c r="DJI16" s="99">
        <f>DJH16+DJE16</f>
        <v>6938.17</v>
      </c>
      <c r="DJJ16" s="94"/>
      <c r="DJK16" s="99">
        <f>DJI16+DJJ16</f>
        <v>6938.17</v>
      </c>
      <c r="DJM16" s="49">
        <v>10</v>
      </c>
      <c r="DJN16" s="94" t="s">
        <v>631</v>
      </c>
      <c r="DJO16" s="49">
        <v>372</v>
      </c>
      <c r="DJP16" s="49" t="s">
        <v>625</v>
      </c>
      <c r="DJQ16" s="95" t="s">
        <v>632</v>
      </c>
      <c r="DJR16" s="49" t="s">
        <v>629</v>
      </c>
      <c r="DJS16" s="96">
        <v>167</v>
      </c>
      <c r="DJT16" s="97">
        <v>20.96</v>
      </c>
      <c r="DJU16" s="99">
        <f>DJT16*DJS16</f>
        <v>3500.32</v>
      </c>
      <c r="DJV16" s="94">
        <f>DJO16-DJS16</f>
        <v>205</v>
      </c>
      <c r="DJW16" s="97">
        <v>16.77</v>
      </c>
      <c r="DJX16" s="99">
        <f>DJW16*DJV16</f>
        <v>3437.85</v>
      </c>
      <c r="DJY16" s="99">
        <f>DJX16+DJU16</f>
        <v>6938.17</v>
      </c>
      <c r="DJZ16" s="94"/>
      <c r="DKA16" s="99">
        <f>DJY16+DJZ16</f>
        <v>6938.17</v>
      </c>
      <c r="DKC16" s="49">
        <v>10</v>
      </c>
      <c r="DKD16" s="94" t="s">
        <v>631</v>
      </c>
      <c r="DKE16" s="49">
        <v>372</v>
      </c>
      <c r="DKF16" s="49" t="s">
        <v>625</v>
      </c>
      <c r="DKG16" s="95" t="s">
        <v>632</v>
      </c>
      <c r="DKH16" s="49" t="s">
        <v>629</v>
      </c>
      <c r="DKI16" s="96">
        <v>167</v>
      </c>
      <c r="DKJ16" s="97">
        <v>20.96</v>
      </c>
      <c r="DKK16" s="99">
        <f>DKJ16*DKI16</f>
        <v>3500.32</v>
      </c>
      <c r="DKL16" s="94">
        <f>DKE16-DKI16</f>
        <v>205</v>
      </c>
      <c r="DKM16" s="97">
        <v>16.77</v>
      </c>
      <c r="DKN16" s="99">
        <f>DKM16*DKL16</f>
        <v>3437.85</v>
      </c>
      <c r="DKO16" s="99">
        <f>DKN16+DKK16</f>
        <v>6938.17</v>
      </c>
      <c r="DKP16" s="94"/>
      <c r="DKQ16" s="99">
        <f>DKO16+DKP16</f>
        <v>6938.17</v>
      </c>
      <c r="DKS16" s="49">
        <v>10</v>
      </c>
      <c r="DKT16" s="94" t="s">
        <v>631</v>
      </c>
      <c r="DKU16" s="49">
        <v>372</v>
      </c>
      <c r="DKV16" s="49" t="s">
        <v>625</v>
      </c>
      <c r="DKW16" s="95" t="s">
        <v>632</v>
      </c>
      <c r="DKX16" s="49" t="s">
        <v>629</v>
      </c>
      <c r="DKY16" s="96">
        <v>167</v>
      </c>
      <c r="DKZ16" s="97">
        <v>20.96</v>
      </c>
      <c r="DLA16" s="99">
        <f>DKZ16*DKY16</f>
        <v>3500.32</v>
      </c>
      <c r="DLB16" s="94">
        <f>DKU16-DKY16</f>
        <v>205</v>
      </c>
      <c r="DLC16" s="97">
        <v>16.77</v>
      </c>
      <c r="DLD16" s="99">
        <f>DLC16*DLB16</f>
        <v>3437.85</v>
      </c>
      <c r="DLE16" s="99">
        <f>DLD16+DLA16</f>
        <v>6938.17</v>
      </c>
      <c r="DLF16" s="94"/>
      <c r="DLG16" s="99">
        <f>DLE16+DLF16</f>
        <v>6938.17</v>
      </c>
      <c r="DLI16" s="49">
        <v>10</v>
      </c>
      <c r="DLJ16" s="94" t="s">
        <v>631</v>
      </c>
      <c r="DLK16" s="49">
        <v>372</v>
      </c>
      <c r="DLL16" s="49" t="s">
        <v>625</v>
      </c>
      <c r="DLM16" s="95" t="s">
        <v>632</v>
      </c>
      <c r="DLN16" s="49" t="s">
        <v>629</v>
      </c>
      <c r="DLO16" s="96">
        <v>167</v>
      </c>
      <c r="DLP16" s="97">
        <v>20.96</v>
      </c>
      <c r="DLQ16" s="99">
        <f>DLP16*DLO16</f>
        <v>3500.32</v>
      </c>
      <c r="DLR16" s="94">
        <f>DLK16-DLO16</f>
        <v>205</v>
      </c>
      <c r="DLS16" s="97">
        <v>16.77</v>
      </c>
      <c r="DLT16" s="99">
        <f>DLS16*DLR16</f>
        <v>3437.85</v>
      </c>
      <c r="DLU16" s="99">
        <f>DLT16+DLQ16</f>
        <v>6938.17</v>
      </c>
      <c r="DLV16" s="94"/>
      <c r="DLW16" s="99">
        <f>DLU16+DLV16</f>
        <v>6938.17</v>
      </c>
      <c r="DLY16" s="49">
        <v>10</v>
      </c>
      <c r="DLZ16" s="94" t="s">
        <v>631</v>
      </c>
      <c r="DMA16" s="49">
        <v>372</v>
      </c>
      <c r="DMB16" s="49" t="s">
        <v>625</v>
      </c>
      <c r="DMC16" s="95" t="s">
        <v>632</v>
      </c>
      <c r="DMD16" s="49" t="s">
        <v>629</v>
      </c>
      <c r="DME16" s="96">
        <v>167</v>
      </c>
      <c r="DMF16" s="97">
        <v>20.96</v>
      </c>
      <c r="DMG16" s="99">
        <f>DMF16*DME16</f>
        <v>3500.32</v>
      </c>
      <c r="DMH16" s="94">
        <f>DMA16-DME16</f>
        <v>205</v>
      </c>
      <c r="DMI16" s="97">
        <v>16.77</v>
      </c>
      <c r="DMJ16" s="99">
        <f>DMI16*DMH16</f>
        <v>3437.85</v>
      </c>
      <c r="DMK16" s="99">
        <f>DMJ16+DMG16</f>
        <v>6938.17</v>
      </c>
      <c r="DML16" s="94"/>
      <c r="DMM16" s="99">
        <f>DMK16+DML16</f>
        <v>6938.17</v>
      </c>
      <c r="DMO16" s="49">
        <v>10</v>
      </c>
      <c r="DMP16" s="94" t="s">
        <v>631</v>
      </c>
      <c r="DMQ16" s="49">
        <v>372</v>
      </c>
      <c r="DMR16" s="49" t="s">
        <v>625</v>
      </c>
      <c r="DMS16" s="95" t="s">
        <v>632</v>
      </c>
      <c r="DMT16" s="49" t="s">
        <v>629</v>
      </c>
      <c r="DMU16" s="96">
        <v>167</v>
      </c>
      <c r="DMV16" s="97">
        <v>20.96</v>
      </c>
      <c r="DMW16" s="99">
        <f>DMV16*DMU16</f>
        <v>3500.32</v>
      </c>
      <c r="DMX16" s="94">
        <f>DMQ16-DMU16</f>
        <v>205</v>
      </c>
      <c r="DMY16" s="97">
        <v>16.77</v>
      </c>
      <c r="DMZ16" s="99">
        <f>DMY16*DMX16</f>
        <v>3437.85</v>
      </c>
      <c r="DNA16" s="99">
        <f>DMZ16+DMW16</f>
        <v>6938.17</v>
      </c>
      <c r="DNB16" s="94"/>
      <c r="DNC16" s="99">
        <f>DNA16+DNB16</f>
        <v>6938.17</v>
      </c>
      <c r="DNE16" s="49">
        <v>10</v>
      </c>
      <c r="DNF16" s="94" t="s">
        <v>631</v>
      </c>
      <c r="DNG16" s="49">
        <v>372</v>
      </c>
      <c r="DNH16" s="49" t="s">
        <v>625</v>
      </c>
      <c r="DNI16" s="95" t="s">
        <v>632</v>
      </c>
      <c r="DNJ16" s="49" t="s">
        <v>629</v>
      </c>
      <c r="DNK16" s="96">
        <v>167</v>
      </c>
      <c r="DNL16" s="97">
        <v>20.96</v>
      </c>
      <c r="DNM16" s="99">
        <f>DNL16*DNK16</f>
        <v>3500.32</v>
      </c>
      <c r="DNN16" s="94">
        <f>DNG16-DNK16</f>
        <v>205</v>
      </c>
      <c r="DNO16" s="97">
        <v>16.77</v>
      </c>
      <c r="DNP16" s="99">
        <f>DNO16*DNN16</f>
        <v>3437.85</v>
      </c>
      <c r="DNQ16" s="99">
        <f>DNP16+DNM16</f>
        <v>6938.17</v>
      </c>
      <c r="DNR16" s="94"/>
      <c r="DNS16" s="99">
        <f>DNQ16+DNR16</f>
        <v>6938.17</v>
      </c>
      <c r="DNU16" s="49">
        <v>10</v>
      </c>
      <c r="DNV16" s="94" t="s">
        <v>631</v>
      </c>
      <c r="DNW16" s="49">
        <v>372</v>
      </c>
      <c r="DNX16" s="49" t="s">
        <v>625</v>
      </c>
      <c r="DNY16" s="95" t="s">
        <v>632</v>
      </c>
      <c r="DNZ16" s="49" t="s">
        <v>629</v>
      </c>
      <c r="DOA16" s="96">
        <v>167</v>
      </c>
      <c r="DOB16" s="97">
        <v>20.96</v>
      </c>
      <c r="DOC16" s="99">
        <f>DOB16*DOA16</f>
        <v>3500.32</v>
      </c>
      <c r="DOD16" s="94">
        <f>DNW16-DOA16</f>
        <v>205</v>
      </c>
      <c r="DOE16" s="97">
        <v>16.77</v>
      </c>
      <c r="DOF16" s="99">
        <f>DOE16*DOD16</f>
        <v>3437.85</v>
      </c>
      <c r="DOG16" s="99">
        <f>DOF16+DOC16</f>
        <v>6938.17</v>
      </c>
      <c r="DOH16" s="94"/>
      <c r="DOI16" s="99">
        <f>DOG16+DOH16</f>
        <v>6938.17</v>
      </c>
      <c r="DOK16" s="49">
        <v>10</v>
      </c>
      <c r="DOL16" s="94" t="s">
        <v>631</v>
      </c>
      <c r="DOM16" s="49">
        <v>372</v>
      </c>
      <c r="DON16" s="49" t="s">
        <v>625</v>
      </c>
      <c r="DOO16" s="95" t="s">
        <v>632</v>
      </c>
      <c r="DOP16" s="49" t="s">
        <v>629</v>
      </c>
      <c r="DOQ16" s="96">
        <v>167</v>
      </c>
      <c r="DOR16" s="97">
        <v>20.96</v>
      </c>
      <c r="DOS16" s="99">
        <f>DOR16*DOQ16</f>
        <v>3500.32</v>
      </c>
      <c r="DOT16" s="94">
        <f>DOM16-DOQ16</f>
        <v>205</v>
      </c>
      <c r="DOU16" s="97">
        <v>16.77</v>
      </c>
      <c r="DOV16" s="99">
        <f>DOU16*DOT16</f>
        <v>3437.85</v>
      </c>
      <c r="DOW16" s="99">
        <f>DOV16+DOS16</f>
        <v>6938.17</v>
      </c>
      <c r="DOX16" s="94"/>
      <c r="DOY16" s="99">
        <f>DOW16+DOX16</f>
        <v>6938.17</v>
      </c>
      <c r="DPA16" s="49">
        <v>10</v>
      </c>
      <c r="DPB16" s="94" t="s">
        <v>631</v>
      </c>
      <c r="DPC16" s="49">
        <v>372</v>
      </c>
      <c r="DPD16" s="49" t="s">
        <v>625</v>
      </c>
      <c r="DPE16" s="95" t="s">
        <v>632</v>
      </c>
      <c r="DPF16" s="49" t="s">
        <v>629</v>
      </c>
      <c r="DPG16" s="96">
        <v>167</v>
      </c>
      <c r="DPH16" s="97">
        <v>20.96</v>
      </c>
      <c r="DPI16" s="99">
        <f>DPH16*DPG16</f>
        <v>3500.32</v>
      </c>
      <c r="DPJ16" s="94">
        <f>DPC16-DPG16</f>
        <v>205</v>
      </c>
      <c r="DPK16" s="97">
        <v>16.77</v>
      </c>
      <c r="DPL16" s="99">
        <f>DPK16*DPJ16</f>
        <v>3437.85</v>
      </c>
      <c r="DPM16" s="99">
        <f>DPL16+DPI16</f>
        <v>6938.17</v>
      </c>
      <c r="DPN16" s="94"/>
      <c r="DPO16" s="99">
        <f>DPM16+DPN16</f>
        <v>6938.17</v>
      </c>
      <c r="DPQ16" s="49">
        <v>10</v>
      </c>
      <c r="DPR16" s="94" t="s">
        <v>631</v>
      </c>
      <c r="DPS16" s="49">
        <v>372</v>
      </c>
      <c r="DPT16" s="49" t="s">
        <v>625</v>
      </c>
      <c r="DPU16" s="95" t="s">
        <v>632</v>
      </c>
      <c r="DPV16" s="49" t="s">
        <v>629</v>
      </c>
      <c r="DPW16" s="96">
        <v>167</v>
      </c>
      <c r="DPX16" s="97">
        <v>20.96</v>
      </c>
      <c r="DPY16" s="99">
        <f>DPX16*DPW16</f>
        <v>3500.32</v>
      </c>
      <c r="DPZ16" s="94">
        <f>DPS16-DPW16</f>
        <v>205</v>
      </c>
      <c r="DQA16" s="97">
        <v>16.77</v>
      </c>
      <c r="DQB16" s="99">
        <f>DQA16*DPZ16</f>
        <v>3437.85</v>
      </c>
      <c r="DQC16" s="99">
        <f>DQB16+DPY16</f>
        <v>6938.17</v>
      </c>
      <c r="DQD16" s="94"/>
      <c r="DQE16" s="99">
        <f>DQC16+DQD16</f>
        <v>6938.17</v>
      </c>
      <c r="DQG16" s="49">
        <v>10</v>
      </c>
      <c r="DQH16" s="94" t="s">
        <v>631</v>
      </c>
      <c r="DQI16" s="49">
        <v>372</v>
      </c>
      <c r="DQJ16" s="49" t="s">
        <v>625</v>
      </c>
      <c r="DQK16" s="95" t="s">
        <v>632</v>
      </c>
      <c r="DQL16" s="49" t="s">
        <v>629</v>
      </c>
      <c r="DQM16" s="96">
        <v>167</v>
      </c>
      <c r="DQN16" s="97">
        <v>20.96</v>
      </c>
      <c r="DQO16" s="99">
        <f>DQN16*DQM16</f>
        <v>3500.32</v>
      </c>
      <c r="DQP16" s="94">
        <f>DQI16-DQM16</f>
        <v>205</v>
      </c>
      <c r="DQQ16" s="97">
        <v>16.77</v>
      </c>
      <c r="DQR16" s="99">
        <f>DQQ16*DQP16</f>
        <v>3437.85</v>
      </c>
      <c r="DQS16" s="99">
        <f>DQR16+DQO16</f>
        <v>6938.17</v>
      </c>
      <c r="DQT16" s="94"/>
      <c r="DQU16" s="99">
        <f>DQS16+DQT16</f>
        <v>6938.17</v>
      </c>
      <c r="DQW16" s="49">
        <v>10</v>
      </c>
      <c r="DQX16" s="94" t="s">
        <v>631</v>
      </c>
      <c r="DQY16" s="49">
        <v>372</v>
      </c>
      <c r="DQZ16" s="49" t="s">
        <v>625</v>
      </c>
      <c r="DRA16" s="95" t="s">
        <v>632</v>
      </c>
      <c r="DRB16" s="49" t="s">
        <v>629</v>
      </c>
      <c r="DRC16" s="96">
        <v>167</v>
      </c>
      <c r="DRD16" s="97">
        <v>20.96</v>
      </c>
      <c r="DRE16" s="99">
        <f>DRD16*DRC16</f>
        <v>3500.32</v>
      </c>
      <c r="DRF16" s="94">
        <f>DQY16-DRC16</f>
        <v>205</v>
      </c>
      <c r="DRG16" s="97">
        <v>16.77</v>
      </c>
      <c r="DRH16" s="99">
        <f>DRG16*DRF16</f>
        <v>3437.85</v>
      </c>
      <c r="DRI16" s="99">
        <f>DRH16+DRE16</f>
        <v>6938.17</v>
      </c>
      <c r="DRJ16" s="94"/>
      <c r="DRK16" s="99">
        <f>DRI16+DRJ16</f>
        <v>6938.17</v>
      </c>
      <c r="DRM16" s="49">
        <v>10</v>
      </c>
      <c r="DRN16" s="94" t="s">
        <v>631</v>
      </c>
      <c r="DRO16" s="49">
        <v>372</v>
      </c>
      <c r="DRP16" s="49" t="s">
        <v>625</v>
      </c>
      <c r="DRQ16" s="95" t="s">
        <v>632</v>
      </c>
      <c r="DRR16" s="49" t="s">
        <v>629</v>
      </c>
      <c r="DRS16" s="96">
        <v>167</v>
      </c>
      <c r="DRT16" s="97">
        <v>20.96</v>
      </c>
      <c r="DRU16" s="99">
        <f>DRT16*DRS16</f>
        <v>3500.32</v>
      </c>
      <c r="DRV16" s="94">
        <f>DRO16-DRS16</f>
        <v>205</v>
      </c>
      <c r="DRW16" s="97">
        <v>16.77</v>
      </c>
      <c r="DRX16" s="99">
        <f>DRW16*DRV16</f>
        <v>3437.85</v>
      </c>
      <c r="DRY16" s="99">
        <f>DRX16+DRU16</f>
        <v>6938.17</v>
      </c>
      <c r="DRZ16" s="94"/>
      <c r="DSA16" s="99">
        <f>DRY16+DRZ16</f>
        <v>6938.17</v>
      </c>
      <c r="DSC16" s="49">
        <v>10</v>
      </c>
      <c r="DSD16" s="94" t="s">
        <v>631</v>
      </c>
      <c r="DSE16" s="49">
        <v>372</v>
      </c>
      <c r="DSF16" s="49" t="s">
        <v>625</v>
      </c>
      <c r="DSG16" s="95" t="s">
        <v>632</v>
      </c>
      <c r="DSH16" s="49" t="s">
        <v>629</v>
      </c>
      <c r="DSI16" s="96">
        <v>167</v>
      </c>
      <c r="DSJ16" s="97">
        <v>20.96</v>
      </c>
      <c r="DSK16" s="99">
        <f>DSJ16*DSI16</f>
        <v>3500.32</v>
      </c>
      <c r="DSL16" s="94">
        <f>DSE16-DSI16</f>
        <v>205</v>
      </c>
      <c r="DSM16" s="97">
        <v>16.77</v>
      </c>
      <c r="DSN16" s="99">
        <f>DSM16*DSL16</f>
        <v>3437.85</v>
      </c>
      <c r="DSO16" s="99">
        <f>DSN16+DSK16</f>
        <v>6938.17</v>
      </c>
      <c r="DSP16" s="94"/>
      <c r="DSQ16" s="99">
        <f>DSO16+DSP16</f>
        <v>6938.17</v>
      </c>
      <c r="DSS16" s="49">
        <v>10</v>
      </c>
      <c r="DST16" s="94" t="s">
        <v>631</v>
      </c>
      <c r="DSU16" s="49">
        <v>372</v>
      </c>
      <c r="DSV16" s="49" t="s">
        <v>625</v>
      </c>
      <c r="DSW16" s="95" t="s">
        <v>632</v>
      </c>
      <c r="DSX16" s="49" t="s">
        <v>629</v>
      </c>
      <c r="DSY16" s="96">
        <v>167</v>
      </c>
      <c r="DSZ16" s="97">
        <v>20.96</v>
      </c>
      <c r="DTA16" s="99">
        <f>DSZ16*DSY16</f>
        <v>3500.32</v>
      </c>
      <c r="DTB16" s="94">
        <f>DSU16-DSY16</f>
        <v>205</v>
      </c>
      <c r="DTC16" s="97">
        <v>16.77</v>
      </c>
      <c r="DTD16" s="99">
        <f>DTC16*DTB16</f>
        <v>3437.85</v>
      </c>
      <c r="DTE16" s="99">
        <f>DTD16+DTA16</f>
        <v>6938.17</v>
      </c>
      <c r="DTF16" s="94"/>
      <c r="DTG16" s="99">
        <f>DTE16+DTF16</f>
        <v>6938.17</v>
      </c>
      <c r="DTI16" s="49">
        <v>10</v>
      </c>
      <c r="DTJ16" s="94" t="s">
        <v>631</v>
      </c>
      <c r="DTK16" s="49">
        <v>372</v>
      </c>
      <c r="DTL16" s="49" t="s">
        <v>625</v>
      </c>
      <c r="DTM16" s="95" t="s">
        <v>632</v>
      </c>
      <c r="DTN16" s="49" t="s">
        <v>629</v>
      </c>
      <c r="DTO16" s="96">
        <v>167</v>
      </c>
      <c r="DTP16" s="97">
        <v>20.96</v>
      </c>
      <c r="DTQ16" s="99">
        <f>DTP16*DTO16</f>
        <v>3500.32</v>
      </c>
      <c r="DTR16" s="94">
        <f>DTK16-DTO16</f>
        <v>205</v>
      </c>
      <c r="DTS16" s="97">
        <v>16.77</v>
      </c>
      <c r="DTT16" s="99">
        <f>DTS16*DTR16</f>
        <v>3437.85</v>
      </c>
      <c r="DTU16" s="99">
        <f>DTT16+DTQ16</f>
        <v>6938.17</v>
      </c>
      <c r="DTV16" s="94"/>
      <c r="DTW16" s="99">
        <f>DTU16+DTV16</f>
        <v>6938.17</v>
      </c>
      <c r="DTY16" s="49">
        <v>10</v>
      </c>
      <c r="DTZ16" s="94" t="s">
        <v>631</v>
      </c>
      <c r="DUA16" s="49">
        <v>372</v>
      </c>
      <c r="DUB16" s="49" t="s">
        <v>625</v>
      </c>
      <c r="DUC16" s="95" t="s">
        <v>632</v>
      </c>
      <c r="DUD16" s="49" t="s">
        <v>629</v>
      </c>
      <c r="DUE16" s="96">
        <v>167</v>
      </c>
      <c r="DUF16" s="97">
        <v>20.96</v>
      </c>
      <c r="DUG16" s="99">
        <f>DUF16*DUE16</f>
        <v>3500.32</v>
      </c>
      <c r="DUH16" s="94">
        <f>DUA16-DUE16</f>
        <v>205</v>
      </c>
      <c r="DUI16" s="97">
        <v>16.77</v>
      </c>
      <c r="DUJ16" s="99">
        <f>DUI16*DUH16</f>
        <v>3437.85</v>
      </c>
      <c r="DUK16" s="99">
        <f>DUJ16+DUG16</f>
        <v>6938.17</v>
      </c>
      <c r="DUL16" s="94"/>
      <c r="DUM16" s="99">
        <f>DUK16+DUL16</f>
        <v>6938.17</v>
      </c>
      <c r="DUO16" s="49">
        <v>10</v>
      </c>
      <c r="DUP16" s="94" t="s">
        <v>631</v>
      </c>
      <c r="DUQ16" s="49">
        <v>372</v>
      </c>
      <c r="DUR16" s="49" t="s">
        <v>625</v>
      </c>
      <c r="DUS16" s="95" t="s">
        <v>632</v>
      </c>
      <c r="DUT16" s="49" t="s">
        <v>629</v>
      </c>
      <c r="DUU16" s="96">
        <v>167</v>
      </c>
      <c r="DUV16" s="97">
        <v>20.96</v>
      </c>
      <c r="DUW16" s="99">
        <f>DUV16*DUU16</f>
        <v>3500.32</v>
      </c>
      <c r="DUX16" s="94">
        <f>DUQ16-DUU16</f>
        <v>205</v>
      </c>
      <c r="DUY16" s="97">
        <v>16.77</v>
      </c>
      <c r="DUZ16" s="99">
        <f>DUY16*DUX16</f>
        <v>3437.85</v>
      </c>
      <c r="DVA16" s="99">
        <f>DUZ16+DUW16</f>
        <v>6938.17</v>
      </c>
      <c r="DVB16" s="94"/>
      <c r="DVC16" s="99">
        <f>DVA16+DVB16</f>
        <v>6938.17</v>
      </c>
      <c r="DVE16" s="49">
        <v>10</v>
      </c>
      <c r="DVF16" s="94" t="s">
        <v>631</v>
      </c>
      <c r="DVG16" s="49">
        <v>372</v>
      </c>
      <c r="DVH16" s="49" t="s">
        <v>625</v>
      </c>
      <c r="DVI16" s="95" t="s">
        <v>632</v>
      </c>
      <c r="DVJ16" s="49" t="s">
        <v>629</v>
      </c>
      <c r="DVK16" s="96">
        <v>167</v>
      </c>
      <c r="DVL16" s="97">
        <v>20.96</v>
      </c>
      <c r="DVM16" s="99">
        <f>DVL16*DVK16</f>
        <v>3500.32</v>
      </c>
      <c r="DVN16" s="94">
        <f>DVG16-DVK16</f>
        <v>205</v>
      </c>
      <c r="DVO16" s="97">
        <v>16.77</v>
      </c>
      <c r="DVP16" s="99">
        <f>DVO16*DVN16</f>
        <v>3437.85</v>
      </c>
      <c r="DVQ16" s="99">
        <f>DVP16+DVM16</f>
        <v>6938.17</v>
      </c>
      <c r="DVR16" s="94"/>
      <c r="DVS16" s="99">
        <f>DVQ16+DVR16</f>
        <v>6938.17</v>
      </c>
      <c r="DVU16" s="49">
        <v>10</v>
      </c>
      <c r="DVV16" s="94" t="s">
        <v>631</v>
      </c>
      <c r="DVW16" s="49">
        <v>372</v>
      </c>
      <c r="DVX16" s="49" t="s">
        <v>625</v>
      </c>
      <c r="DVY16" s="95" t="s">
        <v>632</v>
      </c>
      <c r="DVZ16" s="49" t="s">
        <v>629</v>
      </c>
      <c r="DWA16" s="96">
        <v>167</v>
      </c>
      <c r="DWB16" s="97">
        <v>20.96</v>
      </c>
      <c r="DWC16" s="99">
        <f>DWB16*DWA16</f>
        <v>3500.32</v>
      </c>
      <c r="DWD16" s="94">
        <f>DVW16-DWA16</f>
        <v>205</v>
      </c>
      <c r="DWE16" s="97">
        <v>16.77</v>
      </c>
      <c r="DWF16" s="99">
        <f>DWE16*DWD16</f>
        <v>3437.85</v>
      </c>
      <c r="DWG16" s="99">
        <f>DWF16+DWC16</f>
        <v>6938.17</v>
      </c>
      <c r="DWH16" s="94"/>
      <c r="DWI16" s="99">
        <f>DWG16+DWH16</f>
        <v>6938.17</v>
      </c>
      <c r="DWK16" s="49">
        <v>10</v>
      </c>
      <c r="DWL16" s="94" t="s">
        <v>631</v>
      </c>
      <c r="DWM16" s="49">
        <v>372</v>
      </c>
      <c r="DWN16" s="49" t="s">
        <v>625</v>
      </c>
      <c r="DWO16" s="95" t="s">
        <v>632</v>
      </c>
      <c r="DWP16" s="49" t="s">
        <v>629</v>
      </c>
      <c r="DWQ16" s="96">
        <v>167</v>
      </c>
      <c r="DWR16" s="97">
        <v>20.96</v>
      </c>
      <c r="DWS16" s="99">
        <f>DWR16*DWQ16</f>
        <v>3500.32</v>
      </c>
      <c r="DWT16" s="94">
        <f>DWM16-DWQ16</f>
        <v>205</v>
      </c>
      <c r="DWU16" s="97">
        <v>16.77</v>
      </c>
      <c r="DWV16" s="99">
        <f>DWU16*DWT16</f>
        <v>3437.85</v>
      </c>
      <c r="DWW16" s="99">
        <f>DWV16+DWS16</f>
        <v>6938.17</v>
      </c>
      <c r="DWX16" s="94"/>
      <c r="DWY16" s="99">
        <f>DWW16+DWX16</f>
        <v>6938.17</v>
      </c>
      <c r="DXA16" s="49">
        <v>10</v>
      </c>
      <c r="DXB16" s="94" t="s">
        <v>631</v>
      </c>
      <c r="DXC16" s="49">
        <v>372</v>
      </c>
      <c r="DXD16" s="49" t="s">
        <v>625</v>
      </c>
      <c r="DXE16" s="95" t="s">
        <v>632</v>
      </c>
      <c r="DXF16" s="49" t="s">
        <v>629</v>
      </c>
      <c r="DXG16" s="96">
        <v>167</v>
      </c>
      <c r="DXH16" s="97">
        <v>20.96</v>
      </c>
      <c r="DXI16" s="99">
        <f>DXH16*DXG16</f>
        <v>3500.32</v>
      </c>
      <c r="DXJ16" s="94">
        <f>DXC16-DXG16</f>
        <v>205</v>
      </c>
      <c r="DXK16" s="97">
        <v>16.77</v>
      </c>
      <c r="DXL16" s="99">
        <f>DXK16*DXJ16</f>
        <v>3437.85</v>
      </c>
      <c r="DXM16" s="99">
        <f>DXL16+DXI16</f>
        <v>6938.17</v>
      </c>
      <c r="DXN16" s="94"/>
      <c r="DXO16" s="99">
        <f>DXM16+DXN16</f>
        <v>6938.17</v>
      </c>
      <c r="DXQ16" s="49">
        <v>10</v>
      </c>
      <c r="DXR16" s="94" t="s">
        <v>631</v>
      </c>
      <c r="DXS16" s="49">
        <v>372</v>
      </c>
      <c r="DXT16" s="49" t="s">
        <v>625</v>
      </c>
      <c r="DXU16" s="95" t="s">
        <v>632</v>
      </c>
      <c r="DXV16" s="49" t="s">
        <v>629</v>
      </c>
      <c r="DXW16" s="96">
        <v>167</v>
      </c>
      <c r="DXX16" s="97">
        <v>20.96</v>
      </c>
      <c r="DXY16" s="99">
        <f>DXX16*DXW16</f>
        <v>3500.32</v>
      </c>
      <c r="DXZ16" s="94">
        <f>DXS16-DXW16</f>
        <v>205</v>
      </c>
      <c r="DYA16" s="97">
        <v>16.77</v>
      </c>
      <c r="DYB16" s="99">
        <f>DYA16*DXZ16</f>
        <v>3437.85</v>
      </c>
      <c r="DYC16" s="99">
        <f>DYB16+DXY16</f>
        <v>6938.17</v>
      </c>
      <c r="DYD16" s="94"/>
      <c r="DYE16" s="99">
        <f>DYC16+DYD16</f>
        <v>6938.17</v>
      </c>
      <c r="DYG16" s="49">
        <v>10</v>
      </c>
      <c r="DYH16" s="94" t="s">
        <v>631</v>
      </c>
      <c r="DYI16" s="49">
        <v>372</v>
      </c>
      <c r="DYJ16" s="49" t="s">
        <v>625</v>
      </c>
      <c r="DYK16" s="95" t="s">
        <v>632</v>
      </c>
      <c r="DYL16" s="49" t="s">
        <v>629</v>
      </c>
      <c r="DYM16" s="96">
        <v>167</v>
      </c>
      <c r="DYN16" s="97">
        <v>20.96</v>
      </c>
      <c r="DYO16" s="99">
        <f>DYN16*DYM16</f>
        <v>3500.32</v>
      </c>
      <c r="DYP16" s="94">
        <f>DYI16-DYM16</f>
        <v>205</v>
      </c>
      <c r="DYQ16" s="97">
        <v>16.77</v>
      </c>
      <c r="DYR16" s="99">
        <f>DYQ16*DYP16</f>
        <v>3437.85</v>
      </c>
      <c r="DYS16" s="99">
        <f>DYR16+DYO16</f>
        <v>6938.17</v>
      </c>
      <c r="DYT16" s="94"/>
      <c r="DYU16" s="99">
        <f>DYS16+DYT16</f>
        <v>6938.17</v>
      </c>
      <c r="DYW16" s="49">
        <v>10</v>
      </c>
      <c r="DYX16" s="94" t="s">
        <v>631</v>
      </c>
      <c r="DYY16" s="49">
        <v>372</v>
      </c>
      <c r="DYZ16" s="49" t="s">
        <v>625</v>
      </c>
      <c r="DZA16" s="95" t="s">
        <v>632</v>
      </c>
      <c r="DZB16" s="49" t="s">
        <v>629</v>
      </c>
      <c r="DZC16" s="96">
        <v>167</v>
      </c>
      <c r="DZD16" s="97">
        <v>20.96</v>
      </c>
      <c r="DZE16" s="99">
        <f>DZD16*DZC16</f>
        <v>3500.32</v>
      </c>
      <c r="DZF16" s="94">
        <f>DYY16-DZC16</f>
        <v>205</v>
      </c>
      <c r="DZG16" s="97">
        <v>16.77</v>
      </c>
      <c r="DZH16" s="99">
        <f>DZG16*DZF16</f>
        <v>3437.85</v>
      </c>
      <c r="DZI16" s="99">
        <f>DZH16+DZE16</f>
        <v>6938.17</v>
      </c>
      <c r="DZJ16" s="94"/>
      <c r="DZK16" s="99">
        <f>DZI16+DZJ16</f>
        <v>6938.17</v>
      </c>
      <c r="DZM16" s="49">
        <v>10</v>
      </c>
      <c r="DZN16" s="94" t="s">
        <v>631</v>
      </c>
      <c r="DZO16" s="49">
        <v>372</v>
      </c>
      <c r="DZP16" s="49" t="s">
        <v>625</v>
      </c>
      <c r="DZQ16" s="95" t="s">
        <v>632</v>
      </c>
      <c r="DZR16" s="49" t="s">
        <v>629</v>
      </c>
      <c r="DZS16" s="96">
        <v>167</v>
      </c>
      <c r="DZT16" s="97">
        <v>20.96</v>
      </c>
      <c r="DZU16" s="99">
        <f>DZT16*DZS16</f>
        <v>3500.32</v>
      </c>
      <c r="DZV16" s="94">
        <f>DZO16-DZS16</f>
        <v>205</v>
      </c>
      <c r="DZW16" s="97">
        <v>16.77</v>
      </c>
      <c r="DZX16" s="99">
        <f>DZW16*DZV16</f>
        <v>3437.85</v>
      </c>
      <c r="DZY16" s="99">
        <f>DZX16+DZU16</f>
        <v>6938.17</v>
      </c>
      <c r="DZZ16" s="94"/>
      <c r="EAA16" s="99">
        <f>DZY16+DZZ16</f>
        <v>6938.17</v>
      </c>
      <c r="EAC16" s="49">
        <v>10</v>
      </c>
      <c r="EAD16" s="94" t="s">
        <v>631</v>
      </c>
      <c r="EAE16" s="49">
        <v>372</v>
      </c>
      <c r="EAF16" s="49" t="s">
        <v>625</v>
      </c>
      <c r="EAG16" s="95" t="s">
        <v>632</v>
      </c>
      <c r="EAH16" s="49" t="s">
        <v>629</v>
      </c>
      <c r="EAI16" s="96">
        <v>167</v>
      </c>
      <c r="EAJ16" s="97">
        <v>20.96</v>
      </c>
      <c r="EAK16" s="99">
        <f>EAJ16*EAI16</f>
        <v>3500.32</v>
      </c>
      <c r="EAL16" s="94">
        <f>EAE16-EAI16</f>
        <v>205</v>
      </c>
      <c r="EAM16" s="97">
        <v>16.77</v>
      </c>
      <c r="EAN16" s="99">
        <f>EAM16*EAL16</f>
        <v>3437.85</v>
      </c>
      <c r="EAO16" s="99">
        <f>EAN16+EAK16</f>
        <v>6938.17</v>
      </c>
      <c r="EAP16" s="94"/>
      <c r="EAQ16" s="99">
        <f>EAO16+EAP16</f>
        <v>6938.17</v>
      </c>
      <c r="EAS16" s="49">
        <v>10</v>
      </c>
      <c r="EAT16" s="94" t="s">
        <v>631</v>
      </c>
      <c r="EAU16" s="49">
        <v>372</v>
      </c>
      <c r="EAV16" s="49" t="s">
        <v>625</v>
      </c>
      <c r="EAW16" s="95" t="s">
        <v>632</v>
      </c>
      <c r="EAX16" s="49" t="s">
        <v>629</v>
      </c>
      <c r="EAY16" s="96">
        <v>167</v>
      </c>
      <c r="EAZ16" s="97">
        <v>20.96</v>
      </c>
      <c r="EBA16" s="99">
        <f>EAZ16*EAY16</f>
        <v>3500.32</v>
      </c>
      <c r="EBB16" s="94">
        <f>EAU16-EAY16</f>
        <v>205</v>
      </c>
      <c r="EBC16" s="97">
        <v>16.77</v>
      </c>
      <c r="EBD16" s="99">
        <f>EBC16*EBB16</f>
        <v>3437.85</v>
      </c>
      <c r="EBE16" s="99">
        <f>EBD16+EBA16</f>
        <v>6938.17</v>
      </c>
      <c r="EBF16" s="94"/>
      <c r="EBG16" s="99">
        <f>EBE16+EBF16</f>
        <v>6938.17</v>
      </c>
      <c r="EBI16" s="49">
        <v>10</v>
      </c>
      <c r="EBJ16" s="94" t="s">
        <v>631</v>
      </c>
      <c r="EBK16" s="49">
        <v>372</v>
      </c>
      <c r="EBL16" s="49" t="s">
        <v>625</v>
      </c>
      <c r="EBM16" s="95" t="s">
        <v>632</v>
      </c>
      <c r="EBN16" s="49" t="s">
        <v>629</v>
      </c>
      <c r="EBO16" s="96">
        <v>167</v>
      </c>
      <c r="EBP16" s="97">
        <v>20.96</v>
      </c>
      <c r="EBQ16" s="99">
        <f>EBP16*EBO16</f>
        <v>3500.32</v>
      </c>
      <c r="EBR16" s="94">
        <f>EBK16-EBO16</f>
        <v>205</v>
      </c>
      <c r="EBS16" s="97">
        <v>16.77</v>
      </c>
      <c r="EBT16" s="99">
        <f>EBS16*EBR16</f>
        <v>3437.85</v>
      </c>
      <c r="EBU16" s="99">
        <f>EBT16+EBQ16</f>
        <v>6938.17</v>
      </c>
      <c r="EBV16" s="94"/>
      <c r="EBW16" s="99">
        <f>EBU16+EBV16</f>
        <v>6938.17</v>
      </c>
      <c r="EBY16" s="49">
        <v>10</v>
      </c>
      <c r="EBZ16" s="94" t="s">
        <v>631</v>
      </c>
      <c r="ECA16" s="49">
        <v>372</v>
      </c>
      <c r="ECB16" s="49" t="s">
        <v>625</v>
      </c>
      <c r="ECC16" s="95" t="s">
        <v>632</v>
      </c>
      <c r="ECD16" s="49" t="s">
        <v>629</v>
      </c>
      <c r="ECE16" s="96">
        <v>167</v>
      </c>
      <c r="ECF16" s="97">
        <v>20.96</v>
      </c>
      <c r="ECG16" s="99">
        <f>ECF16*ECE16</f>
        <v>3500.32</v>
      </c>
      <c r="ECH16" s="94">
        <f>ECA16-ECE16</f>
        <v>205</v>
      </c>
      <c r="ECI16" s="97">
        <v>16.77</v>
      </c>
      <c r="ECJ16" s="99">
        <f>ECI16*ECH16</f>
        <v>3437.85</v>
      </c>
      <c r="ECK16" s="99">
        <f>ECJ16+ECG16</f>
        <v>6938.17</v>
      </c>
      <c r="ECL16" s="94"/>
      <c r="ECM16" s="99">
        <f>ECK16+ECL16</f>
        <v>6938.17</v>
      </c>
      <c r="ECO16" s="49">
        <v>10</v>
      </c>
      <c r="ECP16" s="94" t="s">
        <v>631</v>
      </c>
      <c r="ECQ16" s="49">
        <v>372</v>
      </c>
      <c r="ECR16" s="49" t="s">
        <v>625</v>
      </c>
      <c r="ECS16" s="95" t="s">
        <v>632</v>
      </c>
      <c r="ECT16" s="49" t="s">
        <v>629</v>
      </c>
      <c r="ECU16" s="96">
        <v>167</v>
      </c>
      <c r="ECV16" s="97">
        <v>20.96</v>
      </c>
      <c r="ECW16" s="99">
        <f>ECV16*ECU16</f>
        <v>3500.32</v>
      </c>
      <c r="ECX16" s="94">
        <f>ECQ16-ECU16</f>
        <v>205</v>
      </c>
      <c r="ECY16" s="97">
        <v>16.77</v>
      </c>
      <c r="ECZ16" s="99">
        <f>ECY16*ECX16</f>
        <v>3437.85</v>
      </c>
      <c r="EDA16" s="99">
        <f>ECZ16+ECW16</f>
        <v>6938.17</v>
      </c>
      <c r="EDB16" s="94"/>
      <c r="EDC16" s="99">
        <f>EDA16+EDB16</f>
        <v>6938.17</v>
      </c>
      <c r="EDE16" s="49">
        <v>10</v>
      </c>
      <c r="EDF16" s="94" t="s">
        <v>631</v>
      </c>
      <c r="EDG16" s="49">
        <v>372</v>
      </c>
      <c r="EDH16" s="49" t="s">
        <v>625</v>
      </c>
      <c r="EDI16" s="95" t="s">
        <v>632</v>
      </c>
      <c r="EDJ16" s="49" t="s">
        <v>629</v>
      </c>
      <c r="EDK16" s="96">
        <v>167</v>
      </c>
      <c r="EDL16" s="97">
        <v>20.96</v>
      </c>
      <c r="EDM16" s="99">
        <f>EDL16*EDK16</f>
        <v>3500.32</v>
      </c>
      <c r="EDN16" s="94">
        <f>EDG16-EDK16</f>
        <v>205</v>
      </c>
      <c r="EDO16" s="97">
        <v>16.77</v>
      </c>
      <c r="EDP16" s="99">
        <f>EDO16*EDN16</f>
        <v>3437.85</v>
      </c>
      <c r="EDQ16" s="99">
        <f>EDP16+EDM16</f>
        <v>6938.17</v>
      </c>
      <c r="EDR16" s="94"/>
      <c r="EDS16" s="99">
        <f>EDQ16+EDR16</f>
        <v>6938.17</v>
      </c>
      <c r="EDU16" s="49">
        <v>10</v>
      </c>
      <c r="EDV16" s="94" t="s">
        <v>631</v>
      </c>
      <c r="EDW16" s="49">
        <v>372</v>
      </c>
      <c r="EDX16" s="49" t="s">
        <v>625</v>
      </c>
      <c r="EDY16" s="95" t="s">
        <v>632</v>
      </c>
      <c r="EDZ16" s="49" t="s">
        <v>629</v>
      </c>
      <c r="EEA16" s="96">
        <v>167</v>
      </c>
      <c r="EEB16" s="97">
        <v>20.96</v>
      </c>
      <c r="EEC16" s="99">
        <f>EEB16*EEA16</f>
        <v>3500.32</v>
      </c>
      <c r="EED16" s="94">
        <f>EDW16-EEA16</f>
        <v>205</v>
      </c>
      <c r="EEE16" s="97">
        <v>16.77</v>
      </c>
      <c r="EEF16" s="99">
        <f>EEE16*EED16</f>
        <v>3437.85</v>
      </c>
      <c r="EEG16" s="99">
        <f>EEF16+EEC16</f>
        <v>6938.17</v>
      </c>
      <c r="EEH16" s="94"/>
      <c r="EEI16" s="99">
        <f>EEG16+EEH16</f>
        <v>6938.17</v>
      </c>
      <c r="EEK16" s="49">
        <v>10</v>
      </c>
      <c r="EEL16" s="94" t="s">
        <v>631</v>
      </c>
      <c r="EEM16" s="49">
        <v>372</v>
      </c>
      <c r="EEN16" s="49" t="s">
        <v>625</v>
      </c>
      <c r="EEO16" s="95" t="s">
        <v>632</v>
      </c>
      <c r="EEP16" s="49" t="s">
        <v>629</v>
      </c>
      <c r="EEQ16" s="96">
        <v>167</v>
      </c>
      <c r="EER16" s="97">
        <v>20.96</v>
      </c>
      <c r="EES16" s="99">
        <f>EER16*EEQ16</f>
        <v>3500.32</v>
      </c>
      <c r="EET16" s="94">
        <f>EEM16-EEQ16</f>
        <v>205</v>
      </c>
      <c r="EEU16" s="97">
        <v>16.77</v>
      </c>
      <c r="EEV16" s="99">
        <f>EEU16*EET16</f>
        <v>3437.85</v>
      </c>
      <c r="EEW16" s="99">
        <f>EEV16+EES16</f>
        <v>6938.17</v>
      </c>
      <c r="EEX16" s="94"/>
      <c r="EEY16" s="99">
        <f>EEW16+EEX16</f>
        <v>6938.17</v>
      </c>
      <c r="EFA16" s="49">
        <v>10</v>
      </c>
      <c r="EFB16" s="94" t="s">
        <v>631</v>
      </c>
      <c r="EFC16" s="49">
        <v>372</v>
      </c>
      <c r="EFD16" s="49" t="s">
        <v>625</v>
      </c>
      <c r="EFE16" s="95" t="s">
        <v>632</v>
      </c>
      <c r="EFF16" s="49" t="s">
        <v>629</v>
      </c>
      <c r="EFG16" s="96">
        <v>167</v>
      </c>
      <c r="EFH16" s="97">
        <v>20.96</v>
      </c>
      <c r="EFI16" s="99">
        <f>EFH16*EFG16</f>
        <v>3500.32</v>
      </c>
      <c r="EFJ16" s="94">
        <f>EFC16-EFG16</f>
        <v>205</v>
      </c>
      <c r="EFK16" s="97">
        <v>16.77</v>
      </c>
      <c r="EFL16" s="99">
        <f>EFK16*EFJ16</f>
        <v>3437.85</v>
      </c>
      <c r="EFM16" s="99">
        <f>EFL16+EFI16</f>
        <v>6938.17</v>
      </c>
      <c r="EFN16" s="94"/>
      <c r="EFO16" s="99">
        <f>EFM16+EFN16</f>
        <v>6938.17</v>
      </c>
      <c r="EFQ16" s="49">
        <v>10</v>
      </c>
      <c r="EFR16" s="94" t="s">
        <v>631</v>
      </c>
      <c r="EFS16" s="49">
        <v>372</v>
      </c>
      <c r="EFT16" s="49" t="s">
        <v>625</v>
      </c>
      <c r="EFU16" s="95" t="s">
        <v>632</v>
      </c>
      <c r="EFV16" s="49" t="s">
        <v>629</v>
      </c>
      <c r="EFW16" s="96">
        <v>167</v>
      </c>
      <c r="EFX16" s="97">
        <v>20.96</v>
      </c>
      <c r="EFY16" s="99">
        <f>EFX16*EFW16</f>
        <v>3500.32</v>
      </c>
      <c r="EFZ16" s="94">
        <f>EFS16-EFW16</f>
        <v>205</v>
      </c>
      <c r="EGA16" s="97">
        <v>16.77</v>
      </c>
      <c r="EGB16" s="99">
        <f>EGA16*EFZ16</f>
        <v>3437.85</v>
      </c>
      <c r="EGC16" s="99">
        <f>EGB16+EFY16</f>
        <v>6938.17</v>
      </c>
      <c r="EGD16" s="94"/>
      <c r="EGE16" s="99">
        <f>EGC16+EGD16</f>
        <v>6938.17</v>
      </c>
      <c r="EGG16" s="49">
        <v>10</v>
      </c>
      <c r="EGH16" s="94" t="s">
        <v>631</v>
      </c>
      <c r="EGI16" s="49">
        <v>372</v>
      </c>
      <c r="EGJ16" s="49" t="s">
        <v>625</v>
      </c>
      <c r="EGK16" s="95" t="s">
        <v>632</v>
      </c>
      <c r="EGL16" s="49" t="s">
        <v>629</v>
      </c>
      <c r="EGM16" s="96">
        <v>167</v>
      </c>
      <c r="EGN16" s="97">
        <v>20.96</v>
      </c>
      <c r="EGO16" s="99">
        <f>EGN16*EGM16</f>
        <v>3500.32</v>
      </c>
      <c r="EGP16" s="94">
        <f>EGI16-EGM16</f>
        <v>205</v>
      </c>
      <c r="EGQ16" s="97">
        <v>16.77</v>
      </c>
      <c r="EGR16" s="99">
        <f>EGQ16*EGP16</f>
        <v>3437.85</v>
      </c>
      <c r="EGS16" s="99">
        <f>EGR16+EGO16</f>
        <v>6938.17</v>
      </c>
      <c r="EGT16" s="94"/>
      <c r="EGU16" s="99">
        <f>EGS16+EGT16</f>
        <v>6938.17</v>
      </c>
      <c r="EGW16" s="49">
        <v>10</v>
      </c>
      <c r="EGX16" s="94" t="s">
        <v>631</v>
      </c>
      <c r="EGY16" s="49">
        <v>372</v>
      </c>
      <c r="EGZ16" s="49" t="s">
        <v>625</v>
      </c>
      <c r="EHA16" s="95" t="s">
        <v>632</v>
      </c>
      <c r="EHB16" s="49" t="s">
        <v>629</v>
      </c>
      <c r="EHC16" s="96">
        <v>167</v>
      </c>
      <c r="EHD16" s="97">
        <v>20.96</v>
      </c>
      <c r="EHE16" s="99">
        <f>EHD16*EHC16</f>
        <v>3500.32</v>
      </c>
      <c r="EHF16" s="94">
        <f>EGY16-EHC16</f>
        <v>205</v>
      </c>
      <c r="EHG16" s="97">
        <v>16.77</v>
      </c>
      <c r="EHH16" s="99">
        <f>EHG16*EHF16</f>
        <v>3437.85</v>
      </c>
      <c r="EHI16" s="99">
        <f>EHH16+EHE16</f>
        <v>6938.17</v>
      </c>
      <c r="EHJ16" s="94"/>
      <c r="EHK16" s="99">
        <f>EHI16+EHJ16</f>
        <v>6938.17</v>
      </c>
      <c r="EHM16" s="49">
        <v>10</v>
      </c>
      <c r="EHN16" s="94" t="s">
        <v>631</v>
      </c>
      <c r="EHO16" s="49">
        <v>372</v>
      </c>
      <c r="EHP16" s="49" t="s">
        <v>625</v>
      </c>
      <c r="EHQ16" s="95" t="s">
        <v>632</v>
      </c>
      <c r="EHR16" s="49" t="s">
        <v>629</v>
      </c>
      <c r="EHS16" s="96">
        <v>167</v>
      </c>
      <c r="EHT16" s="97">
        <v>20.96</v>
      </c>
      <c r="EHU16" s="99">
        <f>EHT16*EHS16</f>
        <v>3500.32</v>
      </c>
      <c r="EHV16" s="94">
        <f>EHO16-EHS16</f>
        <v>205</v>
      </c>
      <c r="EHW16" s="97">
        <v>16.77</v>
      </c>
      <c r="EHX16" s="99">
        <f>EHW16*EHV16</f>
        <v>3437.85</v>
      </c>
      <c r="EHY16" s="99">
        <f>EHX16+EHU16</f>
        <v>6938.17</v>
      </c>
      <c r="EHZ16" s="94"/>
      <c r="EIA16" s="99">
        <f>EHY16+EHZ16</f>
        <v>6938.17</v>
      </c>
      <c r="EIC16" s="49">
        <v>10</v>
      </c>
      <c r="EID16" s="94" t="s">
        <v>631</v>
      </c>
      <c r="EIE16" s="49">
        <v>372</v>
      </c>
      <c r="EIF16" s="49" t="s">
        <v>625</v>
      </c>
      <c r="EIG16" s="95" t="s">
        <v>632</v>
      </c>
      <c r="EIH16" s="49" t="s">
        <v>629</v>
      </c>
      <c r="EII16" s="96">
        <v>167</v>
      </c>
      <c r="EIJ16" s="97">
        <v>20.96</v>
      </c>
      <c r="EIK16" s="99">
        <f>EIJ16*EII16</f>
        <v>3500.32</v>
      </c>
      <c r="EIL16" s="94">
        <f>EIE16-EII16</f>
        <v>205</v>
      </c>
      <c r="EIM16" s="97">
        <v>16.77</v>
      </c>
      <c r="EIN16" s="99">
        <f>EIM16*EIL16</f>
        <v>3437.85</v>
      </c>
      <c r="EIO16" s="99">
        <f>EIN16+EIK16</f>
        <v>6938.17</v>
      </c>
      <c r="EIP16" s="94"/>
      <c r="EIQ16" s="99">
        <f>EIO16+EIP16</f>
        <v>6938.17</v>
      </c>
      <c r="EIS16" s="49">
        <v>10</v>
      </c>
      <c r="EIT16" s="94" t="s">
        <v>631</v>
      </c>
      <c r="EIU16" s="49">
        <v>372</v>
      </c>
      <c r="EIV16" s="49" t="s">
        <v>625</v>
      </c>
      <c r="EIW16" s="95" t="s">
        <v>632</v>
      </c>
      <c r="EIX16" s="49" t="s">
        <v>629</v>
      </c>
      <c r="EIY16" s="96">
        <v>167</v>
      </c>
      <c r="EIZ16" s="97">
        <v>20.96</v>
      </c>
      <c r="EJA16" s="99">
        <f>EIZ16*EIY16</f>
        <v>3500.32</v>
      </c>
      <c r="EJB16" s="94">
        <f>EIU16-EIY16</f>
        <v>205</v>
      </c>
      <c r="EJC16" s="97">
        <v>16.77</v>
      </c>
      <c r="EJD16" s="99">
        <f>EJC16*EJB16</f>
        <v>3437.85</v>
      </c>
      <c r="EJE16" s="99">
        <f>EJD16+EJA16</f>
        <v>6938.17</v>
      </c>
      <c r="EJF16" s="94"/>
      <c r="EJG16" s="99">
        <f>EJE16+EJF16</f>
        <v>6938.17</v>
      </c>
      <c r="EJI16" s="49">
        <v>10</v>
      </c>
      <c r="EJJ16" s="94" t="s">
        <v>631</v>
      </c>
      <c r="EJK16" s="49">
        <v>372</v>
      </c>
      <c r="EJL16" s="49" t="s">
        <v>625</v>
      </c>
      <c r="EJM16" s="95" t="s">
        <v>632</v>
      </c>
      <c r="EJN16" s="49" t="s">
        <v>629</v>
      </c>
      <c r="EJO16" s="96">
        <v>167</v>
      </c>
      <c r="EJP16" s="97">
        <v>20.96</v>
      </c>
      <c r="EJQ16" s="99">
        <f>EJP16*EJO16</f>
        <v>3500.32</v>
      </c>
      <c r="EJR16" s="94">
        <f>EJK16-EJO16</f>
        <v>205</v>
      </c>
      <c r="EJS16" s="97">
        <v>16.77</v>
      </c>
      <c r="EJT16" s="99">
        <f>EJS16*EJR16</f>
        <v>3437.85</v>
      </c>
      <c r="EJU16" s="99">
        <f>EJT16+EJQ16</f>
        <v>6938.17</v>
      </c>
      <c r="EJV16" s="94"/>
      <c r="EJW16" s="99">
        <f>EJU16+EJV16</f>
        <v>6938.17</v>
      </c>
      <c r="EJY16" s="49">
        <v>10</v>
      </c>
      <c r="EJZ16" s="94" t="s">
        <v>631</v>
      </c>
      <c r="EKA16" s="49">
        <v>372</v>
      </c>
      <c r="EKB16" s="49" t="s">
        <v>625</v>
      </c>
      <c r="EKC16" s="95" t="s">
        <v>632</v>
      </c>
      <c r="EKD16" s="49" t="s">
        <v>629</v>
      </c>
      <c r="EKE16" s="96">
        <v>167</v>
      </c>
      <c r="EKF16" s="97">
        <v>20.96</v>
      </c>
      <c r="EKG16" s="99">
        <f>EKF16*EKE16</f>
        <v>3500.32</v>
      </c>
      <c r="EKH16" s="94">
        <f>EKA16-EKE16</f>
        <v>205</v>
      </c>
      <c r="EKI16" s="97">
        <v>16.77</v>
      </c>
      <c r="EKJ16" s="99">
        <f>EKI16*EKH16</f>
        <v>3437.85</v>
      </c>
      <c r="EKK16" s="99">
        <f>EKJ16+EKG16</f>
        <v>6938.17</v>
      </c>
      <c r="EKL16" s="94"/>
      <c r="EKM16" s="99">
        <f>EKK16+EKL16</f>
        <v>6938.17</v>
      </c>
      <c r="EKO16" s="49">
        <v>10</v>
      </c>
      <c r="EKP16" s="94" t="s">
        <v>631</v>
      </c>
      <c r="EKQ16" s="49">
        <v>372</v>
      </c>
      <c r="EKR16" s="49" t="s">
        <v>625</v>
      </c>
      <c r="EKS16" s="95" t="s">
        <v>632</v>
      </c>
      <c r="EKT16" s="49" t="s">
        <v>629</v>
      </c>
      <c r="EKU16" s="96">
        <v>167</v>
      </c>
      <c r="EKV16" s="97">
        <v>20.96</v>
      </c>
      <c r="EKW16" s="99">
        <f>EKV16*EKU16</f>
        <v>3500.32</v>
      </c>
      <c r="EKX16" s="94">
        <f>EKQ16-EKU16</f>
        <v>205</v>
      </c>
      <c r="EKY16" s="97">
        <v>16.77</v>
      </c>
      <c r="EKZ16" s="99">
        <f>EKY16*EKX16</f>
        <v>3437.85</v>
      </c>
      <c r="ELA16" s="99">
        <f>EKZ16+EKW16</f>
        <v>6938.17</v>
      </c>
      <c r="ELB16" s="94"/>
      <c r="ELC16" s="99">
        <f>ELA16+ELB16</f>
        <v>6938.17</v>
      </c>
      <c r="ELE16" s="49">
        <v>10</v>
      </c>
      <c r="ELF16" s="94" t="s">
        <v>631</v>
      </c>
      <c r="ELG16" s="49">
        <v>372</v>
      </c>
      <c r="ELH16" s="49" t="s">
        <v>625</v>
      </c>
      <c r="ELI16" s="95" t="s">
        <v>632</v>
      </c>
      <c r="ELJ16" s="49" t="s">
        <v>629</v>
      </c>
      <c r="ELK16" s="96">
        <v>167</v>
      </c>
      <c r="ELL16" s="97">
        <v>20.96</v>
      </c>
      <c r="ELM16" s="99">
        <f>ELL16*ELK16</f>
        <v>3500.32</v>
      </c>
      <c r="ELN16" s="94">
        <f>ELG16-ELK16</f>
        <v>205</v>
      </c>
      <c r="ELO16" s="97">
        <v>16.77</v>
      </c>
      <c r="ELP16" s="99">
        <f>ELO16*ELN16</f>
        <v>3437.85</v>
      </c>
      <c r="ELQ16" s="99">
        <f>ELP16+ELM16</f>
        <v>6938.17</v>
      </c>
      <c r="ELR16" s="94"/>
      <c r="ELS16" s="99">
        <f>ELQ16+ELR16</f>
        <v>6938.17</v>
      </c>
      <c r="ELU16" s="49">
        <v>10</v>
      </c>
      <c r="ELV16" s="94" t="s">
        <v>631</v>
      </c>
      <c r="ELW16" s="49">
        <v>372</v>
      </c>
      <c r="ELX16" s="49" t="s">
        <v>625</v>
      </c>
      <c r="ELY16" s="95" t="s">
        <v>632</v>
      </c>
      <c r="ELZ16" s="49" t="s">
        <v>629</v>
      </c>
      <c r="EMA16" s="96">
        <v>167</v>
      </c>
      <c r="EMB16" s="97">
        <v>20.96</v>
      </c>
      <c r="EMC16" s="99">
        <f>EMB16*EMA16</f>
        <v>3500.32</v>
      </c>
      <c r="EMD16" s="94">
        <f>ELW16-EMA16</f>
        <v>205</v>
      </c>
      <c r="EME16" s="97">
        <v>16.77</v>
      </c>
      <c r="EMF16" s="99">
        <f>EME16*EMD16</f>
        <v>3437.85</v>
      </c>
      <c r="EMG16" s="99">
        <f>EMF16+EMC16</f>
        <v>6938.17</v>
      </c>
      <c r="EMH16" s="94"/>
      <c r="EMI16" s="99">
        <f>EMG16+EMH16</f>
        <v>6938.17</v>
      </c>
      <c r="EMK16" s="49">
        <v>10</v>
      </c>
      <c r="EML16" s="94" t="s">
        <v>631</v>
      </c>
      <c r="EMM16" s="49">
        <v>372</v>
      </c>
      <c r="EMN16" s="49" t="s">
        <v>625</v>
      </c>
      <c r="EMO16" s="95" t="s">
        <v>632</v>
      </c>
      <c r="EMP16" s="49" t="s">
        <v>629</v>
      </c>
      <c r="EMQ16" s="96">
        <v>167</v>
      </c>
      <c r="EMR16" s="97">
        <v>20.96</v>
      </c>
      <c r="EMS16" s="99">
        <f>EMR16*EMQ16</f>
        <v>3500.32</v>
      </c>
      <c r="EMT16" s="94">
        <f>EMM16-EMQ16</f>
        <v>205</v>
      </c>
      <c r="EMU16" s="97">
        <v>16.77</v>
      </c>
      <c r="EMV16" s="99">
        <f>EMU16*EMT16</f>
        <v>3437.85</v>
      </c>
      <c r="EMW16" s="99">
        <f>EMV16+EMS16</f>
        <v>6938.17</v>
      </c>
      <c r="EMX16" s="94"/>
      <c r="EMY16" s="99">
        <f>EMW16+EMX16</f>
        <v>6938.17</v>
      </c>
      <c r="ENA16" s="49">
        <v>10</v>
      </c>
      <c r="ENB16" s="94" t="s">
        <v>631</v>
      </c>
      <c r="ENC16" s="49">
        <v>372</v>
      </c>
      <c r="END16" s="49" t="s">
        <v>625</v>
      </c>
      <c r="ENE16" s="95" t="s">
        <v>632</v>
      </c>
      <c r="ENF16" s="49" t="s">
        <v>629</v>
      </c>
      <c r="ENG16" s="96">
        <v>167</v>
      </c>
      <c r="ENH16" s="97">
        <v>20.96</v>
      </c>
      <c r="ENI16" s="99">
        <f>ENH16*ENG16</f>
        <v>3500.32</v>
      </c>
      <c r="ENJ16" s="94">
        <f>ENC16-ENG16</f>
        <v>205</v>
      </c>
      <c r="ENK16" s="97">
        <v>16.77</v>
      </c>
      <c r="ENL16" s="99">
        <f>ENK16*ENJ16</f>
        <v>3437.85</v>
      </c>
      <c r="ENM16" s="99">
        <f>ENL16+ENI16</f>
        <v>6938.17</v>
      </c>
      <c r="ENN16" s="94"/>
      <c r="ENO16" s="99">
        <f>ENM16+ENN16</f>
        <v>6938.17</v>
      </c>
      <c r="ENQ16" s="49">
        <v>10</v>
      </c>
      <c r="ENR16" s="94" t="s">
        <v>631</v>
      </c>
      <c r="ENS16" s="49">
        <v>372</v>
      </c>
      <c r="ENT16" s="49" t="s">
        <v>625</v>
      </c>
      <c r="ENU16" s="95" t="s">
        <v>632</v>
      </c>
      <c r="ENV16" s="49" t="s">
        <v>629</v>
      </c>
      <c r="ENW16" s="96">
        <v>167</v>
      </c>
      <c r="ENX16" s="97">
        <v>20.96</v>
      </c>
      <c r="ENY16" s="99">
        <f>ENX16*ENW16</f>
        <v>3500.32</v>
      </c>
      <c r="ENZ16" s="94">
        <f>ENS16-ENW16</f>
        <v>205</v>
      </c>
      <c r="EOA16" s="97">
        <v>16.77</v>
      </c>
      <c r="EOB16" s="99">
        <f>EOA16*ENZ16</f>
        <v>3437.85</v>
      </c>
      <c r="EOC16" s="99">
        <f>EOB16+ENY16</f>
        <v>6938.17</v>
      </c>
      <c r="EOD16" s="94"/>
      <c r="EOE16" s="99">
        <f>EOC16+EOD16</f>
        <v>6938.17</v>
      </c>
      <c r="EOG16" s="49">
        <v>10</v>
      </c>
      <c r="EOH16" s="94" t="s">
        <v>631</v>
      </c>
      <c r="EOI16" s="49">
        <v>372</v>
      </c>
      <c r="EOJ16" s="49" t="s">
        <v>625</v>
      </c>
      <c r="EOK16" s="95" t="s">
        <v>632</v>
      </c>
      <c r="EOL16" s="49" t="s">
        <v>629</v>
      </c>
      <c r="EOM16" s="96">
        <v>167</v>
      </c>
      <c r="EON16" s="97">
        <v>20.96</v>
      </c>
      <c r="EOO16" s="99">
        <f>EON16*EOM16</f>
        <v>3500.32</v>
      </c>
      <c r="EOP16" s="94">
        <f>EOI16-EOM16</f>
        <v>205</v>
      </c>
      <c r="EOQ16" s="97">
        <v>16.77</v>
      </c>
      <c r="EOR16" s="99">
        <f>EOQ16*EOP16</f>
        <v>3437.85</v>
      </c>
      <c r="EOS16" s="99">
        <f>EOR16+EOO16</f>
        <v>6938.17</v>
      </c>
      <c r="EOT16" s="94"/>
      <c r="EOU16" s="99">
        <f>EOS16+EOT16</f>
        <v>6938.17</v>
      </c>
      <c r="EOW16" s="49">
        <v>10</v>
      </c>
      <c r="EOX16" s="94" t="s">
        <v>631</v>
      </c>
      <c r="EOY16" s="49">
        <v>372</v>
      </c>
      <c r="EOZ16" s="49" t="s">
        <v>625</v>
      </c>
      <c r="EPA16" s="95" t="s">
        <v>632</v>
      </c>
      <c r="EPB16" s="49" t="s">
        <v>629</v>
      </c>
      <c r="EPC16" s="96">
        <v>167</v>
      </c>
      <c r="EPD16" s="97">
        <v>20.96</v>
      </c>
      <c r="EPE16" s="99">
        <f>EPD16*EPC16</f>
        <v>3500.32</v>
      </c>
      <c r="EPF16" s="94">
        <f>EOY16-EPC16</f>
        <v>205</v>
      </c>
      <c r="EPG16" s="97">
        <v>16.77</v>
      </c>
      <c r="EPH16" s="99">
        <f>EPG16*EPF16</f>
        <v>3437.85</v>
      </c>
      <c r="EPI16" s="99">
        <f>EPH16+EPE16</f>
        <v>6938.17</v>
      </c>
      <c r="EPJ16" s="94"/>
      <c r="EPK16" s="99">
        <f>EPI16+EPJ16</f>
        <v>6938.17</v>
      </c>
      <c r="EPM16" s="49">
        <v>10</v>
      </c>
      <c r="EPN16" s="94" t="s">
        <v>631</v>
      </c>
      <c r="EPO16" s="49">
        <v>372</v>
      </c>
      <c r="EPP16" s="49" t="s">
        <v>625</v>
      </c>
      <c r="EPQ16" s="95" t="s">
        <v>632</v>
      </c>
      <c r="EPR16" s="49" t="s">
        <v>629</v>
      </c>
      <c r="EPS16" s="96">
        <v>167</v>
      </c>
      <c r="EPT16" s="97">
        <v>20.96</v>
      </c>
      <c r="EPU16" s="99">
        <f>EPT16*EPS16</f>
        <v>3500.32</v>
      </c>
      <c r="EPV16" s="94">
        <f>EPO16-EPS16</f>
        <v>205</v>
      </c>
      <c r="EPW16" s="97">
        <v>16.77</v>
      </c>
      <c r="EPX16" s="99">
        <f>EPW16*EPV16</f>
        <v>3437.85</v>
      </c>
      <c r="EPY16" s="99">
        <f>EPX16+EPU16</f>
        <v>6938.17</v>
      </c>
      <c r="EPZ16" s="94"/>
      <c r="EQA16" s="99">
        <f>EPY16+EPZ16</f>
        <v>6938.17</v>
      </c>
      <c r="EQC16" s="49">
        <v>10</v>
      </c>
      <c r="EQD16" s="94" t="s">
        <v>631</v>
      </c>
      <c r="EQE16" s="49">
        <v>372</v>
      </c>
      <c r="EQF16" s="49" t="s">
        <v>625</v>
      </c>
      <c r="EQG16" s="95" t="s">
        <v>632</v>
      </c>
      <c r="EQH16" s="49" t="s">
        <v>629</v>
      </c>
      <c r="EQI16" s="96">
        <v>167</v>
      </c>
      <c r="EQJ16" s="97">
        <v>20.96</v>
      </c>
      <c r="EQK16" s="99">
        <f>EQJ16*EQI16</f>
        <v>3500.32</v>
      </c>
      <c r="EQL16" s="94">
        <f>EQE16-EQI16</f>
        <v>205</v>
      </c>
      <c r="EQM16" s="97">
        <v>16.77</v>
      </c>
      <c r="EQN16" s="99">
        <f>EQM16*EQL16</f>
        <v>3437.85</v>
      </c>
      <c r="EQO16" s="99">
        <f>EQN16+EQK16</f>
        <v>6938.17</v>
      </c>
      <c r="EQP16" s="94"/>
      <c r="EQQ16" s="99">
        <f>EQO16+EQP16</f>
        <v>6938.17</v>
      </c>
      <c r="EQS16" s="49">
        <v>10</v>
      </c>
      <c r="EQT16" s="94" t="s">
        <v>631</v>
      </c>
      <c r="EQU16" s="49">
        <v>372</v>
      </c>
      <c r="EQV16" s="49" t="s">
        <v>625</v>
      </c>
      <c r="EQW16" s="95" t="s">
        <v>632</v>
      </c>
      <c r="EQX16" s="49" t="s">
        <v>629</v>
      </c>
      <c r="EQY16" s="96">
        <v>167</v>
      </c>
      <c r="EQZ16" s="97">
        <v>20.96</v>
      </c>
      <c r="ERA16" s="99">
        <f>EQZ16*EQY16</f>
        <v>3500.32</v>
      </c>
      <c r="ERB16" s="94">
        <f>EQU16-EQY16</f>
        <v>205</v>
      </c>
      <c r="ERC16" s="97">
        <v>16.77</v>
      </c>
      <c r="ERD16" s="99">
        <f>ERC16*ERB16</f>
        <v>3437.85</v>
      </c>
      <c r="ERE16" s="99">
        <f>ERD16+ERA16</f>
        <v>6938.17</v>
      </c>
      <c r="ERF16" s="94"/>
      <c r="ERG16" s="99">
        <f>ERE16+ERF16</f>
        <v>6938.17</v>
      </c>
      <c r="ERI16" s="49">
        <v>10</v>
      </c>
      <c r="ERJ16" s="94" t="s">
        <v>631</v>
      </c>
      <c r="ERK16" s="49">
        <v>372</v>
      </c>
      <c r="ERL16" s="49" t="s">
        <v>625</v>
      </c>
      <c r="ERM16" s="95" t="s">
        <v>632</v>
      </c>
      <c r="ERN16" s="49" t="s">
        <v>629</v>
      </c>
      <c r="ERO16" s="96">
        <v>167</v>
      </c>
      <c r="ERP16" s="97">
        <v>20.96</v>
      </c>
      <c r="ERQ16" s="99">
        <f>ERP16*ERO16</f>
        <v>3500.32</v>
      </c>
      <c r="ERR16" s="94">
        <f>ERK16-ERO16</f>
        <v>205</v>
      </c>
      <c r="ERS16" s="97">
        <v>16.77</v>
      </c>
      <c r="ERT16" s="99">
        <f>ERS16*ERR16</f>
        <v>3437.85</v>
      </c>
      <c r="ERU16" s="99">
        <f>ERT16+ERQ16</f>
        <v>6938.17</v>
      </c>
      <c r="ERV16" s="94"/>
      <c r="ERW16" s="99">
        <f>ERU16+ERV16</f>
        <v>6938.17</v>
      </c>
      <c r="ERY16" s="49">
        <v>10</v>
      </c>
      <c r="ERZ16" s="94" t="s">
        <v>631</v>
      </c>
      <c r="ESA16" s="49">
        <v>372</v>
      </c>
      <c r="ESB16" s="49" t="s">
        <v>625</v>
      </c>
      <c r="ESC16" s="95" t="s">
        <v>632</v>
      </c>
      <c r="ESD16" s="49" t="s">
        <v>629</v>
      </c>
      <c r="ESE16" s="96">
        <v>167</v>
      </c>
      <c r="ESF16" s="97">
        <v>20.96</v>
      </c>
      <c r="ESG16" s="99">
        <f>ESF16*ESE16</f>
        <v>3500.32</v>
      </c>
      <c r="ESH16" s="94">
        <f>ESA16-ESE16</f>
        <v>205</v>
      </c>
      <c r="ESI16" s="97">
        <v>16.77</v>
      </c>
      <c r="ESJ16" s="99">
        <f>ESI16*ESH16</f>
        <v>3437.85</v>
      </c>
      <c r="ESK16" s="99">
        <f>ESJ16+ESG16</f>
        <v>6938.17</v>
      </c>
      <c r="ESL16" s="94"/>
      <c r="ESM16" s="99">
        <f>ESK16+ESL16</f>
        <v>6938.17</v>
      </c>
      <c r="ESO16" s="49">
        <v>10</v>
      </c>
      <c r="ESP16" s="94" t="s">
        <v>631</v>
      </c>
      <c r="ESQ16" s="49">
        <v>372</v>
      </c>
      <c r="ESR16" s="49" t="s">
        <v>625</v>
      </c>
      <c r="ESS16" s="95" t="s">
        <v>632</v>
      </c>
      <c r="EST16" s="49" t="s">
        <v>629</v>
      </c>
      <c r="ESU16" s="96">
        <v>167</v>
      </c>
      <c r="ESV16" s="97">
        <v>20.96</v>
      </c>
      <c r="ESW16" s="99">
        <f>ESV16*ESU16</f>
        <v>3500.32</v>
      </c>
      <c r="ESX16" s="94">
        <f>ESQ16-ESU16</f>
        <v>205</v>
      </c>
      <c r="ESY16" s="97">
        <v>16.77</v>
      </c>
      <c r="ESZ16" s="99">
        <f>ESY16*ESX16</f>
        <v>3437.85</v>
      </c>
      <c r="ETA16" s="99">
        <f>ESZ16+ESW16</f>
        <v>6938.17</v>
      </c>
      <c r="ETB16" s="94"/>
      <c r="ETC16" s="99">
        <f>ETA16+ETB16</f>
        <v>6938.17</v>
      </c>
      <c r="ETE16" s="49">
        <v>10</v>
      </c>
      <c r="ETF16" s="94" t="s">
        <v>631</v>
      </c>
      <c r="ETG16" s="49">
        <v>372</v>
      </c>
      <c r="ETH16" s="49" t="s">
        <v>625</v>
      </c>
      <c r="ETI16" s="95" t="s">
        <v>632</v>
      </c>
      <c r="ETJ16" s="49" t="s">
        <v>629</v>
      </c>
      <c r="ETK16" s="96">
        <v>167</v>
      </c>
      <c r="ETL16" s="97">
        <v>20.96</v>
      </c>
      <c r="ETM16" s="99">
        <f>ETL16*ETK16</f>
        <v>3500.32</v>
      </c>
      <c r="ETN16" s="94">
        <f>ETG16-ETK16</f>
        <v>205</v>
      </c>
      <c r="ETO16" s="97">
        <v>16.77</v>
      </c>
      <c r="ETP16" s="99">
        <f>ETO16*ETN16</f>
        <v>3437.85</v>
      </c>
      <c r="ETQ16" s="99">
        <f>ETP16+ETM16</f>
        <v>6938.17</v>
      </c>
      <c r="ETR16" s="94"/>
      <c r="ETS16" s="99">
        <f>ETQ16+ETR16</f>
        <v>6938.17</v>
      </c>
      <c r="ETU16" s="49">
        <v>10</v>
      </c>
      <c r="ETV16" s="94" t="s">
        <v>631</v>
      </c>
      <c r="ETW16" s="49">
        <v>372</v>
      </c>
      <c r="ETX16" s="49" t="s">
        <v>625</v>
      </c>
      <c r="ETY16" s="95" t="s">
        <v>632</v>
      </c>
      <c r="ETZ16" s="49" t="s">
        <v>629</v>
      </c>
      <c r="EUA16" s="96">
        <v>167</v>
      </c>
      <c r="EUB16" s="97">
        <v>20.96</v>
      </c>
      <c r="EUC16" s="99">
        <f>EUB16*EUA16</f>
        <v>3500.32</v>
      </c>
      <c r="EUD16" s="94">
        <f>ETW16-EUA16</f>
        <v>205</v>
      </c>
      <c r="EUE16" s="97">
        <v>16.77</v>
      </c>
      <c r="EUF16" s="99">
        <f>EUE16*EUD16</f>
        <v>3437.85</v>
      </c>
      <c r="EUG16" s="99">
        <f>EUF16+EUC16</f>
        <v>6938.17</v>
      </c>
      <c r="EUH16" s="94"/>
      <c r="EUI16" s="99">
        <f>EUG16+EUH16</f>
        <v>6938.17</v>
      </c>
      <c r="EUK16" s="49">
        <v>10</v>
      </c>
      <c r="EUL16" s="94" t="s">
        <v>631</v>
      </c>
      <c r="EUM16" s="49">
        <v>372</v>
      </c>
      <c r="EUN16" s="49" t="s">
        <v>625</v>
      </c>
      <c r="EUO16" s="95" t="s">
        <v>632</v>
      </c>
      <c r="EUP16" s="49" t="s">
        <v>629</v>
      </c>
      <c r="EUQ16" s="96">
        <v>167</v>
      </c>
      <c r="EUR16" s="97">
        <v>20.96</v>
      </c>
      <c r="EUS16" s="99">
        <f>EUR16*EUQ16</f>
        <v>3500.32</v>
      </c>
      <c r="EUT16" s="94">
        <f>EUM16-EUQ16</f>
        <v>205</v>
      </c>
      <c r="EUU16" s="97">
        <v>16.77</v>
      </c>
      <c r="EUV16" s="99">
        <f>EUU16*EUT16</f>
        <v>3437.85</v>
      </c>
      <c r="EUW16" s="99">
        <f>EUV16+EUS16</f>
        <v>6938.17</v>
      </c>
      <c r="EUX16" s="94"/>
      <c r="EUY16" s="99">
        <f>EUW16+EUX16</f>
        <v>6938.17</v>
      </c>
      <c r="EVA16" s="49">
        <v>10</v>
      </c>
      <c r="EVB16" s="94" t="s">
        <v>631</v>
      </c>
      <c r="EVC16" s="49">
        <v>372</v>
      </c>
      <c r="EVD16" s="49" t="s">
        <v>625</v>
      </c>
      <c r="EVE16" s="95" t="s">
        <v>632</v>
      </c>
      <c r="EVF16" s="49" t="s">
        <v>629</v>
      </c>
      <c r="EVG16" s="96">
        <v>167</v>
      </c>
      <c r="EVH16" s="97">
        <v>20.96</v>
      </c>
      <c r="EVI16" s="99">
        <f>EVH16*EVG16</f>
        <v>3500.32</v>
      </c>
      <c r="EVJ16" s="94">
        <f>EVC16-EVG16</f>
        <v>205</v>
      </c>
      <c r="EVK16" s="97">
        <v>16.77</v>
      </c>
      <c r="EVL16" s="99">
        <f>EVK16*EVJ16</f>
        <v>3437.85</v>
      </c>
      <c r="EVM16" s="99">
        <f>EVL16+EVI16</f>
        <v>6938.17</v>
      </c>
      <c r="EVN16" s="94"/>
      <c r="EVO16" s="99">
        <f>EVM16+EVN16</f>
        <v>6938.17</v>
      </c>
      <c r="EVQ16" s="49">
        <v>10</v>
      </c>
      <c r="EVR16" s="94" t="s">
        <v>631</v>
      </c>
      <c r="EVS16" s="49">
        <v>372</v>
      </c>
      <c r="EVT16" s="49" t="s">
        <v>625</v>
      </c>
      <c r="EVU16" s="95" t="s">
        <v>632</v>
      </c>
      <c r="EVV16" s="49" t="s">
        <v>629</v>
      </c>
      <c r="EVW16" s="96">
        <v>167</v>
      </c>
      <c r="EVX16" s="97">
        <v>20.96</v>
      </c>
      <c r="EVY16" s="99">
        <f>EVX16*EVW16</f>
        <v>3500.32</v>
      </c>
      <c r="EVZ16" s="94">
        <f>EVS16-EVW16</f>
        <v>205</v>
      </c>
      <c r="EWA16" s="97">
        <v>16.77</v>
      </c>
      <c r="EWB16" s="99">
        <f>EWA16*EVZ16</f>
        <v>3437.85</v>
      </c>
      <c r="EWC16" s="99">
        <f>EWB16+EVY16</f>
        <v>6938.17</v>
      </c>
      <c r="EWD16" s="94"/>
      <c r="EWE16" s="99">
        <f>EWC16+EWD16</f>
        <v>6938.17</v>
      </c>
      <c r="EWG16" s="49">
        <v>10</v>
      </c>
      <c r="EWH16" s="94" t="s">
        <v>631</v>
      </c>
      <c r="EWI16" s="49">
        <v>372</v>
      </c>
      <c r="EWJ16" s="49" t="s">
        <v>625</v>
      </c>
      <c r="EWK16" s="95" t="s">
        <v>632</v>
      </c>
      <c r="EWL16" s="49" t="s">
        <v>629</v>
      </c>
      <c r="EWM16" s="96">
        <v>167</v>
      </c>
      <c r="EWN16" s="97">
        <v>20.96</v>
      </c>
      <c r="EWO16" s="99">
        <f>EWN16*EWM16</f>
        <v>3500.32</v>
      </c>
      <c r="EWP16" s="94">
        <f>EWI16-EWM16</f>
        <v>205</v>
      </c>
      <c r="EWQ16" s="97">
        <v>16.77</v>
      </c>
      <c r="EWR16" s="99">
        <f>EWQ16*EWP16</f>
        <v>3437.85</v>
      </c>
      <c r="EWS16" s="99">
        <f>EWR16+EWO16</f>
        <v>6938.17</v>
      </c>
      <c r="EWT16" s="94"/>
      <c r="EWU16" s="99">
        <f>EWS16+EWT16</f>
        <v>6938.17</v>
      </c>
      <c r="EWW16" s="49">
        <v>10</v>
      </c>
      <c r="EWX16" s="94" t="s">
        <v>631</v>
      </c>
      <c r="EWY16" s="49">
        <v>372</v>
      </c>
      <c r="EWZ16" s="49" t="s">
        <v>625</v>
      </c>
      <c r="EXA16" s="95" t="s">
        <v>632</v>
      </c>
      <c r="EXB16" s="49" t="s">
        <v>629</v>
      </c>
      <c r="EXC16" s="96">
        <v>167</v>
      </c>
      <c r="EXD16" s="97">
        <v>20.96</v>
      </c>
      <c r="EXE16" s="99">
        <f>EXD16*EXC16</f>
        <v>3500.32</v>
      </c>
      <c r="EXF16" s="94">
        <f>EWY16-EXC16</f>
        <v>205</v>
      </c>
      <c r="EXG16" s="97">
        <v>16.77</v>
      </c>
      <c r="EXH16" s="99">
        <f>EXG16*EXF16</f>
        <v>3437.85</v>
      </c>
      <c r="EXI16" s="99">
        <f>EXH16+EXE16</f>
        <v>6938.17</v>
      </c>
      <c r="EXJ16" s="94"/>
      <c r="EXK16" s="99">
        <f>EXI16+EXJ16</f>
        <v>6938.17</v>
      </c>
      <c r="EXM16" s="49">
        <v>10</v>
      </c>
      <c r="EXN16" s="94" t="s">
        <v>631</v>
      </c>
      <c r="EXO16" s="49">
        <v>372</v>
      </c>
      <c r="EXP16" s="49" t="s">
        <v>625</v>
      </c>
      <c r="EXQ16" s="95" t="s">
        <v>632</v>
      </c>
      <c r="EXR16" s="49" t="s">
        <v>629</v>
      </c>
      <c r="EXS16" s="96">
        <v>167</v>
      </c>
      <c r="EXT16" s="97">
        <v>20.96</v>
      </c>
      <c r="EXU16" s="99">
        <f>EXT16*EXS16</f>
        <v>3500.32</v>
      </c>
      <c r="EXV16" s="94">
        <f>EXO16-EXS16</f>
        <v>205</v>
      </c>
      <c r="EXW16" s="97">
        <v>16.77</v>
      </c>
      <c r="EXX16" s="99">
        <f>EXW16*EXV16</f>
        <v>3437.85</v>
      </c>
      <c r="EXY16" s="99">
        <f>EXX16+EXU16</f>
        <v>6938.17</v>
      </c>
      <c r="EXZ16" s="94"/>
      <c r="EYA16" s="99">
        <f>EXY16+EXZ16</f>
        <v>6938.17</v>
      </c>
      <c r="EYC16" s="49">
        <v>10</v>
      </c>
      <c r="EYD16" s="94" t="s">
        <v>631</v>
      </c>
      <c r="EYE16" s="49">
        <v>372</v>
      </c>
      <c r="EYF16" s="49" t="s">
        <v>625</v>
      </c>
      <c r="EYG16" s="95" t="s">
        <v>632</v>
      </c>
      <c r="EYH16" s="49" t="s">
        <v>629</v>
      </c>
      <c r="EYI16" s="96">
        <v>167</v>
      </c>
      <c r="EYJ16" s="97">
        <v>20.96</v>
      </c>
      <c r="EYK16" s="99">
        <f>EYJ16*EYI16</f>
        <v>3500.32</v>
      </c>
      <c r="EYL16" s="94">
        <f>EYE16-EYI16</f>
        <v>205</v>
      </c>
      <c r="EYM16" s="97">
        <v>16.77</v>
      </c>
      <c r="EYN16" s="99">
        <f>EYM16*EYL16</f>
        <v>3437.85</v>
      </c>
      <c r="EYO16" s="99">
        <f>EYN16+EYK16</f>
        <v>6938.17</v>
      </c>
      <c r="EYP16" s="94"/>
      <c r="EYQ16" s="99">
        <f>EYO16+EYP16</f>
        <v>6938.17</v>
      </c>
      <c r="EYS16" s="49">
        <v>10</v>
      </c>
      <c r="EYT16" s="94" t="s">
        <v>631</v>
      </c>
      <c r="EYU16" s="49">
        <v>372</v>
      </c>
      <c r="EYV16" s="49" t="s">
        <v>625</v>
      </c>
      <c r="EYW16" s="95" t="s">
        <v>632</v>
      </c>
      <c r="EYX16" s="49" t="s">
        <v>629</v>
      </c>
      <c r="EYY16" s="96">
        <v>167</v>
      </c>
      <c r="EYZ16" s="97">
        <v>20.96</v>
      </c>
      <c r="EZA16" s="99">
        <f>EYZ16*EYY16</f>
        <v>3500.32</v>
      </c>
      <c r="EZB16" s="94">
        <f>EYU16-EYY16</f>
        <v>205</v>
      </c>
      <c r="EZC16" s="97">
        <v>16.77</v>
      </c>
      <c r="EZD16" s="99">
        <f>EZC16*EZB16</f>
        <v>3437.85</v>
      </c>
      <c r="EZE16" s="99">
        <f>EZD16+EZA16</f>
        <v>6938.17</v>
      </c>
      <c r="EZF16" s="94"/>
      <c r="EZG16" s="99">
        <f>EZE16+EZF16</f>
        <v>6938.17</v>
      </c>
      <c r="EZI16" s="49">
        <v>10</v>
      </c>
      <c r="EZJ16" s="94" t="s">
        <v>631</v>
      </c>
      <c r="EZK16" s="49">
        <v>372</v>
      </c>
      <c r="EZL16" s="49" t="s">
        <v>625</v>
      </c>
      <c r="EZM16" s="95" t="s">
        <v>632</v>
      </c>
      <c r="EZN16" s="49" t="s">
        <v>629</v>
      </c>
      <c r="EZO16" s="96">
        <v>167</v>
      </c>
      <c r="EZP16" s="97">
        <v>20.96</v>
      </c>
      <c r="EZQ16" s="99">
        <f>EZP16*EZO16</f>
        <v>3500.32</v>
      </c>
      <c r="EZR16" s="94">
        <f>EZK16-EZO16</f>
        <v>205</v>
      </c>
      <c r="EZS16" s="97">
        <v>16.77</v>
      </c>
      <c r="EZT16" s="99">
        <f>EZS16*EZR16</f>
        <v>3437.85</v>
      </c>
      <c r="EZU16" s="99">
        <f>EZT16+EZQ16</f>
        <v>6938.17</v>
      </c>
      <c r="EZV16" s="94"/>
      <c r="EZW16" s="99">
        <f>EZU16+EZV16</f>
        <v>6938.17</v>
      </c>
      <c r="EZY16" s="49">
        <v>10</v>
      </c>
      <c r="EZZ16" s="94" t="s">
        <v>631</v>
      </c>
      <c r="FAA16" s="49">
        <v>372</v>
      </c>
      <c r="FAB16" s="49" t="s">
        <v>625</v>
      </c>
      <c r="FAC16" s="95" t="s">
        <v>632</v>
      </c>
      <c r="FAD16" s="49" t="s">
        <v>629</v>
      </c>
      <c r="FAE16" s="96">
        <v>167</v>
      </c>
      <c r="FAF16" s="97">
        <v>20.96</v>
      </c>
      <c r="FAG16" s="99">
        <f>FAF16*FAE16</f>
        <v>3500.32</v>
      </c>
      <c r="FAH16" s="94">
        <f>FAA16-FAE16</f>
        <v>205</v>
      </c>
      <c r="FAI16" s="97">
        <v>16.77</v>
      </c>
      <c r="FAJ16" s="99">
        <f>FAI16*FAH16</f>
        <v>3437.85</v>
      </c>
      <c r="FAK16" s="99">
        <f>FAJ16+FAG16</f>
        <v>6938.17</v>
      </c>
      <c r="FAL16" s="94"/>
      <c r="FAM16" s="99">
        <f>FAK16+FAL16</f>
        <v>6938.17</v>
      </c>
      <c r="FAO16" s="49">
        <v>10</v>
      </c>
      <c r="FAP16" s="94" t="s">
        <v>631</v>
      </c>
      <c r="FAQ16" s="49">
        <v>372</v>
      </c>
      <c r="FAR16" s="49" t="s">
        <v>625</v>
      </c>
      <c r="FAS16" s="95" t="s">
        <v>632</v>
      </c>
      <c r="FAT16" s="49" t="s">
        <v>629</v>
      </c>
      <c r="FAU16" s="96">
        <v>167</v>
      </c>
      <c r="FAV16" s="97">
        <v>20.96</v>
      </c>
      <c r="FAW16" s="99">
        <f>FAV16*FAU16</f>
        <v>3500.32</v>
      </c>
      <c r="FAX16" s="94">
        <f>FAQ16-FAU16</f>
        <v>205</v>
      </c>
      <c r="FAY16" s="97">
        <v>16.77</v>
      </c>
      <c r="FAZ16" s="99">
        <f>FAY16*FAX16</f>
        <v>3437.85</v>
      </c>
      <c r="FBA16" s="99">
        <f>FAZ16+FAW16</f>
        <v>6938.17</v>
      </c>
      <c r="FBB16" s="94"/>
      <c r="FBC16" s="99">
        <f>FBA16+FBB16</f>
        <v>6938.17</v>
      </c>
      <c r="FBE16" s="49">
        <v>10</v>
      </c>
      <c r="FBF16" s="94" t="s">
        <v>631</v>
      </c>
      <c r="FBG16" s="49">
        <v>372</v>
      </c>
      <c r="FBH16" s="49" t="s">
        <v>625</v>
      </c>
      <c r="FBI16" s="95" t="s">
        <v>632</v>
      </c>
      <c r="FBJ16" s="49" t="s">
        <v>629</v>
      </c>
      <c r="FBK16" s="96">
        <v>167</v>
      </c>
      <c r="FBL16" s="97">
        <v>20.96</v>
      </c>
      <c r="FBM16" s="99">
        <f>FBL16*FBK16</f>
        <v>3500.32</v>
      </c>
      <c r="FBN16" s="94">
        <f>FBG16-FBK16</f>
        <v>205</v>
      </c>
      <c r="FBO16" s="97">
        <v>16.77</v>
      </c>
      <c r="FBP16" s="99">
        <f>FBO16*FBN16</f>
        <v>3437.85</v>
      </c>
      <c r="FBQ16" s="99">
        <f>FBP16+FBM16</f>
        <v>6938.17</v>
      </c>
      <c r="FBR16" s="94"/>
      <c r="FBS16" s="99">
        <f>FBQ16+FBR16</f>
        <v>6938.17</v>
      </c>
      <c r="FBU16" s="49">
        <v>10</v>
      </c>
      <c r="FBV16" s="94" t="s">
        <v>631</v>
      </c>
      <c r="FBW16" s="49">
        <v>372</v>
      </c>
      <c r="FBX16" s="49" t="s">
        <v>625</v>
      </c>
      <c r="FBY16" s="95" t="s">
        <v>632</v>
      </c>
      <c r="FBZ16" s="49" t="s">
        <v>629</v>
      </c>
      <c r="FCA16" s="96">
        <v>167</v>
      </c>
      <c r="FCB16" s="97">
        <v>20.96</v>
      </c>
      <c r="FCC16" s="99">
        <f>FCB16*FCA16</f>
        <v>3500.32</v>
      </c>
      <c r="FCD16" s="94">
        <f>FBW16-FCA16</f>
        <v>205</v>
      </c>
      <c r="FCE16" s="97">
        <v>16.77</v>
      </c>
      <c r="FCF16" s="99">
        <f>FCE16*FCD16</f>
        <v>3437.85</v>
      </c>
      <c r="FCG16" s="99">
        <f>FCF16+FCC16</f>
        <v>6938.17</v>
      </c>
      <c r="FCH16" s="94"/>
      <c r="FCI16" s="99">
        <f>FCG16+FCH16</f>
        <v>6938.17</v>
      </c>
      <c r="FCK16" s="49">
        <v>10</v>
      </c>
      <c r="FCL16" s="94" t="s">
        <v>631</v>
      </c>
      <c r="FCM16" s="49">
        <v>372</v>
      </c>
      <c r="FCN16" s="49" t="s">
        <v>625</v>
      </c>
      <c r="FCO16" s="95" t="s">
        <v>632</v>
      </c>
      <c r="FCP16" s="49" t="s">
        <v>629</v>
      </c>
      <c r="FCQ16" s="96">
        <v>167</v>
      </c>
      <c r="FCR16" s="97">
        <v>20.96</v>
      </c>
      <c r="FCS16" s="99">
        <f>FCR16*FCQ16</f>
        <v>3500.32</v>
      </c>
      <c r="FCT16" s="94">
        <f>FCM16-FCQ16</f>
        <v>205</v>
      </c>
      <c r="FCU16" s="97">
        <v>16.77</v>
      </c>
      <c r="FCV16" s="99">
        <f>FCU16*FCT16</f>
        <v>3437.85</v>
      </c>
      <c r="FCW16" s="99">
        <f>FCV16+FCS16</f>
        <v>6938.17</v>
      </c>
      <c r="FCX16" s="94"/>
      <c r="FCY16" s="99">
        <f>FCW16+FCX16</f>
        <v>6938.17</v>
      </c>
      <c r="FDA16" s="49">
        <v>10</v>
      </c>
      <c r="FDB16" s="94" t="s">
        <v>631</v>
      </c>
      <c r="FDC16" s="49">
        <v>372</v>
      </c>
      <c r="FDD16" s="49" t="s">
        <v>625</v>
      </c>
      <c r="FDE16" s="95" t="s">
        <v>632</v>
      </c>
      <c r="FDF16" s="49" t="s">
        <v>629</v>
      </c>
      <c r="FDG16" s="96">
        <v>167</v>
      </c>
      <c r="FDH16" s="97">
        <v>20.96</v>
      </c>
      <c r="FDI16" s="99">
        <f>FDH16*FDG16</f>
        <v>3500.32</v>
      </c>
      <c r="FDJ16" s="94">
        <f>FDC16-FDG16</f>
        <v>205</v>
      </c>
      <c r="FDK16" s="97">
        <v>16.77</v>
      </c>
      <c r="FDL16" s="99">
        <f>FDK16*FDJ16</f>
        <v>3437.85</v>
      </c>
      <c r="FDM16" s="99">
        <f>FDL16+FDI16</f>
        <v>6938.17</v>
      </c>
      <c r="FDN16" s="94"/>
      <c r="FDO16" s="99">
        <f>FDM16+FDN16</f>
        <v>6938.17</v>
      </c>
      <c r="FDQ16" s="49">
        <v>10</v>
      </c>
      <c r="FDR16" s="94" t="s">
        <v>631</v>
      </c>
      <c r="FDS16" s="49">
        <v>372</v>
      </c>
      <c r="FDT16" s="49" t="s">
        <v>625</v>
      </c>
      <c r="FDU16" s="95" t="s">
        <v>632</v>
      </c>
      <c r="FDV16" s="49" t="s">
        <v>629</v>
      </c>
      <c r="FDW16" s="96">
        <v>167</v>
      </c>
      <c r="FDX16" s="97">
        <v>20.96</v>
      </c>
      <c r="FDY16" s="99">
        <f>FDX16*FDW16</f>
        <v>3500.32</v>
      </c>
      <c r="FDZ16" s="94">
        <f>FDS16-FDW16</f>
        <v>205</v>
      </c>
      <c r="FEA16" s="97">
        <v>16.77</v>
      </c>
      <c r="FEB16" s="99">
        <f>FEA16*FDZ16</f>
        <v>3437.85</v>
      </c>
      <c r="FEC16" s="99">
        <f>FEB16+FDY16</f>
        <v>6938.17</v>
      </c>
      <c r="FED16" s="94"/>
      <c r="FEE16" s="99">
        <f>FEC16+FED16</f>
        <v>6938.17</v>
      </c>
      <c r="FEG16" s="49">
        <v>10</v>
      </c>
      <c r="FEH16" s="94" t="s">
        <v>631</v>
      </c>
      <c r="FEI16" s="49">
        <v>372</v>
      </c>
      <c r="FEJ16" s="49" t="s">
        <v>625</v>
      </c>
      <c r="FEK16" s="95" t="s">
        <v>632</v>
      </c>
      <c r="FEL16" s="49" t="s">
        <v>629</v>
      </c>
      <c r="FEM16" s="96">
        <v>167</v>
      </c>
      <c r="FEN16" s="97">
        <v>20.96</v>
      </c>
      <c r="FEO16" s="99">
        <f>FEN16*FEM16</f>
        <v>3500.32</v>
      </c>
      <c r="FEP16" s="94">
        <f>FEI16-FEM16</f>
        <v>205</v>
      </c>
      <c r="FEQ16" s="97">
        <v>16.77</v>
      </c>
      <c r="FER16" s="99">
        <f>FEQ16*FEP16</f>
        <v>3437.85</v>
      </c>
      <c r="FES16" s="99">
        <f>FER16+FEO16</f>
        <v>6938.17</v>
      </c>
      <c r="FET16" s="94"/>
      <c r="FEU16" s="99">
        <f>FES16+FET16</f>
        <v>6938.17</v>
      </c>
      <c r="FEW16" s="49">
        <v>10</v>
      </c>
      <c r="FEX16" s="94" t="s">
        <v>631</v>
      </c>
      <c r="FEY16" s="49">
        <v>372</v>
      </c>
      <c r="FEZ16" s="49" t="s">
        <v>625</v>
      </c>
      <c r="FFA16" s="95" t="s">
        <v>632</v>
      </c>
      <c r="FFB16" s="49" t="s">
        <v>629</v>
      </c>
      <c r="FFC16" s="96">
        <v>167</v>
      </c>
      <c r="FFD16" s="97">
        <v>20.96</v>
      </c>
      <c r="FFE16" s="99">
        <f>FFD16*FFC16</f>
        <v>3500.32</v>
      </c>
      <c r="FFF16" s="94">
        <f>FEY16-FFC16</f>
        <v>205</v>
      </c>
      <c r="FFG16" s="97">
        <v>16.77</v>
      </c>
      <c r="FFH16" s="99">
        <f>FFG16*FFF16</f>
        <v>3437.85</v>
      </c>
      <c r="FFI16" s="99">
        <f>FFH16+FFE16</f>
        <v>6938.17</v>
      </c>
      <c r="FFJ16" s="94"/>
      <c r="FFK16" s="99">
        <f>FFI16+FFJ16</f>
        <v>6938.17</v>
      </c>
      <c r="FFM16" s="49">
        <v>10</v>
      </c>
      <c r="FFN16" s="94" t="s">
        <v>631</v>
      </c>
      <c r="FFO16" s="49">
        <v>372</v>
      </c>
      <c r="FFP16" s="49" t="s">
        <v>625</v>
      </c>
      <c r="FFQ16" s="95" t="s">
        <v>632</v>
      </c>
      <c r="FFR16" s="49" t="s">
        <v>629</v>
      </c>
      <c r="FFS16" s="96">
        <v>167</v>
      </c>
      <c r="FFT16" s="97">
        <v>20.96</v>
      </c>
      <c r="FFU16" s="99">
        <f>FFT16*FFS16</f>
        <v>3500.32</v>
      </c>
      <c r="FFV16" s="94">
        <f>FFO16-FFS16</f>
        <v>205</v>
      </c>
      <c r="FFW16" s="97">
        <v>16.77</v>
      </c>
      <c r="FFX16" s="99">
        <f>FFW16*FFV16</f>
        <v>3437.85</v>
      </c>
      <c r="FFY16" s="99">
        <f>FFX16+FFU16</f>
        <v>6938.17</v>
      </c>
      <c r="FFZ16" s="94"/>
      <c r="FGA16" s="99">
        <f>FFY16+FFZ16</f>
        <v>6938.17</v>
      </c>
      <c r="FGC16" s="49">
        <v>10</v>
      </c>
      <c r="FGD16" s="94" t="s">
        <v>631</v>
      </c>
      <c r="FGE16" s="49">
        <v>372</v>
      </c>
      <c r="FGF16" s="49" t="s">
        <v>625</v>
      </c>
      <c r="FGG16" s="95" t="s">
        <v>632</v>
      </c>
      <c r="FGH16" s="49" t="s">
        <v>629</v>
      </c>
      <c r="FGI16" s="96">
        <v>167</v>
      </c>
      <c r="FGJ16" s="97">
        <v>20.96</v>
      </c>
      <c r="FGK16" s="99">
        <f>FGJ16*FGI16</f>
        <v>3500.32</v>
      </c>
      <c r="FGL16" s="94">
        <f>FGE16-FGI16</f>
        <v>205</v>
      </c>
      <c r="FGM16" s="97">
        <v>16.77</v>
      </c>
      <c r="FGN16" s="99">
        <f>FGM16*FGL16</f>
        <v>3437.85</v>
      </c>
      <c r="FGO16" s="99">
        <f>FGN16+FGK16</f>
        <v>6938.17</v>
      </c>
      <c r="FGP16" s="94"/>
      <c r="FGQ16" s="99">
        <f>FGO16+FGP16</f>
        <v>6938.17</v>
      </c>
      <c r="FGS16" s="49">
        <v>10</v>
      </c>
      <c r="FGT16" s="94" t="s">
        <v>631</v>
      </c>
      <c r="FGU16" s="49">
        <v>372</v>
      </c>
      <c r="FGV16" s="49" t="s">
        <v>625</v>
      </c>
      <c r="FGW16" s="95" t="s">
        <v>632</v>
      </c>
      <c r="FGX16" s="49" t="s">
        <v>629</v>
      </c>
      <c r="FGY16" s="96">
        <v>167</v>
      </c>
      <c r="FGZ16" s="97">
        <v>20.96</v>
      </c>
      <c r="FHA16" s="99">
        <f>FGZ16*FGY16</f>
        <v>3500.32</v>
      </c>
      <c r="FHB16" s="94">
        <f>FGU16-FGY16</f>
        <v>205</v>
      </c>
      <c r="FHC16" s="97">
        <v>16.77</v>
      </c>
      <c r="FHD16" s="99">
        <f>FHC16*FHB16</f>
        <v>3437.85</v>
      </c>
      <c r="FHE16" s="99">
        <f>FHD16+FHA16</f>
        <v>6938.17</v>
      </c>
      <c r="FHF16" s="94"/>
      <c r="FHG16" s="99">
        <f>FHE16+FHF16</f>
        <v>6938.17</v>
      </c>
      <c r="FHI16" s="49">
        <v>10</v>
      </c>
      <c r="FHJ16" s="94" t="s">
        <v>631</v>
      </c>
      <c r="FHK16" s="49">
        <v>372</v>
      </c>
      <c r="FHL16" s="49" t="s">
        <v>625</v>
      </c>
      <c r="FHM16" s="95" t="s">
        <v>632</v>
      </c>
      <c r="FHN16" s="49" t="s">
        <v>629</v>
      </c>
      <c r="FHO16" s="96">
        <v>167</v>
      </c>
      <c r="FHP16" s="97">
        <v>20.96</v>
      </c>
      <c r="FHQ16" s="99">
        <f>FHP16*FHO16</f>
        <v>3500.32</v>
      </c>
      <c r="FHR16" s="94">
        <f>FHK16-FHO16</f>
        <v>205</v>
      </c>
      <c r="FHS16" s="97">
        <v>16.77</v>
      </c>
      <c r="FHT16" s="99">
        <f>FHS16*FHR16</f>
        <v>3437.85</v>
      </c>
      <c r="FHU16" s="99">
        <f>FHT16+FHQ16</f>
        <v>6938.17</v>
      </c>
      <c r="FHV16" s="94"/>
      <c r="FHW16" s="99">
        <f>FHU16+FHV16</f>
        <v>6938.17</v>
      </c>
      <c r="FHY16" s="49">
        <v>10</v>
      </c>
      <c r="FHZ16" s="94" t="s">
        <v>631</v>
      </c>
      <c r="FIA16" s="49">
        <v>372</v>
      </c>
      <c r="FIB16" s="49" t="s">
        <v>625</v>
      </c>
      <c r="FIC16" s="95" t="s">
        <v>632</v>
      </c>
      <c r="FID16" s="49" t="s">
        <v>629</v>
      </c>
      <c r="FIE16" s="96">
        <v>167</v>
      </c>
      <c r="FIF16" s="97">
        <v>20.96</v>
      </c>
      <c r="FIG16" s="99">
        <f>FIF16*FIE16</f>
        <v>3500.32</v>
      </c>
      <c r="FIH16" s="94">
        <f>FIA16-FIE16</f>
        <v>205</v>
      </c>
      <c r="FII16" s="97">
        <v>16.77</v>
      </c>
      <c r="FIJ16" s="99">
        <f>FII16*FIH16</f>
        <v>3437.85</v>
      </c>
      <c r="FIK16" s="99">
        <f>FIJ16+FIG16</f>
        <v>6938.17</v>
      </c>
      <c r="FIL16" s="94"/>
      <c r="FIM16" s="99">
        <f>FIK16+FIL16</f>
        <v>6938.17</v>
      </c>
      <c r="FIO16" s="49">
        <v>10</v>
      </c>
      <c r="FIP16" s="94" t="s">
        <v>631</v>
      </c>
      <c r="FIQ16" s="49">
        <v>372</v>
      </c>
      <c r="FIR16" s="49" t="s">
        <v>625</v>
      </c>
      <c r="FIS16" s="95" t="s">
        <v>632</v>
      </c>
      <c r="FIT16" s="49" t="s">
        <v>629</v>
      </c>
      <c r="FIU16" s="96">
        <v>167</v>
      </c>
      <c r="FIV16" s="97">
        <v>20.96</v>
      </c>
      <c r="FIW16" s="99">
        <f>FIV16*FIU16</f>
        <v>3500.32</v>
      </c>
      <c r="FIX16" s="94">
        <f>FIQ16-FIU16</f>
        <v>205</v>
      </c>
      <c r="FIY16" s="97">
        <v>16.77</v>
      </c>
      <c r="FIZ16" s="99">
        <f>FIY16*FIX16</f>
        <v>3437.85</v>
      </c>
      <c r="FJA16" s="99">
        <f>FIZ16+FIW16</f>
        <v>6938.17</v>
      </c>
      <c r="FJB16" s="94"/>
      <c r="FJC16" s="99">
        <f>FJA16+FJB16</f>
        <v>6938.17</v>
      </c>
      <c r="FJE16" s="49">
        <v>10</v>
      </c>
      <c r="FJF16" s="94" t="s">
        <v>631</v>
      </c>
      <c r="FJG16" s="49">
        <v>372</v>
      </c>
      <c r="FJH16" s="49" t="s">
        <v>625</v>
      </c>
      <c r="FJI16" s="95" t="s">
        <v>632</v>
      </c>
      <c r="FJJ16" s="49" t="s">
        <v>629</v>
      </c>
      <c r="FJK16" s="96">
        <v>167</v>
      </c>
      <c r="FJL16" s="97">
        <v>20.96</v>
      </c>
      <c r="FJM16" s="99">
        <f>FJL16*FJK16</f>
        <v>3500.32</v>
      </c>
      <c r="FJN16" s="94">
        <f>FJG16-FJK16</f>
        <v>205</v>
      </c>
      <c r="FJO16" s="97">
        <v>16.77</v>
      </c>
      <c r="FJP16" s="99">
        <f>FJO16*FJN16</f>
        <v>3437.85</v>
      </c>
      <c r="FJQ16" s="99">
        <f>FJP16+FJM16</f>
        <v>6938.17</v>
      </c>
      <c r="FJR16" s="94"/>
      <c r="FJS16" s="99">
        <f>FJQ16+FJR16</f>
        <v>6938.17</v>
      </c>
      <c r="FJU16" s="49">
        <v>10</v>
      </c>
      <c r="FJV16" s="94" t="s">
        <v>631</v>
      </c>
      <c r="FJW16" s="49">
        <v>372</v>
      </c>
      <c r="FJX16" s="49" t="s">
        <v>625</v>
      </c>
      <c r="FJY16" s="95" t="s">
        <v>632</v>
      </c>
      <c r="FJZ16" s="49" t="s">
        <v>629</v>
      </c>
      <c r="FKA16" s="96">
        <v>167</v>
      </c>
      <c r="FKB16" s="97">
        <v>20.96</v>
      </c>
      <c r="FKC16" s="99">
        <f>FKB16*FKA16</f>
        <v>3500.32</v>
      </c>
      <c r="FKD16" s="94">
        <f>FJW16-FKA16</f>
        <v>205</v>
      </c>
      <c r="FKE16" s="97">
        <v>16.77</v>
      </c>
      <c r="FKF16" s="99">
        <f>FKE16*FKD16</f>
        <v>3437.85</v>
      </c>
      <c r="FKG16" s="99">
        <f>FKF16+FKC16</f>
        <v>6938.17</v>
      </c>
      <c r="FKH16" s="94"/>
      <c r="FKI16" s="99">
        <f>FKG16+FKH16</f>
        <v>6938.17</v>
      </c>
      <c r="FKK16" s="49">
        <v>10</v>
      </c>
      <c r="FKL16" s="94" t="s">
        <v>631</v>
      </c>
      <c r="FKM16" s="49">
        <v>372</v>
      </c>
      <c r="FKN16" s="49" t="s">
        <v>625</v>
      </c>
      <c r="FKO16" s="95" t="s">
        <v>632</v>
      </c>
      <c r="FKP16" s="49" t="s">
        <v>629</v>
      </c>
      <c r="FKQ16" s="96">
        <v>167</v>
      </c>
      <c r="FKR16" s="97">
        <v>20.96</v>
      </c>
      <c r="FKS16" s="99">
        <f>FKR16*FKQ16</f>
        <v>3500.32</v>
      </c>
      <c r="FKT16" s="94">
        <f>FKM16-FKQ16</f>
        <v>205</v>
      </c>
      <c r="FKU16" s="97">
        <v>16.77</v>
      </c>
      <c r="FKV16" s="99">
        <f>FKU16*FKT16</f>
        <v>3437.85</v>
      </c>
      <c r="FKW16" s="99">
        <f>FKV16+FKS16</f>
        <v>6938.17</v>
      </c>
      <c r="FKX16" s="94"/>
      <c r="FKY16" s="99">
        <f>FKW16+FKX16</f>
        <v>6938.17</v>
      </c>
      <c r="FLA16" s="49">
        <v>10</v>
      </c>
      <c r="FLB16" s="94" t="s">
        <v>631</v>
      </c>
      <c r="FLC16" s="49">
        <v>372</v>
      </c>
      <c r="FLD16" s="49" t="s">
        <v>625</v>
      </c>
      <c r="FLE16" s="95" t="s">
        <v>632</v>
      </c>
      <c r="FLF16" s="49" t="s">
        <v>629</v>
      </c>
      <c r="FLG16" s="96">
        <v>167</v>
      </c>
      <c r="FLH16" s="97">
        <v>20.96</v>
      </c>
      <c r="FLI16" s="99">
        <f>FLH16*FLG16</f>
        <v>3500.32</v>
      </c>
      <c r="FLJ16" s="94">
        <f>FLC16-FLG16</f>
        <v>205</v>
      </c>
      <c r="FLK16" s="97">
        <v>16.77</v>
      </c>
      <c r="FLL16" s="99">
        <f>FLK16*FLJ16</f>
        <v>3437.85</v>
      </c>
      <c r="FLM16" s="99">
        <f>FLL16+FLI16</f>
        <v>6938.17</v>
      </c>
      <c r="FLN16" s="94"/>
      <c r="FLO16" s="99">
        <f>FLM16+FLN16</f>
        <v>6938.17</v>
      </c>
      <c r="FLQ16" s="49">
        <v>10</v>
      </c>
      <c r="FLR16" s="94" t="s">
        <v>631</v>
      </c>
      <c r="FLS16" s="49">
        <v>372</v>
      </c>
      <c r="FLT16" s="49" t="s">
        <v>625</v>
      </c>
      <c r="FLU16" s="95" t="s">
        <v>632</v>
      </c>
      <c r="FLV16" s="49" t="s">
        <v>629</v>
      </c>
      <c r="FLW16" s="96">
        <v>167</v>
      </c>
      <c r="FLX16" s="97">
        <v>20.96</v>
      </c>
      <c r="FLY16" s="99">
        <f>FLX16*FLW16</f>
        <v>3500.32</v>
      </c>
      <c r="FLZ16" s="94">
        <f>FLS16-FLW16</f>
        <v>205</v>
      </c>
      <c r="FMA16" s="97">
        <v>16.77</v>
      </c>
      <c r="FMB16" s="99">
        <f>FMA16*FLZ16</f>
        <v>3437.85</v>
      </c>
      <c r="FMC16" s="99">
        <f>FMB16+FLY16</f>
        <v>6938.17</v>
      </c>
      <c r="FMD16" s="94"/>
      <c r="FME16" s="99">
        <f>FMC16+FMD16</f>
        <v>6938.17</v>
      </c>
      <c r="FMG16" s="49">
        <v>10</v>
      </c>
      <c r="FMH16" s="94" t="s">
        <v>631</v>
      </c>
      <c r="FMI16" s="49">
        <v>372</v>
      </c>
      <c r="FMJ16" s="49" t="s">
        <v>625</v>
      </c>
      <c r="FMK16" s="95" t="s">
        <v>632</v>
      </c>
      <c r="FML16" s="49" t="s">
        <v>629</v>
      </c>
      <c r="FMM16" s="96">
        <v>167</v>
      </c>
      <c r="FMN16" s="97">
        <v>20.96</v>
      </c>
      <c r="FMO16" s="99">
        <f>FMN16*FMM16</f>
        <v>3500.32</v>
      </c>
      <c r="FMP16" s="94">
        <f>FMI16-FMM16</f>
        <v>205</v>
      </c>
      <c r="FMQ16" s="97">
        <v>16.77</v>
      </c>
      <c r="FMR16" s="99">
        <f>FMQ16*FMP16</f>
        <v>3437.85</v>
      </c>
      <c r="FMS16" s="99">
        <f>FMR16+FMO16</f>
        <v>6938.17</v>
      </c>
      <c r="FMT16" s="94"/>
      <c r="FMU16" s="99">
        <f>FMS16+FMT16</f>
        <v>6938.17</v>
      </c>
      <c r="FMW16" s="49">
        <v>10</v>
      </c>
      <c r="FMX16" s="94" t="s">
        <v>631</v>
      </c>
      <c r="FMY16" s="49">
        <v>372</v>
      </c>
      <c r="FMZ16" s="49" t="s">
        <v>625</v>
      </c>
      <c r="FNA16" s="95" t="s">
        <v>632</v>
      </c>
      <c r="FNB16" s="49" t="s">
        <v>629</v>
      </c>
      <c r="FNC16" s="96">
        <v>167</v>
      </c>
      <c r="FND16" s="97">
        <v>20.96</v>
      </c>
      <c r="FNE16" s="99">
        <f>FND16*FNC16</f>
        <v>3500.32</v>
      </c>
      <c r="FNF16" s="94">
        <f>FMY16-FNC16</f>
        <v>205</v>
      </c>
      <c r="FNG16" s="97">
        <v>16.77</v>
      </c>
      <c r="FNH16" s="99">
        <f>FNG16*FNF16</f>
        <v>3437.85</v>
      </c>
      <c r="FNI16" s="99">
        <f>FNH16+FNE16</f>
        <v>6938.17</v>
      </c>
      <c r="FNJ16" s="94"/>
      <c r="FNK16" s="99">
        <f>FNI16+FNJ16</f>
        <v>6938.17</v>
      </c>
      <c r="FNM16" s="49">
        <v>10</v>
      </c>
      <c r="FNN16" s="94" t="s">
        <v>631</v>
      </c>
      <c r="FNO16" s="49">
        <v>372</v>
      </c>
      <c r="FNP16" s="49" t="s">
        <v>625</v>
      </c>
      <c r="FNQ16" s="95" t="s">
        <v>632</v>
      </c>
      <c r="FNR16" s="49" t="s">
        <v>629</v>
      </c>
      <c r="FNS16" s="96">
        <v>167</v>
      </c>
      <c r="FNT16" s="97">
        <v>20.96</v>
      </c>
      <c r="FNU16" s="99">
        <f>FNT16*FNS16</f>
        <v>3500.32</v>
      </c>
      <c r="FNV16" s="94">
        <f>FNO16-FNS16</f>
        <v>205</v>
      </c>
      <c r="FNW16" s="97">
        <v>16.77</v>
      </c>
      <c r="FNX16" s="99">
        <f>FNW16*FNV16</f>
        <v>3437.85</v>
      </c>
      <c r="FNY16" s="99">
        <f>FNX16+FNU16</f>
        <v>6938.17</v>
      </c>
      <c r="FNZ16" s="94"/>
      <c r="FOA16" s="99">
        <f>FNY16+FNZ16</f>
        <v>6938.17</v>
      </c>
      <c r="FOC16" s="49">
        <v>10</v>
      </c>
      <c r="FOD16" s="94" t="s">
        <v>631</v>
      </c>
      <c r="FOE16" s="49">
        <v>372</v>
      </c>
      <c r="FOF16" s="49" t="s">
        <v>625</v>
      </c>
      <c r="FOG16" s="95" t="s">
        <v>632</v>
      </c>
      <c r="FOH16" s="49" t="s">
        <v>629</v>
      </c>
      <c r="FOI16" s="96">
        <v>167</v>
      </c>
      <c r="FOJ16" s="97">
        <v>20.96</v>
      </c>
      <c r="FOK16" s="99">
        <f>FOJ16*FOI16</f>
        <v>3500.32</v>
      </c>
      <c r="FOL16" s="94">
        <f>FOE16-FOI16</f>
        <v>205</v>
      </c>
      <c r="FOM16" s="97">
        <v>16.77</v>
      </c>
      <c r="FON16" s="99">
        <f>FOM16*FOL16</f>
        <v>3437.85</v>
      </c>
      <c r="FOO16" s="99">
        <f>FON16+FOK16</f>
        <v>6938.17</v>
      </c>
      <c r="FOP16" s="94"/>
      <c r="FOQ16" s="99">
        <f>FOO16+FOP16</f>
        <v>6938.17</v>
      </c>
      <c r="FOS16" s="49">
        <v>10</v>
      </c>
      <c r="FOT16" s="94" t="s">
        <v>631</v>
      </c>
      <c r="FOU16" s="49">
        <v>372</v>
      </c>
      <c r="FOV16" s="49" t="s">
        <v>625</v>
      </c>
      <c r="FOW16" s="95" t="s">
        <v>632</v>
      </c>
      <c r="FOX16" s="49" t="s">
        <v>629</v>
      </c>
      <c r="FOY16" s="96">
        <v>167</v>
      </c>
      <c r="FOZ16" s="97">
        <v>20.96</v>
      </c>
      <c r="FPA16" s="99">
        <f>FOZ16*FOY16</f>
        <v>3500.32</v>
      </c>
      <c r="FPB16" s="94">
        <f>FOU16-FOY16</f>
        <v>205</v>
      </c>
      <c r="FPC16" s="97">
        <v>16.77</v>
      </c>
      <c r="FPD16" s="99">
        <f>FPC16*FPB16</f>
        <v>3437.85</v>
      </c>
      <c r="FPE16" s="99">
        <f>FPD16+FPA16</f>
        <v>6938.17</v>
      </c>
      <c r="FPF16" s="94"/>
      <c r="FPG16" s="99">
        <f>FPE16+FPF16</f>
        <v>6938.17</v>
      </c>
      <c r="FPI16" s="49">
        <v>10</v>
      </c>
      <c r="FPJ16" s="94" t="s">
        <v>631</v>
      </c>
      <c r="FPK16" s="49">
        <v>372</v>
      </c>
      <c r="FPL16" s="49" t="s">
        <v>625</v>
      </c>
      <c r="FPM16" s="95" t="s">
        <v>632</v>
      </c>
      <c r="FPN16" s="49" t="s">
        <v>629</v>
      </c>
      <c r="FPO16" s="96">
        <v>167</v>
      </c>
      <c r="FPP16" s="97">
        <v>20.96</v>
      </c>
      <c r="FPQ16" s="99">
        <f>FPP16*FPO16</f>
        <v>3500.32</v>
      </c>
      <c r="FPR16" s="94">
        <f>FPK16-FPO16</f>
        <v>205</v>
      </c>
      <c r="FPS16" s="97">
        <v>16.77</v>
      </c>
      <c r="FPT16" s="99">
        <f>FPS16*FPR16</f>
        <v>3437.85</v>
      </c>
      <c r="FPU16" s="99">
        <f>FPT16+FPQ16</f>
        <v>6938.17</v>
      </c>
      <c r="FPV16" s="94"/>
      <c r="FPW16" s="99">
        <f>FPU16+FPV16</f>
        <v>6938.17</v>
      </c>
      <c r="FPY16" s="49">
        <v>10</v>
      </c>
      <c r="FPZ16" s="94" t="s">
        <v>631</v>
      </c>
      <c r="FQA16" s="49">
        <v>372</v>
      </c>
      <c r="FQB16" s="49" t="s">
        <v>625</v>
      </c>
      <c r="FQC16" s="95" t="s">
        <v>632</v>
      </c>
      <c r="FQD16" s="49" t="s">
        <v>629</v>
      </c>
      <c r="FQE16" s="96">
        <v>167</v>
      </c>
      <c r="FQF16" s="97">
        <v>20.96</v>
      </c>
      <c r="FQG16" s="99">
        <f>FQF16*FQE16</f>
        <v>3500.32</v>
      </c>
      <c r="FQH16" s="94">
        <f>FQA16-FQE16</f>
        <v>205</v>
      </c>
      <c r="FQI16" s="97">
        <v>16.77</v>
      </c>
      <c r="FQJ16" s="99">
        <f>FQI16*FQH16</f>
        <v>3437.85</v>
      </c>
      <c r="FQK16" s="99">
        <f>FQJ16+FQG16</f>
        <v>6938.17</v>
      </c>
      <c r="FQL16" s="94"/>
      <c r="FQM16" s="99">
        <f>FQK16+FQL16</f>
        <v>6938.17</v>
      </c>
      <c r="FQO16" s="49">
        <v>10</v>
      </c>
      <c r="FQP16" s="94" t="s">
        <v>631</v>
      </c>
      <c r="FQQ16" s="49">
        <v>372</v>
      </c>
      <c r="FQR16" s="49" t="s">
        <v>625</v>
      </c>
      <c r="FQS16" s="95" t="s">
        <v>632</v>
      </c>
      <c r="FQT16" s="49" t="s">
        <v>629</v>
      </c>
      <c r="FQU16" s="96">
        <v>167</v>
      </c>
      <c r="FQV16" s="97">
        <v>20.96</v>
      </c>
      <c r="FQW16" s="99">
        <f>FQV16*FQU16</f>
        <v>3500.32</v>
      </c>
      <c r="FQX16" s="94">
        <f>FQQ16-FQU16</f>
        <v>205</v>
      </c>
      <c r="FQY16" s="97">
        <v>16.77</v>
      </c>
      <c r="FQZ16" s="99">
        <f>FQY16*FQX16</f>
        <v>3437.85</v>
      </c>
      <c r="FRA16" s="99">
        <f>FQZ16+FQW16</f>
        <v>6938.17</v>
      </c>
      <c r="FRB16" s="94"/>
      <c r="FRC16" s="99">
        <f>FRA16+FRB16</f>
        <v>6938.17</v>
      </c>
      <c r="FRE16" s="49">
        <v>10</v>
      </c>
      <c r="FRF16" s="94" t="s">
        <v>631</v>
      </c>
      <c r="FRG16" s="49">
        <v>372</v>
      </c>
      <c r="FRH16" s="49" t="s">
        <v>625</v>
      </c>
      <c r="FRI16" s="95" t="s">
        <v>632</v>
      </c>
      <c r="FRJ16" s="49" t="s">
        <v>629</v>
      </c>
      <c r="FRK16" s="96">
        <v>167</v>
      </c>
      <c r="FRL16" s="97">
        <v>20.96</v>
      </c>
      <c r="FRM16" s="99">
        <f>FRL16*FRK16</f>
        <v>3500.32</v>
      </c>
      <c r="FRN16" s="94">
        <f>FRG16-FRK16</f>
        <v>205</v>
      </c>
      <c r="FRO16" s="97">
        <v>16.77</v>
      </c>
      <c r="FRP16" s="99">
        <f>FRO16*FRN16</f>
        <v>3437.85</v>
      </c>
      <c r="FRQ16" s="99">
        <f>FRP16+FRM16</f>
        <v>6938.17</v>
      </c>
      <c r="FRR16" s="94"/>
      <c r="FRS16" s="99">
        <f>FRQ16+FRR16</f>
        <v>6938.17</v>
      </c>
      <c r="FRU16" s="49">
        <v>10</v>
      </c>
      <c r="FRV16" s="94" t="s">
        <v>631</v>
      </c>
      <c r="FRW16" s="49">
        <v>372</v>
      </c>
      <c r="FRX16" s="49" t="s">
        <v>625</v>
      </c>
      <c r="FRY16" s="95" t="s">
        <v>632</v>
      </c>
      <c r="FRZ16" s="49" t="s">
        <v>629</v>
      </c>
      <c r="FSA16" s="96">
        <v>167</v>
      </c>
      <c r="FSB16" s="97">
        <v>20.96</v>
      </c>
      <c r="FSC16" s="99">
        <f>FSB16*FSA16</f>
        <v>3500.32</v>
      </c>
      <c r="FSD16" s="94">
        <f>FRW16-FSA16</f>
        <v>205</v>
      </c>
      <c r="FSE16" s="97">
        <v>16.77</v>
      </c>
      <c r="FSF16" s="99">
        <f>FSE16*FSD16</f>
        <v>3437.85</v>
      </c>
      <c r="FSG16" s="99">
        <f>FSF16+FSC16</f>
        <v>6938.17</v>
      </c>
      <c r="FSH16" s="94"/>
      <c r="FSI16" s="99">
        <f>FSG16+FSH16</f>
        <v>6938.17</v>
      </c>
      <c r="FSK16" s="49">
        <v>10</v>
      </c>
      <c r="FSL16" s="94" t="s">
        <v>631</v>
      </c>
      <c r="FSM16" s="49">
        <v>372</v>
      </c>
      <c r="FSN16" s="49" t="s">
        <v>625</v>
      </c>
      <c r="FSO16" s="95" t="s">
        <v>632</v>
      </c>
      <c r="FSP16" s="49" t="s">
        <v>629</v>
      </c>
      <c r="FSQ16" s="96">
        <v>167</v>
      </c>
      <c r="FSR16" s="97">
        <v>20.96</v>
      </c>
      <c r="FSS16" s="99">
        <f>FSR16*FSQ16</f>
        <v>3500.32</v>
      </c>
      <c r="FST16" s="94">
        <f>FSM16-FSQ16</f>
        <v>205</v>
      </c>
      <c r="FSU16" s="97">
        <v>16.77</v>
      </c>
      <c r="FSV16" s="99">
        <f>FSU16*FST16</f>
        <v>3437.85</v>
      </c>
      <c r="FSW16" s="99">
        <f>FSV16+FSS16</f>
        <v>6938.17</v>
      </c>
      <c r="FSX16" s="94"/>
      <c r="FSY16" s="99">
        <f>FSW16+FSX16</f>
        <v>6938.17</v>
      </c>
      <c r="FTA16" s="49">
        <v>10</v>
      </c>
      <c r="FTB16" s="94" t="s">
        <v>631</v>
      </c>
      <c r="FTC16" s="49">
        <v>372</v>
      </c>
      <c r="FTD16" s="49" t="s">
        <v>625</v>
      </c>
      <c r="FTE16" s="95" t="s">
        <v>632</v>
      </c>
      <c r="FTF16" s="49" t="s">
        <v>629</v>
      </c>
      <c r="FTG16" s="96">
        <v>167</v>
      </c>
      <c r="FTH16" s="97">
        <v>20.96</v>
      </c>
      <c r="FTI16" s="99">
        <f>FTH16*FTG16</f>
        <v>3500.32</v>
      </c>
      <c r="FTJ16" s="94">
        <f>FTC16-FTG16</f>
        <v>205</v>
      </c>
      <c r="FTK16" s="97">
        <v>16.77</v>
      </c>
      <c r="FTL16" s="99">
        <f>FTK16*FTJ16</f>
        <v>3437.85</v>
      </c>
      <c r="FTM16" s="99">
        <f>FTL16+FTI16</f>
        <v>6938.17</v>
      </c>
      <c r="FTN16" s="94"/>
      <c r="FTO16" s="99">
        <f>FTM16+FTN16</f>
        <v>6938.17</v>
      </c>
      <c r="FTQ16" s="49">
        <v>10</v>
      </c>
      <c r="FTR16" s="94" t="s">
        <v>631</v>
      </c>
      <c r="FTS16" s="49">
        <v>372</v>
      </c>
      <c r="FTT16" s="49" t="s">
        <v>625</v>
      </c>
      <c r="FTU16" s="95" t="s">
        <v>632</v>
      </c>
      <c r="FTV16" s="49" t="s">
        <v>629</v>
      </c>
      <c r="FTW16" s="96">
        <v>167</v>
      </c>
      <c r="FTX16" s="97">
        <v>20.96</v>
      </c>
      <c r="FTY16" s="99">
        <f>FTX16*FTW16</f>
        <v>3500.32</v>
      </c>
      <c r="FTZ16" s="94">
        <f>FTS16-FTW16</f>
        <v>205</v>
      </c>
      <c r="FUA16" s="97">
        <v>16.77</v>
      </c>
      <c r="FUB16" s="99">
        <f>FUA16*FTZ16</f>
        <v>3437.85</v>
      </c>
      <c r="FUC16" s="99">
        <f>FUB16+FTY16</f>
        <v>6938.17</v>
      </c>
      <c r="FUD16" s="94"/>
      <c r="FUE16" s="99">
        <f>FUC16+FUD16</f>
        <v>6938.17</v>
      </c>
      <c r="FUG16" s="49">
        <v>10</v>
      </c>
      <c r="FUH16" s="94" t="s">
        <v>631</v>
      </c>
      <c r="FUI16" s="49">
        <v>372</v>
      </c>
      <c r="FUJ16" s="49" t="s">
        <v>625</v>
      </c>
      <c r="FUK16" s="95" t="s">
        <v>632</v>
      </c>
      <c r="FUL16" s="49" t="s">
        <v>629</v>
      </c>
      <c r="FUM16" s="96">
        <v>167</v>
      </c>
      <c r="FUN16" s="97">
        <v>20.96</v>
      </c>
      <c r="FUO16" s="99">
        <f>FUN16*FUM16</f>
        <v>3500.32</v>
      </c>
      <c r="FUP16" s="94">
        <f>FUI16-FUM16</f>
        <v>205</v>
      </c>
      <c r="FUQ16" s="97">
        <v>16.77</v>
      </c>
      <c r="FUR16" s="99">
        <f>FUQ16*FUP16</f>
        <v>3437.85</v>
      </c>
      <c r="FUS16" s="99">
        <f>FUR16+FUO16</f>
        <v>6938.17</v>
      </c>
      <c r="FUT16" s="94"/>
      <c r="FUU16" s="99">
        <f>FUS16+FUT16</f>
        <v>6938.17</v>
      </c>
      <c r="FUW16" s="49">
        <v>10</v>
      </c>
      <c r="FUX16" s="94" t="s">
        <v>631</v>
      </c>
      <c r="FUY16" s="49">
        <v>372</v>
      </c>
      <c r="FUZ16" s="49" t="s">
        <v>625</v>
      </c>
      <c r="FVA16" s="95" t="s">
        <v>632</v>
      </c>
      <c r="FVB16" s="49" t="s">
        <v>629</v>
      </c>
      <c r="FVC16" s="96">
        <v>167</v>
      </c>
      <c r="FVD16" s="97">
        <v>20.96</v>
      </c>
      <c r="FVE16" s="99">
        <f>FVD16*FVC16</f>
        <v>3500.32</v>
      </c>
      <c r="FVF16" s="94">
        <f>FUY16-FVC16</f>
        <v>205</v>
      </c>
      <c r="FVG16" s="97">
        <v>16.77</v>
      </c>
      <c r="FVH16" s="99">
        <f>FVG16*FVF16</f>
        <v>3437.85</v>
      </c>
      <c r="FVI16" s="99">
        <f>FVH16+FVE16</f>
        <v>6938.17</v>
      </c>
      <c r="FVJ16" s="94"/>
      <c r="FVK16" s="99">
        <f>FVI16+FVJ16</f>
        <v>6938.17</v>
      </c>
      <c r="FVM16" s="49">
        <v>10</v>
      </c>
      <c r="FVN16" s="94" t="s">
        <v>631</v>
      </c>
      <c r="FVO16" s="49">
        <v>372</v>
      </c>
      <c r="FVP16" s="49" t="s">
        <v>625</v>
      </c>
      <c r="FVQ16" s="95" t="s">
        <v>632</v>
      </c>
      <c r="FVR16" s="49" t="s">
        <v>629</v>
      </c>
      <c r="FVS16" s="96">
        <v>167</v>
      </c>
      <c r="FVT16" s="97">
        <v>20.96</v>
      </c>
      <c r="FVU16" s="99">
        <f>FVT16*FVS16</f>
        <v>3500.32</v>
      </c>
      <c r="FVV16" s="94">
        <f>FVO16-FVS16</f>
        <v>205</v>
      </c>
      <c r="FVW16" s="97">
        <v>16.77</v>
      </c>
      <c r="FVX16" s="99">
        <f>FVW16*FVV16</f>
        <v>3437.85</v>
      </c>
      <c r="FVY16" s="99">
        <f>FVX16+FVU16</f>
        <v>6938.17</v>
      </c>
      <c r="FVZ16" s="94"/>
      <c r="FWA16" s="99">
        <f>FVY16+FVZ16</f>
        <v>6938.17</v>
      </c>
      <c r="FWC16" s="49">
        <v>10</v>
      </c>
      <c r="FWD16" s="94" t="s">
        <v>631</v>
      </c>
      <c r="FWE16" s="49">
        <v>372</v>
      </c>
      <c r="FWF16" s="49" t="s">
        <v>625</v>
      </c>
      <c r="FWG16" s="95" t="s">
        <v>632</v>
      </c>
      <c r="FWH16" s="49" t="s">
        <v>629</v>
      </c>
      <c r="FWI16" s="96">
        <v>167</v>
      </c>
      <c r="FWJ16" s="97">
        <v>20.96</v>
      </c>
      <c r="FWK16" s="99">
        <f>FWJ16*FWI16</f>
        <v>3500.32</v>
      </c>
      <c r="FWL16" s="94">
        <f>FWE16-FWI16</f>
        <v>205</v>
      </c>
      <c r="FWM16" s="97">
        <v>16.77</v>
      </c>
      <c r="FWN16" s="99">
        <f>FWM16*FWL16</f>
        <v>3437.85</v>
      </c>
      <c r="FWO16" s="99">
        <f>FWN16+FWK16</f>
        <v>6938.17</v>
      </c>
      <c r="FWP16" s="94"/>
      <c r="FWQ16" s="99">
        <f>FWO16+FWP16</f>
        <v>6938.17</v>
      </c>
      <c r="FWS16" s="49">
        <v>10</v>
      </c>
      <c r="FWT16" s="94" t="s">
        <v>631</v>
      </c>
      <c r="FWU16" s="49">
        <v>372</v>
      </c>
      <c r="FWV16" s="49" t="s">
        <v>625</v>
      </c>
      <c r="FWW16" s="95" t="s">
        <v>632</v>
      </c>
      <c r="FWX16" s="49" t="s">
        <v>629</v>
      </c>
      <c r="FWY16" s="96">
        <v>167</v>
      </c>
      <c r="FWZ16" s="97">
        <v>20.96</v>
      </c>
      <c r="FXA16" s="99">
        <f>FWZ16*FWY16</f>
        <v>3500.32</v>
      </c>
      <c r="FXB16" s="94">
        <f>FWU16-FWY16</f>
        <v>205</v>
      </c>
      <c r="FXC16" s="97">
        <v>16.77</v>
      </c>
      <c r="FXD16" s="99">
        <f>FXC16*FXB16</f>
        <v>3437.85</v>
      </c>
      <c r="FXE16" s="99">
        <f>FXD16+FXA16</f>
        <v>6938.17</v>
      </c>
      <c r="FXF16" s="94"/>
      <c r="FXG16" s="99">
        <f>FXE16+FXF16</f>
        <v>6938.17</v>
      </c>
      <c r="FXI16" s="49">
        <v>10</v>
      </c>
      <c r="FXJ16" s="94" t="s">
        <v>631</v>
      </c>
      <c r="FXK16" s="49">
        <v>372</v>
      </c>
      <c r="FXL16" s="49" t="s">
        <v>625</v>
      </c>
      <c r="FXM16" s="95" t="s">
        <v>632</v>
      </c>
      <c r="FXN16" s="49" t="s">
        <v>629</v>
      </c>
      <c r="FXO16" s="96">
        <v>167</v>
      </c>
      <c r="FXP16" s="97">
        <v>20.96</v>
      </c>
      <c r="FXQ16" s="99">
        <f>FXP16*FXO16</f>
        <v>3500.32</v>
      </c>
      <c r="FXR16" s="94">
        <f>FXK16-FXO16</f>
        <v>205</v>
      </c>
      <c r="FXS16" s="97">
        <v>16.77</v>
      </c>
      <c r="FXT16" s="99">
        <f>FXS16*FXR16</f>
        <v>3437.85</v>
      </c>
      <c r="FXU16" s="99">
        <f>FXT16+FXQ16</f>
        <v>6938.17</v>
      </c>
      <c r="FXV16" s="94"/>
      <c r="FXW16" s="99">
        <f>FXU16+FXV16</f>
        <v>6938.17</v>
      </c>
      <c r="FXY16" s="49">
        <v>10</v>
      </c>
      <c r="FXZ16" s="94" t="s">
        <v>631</v>
      </c>
      <c r="FYA16" s="49">
        <v>372</v>
      </c>
      <c r="FYB16" s="49" t="s">
        <v>625</v>
      </c>
      <c r="FYC16" s="95" t="s">
        <v>632</v>
      </c>
      <c r="FYD16" s="49" t="s">
        <v>629</v>
      </c>
      <c r="FYE16" s="96">
        <v>167</v>
      </c>
      <c r="FYF16" s="97">
        <v>20.96</v>
      </c>
      <c r="FYG16" s="99">
        <f>FYF16*FYE16</f>
        <v>3500.32</v>
      </c>
      <c r="FYH16" s="94">
        <f>FYA16-FYE16</f>
        <v>205</v>
      </c>
      <c r="FYI16" s="97">
        <v>16.77</v>
      </c>
      <c r="FYJ16" s="99">
        <f>FYI16*FYH16</f>
        <v>3437.85</v>
      </c>
      <c r="FYK16" s="99">
        <f>FYJ16+FYG16</f>
        <v>6938.17</v>
      </c>
      <c r="FYL16" s="94"/>
      <c r="FYM16" s="99">
        <f>FYK16+FYL16</f>
        <v>6938.17</v>
      </c>
      <c r="FYO16" s="49">
        <v>10</v>
      </c>
      <c r="FYP16" s="94" t="s">
        <v>631</v>
      </c>
      <c r="FYQ16" s="49">
        <v>372</v>
      </c>
      <c r="FYR16" s="49" t="s">
        <v>625</v>
      </c>
      <c r="FYS16" s="95" t="s">
        <v>632</v>
      </c>
      <c r="FYT16" s="49" t="s">
        <v>629</v>
      </c>
      <c r="FYU16" s="96">
        <v>167</v>
      </c>
      <c r="FYV16" s="97">
        <v>20.96</v>
      </c>
      <c r="FYW16" s="99">
        <f>FYV16*FYU16</f>
        <v>3500.32</v>
      </c>
      <c r="FYX16" s="94">
        <f>FYQ16-FYU16</f>
        <v>205</v>
      </c>
      <c r="FYY16" s="97">
        <v>16.77</v>
      </c>
      <c r="FYZ16" s="99">
        <f>FYY16*FYX16</f>
        <v>3437.85</v>
      </c>
      <c r="FZA16" s="99">
        <f>FYZ16+FYW16</f>
        <v>6938.17</v>
      </c>
      <c r="FZB16" s="94"/>
      <c r="FZC16" s="99">
        <f>FZA16+FZB16</f>
        <v>6938.17</v>
      </c>
      <c r="FZE16" s="49">
        <v>10</v>
      </c>
      <c r="FZF16" s="94" t="s">
        <v>631</v>
      </c>
      <c r="FZG16" s="49">
        <v>372</v>
      </c>
      <c r="FZH16" s="49" t="s">
        <v>625</v>
      </c>
      <c r="FZI16" s="95" t="s">
        <v>632</v>
      </c>
      <c r="FZJ16" s="49" t="s">
        <v>629</v>
      </c>
      <c r="FZK16" s="96">
        <v>167</v>
      </c>
      <c r="FZL16" s="97">
        <v>20.96</v>
      </c>
      <c r="FZM16" s="99">
        <f>FZL16*FZK16</f>
        <v>3500.32</v>
      </c>
      <c r="FZN16" s="94">
        <f>FZG16-FZK16</f>
        <v>205</v>
      </c>
      <c r="FZO16" s="97">
        <v>16.77</v>
      </c>
      <c r="FZP16" s="99">
        <f>FZO16*FZN16</f>
        <v>3437.85</v>
      </c>
      <c r="FZQ16" s="99">
        <f>FZP16+FZM16</f>
        <v>6938.17</v>
      </c>
      <c r="FZR16" s="94"/>
      <c r="FZS16" s="99">
        <f>FZQ16+FZR16</f>
        <v>6938.17</v>
      </c>
      <c r="FZU16" s="49">
        <v>10</v>
      </c>
      <c r="FZV16" s="94" t="s">
        <v>631</v>
      </c>
      <c r="FZW16" s="49">
        <v>372</v>
      </c>
      <c r="FZX16" s="49" t="s">
        <v>625</v>
      </c>
      <c r="FZY16" s="95" t="s">
        <v>632</v>
      </c>
      <c r="FZZ16" s="49" t="s">
        <v>629</v>
      </c>
      <c r="GAA16" s="96">
        <v>167</v>
      </c>
      <c r="GAB16" s="97">
        <v>20.96</v>
      </c>
      <c r="GAC16" s="99">
        <f>GAB16*GAA16</f>
        <v>3500.32</v>
      </c>
      <c r="GAD16" s="94">
        <f>FZW16-GAA16</f>
        <v>205</v>
      </c>
      <c r="GAE16" s="97">
        <v>16.77</v>
      </c>
      <c r="GAF16" s="99">
        <f>GAE16*GAD16</f>
        <v>3437.85</v>
      </c>
      <c r="GAG16" s="99">
        <f>GAF16+GAC16</f>
        <v>6938.17</v>
      </c>
      <c r="GAH16" s="94"/>
      <c r="GAI16" s="99">
        <f>GAG16+GAH16</f>
        <v>6938.17</v>
      </c>
      <c r="GAK16" s="49">
        <v>10</v>
      </c>
      <c r="GAL16" s="94" t="s">
        <v>631</v>
      </c>
      <c r="GAM16" s="49">
        <v>372</v>
      </c>
      <c r="GAN16" s="49" t="s">
        <v>625</v>
      </c>
      <c r="GAO16" s="95" t="s">
        <v>632</v>
      </c>
      <c r="GAP16" s="49" t="s">
        <v>629</v>
      </c>
      <c r="GAQ16" s="96">
        <v>167</v>
      </c>
      <c r="GAR16" s="97">
        <v>20.96</v>
      </c>
      <c r="GAS16" s="99">
        <f>GAR16*GAQ16</f>
        <v>3500.32</v>
      </c>
      <c r="GAT16" s="94">
        <f>GAM16-GAQ16</f>
        <v>205</v>
      </c>
      <c r="GAU16" s="97">
        <v>16.77</v>
      </c>
      <c r="GAV16" s="99">
        <f>GAU16*GAT16</f>
        <v>3437.85</v>
      </c>
      <c r="GAW16" s="99">
        <f>GAV16+GAS16</f>
        <v>6938.17</v>
      </c>
      <c r="GAX16" s="94"/>
      <c r="GAY16" s="99">
        <f>GAW16+GAX16</f>
        <v>6938.17</v>
      </c>
      <c r="GBA16" s="49">
        <v>10</v>
      </c>
      <c r="GBB16" s="94" t="s">
        <v>631</v>
      </c>
      <c r="GBC16" s="49">
        <v>372</v>
      </c>
      <c r="GBD16" s="49" t="s">
        <v>625</v>
      </c>
      <c r="GBE16" s="95" t="s">
        <v>632</v>
      </c>
      <c r="GBF16" s="49" t="s">
        <v>629</v>
      </c>
      <c r="GBG16" s="96">
        <v>167</v>
      </c>
      <c r="GBH16" s="97">
        <v>20.96</v>
      </c>
      <c r="GBI16" s="99">
        <f>GBH16*GBG16</f>
        <v>3500.32</v>
      </c>
      <c r="GBJ16" s="94">
        <f>GBC16-GBG16</f>
        <v>205</v>
      </c>
      <c r="GBK16" s="97">
        <v>16.77</v>
      </c>
      <c r="GBL16" s="99">
        <f>GBK16*GBJ16</f>
        <v>3437.85</v>
      </c>
      <c r="GBM16" s="99">
        <f>GBL16+GBI16</f>
        <v>6938.17</v>
      </c>
      <c r="GBN16" s="94"/>
      <c r="GBO16" s="99">
        <f>GBM16+GBN16</f>
        <v>6938.17</v>
      </c>
      <c r="GBQ16" s="49">
        <v>10</v>
      </c>
      <c r="GBR16" s="94" t="s">
        <v>631</v>
      </c>
      <c r="GBS16" s="49">
        <v>372</v>
      </c>
      <c r="GBT16" s="49" t="s">
        <v>625</v>
      </c>
      <c r="GBU16" s="95" t="s">
        <v>632</v>
      </c>
      <c r="GBV16" s="49" t="s">
        <v>629</v>
      </c>
      <c r="GBW16" s="96">
        <v>167</v>
      </c>
      <c r="GBX16" s="97">
        <v>20.96</v>
      </c>
      <c r="GBY16" s="99">
        <f>GBX16*GBW16</f>
        <v>3500.32</v>
      </c>
      <c r="GBZ16" s="94">
        <f>GBS16-GBW16</f>
        <v>205</v>
      </c>
      <c r="GCA16" s="97">
        <v>16.77</v>
      </c>
      <c r="GCB16" s="99">
        <f>GCA16*GBZ16</f>
        <v>3437.85</v>
      </c>
      <c r="GCC16" s="99">
        <f>GCB16+GBY16</f>
        <v>6938.17</v>
      </c>
      <c r="GCD16" s="94"/>
      <c r="GCE16" s="99">
        <f>GCC16+GCD16</f>
        <v>6938.17</v>
      </c>
      <c r="GCG16" s="49">
        <v>10</v>
      </c>
      <c r="GCH16" s="94" t="s">
        <v>631</v>
      </c>
      <c r="GCI16" s="49">
        <v>372</v>
      </c>
      <c r="GCJ16" s="49" t="s">
        <v>625</v>
      </c>
      <c r="GCK16" s="95" t="s">
        <v>632</v>
      </c>
      <c r="GCL16" s="49" t="s">
        <v>629</v>
      </c>
      <c r="GCM16" s="96">
        <v>167</v>
      </c>
      <c r="GCN16" s="97">
        <v>20.96</v>
      </c>
      <c r="GCO16" s="99">
        <f>GCN16*GCM16</f>
        <v>3500.32</v>
      </c>
      <c r="GCP16" s="94">
        <f>GCI16-GCM16</f>
        <v>205</v>
      </c>
      <c r="GCQ16" s="97">
        <v>16.77</v>
      </c>
      <c r="GCR16" s="99">
        <f>GCQ16*GCP16</f>
        <v>3437.85</v>
      </c>
      <c r="GCS16" s="99">
        <f>GCR16+GCO16</f>
        <v>6938.17</v>
      </c>
      <c r="GCT16" s="94"/>
      <c r="GCU16" s="99">
        <f>GCS16+GCT16</f>
        <v>6938.17</v>
      </c>
      <c r="GCW16" s="49">
        <v>10</v>
      </c>
      <c r="GCX16" s="94" t="s">
        <v>631</v>
      </c>
      <c r="GCY16" s="49">
        <v>372</v>
      </c>
      <c r="GCZ16" s="49" t="s">
        <v>625</v>
      </c>
      <c r="GDA16" s="95" t="s">
        <v>632</v>
      </c>
      <c r="GDB16" s="49" t="s">
        <v>629</v>
      </c>
      <c r="GDC16" s="96">
        <v>167</v>
      </c>
      <c r="GDD16" s="97">
        <v>20.96</v>
      </c>
      <c r="GDE16" s="99">
        <f>GDD16*GDC16</f>
        <v>3500.32</v>
      </c>
      <c r="GDF16" s="94">
        <f>GCY16-GDC16</f>
        <v>205</v>
      </c>
      <c r="GDG16" s="97">
        <v>16.77</v>
      </c>
      <c r="GDH16" s="99">
        <f>GDG16*GDF16</f>
        <v>3437.85</v>
      </c>
      <c r="GDI16" s="99">
        <f>GDH16+GDE16</f>
        <v>6938.17</v>
      </c>
      <c r="GDJ16" s="94"/>
      <c r="GDK16" s="99">
        <f>GDI16+GDJ16</f>
        <v>6938.17</v>
      </c>
      <c r="GDM16" s="49">
        <v>10</v>
      </c>
      <c r="GDN16" s="94" t="s">
        <v>631</v>
      </c>
      <c r="GDO16" s="49">
        <v>372</v>
      </c>
      <c r="GDP16" s="49" t="s">
        <v>625</v>
      </c>
      <c r="GDQ16" s="95" t="s">
        <v>632</v>
      </c>
      <c r="GDR16" s="49" t="s">
        <v>629</v>
      </c>
      <c r="GDS16" s="96">
        <v>167</v>
      </c>
      <c r="GDT16" s="97">
        <v>20.96</v>
      </c>
      <c r="GDU16" s="99">
        <f>GDT16*GDS16</f>
        <v>3500.32</v>
      </c>
      <c r="GDV16" s="94">
        <f>GDO16-GDS16</f>
        <v>205</v>
      </c>
      <c r="GDW16" s="97">
        <v>16.77</v>
      </c>
      <c r="GDX16" s="99">
        <f>GDW16*GDV16</f>
        <v>3437.85</v>
      </c>
      <c r="GDY16" s="99">
        <f>GDX16+GDU16</f>
        <v>6938.17</v>
      </c>
      <c r="GDZ16" s="94"/>
      <c r="GEA16" s="99">
        <f>GDY16+GDZ16</f>
        <v>6938.17</v>
      </c>
      <c r="GEC16" s="49">
        <v>10</v>
      </c>
      <c r="GED16" s="94" t="s">
        <v>631</v>
      </c>
      <c r="GEE16" s="49">
        <v>372</v>
      </c>
      <c r="GEF16" s="49" t="s">
        <v>625</v>
      </c>
      <c r="GEG16" s="95" t="s">
        <v>632</v>
      </c>
      <c r="GEH16" s="49" t="s">
        <v>629</v>
      </c>
      <c r="GEI16" s="96">
        <v>167</v>
      </c>
      <c r="GEJ16" s="97">
        <v>20.96</v>
      </c>
      <c r="GEK16" s="99">
        <f>GEJ16*GEI16</f>
        <v>3500.32</v>
      </c>
      <c r="GEL16" s="94">
        <f>GEE16-GEI16</f>
        <v>205</v>
      </c>
      <c r="GEM16" s="97">
        <v>16.77</v>
      </c>
      <c r="GEN16" s="99">
        <f>GEM16*GEL16</f>
        <v>3437.85</v>
      </c>
      <c r="GEO16" s="99">
        <f>GEN16+GEK16</f>
        <v>6938.17</v>
      </c>
      <c r="GEP16" s="94"/>
      <c r="GEQ16" s="99">
        <f>GEO16+GEP16</f>
        <v>6938.17</v>
      </c>
      <c r="GES16" s="49">
        <v>10</v>
      </c>
      <c r="GET16" s="94" t="s">
        <v>631</v>
      </c>
      <c r="GEU16" s="49">
        <v>372</v>
      </c>
      <c r="GEV16" s="49" t="s">
        <v>625</v>
      </c>
      <c r="GEW16" s="95" t="s">
        <v>632</v>
      </c>
      <c r="GEX16" s="49" t="s">
        <v>629</v>
      </c>
      <c r="GEY16" s="96">
        <v>167</v>
      </c>
      <c r="GEZ16" s="97">
        <v>20.96</v>
      </c>
      <c r="GFA16" s="99">
        <f>GEZ16*GEY16</f>
        <v>3500.32</v>
      </c>
      <c r="GFB16" s="94">
        <f>GEU16-GEY16</f>
        <v>205</v>
      </c>
      <c r="GFC16" s="97">
        <v>16.77</v>
      </c>
      <c r="GFD16" s="99">
        <f>GFC16*GFB16</f>
        <v>3437.85</v>
      </c>
      <c r="GFE16" s="99">
        <f>GFD16+GFA16</f>
        <v>6938.17</v>
      </c>
      <c r="GFF16" s="94"/>
      <c r="GFG16" s="99">
        <f>GFE16+GFF16</f>
        <v>6938.17</v>
      </c>
      <c r="GFI16" s="49">
        <v>10</v>
      </c>
      <c r="GFJ16" s="94" t="s">
        <v>631</v>
      </c>
      <c r="GFK16" s="49">
        <v>372</v>
      </c>
      <c r="GFL16" s="49" t="s">
        <v>625</v>
      </c>
      <c r="GFM16" s="95" t="s">
        <v>632</v>
      </c>
      <c r="GFN16" s="49" t="s">
        <v>629</v>
      </c>
      <c r="GFO16" s="96">
        <v>167</v>
      </c>
      <c r="GFP16" s="97">
        <v>20.96</v>
      </c>
      <c r="GFQ16" s="99">
        <f>GFP16*GFO16</f>
        <v>3500.32</v>
      </c>
      <c r="GFR16" s="94">
        <f>GFK16-GFO16</f>
        <v>205</v>
      </c>
      <c r="GFS16" s="97">
        <v>16.77</v>
      </c>
      <c r="GFT16" s="99">
        <f>GFS16*GFR16</f>
        <v>3437.85</v>
      </c>
      <c r="GFU16" s="99">
        <f>GFT16+GFQ16</f>
        <v>6938.17</v>
      </c>
      <c r="GFV16" s="94"/>
      <c r="GFW16" s="99">
        <f>GFU16+GFV16</f>
        <v>6938.17</v>
      </c>
      <c r="GFY16" s="49">
        <v>10</v>
      </c>
      <c r="GFZ16" s="94" t="s">
        <v>631</v>
      </c>
      <c r="GGA16" s="49">
        <v>372</v>
      </c>
      <c r="GGB16" s="49" t="s">
        <v>625</v>
      </c>
      <c r="GGC16" s="95" t="s">
        <v>632</v>
      </c>
      <c r="GGD16" s="49" t="s">
        <v>629</v>
      </c>
      <c r="GGE16" s="96">
        <v>167</v>
      </c>
      <c r="GGF16" s="97">
        <v>20.96</v>
      </c>
      <c r="GGG16" s="99">
        <f>GGF16*GGE16</f>
        <v>3500.32</v>
      </c>
      <c r="GGH16" s="94">
        <f>GGA16-GGE16</f>
        <v>205</v>
      </c>
      <c r="GGI16" s="97">
        <v>16.77</v>
      </c>
      <c r="GGJ16" s="99">
        <f>GGI16*GGH16</f>
        <v>3437.85</v>
      </c>
      <c r="GGK16" s="99">
        <f>GGJ16+GGG16</f>
        <v>6938.17</v>
      </c>
      <c r="GGL16" s="94"/>
      <c r="GGM16" s="99">
        <f>GGK16+GGL16</f>
        <v>6938.17</v>
      </c>
      <c r="GGO16" s="49">
        <v>10</v>
      </c>
      <c r="GGP16" s="94" t="s">
        <v>631</v>
      </c>
      <c r="GGQ16" s="49">
        <v>372</v>
      </c>
      <c r="GGR16" s="49" t="s">
        <v>625</v>
      </c>
      <c r="GGS16" s="95" t="s">
        <v>632</v>
      </c>
      <c r="GGT16" s="49" t="s">
        <v>629</v>
      </c>
      <c r="GGU16" s="96">
        <v>167</v>
      </c>
      <c r="GGV16" s="97">
        <v>20.96</v>
      </c>
      <c r="GGW16" s="99">
        <f>GGV16*GGU16</f>
        <v>3500.32</v>
      </c>
      <c r="GGX16" s="94">
        <f>GGQ16-GGU16</f>
        <v>205</v>
      </c>
      <c r="GGY16" s="97">
        <v>16.77</v>
      </c>
      <c r="GGZ16" s="99">
        <f>GGY16*GGX16</f>
        <v>3437.85</v>
      </c>
      <c r="GHA16" s="99">
        <f>GGZ16+GGW16</f>
        <v>6938.17</v>
      </c>
      <c r="GHB16" s="94"/>
      <c r="GHC16" s="99">
        <f>GHA16+GHB16</f>
        <v>6938.17</v>
      </c>
      <c r="GHE16" s="49">
        <v>10</v>
      </c>
      <c r="GHF16" s="94" t="s">
        <v>631</v>
      </c>
      <c r="GHG16" s="49">
        <v>372</v>
      </c>
      <c r="GHH16" s="49" t="s">
        <v>625</v>
      </c>
      <c r="GHI16" s="95" t="s">
        <v>632</v>
      </c>
      <c r="GHJ16" s="49" t="s">
        <v>629</v>
      </c>
      <c r="GHK16" s="96">
        <v>167</v>
      </c>
      <c r="GHL16" s="97">
        <v>20.96</v>
      </c>
      <c r="GHM16" s="99">
        <f>GHL16*GHK16</f>
        <v>3500.32</v>
      </c>
      <c r="GHN16" s="94">
        <f>GHG16-GHK16</f>
        <v>205</v>
      </c>
      <c r="GHO16" s="97">
        <v>16.77</v>
      </c>
      <c r="GHP16" s="99">
        <f>GHO16*GHN16</f>
        <v>3437.85</v>
      </c>
      <c r="GHQ16" s="99">
        <f>GHP16+GHM16</f>
        <v>6938.17</v>
      </c>
      <c r="GHR16" s="94"/>
      <c r="GHS16" s="99">
        <f>GHQ16+GHR16</f>
        <v>6938.17</v>
      </c>
      <c r="GHU16" s="49">
        <v>10</v>
      </c>
      <c r="GHV16" s="94" t="s">
        <v>631</v>
      </c>
      <c r="GHW16" s="49">
        <v>372</v>
      </c>
      <c r="GHX16" s="49" t="s">
        <v>625</v>
      </c>
      <c r="GHY16" s="95" t="s">
        <v>632</v>
      </c>
      <c r="GHZ16" s="49" t="s">
        <v>629</v>
      </c>
      <c r="GIA16" s="96">
        <v>167</v>
      </c>
      <c r="GIB16" s="97">
        <v>20.96</v>
      </c>
      <c r="GIC16" s="99">
        <f>GIB16*GIA16</f>
        <v>3500.32</v>
      </c>
      <c r="GID16" s="94">
        <f>GHW16-GIA16</f>
        <v>205</v>
      </c>
      <c r="GIE16" s="97">
        <v>16.77</v>
      </c>
      <c r="GIF16" s="99">
        <f>GIE16*GID16</f>
        <v>3437.85</v>
      </c>
      <c r="GIG16" s="99">
        <f>GIF16+GIC16</f>
        <v>6938.17</v>
      </c>
      <c r="GIH16" s="94"/>
      <c r="GII16" s="99">
        <f>GIG16+GIH16</f>
        <v>6938.17</v>
      </c>
      <c r="GIK16" s="49">
        <v>10</v>
      </c>
      <c r="GIL16" s="94" t="s">
        <v>631</v>
      </c>
      <c r="GIM16" s="49">
        <v>372</v>
      </c>
      <c r="GIN16" s="49" t="s">
        <v>625</v>
      </c>
      <c r="GIO16" s="95" t="s">
        <v>632</v>
      </c>
      <c r="GIP16" s="49" t="s">
        <v>629</v>
      </c>
      <c r="GIQ16" s="96">
        <v>167</v>
      </c>
      <c r="GIR16" s="97">
        <v>20.96</v>
      </c>
      <c r="GIS16" s="99">
        <f>GIR16*GIQ16</f>
        <v>3500.32</v>
      </c>
      <c r="GIT16" s="94">
        <f>GIM16-GIQ16</f>
        <v>205</v>
      </c>
      <c r="GIU16" s="97">
        <v>16.77</v>
      </c>
      <c r="GIV16" s="99">
        <f>GIU16*GIT16</f>
        <v>3437.85</v>
      </c>
      <c r="GIW16" s="99">
        <f>GIV16+GIS16</f>
        <v>6938.17</v>
      </c>
      <c r="GIX16" s="94"/>
      <c r="GIY16" s="99">
        <f>GIW16+GIX16</f>
        <v>6938.17</v>
      </c>
      <c r="GJA16" s="49">
        <v>10</v>
      </c>
      <c r="GJB16" s="94" t="s">
        <v>631</v>
      </c>
      <c r="GJC16" s="49">
        <v>372</v>
      </c>
      <c r="GJD16" s="49" t="s">
        <v>625</v>
      </c>
      <c r="GJE16" s="95" t="s">
        <v>632</v>
      </c>
      <c r="GJF16" s="49" t="s">
        <v>629</v>
      </c>
      <c r="GJG16" s="96">
        <v>167</v>
      </c>
      <c r="GJH16" s="97">
        <v>20.96</v>
      </c>
      <c r="GJI16" s="99">
        <f>GJH16*GJG16</f>
        <v>3500.32</v>
      </c>
      <c r="GJJ16" s="94">
        <f>GJC16-GJG16</f>
        <v>205</v>
      </c>
      <c r="GJK16" s="97">
        <v>16.77</v>
      </c>
      <c r="GJL16" s="99">
        <f>GJK16*GJJ16</f>
        <v>3437.85</v>
      </c>
      <c r="GJM16" s="99">
        <f>GJL16+GJI16</f>
        <v>6938.17</v>
      </c>
      <c r="GJN16" s="94"/>
      <c r="GJO16" s="99">
        <f>GJM16+GJN16</f>
        <v>6938.17</v>
      </c>
      <c r="GJQ16" s="49">
        <v>10</v>
      </c>
      <c r="GJR16" s="94" t="s">
        <v>631</v>
      </c>
      <c r="GJS16" s="49">
        <v>372</v>
      </c>
      <c r="GJT16" s="49" t="s">
        <v>625</v>
      </c>
      <c r="GJU16" s="95" t="s">
        <v>632</v>
      </c>
      <c r="GJV16" s="49" t="s">
        <v>629</v>
      </c>
      <c r="GJW16" s="96">
        <v>167</v>
      </c>
      <c r="GJX16" s="97">
        <v>20.96</v>
      </c>
      <c r="GJY16" s="99">
        <f>GJX16*GJW16</f>
        <v>3500.32</v>
      </c>
      <c r="GJZ16" s="94">
        <f>GJS16-GJW16</f>
        <v>205</v>
      </c>
      <c r="GKA16" s="97">
        <v>16.77</v>
      </c>
      <c r="GKB16" s="99">
        <f>GKA16*GJZ16</f>
        <v>3437.85</v>
      </c>
      <c r="GKC16" s="99">
        <f>GKB16+GJY16</f>
        <v>6938.17</v>
      </c>
      <c r="GKD16" s="94"/>
      <c r="GKE16" s="99">
        <f>GKC16+GKD16</f>
        <v>6938.17</v>
      </c>
      <c r="GKG16" s="49">
        <v>10</v>
      </c>
      <c r="GKH16" s="94" t="s">
        <v>631</v>
      </c>
      <c r="GKI16" s="49">
        <v>372</v>
      </c>
      <c r="GKJ16" s="49" t="s">
        <v>625</v>
      </c>
      <c r="GKK16" s="95" t="s">
        <v>632</v>
      </c>
      <c r="GKL16" s="49" t="s">
        <v>629</v>
      </c>
      <c r="GKM16" s="96">
        <v>167</v>
      </c>
      <c r="GKN16" s="97">
        <v>20.96</v>
      </c>
      <c r="GKO16" s="99">
        <f>GKN16*GKM16</f>
        <v>3500.32</v>
      </c>
      <c r="GKP16" s="94">
        <f>GKI16-GKM16</f>
        <v>205</v>
      </c>
      <c r="GKQ16" s="97">
        <v>16.77</v>
      </c>
      <c r="GKR16" s="99">
        <f>GKQ16*GKP16</f>
        <v>3437.85</v>
      </c>
      <c r="GKS16" s="99">
        <f>GKR16+GKO16</f>
        <v>6938.17</v>
      </c>
      <c r="GKT16" s="94"/>
      <c r="GKU16" s="99">
        <f>GKS16+GKT16</f>
        <v>6938.17</v>
      </c>
      <c r="GKW16" s="49">
        <v>10</v>
      </c>
      <c r="GKX16" s="94" t="s">
        <v>631</v>
      </c>
      <c r="GKY16" s="49">
        <v>372</v>
      </c>
      <c r="GKZ16" s="49" t="s">
        <v>625</v>
      </c>
      <c r="GLA16" s="95" t="s">
        <v>632</v>
      </c>
      <c r="GLB16" s="49" t="s">
        <v>629</v>
      </c>
      <c r="GLC16" s="96">
        <v>167</v>
      </c>
      <c r="GLD16" s="97">
        <v>20.96</v>
      </c>
      <c r="GLE16" s="99">
        <f>GLD16*GLC16</f>
        <v>3500.32</v>
      </c>
      <c r="GLF16" s="94">
        <f>GKY16-GLC16</f>
        <v>205</v>
      </c>
      <c r="GLG16" s="97">
        <v>16.77</v>
      </c>
      <c r="GLH16" s="99">
        <f>GLG16*GLF16</f>
        <v>3437.85</v>
      </c>
      <c r="GLI16" s="99">
        <f>GLH16+GLE16</f>
        <v>6938.17</v>
      </c>
      <c r="GLJ16" s="94"/>
      <c r="GLK16" s="99">
        <f>GLI16+GLJ16</f>
        <v>6938.17</v>
      </c>
      <c r="GLM16" s="49">
        <v>10</v>
      </c>
      <c r="GLN16" s="94" t="s">
        <v>631</v>
      </c>
      <c r="GLO16" s="49">
        <v>372</v>
      </c>
      <c r="GLP16" s="49" t="s">
        <v>625</v>
      </c>
      <c r="GLQ16" s="95" t="s">
        <v>632</v>
      </c>
      <c r="GLR16" s="49" t="s">
        <v>629</v>
      </c>
      <c r="GLS16" s="96">
        <v>167</v>
      </c>
      <c r="GLT16" s="97">
        <v>20.96</v>
      </c>
      <c r="GLU16" s="99">
        <f>GLT16*GLS16</f>
        <v>3500.32</v>
      </c>
      <c r="GLV16" s="94">
        <f>GLO16-GLS16</f>
        <v>205</v>
      </c>
      <c r="GLW16" s="97">
        <v>16.77</v>
      </c>
      <c r="GLX16" s="99">
        <f>GLW16*GLV16</f>
        <v>3437.85</v>
      </c>
      <c r="GLY16" s="99">
        <f>GLX16+GLU16</f>
        <v>6938.17</v>
      </c>
      <c r="GLZ16" s="94"/>
      <c r="GMA16" s="99">
        <f>GLY16+GLZ16</f>
        <v>6938.17</v>
      </c>
      <c r="GMC16" s="49">
        <v>10</v>
      </c>
      <c r="GMD16" s="94" t="s">
        <v>631</v>
      </c>
      <c r="GME16" s="49">
        <v>372</v>
      </c>
      <c r="GMF16" s="49" t="s">
        <v>625</v>
      </c>
      <c r="GMG16" s="95" t="s">
        <v>632</v>
      </c>
      <c r="GMH16" s="49" t="s">
        <v>629</v>
      </c>
      <c r="GMI16" s="96">
        <v>167</v>
      </c>
      <c r="GMJ16" s="97">
        <v>20.96</v>
      </c>
      <c r="GMK16" s="99">
        <f>GMJ16*GMI16</f>
        <v>3500.32</v>
      </c>
      <c r="GML16" s="94">
        <f>GME16-GMI16</f>
        <v>205</v>
      </c>
      <c r="GMM16" s="97">
        <v>16.77</v>
      </c>
      <c r="GMN16" s="99">
        <f>GMM16*GML16</f>
        <v>3437.85</v>
      </c>
      <c r="GMO16" s="99">
        <f>GMN16+GMK16</f>
        <v>6938.17</v>
      </c>
      <c r="GMP16" s="94"/>
      <c r="GMQ16" s="99">
        <f>GMO16+GMP16</f>
        <v>6938.17</v>
      </c>
      <c r="GMS16" s="49">
        <v>10</v>
      </c>
      <c r="GMT16" s="94" t="s">
        <v>631</v>
      </c>
      <c r="GMU16" s="49">
        <v>372</v>
      </c>
      <c r="GMV16" s="49" t="s">
        <v>625</v>
      </c>
      <c r="GMW16" s="95" t="s">
        <v>632</v>
      </c>
      <c r="GMX16" s="49" t="s">
        <v>629</v>
      </c>
      <c r="GMY16" s="96">
        <v>167</v>
      </c>
      <c r="GMZ16" s="97">
        <v>20.96</v>
      </c>
      <c r="GNA16" s="99">
        <f>GMZ16*GMY16</f>
        <v>3500.32</v>
      </c>
      <c r="GNB16" s="94">
        <f>GMU16-GMY16</f>
        <v>205</v>
      </c>
      <c r="GNC16" s="97">
        <v>16.77</v>
      </c>
      <c r="GND16" s="99">
        <f>GNC16*GNB16</f>
        <v>3437.85</v>
      </c>
      <c r="GNE16" s="99">
        <f>GND16+GNA16</f>
        <v>6938.17</v>
      </c>
      <c r="GNF16" s="94"/>
      <c r="GNG16" s="99">
        <f>GNE16+GNF16</f>
        <v>6938.17</v>
      </c>
      <c r="GNI16" s="49">
        <v>10</v>
      </c>
      <c r="GNJ16" s="94" t="s">
        <v>631</v>
      </c>
      <c r="GNK16" s="49">
        <v>372</v>
      </c>
      <c r="GNL16" s="49" t="s">
        <v>625</v>
      </c>
      <c r="GNM16" s="95" t="s">
        <v>632</v>
      </c>
      <c r="GNN16" s="49" t="s">
        <v>629</v>
      </c>
      <c r="GNO16" s="96">
        <v>167</v>
      </c>
      <c r="GNP16" s="97">
        <v>20.96</v>
      </c>
      <c r="GNQ16" s="99">
        <f>GNP16*GNO16</f>
        <v>3500.32</v>
      </c>
      <c r="GNR16" s="94">
        <f>GNK16-GNO16</f>
        <v>205</v>
      </c>
      <c r="GNS16" s="97">
        <v>16.77</v>
      </c>
      <c r="GNT16" s="99">
        <f>GNS16*GNR16</f>
        <v>3437.85</v>
      </c>
      <c r="GNU16" s="99">
        <f>GNT16+GNQ16</f>
        <v>6938.17</v>
      </c>
      <c r="GNV16" s="94"/>
      <c r="GNW16" s="99">
        <f>GNU16+GNV16</f>
        <v>6938.17</v>
      </c>
      <c r="GNY16" s="49">
        <v>10</v>
      </c>
      <c r="GNZ16" s="94" t="s">
        <v>631</v>
      </c>
      <c r="GOA16" s="49">
        <v>372</v>
      </c>
      <c r="GOB16" s="49" t="s">
        <v>625</v>
      </c>
      <c r="GOC16" s="95" t="s">
        <v>632</v>
      </c>
      <c r="GOD16" s="49" t="s">
        <v>629</v>
      </c>
      <c r="GOE16" s="96">
        <v>167</v>
      </c>
      <c r="GOF16" s="97">
        <v>20.96</v>
      </c>
      <c r="GOG16" s="99">
        <f>GOF16*GOE16</f>
        <v>3500.32</v>
      </c>
      <c r="GOH16" s="94">
        <f>GOA16-GOE16</f>
        <v>205</v>
      </c>
      <c r="GOI16" s="97">
        <v>16.77</v>
      </c>
      <c r="GOJ16" s="99">
        <f>GOI16*GOH16</f>
        <v>3437.85</v>
      </c>
      <c r="GOK16" s="99">
        <f>GOJ16+GOG16</f>
        <v>6938.17</v>
      </c>
      <c r="GOL16" s="94"/>
      <c r="GOM16" s="99">
        <f>GOK16+GOL16</f>
        <v>6938.17</v>
      </c>
      <c r="GOO16" s="49">
        <v>10</v>
      </c>
      <c r="GOP16" s="94" t="s">
        <v>631</v>
      </c>
      <c r="GOQ16" s="49">
        <v>372</v>
      </c>
      <c r="GOR16" s="49" t="s">
        <v>625</v>
      </c>
      <c r="GOS16" s="95" t="s">
        <v>632</v>
      </c>
      <c r="GOT16" s="49" t="s">
        <v>629</v>
      </c>
      <c r="GOU16" s="96">
        <v>167</v>
      </c>
      <c r="GOV16" s="97">
        <v>20.96</v>
      </c>
      <c r="GOW16" s="99">
        <f>GOV16*GOU16</f>
        <v>3500.32</v>
      </c>
      <c r="GOX16" s="94">
        <f>GOQ16-GOU16</f>
        <v>205</v>
      </c>
      <c r="GOY16" s="97">
        <v>16.77</v>
      </c>
      <c r="GOZ16" s="99">
        <f>GOY16*GOX16</f>
        <v>3437.85</v>
      </c>
      <c r="GPA16" s="99">
        <f>GOZ16+GOW16</f>
        <v>6938.17</v>
      </c>
      <c r="GPB16" s="94"/>
      <c r="GPC16" s="99">
        <f>GPA16+GPB16</f>
        <v>6938.17</v>
      </c>
      <c r="GPE16" s="49">
        <v>10</v>
      </c>
      <c r="GPF16" s="94" t="s">
        <v>631</v>
      </c>
      <c r="GPG16" s="49">
        <v>372</v>
      </c>
      <c r="GPH16" s="49" t="s">
        <v>625</v>
      </c>
      <c r="GPI16" s="95" t="s">
        <v>632</v>
      </c>
      <c r="GPJ16" s="49" t="s">
        <v>629</v>
      </c>
      <c r="GPK16" s="96">
        <v>167</v>
      </c>
      <c r="GPL16" s="97">
        <v>20.96</v>
      </c>
      <c r="GPM16" s="99">
        <f>GPL16*GPK16</f>
        <v>3500.32</v>
      </c>
      <c r="GPN16" s="94">
        <f>GPG16-GPK16</f>
        <v>205</v>
      </c>
      <c r="GPO16" s="97">
        <v>16.77</v>
      </c>
      <c r="GPP16" s="99">
        <f>GPO16*GPN16</f>
        <v>3437.85</v>
      </c>
      <c r="GPQ16" s="99">
        <f>GPP16+GPM16</f>
        <v>6938.17</v>
      </c>
      <c r="GPR16" s="94"/>
      <c r="GPS16" s="99">
        <f>GPQ16+GPR16</f>
        <v>6938.17</v>
      </c>
      <c r="GPU16" s="49">
        <v>10</v>
      </c>
      <c r="GPV16" s="94" t="s">
        <v>631</v>
      </c>
      <c r="GPW16" s="49">
        <v>372</v>
      </c>
      <c r="GPX16" s="49" t="s">
        <v>625</v>
      </c>
      <c r="GPY16" s="95" t="s">
        <v>632</v>
      </c>
      <c r="GPZ16" s="49" t="s">
        <v>629</v>
      </c>
      <c r="GQA16" s="96">
        <v>167</v>
      </c>
      <c r="GQB16" s="97">
        <v>20.96</v>
      </c>
      <c r="GQC16" s="99">
        <f>GQB16*GQA16</f>
        <v>3500.32</v>
      </c>
      <c r="GQD16" s="94">
        <f>GPW16-GQA16</f>
        <v>205</v>
      </c>
      <c r="GQE16" s="97">
        <v>16.77</v>
      </c>
      <c r="GQF16" s="99">
        <f>GQE16*GQD16</f>
        <v>3437.85</v>
      </c>
      <c r="GQG16" s="99">
        <f>GQF16+GQC16</f>
        <v>6938.17</v>
      </c>
      <c r="GQH16" s="94"/>
      <c r="GQI16" s="99">
        <f>GQG16+GQH16</f>
        <v>6938.17</v>
      </c>
      <c r="GQK16" s="49">
        <v>10</v>
      </c>
      <c r="GQL16" s="94" t="s">
        <v>631</v>
      </c>
      <c r="GQM16" s="49">
        <v>372</v>
      </c>
      <c r="GQN16" s="49" t="s">
        <v>625</v>
      </c>
      <c r="GQO16" s="95" t="s">
        <v>632</v>
      </c>
      <c r="GQP16" s="49" t="s">
        <v>629</v>
      </c>
      <c r="GQQ16" s="96">
        <v>167</v>
      </c>
      <c r="GQR16" s="97">
        <v>20.96</v>
      </c>
      <c r="GQS16" s="99">
        <f>GQR16*GQQ16</f>
        <v>3500.32</v>
      </c>
      <c r="GQT16" s="94">
        <f>GQM16-GQQ16</f>
        <v>205</v>
      </c>
      <c r="GQU16" s="97">
        <v>16.77</v>
      </c>
      <c r="GQV16" s="99">
        <f>GQU16*GQT16</f>
        <v>3437.85</v>
      </c>
      <c r="GQW16" s="99">
        <f>GQV16+GQS16</f>
        <v>6938.17</v>
      </c>
      <c r="GQX16" s="94"/>
      <c r="GQY16" s="99">
        <f>GQW16+GQX16</f>
        <v>6938.17</v>
      </c>
      <c r="GRA16" s="49">
        <v>10</v>
      </c>
      <c r="GRB16" s="94" t="s">
        <v>631</v>
      </c>
      <c r="GRC16" s="49">
        <v>372</v>
      </c>
      <c r="GRD16" s="49" t="s">
        <v>625</v>
      </c>
      <c r="GRE16" s="95" t="s">
        <v>632</v>
      </c>
      <c r="GRF16" s="49" t="s">
        <v>629</v>
      </c>
      <c r="GRG16" s="96">
        <v>167</v>
      </c>
      <c r="GRH16" s="97">
        <v>20.96</v>
      </c>
      <c r="GRI16" s="99">
        <f>GRH16*GRG16</f>
        <v>3500.32</v>
      </c>
      <c r="GRJ16" s="94">
        <f>GRC16-GRG16</f>
        <v>205</v>
      </c>
      <c r="GRK16" s="97">
        <v>16.77</v>
      </c>
      <c r="GRL16" s="99">
        <f>GRK16*GRJ16</f>
        <v>3437.85</v>
      </c>
      <c r="GRM16" s="99">
        <f>GRL16+GRI16</f>
        <v>6938.17</v>
      </c>
      <c r="GRN16" s="94"/>
      <c r="GRO16" s="99">
        <f>GRM16+GRN16</f>
        <v>6938.17</v>
      </c>
      <c r="GRQ16" s="49">
        <v>10</v>
      </c>
      <c r="GRR16" s="94" t="s">
        <v>631</v>
      </c>
      <c r="GRS16" s="49">
        <v>372</v>
      </c>
      <c r="GRT16" s="49" t="s">
        <v>625</v>
      </c>
      <c r="GRU16" s="95" t="s">
        <v>632</v>
      </c>
      <c r="GRV16" s="49" t="s">
        <v>629</v>
      </c>
      <c r="GRW16" s="96">
        <v>167</v>
      </c>
      <c r="GRX16" s="97">
        <v>20.96</v>
      </c>
      <c r="GRY16" s="99">
        <f>GRX16*GRW16</f>
        <v>3500.32</v>
      </c>
      <c r="GRZ16" s="94">
        <f>GRS16-GRW16</f>
        <v>205</v>
      </c>
      <c r="GSA16" s="97">
        <v>16.77</v>
      </c>
      <c r="GSB16" s="99">
        <f>GSA16*GRZ16</f>
        <v>3437.85</v>
      </c>
      <c r="GSC16" s="99">
        <f>GSB16+GRY16</f>
        <v>6938.17</v>
      </c>
      <c r="GSD16" s="94"/>
      <c r="GSE16" s="99">
        <f>GSC16+GSD16</f>
        <v>6938.17</v>
      </c>
      <c r="GSG16" s="49">
        <v>10</v>
      </c>
      <c r="GSH16" s="94" t="s">
        <v>631</v>
      </c>
      <c r="GSI16" s="49">
        <v>372</v>
      </c>
      <c r="GSJ16" s="49" t="s">
        <v>625</v>
      </c>
      <c r="GSK16" s="95" t="s">
        <v>632</v>
      </c>
      <c r="GSL16" s="49" t="s">
        <v>629</v>
      </c>
      <c r="GSM16" s="96">
        <v>167</v>
      </c>
      <c r="GSN16" s="97">
        <v>20.96</v>
      </c>
      <c r="GSO16" s="99">
        <f>GSN16*GSM16</f>
        <v>3500.32</v>
      </c>
      <c r="GSP16" s="94">
        <f>GSI16-GSM16</f>
        <v>205</v>
      </c>
      <c r="GSQ16" s="97">
        <v>16.77</v>
      </c>
      <c r="GSR16" s="99">
        <f>GSQ16*GSP16</f>
        <v>3437.85</v>
      </c>
      <c r="GSS16" s="99">
        <f>GSR16+GSO16</f>
        <v>6938.17</v>
      </c>
      <c r="GST16" s="94"/>
      <c r="GSU16" s="99">
        <f>GSS16+GST16</f>
        <v>6938.17</v>
      </c>
      <c r="GSW16" s="49">
        <v>10</v>
      </c>
      <c r="GSX16" s="94" t="s">
        <v>631</v>
      </c>
      <c r="GSY16" s="49">
        <v>372</v>
      </c>
      <c r="GSZ16" s="49" t="s">
        <v>625</v>
      </c>
      <c r="GTA16" s="95" t="s">
        <v>632</v>
      </c>
      <c r="GTB16" s="49" t="s">
        <v>629</v>
      </c>
      <c r="GTC16" s="96">
        <v>167</v>
      </c>
      <c r="GTD16" s="97">
        <v>20.96</v>
      </c>
      <c r="GTE16" s="99">
        <f>GTD16*GTC16</f>
        <v>3500.32</v>
      </c>
      <c r="GTF16" s="94">
        <f>GSY16-GTC16</f>
        <v>205</v>
      </c>
      <c r="GTG16" s="97">
        <v>16.77</v>
      </c>
      <c r="GTH16" s="99">
        <f>GTG16*GTF16</f>
        <v>3437.85</v>
      </c>
      <c r="GTI16" s="99">
        <f>GTH16+GTE16</f>
        <v>6938.17</v>
      </c>
      <c r="GTJ16" s="94"/>
      <c r="GTK16" s="99">
        <f>GTI16+GTJ16</f>
        <v>6938.17</v>
      </c>
      <c r="GTM16" s="49">
        <v>10</v>
      </c>
      <c r="GTN16" s="94" t="s">
        <v>631</v>
      </c>
      <c r="GTO16" s="49">
        <v>372</v>
      </c>
      <c r="GTP16" s="49" t="s">
        <v>625</v>
      </c>
      <c r="GTQ16" s="95" t="s">
        <v>632</v>
      </c>
      <c r="GTR16" s="49" t="s">
        <v>629</v>
      </c>
      <c r="GTS16" s="96">
        <v>167</v>
      </c>
      <c r="GTT16" s="97">
        <v>20.96</v>
      </c>
      <c r="GTU16" s="99">
        <f>GTT16*GTS16</f>
        <v>3500.32</v>
      </c>
      <c r="GTV16" s="94">
        <f>GTO16-GTS16</f>
        <v>205</v>
      </c>
      <c r="GTW16" s="97">
        <v>16.77</v>
      </c>
      <c r="GTX16" s="99">
        <f>GTW16*GTV16</f>
        <v>3437.85</v>
      </c>
      <c r="GTY16" s="99">
        <f>GTX16+GTU16</f>
        <v>6938.17</v>
      </c>
      <c r="GTZ16" s="94"/>
      <c r="GUA16" s="99">
        <f>GTY16+GTZ16</f>
        <v>6938.17</v>
      </c>
      <c r="GUC16" s="49">
        <v>10</v>
      </c>
      <c r="GUD16" s="94" t="s">
        <v>631</v>
      </c>
      <c r="GUE16" s="49">
        <v>372</v>
      </c>
      <c r="GUF16" s="49" t="s">
        <v>625</v>
      </c>
      <c r="GUG16" s="95" t="s">
        <v>632</v>
      </c>
      <c r="GUH16" s="49" t="s">
        <v>629</v>
      </c>
      <c r="GUI16" s="96">
        <v>167</v>
      </c>
      <c r="GUJ16" s="97">
        <v>20.96</v>
      </c>
      <c r="GUK16" s="99">
        <f>GUJ16*GUI16</f>
        <v>3500.32</v>
      </c>
      <c r="GUL16" s="94">
        <f>GUE16-GUI16</f>
        <v>205</v>
      </c>
      <c r="GUM16" s="97">
        <v>16.77</v>
      </c>
      <c r="GUN16" s="99">
        <f>GUM16*GUL16</f>
        <v>3437.85</v>
      </c>
      <c r="GUO16" s="99">
        <f>GUN16+GUK16</f>
        <v>6938.17</v>
      </c>
      <c r="GUP16" s="94"/>
      <c r="GUQ16" s="99">
        <f>GUO16+GUP16</f>
        <v>6938.17</v>
      </c>
      <c r="GUS16" s="49">
        <v>10</v>
      </c>
      <c r="GUT16" s="94" t="s">
        <v>631</v>
      </c>
      <c r="GUU16" s="49">
        <v>372</v>
      </c>
      <c r="GUV16" s="49" t="s">
        <v>625</v>
      </c>
      <c r="GUW16" s="95" t="s">
        <v>632</v>
      </c>
      <c r="GUX16" s="49" t="s">
        <v>629</v>
      </c>
      <c r="GUY16" s="96">
        <v>167</v>
      </c>
      <c r="GUZ16" s="97">
        <v>20.96</v>
      </c>
      <c r="GVA16" s="99">
        <f>GUZ16*GUY16</f>
        <v>3500.32</v>
      </c>
      <c r="GVB16" s="94">
        <f>GUU16-GUY16</f>
        <v>205</v>
      </c>
      <c r="GVC16" s="97">
        <v>16.77</v>
      </c>
      <c r="GVD16" s="99">
        <f>GVC16*GVB16</f>
        <v>3437.85</v>
      </c>
      <c r="GVE16" s="99">
        <f>GVD16+GVA16</f>
        <v>6938.17</v>
      </c>
      <c r="GVF16" s="94"/>
      <c r="GVG16" s="99">
        <f>GVE16+GVF16</f>
        <v>6938.17</v>
      </c>
      <c r="GVI16" s="49">
        <v>10</v>
      </c>
      <c r="GVJ16" s="94" t="s">
        <v>631</v>
      </c>
      <c r="GVK16" s="49">
        <v>372</v>
      </c>
      <c r="GVL16" s="49" t="s">
        <v>625</v>
      </c>
      <c r="GVM16" s="95" t="s">
        <v>632</v>
      </c>
      <c r="GVN16" s="49" t="s">
        <v>629</v>
      </c>
      <c r="GVO16" s="96">
        <v>167</v>
      </c>
      <c r="GVP16" s="97">
        <v>20.96</v>
      </c>
      <c r="GVQ16" s="99">
        <f>GVP16*GVO16</f>
        <v>3500.32</v>
      </c>
      <c r="GVR16" s="94">
        <f>GVK16-GVO16</f>
        <v>205</v>
      </c>
      <c r="GVS16" s="97">
        <v>16.77</v>
      </c>
      <c r="GVT16" s="99">
        <f>GVS16*GVR16</f>
        <v>3437.85</v>
      </c>
      <c r="GVU16" s="99">
        <f>GVT16+GVQ16</f>
        <v>6938.17</v>
      </c>
      <c r="GVV16" s="94"/>
      <c r="GVW16" s="99">
        <f>GVU16+GVV16</f>
        <v>6938.17</v>
      </c>
      <c r="GVY16" s="49">
        <v>10</v>
      </c>
      <c r="GVZ16" s="94" t="s">
        <v>631</v>
      </c>
      <c r="GWA16" s="49">
        <v>372</v>
      </c>
      <c r="GWB16" s="49" t="s">
        <v>625</v>
      </c>
      <c r="GWC16" s="95" t="s">
        <v>632</v>
      </c>
      <c r="GWD16" s="49" t="s">
        <v>629</v>
      </c>
      <c r="GWE16" s="96">
        <v>167</v>
      </c>
      <c r="GWF16" s="97">
        <v>20.96</v>
      </c>
      <c r="GWG16" s="99">
        <f>GWF16*GWE16</f>
        <v>3500.32</v>
      </c>
      <c r="GWH16" s="94">
        <f>GWA16-GWE16</f>
        <v>205</v>
      </c>
      <c r="GWI16" s="97">
        <v>16.77</v>
      </c>
      <c r="GWJ16" s="99">
        <f>GWI16*GWH16</f>
        <v>3437.85</v>
      </c>
      <c r="GWK16" s="99">
        <f>GWJ16+GWG16</f>
        <v>6938.17</v>
      </c>
      <c r="GWL16" s="94"/>
      <c r="GWM16" s="99">
        <f>GWK16+GWL16</f>
        <v>6938.17</v>
      </c>
      <c r="GWO16" s="49">
        <v>10</v>
      </c>
      <c r="GWP16" s="94" t="s">
        <v>631</v>
      </c>
      <c r="GWQ16" s="49">
        <v>372</v>
      </c>
      <c r="GWR16" s="49" t="s">
        <v>625</v>
      </c>
      <c r="GWS16" s="95" t="s">
        <v>632</v>
      </c>
      <c r="GWT16" s="49" t="s">
        <v>629</v>
      </c>
      <c r="GWU16" s="96">
        <v>167</v>
      </c>
      <c r="GWV16" s="97">
        <v>20.96</v>
      </c>
      <c r="GWW16" s="99">
        <f>GWV16*GWU16</f>
        <v>3500.32</v>
      </c>
      <c r="GWX16" s="94">
        <f>GWQ16-GWU16</f>
        <v>205</v>
      </c>
      <c r="GWY16" s="97">
        <v>16.77</v>
      </c>
      <c r="GWZ16" s="99">
        <f>GWY16*GWX16</f>
        <v>3437.85</v>
      </c>
      <c r="GXA16" s="99">
        <f>GWZ16+GWW16</f>
        <v>6938.17</v>
      </c>
      <c r="GXB16" s="94"/>
      <c r="GXC16" s="99">
        <f>GXA16+GXB16</f>
        <v>6938.17</v>
      </c>
      <c r="GXE16" s="49">
        <v>10</v>
      </c>
      <c r="GXF16" s="94" t="s">
        <v>631</v>
      </c>
      <c r="GXG16" s="49">
        <v>372</v>
      </c>
      <c r="GXH16" s="49" t="s">
        <v>625</v>
      </c>
      <c r="GXI16" s="95" t="s">
        <v>632</v>
      </c>
      <c r="GXJ16" s="49" t="s">
        <v>629</v>
      </c>
      <c r="GXK16" s="96">
        <v>167</v>
      </c>
      <c r="GXL16" s="97">
        <v>20.96</v>
      </c>
      <c r="GXM16" s="99">
        <f>GXL16*GXK16</f>
        <v>3500.32</v>
      </c>
      <c r="GXN16" s="94">
        <f>GXG16-GXK16</f>
        <v>205</v>
      </c>
      <c r="GXO16" s="97">
        <v>16.77</v>
      </c>
      <c r="GXP16" s="99">
        <f>GXO16*GXN16</f>
        <v>3437.85</v>
      </c>
      <c r="GXQ16" s="99">
        <f>GXP16+GXM16</f>
        <v>6938.17</v>
      </c>
      <c r="GXR16" s="94"/>
      <c r="GXS16" s="99">
        <f>GXQ16+GXR16</f>
        <v>6938.17</v>
      </c>
      <c r="GXU16" s="49">
        <v>10</v>
      </c>
      <c r="GXV16" s="94" t="s">
        <v>631</v>
      </c>
      <c r="GXW16" s="49">
        <v>372</v>
      </c>
      <c r="GXX16" s="49" t="s">
        <v>625</v>
      </c>
      <c r="GXY16" s="95" t="s">
        <v>632</v>
      </c>
      <c r="GXZ16" s="49" t="s">
        <v>629</v>
      </c>
      <c r="GYA16" s="96">
        <v>167</v>
      </c>
      <c r="GYB16" s="97">
        <v>20.96</v>
      </c>
      <c r="GYC16" s="99">
        <f>GYB16*GYA16</f>
        <v>3500.32</v>
      </c>
      <c r="GYD16" s="94">
        <f>GXW16-GYA16</f>
        <v>205</v>
      </c>
      <c r="GYE16" s="97">
        <v>16.77</v>
      </c>
      <c r="GYF16" s="99">
        <f>GYE16*GYD16</f>
        <v>3437.85</v>
      </c>
      <c r="GYG16" s="99">
        <f>GYF16+GYC16</f>
        <v>6938.17</v>
      </c>
      <c r="GYH16" s="94"/>
      <c r="GYI16" s="99">
        <f>GYG16+GYH16</f>
        <v>6938.17</v>
      </c>
      <c r="GYK16" s="49">
        <v>10</v>
      </c>
      <c r="GYL16" s="94" t="s">
        <v>631</v>
      </c>
      <c r="GYM16" s="49">
        <v>372</v>
      </c>
      <c r="GYN16" s="49" t="s">
        <v>625</v>
      </c>
      <c r="GYO16" s="95" t="s">
        <v>632</v>
      </c>
      <c r="GYP16" s="49" t="s">
        <v>629</v>
      </c>
      <c r="GYQ16" s="96">
        <v>167</v>
      </c>
      <c r="GYR16" s="97">
        <v>20.96</v>
      </c>
      <c r="GYS16" s="99">
        <f>GYR16*GYQ16</f>
        <v>3500.32</v>
      </c>
      <c r="GYT16" s="94">
        <f>GYM16-GYQ16</f>
        <v>205</v>
      </c>
      <c r="GYU16" s="97">
        <v>16.77</v>
      </c>
      <c r="GYV16" s="99">
        <f>GYU16*GYT16</f>
        <v>3437.85</v>
      </c>
      <c r="GYW16" s="99">
        <f>GYV16+GYS16</f>
        <v>6938.17</v>
      </c>
      <c r="GYX16" s="94"/>
      <c r="GYY16" s="99">
        <f>GYW16+GYX16</f>
        <v>6938.17</v>
      </c>
      <c r="GZA16" s="49">
        <v>10</v>
      </c>
      <c r="GZB16" s="94" t="s">
        <v>631</v>
      </c>
      <c r="GZC16" s="49">
        <v>372</v>
      </c>
      <c r="GZD16" s="49" t="s">
        <v>625</v>
      </c>
      <c r="GZE16" s="95" t="s">
        <v>632</v>
      </c>
      <c r="GZF16" s="49" t="s">
        <v>629</v>
      </c>
      <c r="GZG16" s="96">
        <v>167</v>
      </c>
      <c r="GZH16" s="97">
        <v>20.96</v>
      </c>
      <c r="GZI16" s="99">
        <f>GZH16*GZG16</f>
        <v>3500.32</v>
      </c>
      <c r="GZJ16" s="94">
        <f>GZC16-GZG16</f>
        <v>205</v>
      </c>
      <c r="GZK16" s="97">
        <v>16.77</v>
      </c>
      <c r="GZL16" s="99">
        <f>GZK16*GZJ16</f>
        <v>3437.85</v>
      </c>
      <c r="GZM16" s="99">
        <f>GZL16+GZI16</f>
        <v>6938.17</v>
      </c>
      <c r="GZN16" s="94"/>
      <c r="GZO16" s="99">
        <f>GZM16+GZN16</f>
        <v>6938.17</v>
      </c>
      <c r="GZQ16" s="49">
        <v>10</v>
      </c>
      <c r="GZR16" s="94" t="s">
        <v>631</v>
      </c>
      <c r="GZS16" s="49">
        <v>372</v>
      </c>
      <c r="GZT16" s="49" t="s">
        <v>625</v>
      </c>
      <c r="GZU16" s="95" t="s">
        <v>632</v>
      </c>
      <c r="GZV16" s="49" t="s">
        <v>629</v>
      </c>
      <c r="GZW16" s="96">
        <v>167</v>
      </c>
      <c r="GZX16" s="97">
        <v>20.96</v>
      </c>
      <c r="GZY16" s="99">
        <f>GZX16*GZW16</f>
        <v>3500.32</v>
      </c>
      <c r="GZZ16" s="94">
        <f>GZS16-GZW16</f>
        <v>205</v>
      </c>
      <c r="HAA16" s="97">
        <v>16.77</v>
      </c>
      <c r="HAB16" s="99">
        <f>HAA16*GZZ16</f>
        <v>3437.85</v>
      </c>
      <c r="HAC16" s="99">
        <f>HAB16+GZY16</f>
        <v>6938.17</v>
      </c>
      <c r="HAD16" s="94"/>
      <c r="HAE16" s="99">
        <f>HAC16+HAD16</f>
        <v>6938.17</v>
      </c>
      <c r="HAG16" s="49">
        <v>10</v>
      </c>
      <c r="HAH16" s="94" t="s">
        <v>631</v>
      </c>
      <c r="HAI16" s="49">
        <v>372</v>
      </c>
      <c r="HAJ16" s="49" t="s">
        <v>625</v>
      </c>
      <c r="HAK16" s="95" t="s">
        <v>632</v>
      </c>
      <c r="HAL16" s="49" t="s">
        <v>629</v>
      </c>
      <c r="HAM16" s="96">
        <v>167</v>
      </c>
      <c r="HAN16" s="97">
        <v>20.96</v>
      </c>
      <c r="HAO16" s="99">
        <f>HAN16*HAM16</f>
        <v>3500.32</v>
      </c>
      <c r="HAP16" s="94">
        <f>HAI16-HAM16</f>
        <v>205</v>
      </c>
      <c r="HAQ16" s="97">
        <v>16.77</v>
      </c>
      <c r="HAR16" s="99">
        <f>HAQ16*HAP16</f>
        <v>3437.85</v>
      </c>
      <c r="HAS16" s="99">
        <f>HAR16+HAO16</f>
        <v>6938.17</v>
      </c>
      <c r="HAT16" s="94"/>
      <c r="HAU16" s="99">
        <f>HAS16+HAT16</f>
        <v>6938.17</v>
      </c>
      <c r="HAW16" s="49">
        <v>10</v>
      </c>
      <c r="HAX16" s="94" t="s">
        <v>631</v>
      </c>
      <c r="HAY16" s="49">
        <v>372</v>
      </c>
      <c r="HAZ16" s="49" t="s">
        <v>625</v>
      </c>
      <c r="HBA16" s="95" t="s">
        <v>632</v>
      </c>
      <c r="HBB16" s="49" t="s">
        <v>629</v>
      </c>
      <c r="HBC16" s="96">
        <v>167</v>
      </c>
      <c r="HBD16" s="97">
        <v>20.96</v>
      </c>
      <c r="HBE16" s="99">
        <f>HBD16*HBC16</f>
        <v>3500.32</v>
      </c>
      <c r="HBF16" s="94">
        <f>HAY16-HBC16</f>
        <v>205</v>
      </c>
      <c r="HBG16" s="97">
        <v>16.77</v>
      </c>
      <c r="HBH16" s="99">
        <f>HBG16*HBF16</f>
        <v>3437.85</v>
      </c>
      <c r="HBI16" s="99">
        <f>HBH16+HBE16</f>
        <v>6938.17</v>
      </c>
      <c r="HBJ16" s="94"/>
      <c r="HBK16" s="99">
        <f>HBI16+HBJ16</f>
        <v>6938.17</v>
      </c>
      <c r="HBM16" s="49">
        <v>10</v>
      </c>
      <c r="HBN16" s="94" t="s">
        <v>631</v>
      </c>
      <c r="HBO16" s="49">
        <v>372</v>
      </c>
      <c r="HBP16" s="49" t="s">
        <v>625</v>
      </c>
      <c r="HBQ16" s="95" t="s">
        <v>632</v>
      </c>
      <c r="HBR16" s="49" t="s">
        <v>629</v>
      </c>
      <c r="HBS16" s="96">
        <v>167</v>
      </c>
      <c r="HBT16" s="97">
        <v>20.96</v>
      </c>
      <c r="HBU16" s="99">
        <f>HBT16*HBS16</f>
        <v>3500.32</v>
      </c>
      <c r="HBV16" s="94">
        <f>HBO16-HBS16</f>
        <v>205</v>
      </c>
      <c r="HBW16" s="97">
        <v>16.77</v>
      </c>
      <c r="HBX16" s="99">
        <f>HBW16*HBV16</f>
        <v>3437.85</v>
      </c>
      <c r="HBY16" s="99">
        <f>HBX16+HBU16</f>
        <v>6938.17</v>
      </c>
      <c r="HBZ16" s="94"/>
      <c r="HCA16" s="99">
        <f>HBY16+HBZ16</f>
        <v>6938.17</v>
      </c>
      <c r="HCC16" s="49">
        <v>10</v>
      </c>
      <c r="HCD16" s="94" t="s">
        <v>631</v>
      </c>
      <c r="HCE16" s="49">
        <v>372</v>
      </c>
      <c r="HCF16" s="49" t="s">
        <v>625</v>
      </c>
      <c r="HCG16" s="95" t="s">
        <v>632</v>
      </c>
      <c r="HCH16" s="49" t="s">
        <v>629</v>
      </c>
      <c r="HCI16" s="96">
        <v>167</v>
      </c>
      <c r="HCJ16" s="97">
        <v>20.96</v>
      </c>
      <c r="HCK16" s="99">
        <f>HCJ16*HCI16</f>
        <v>3500.32</v>
      </c>
      <c r="HCL16" s="94">
        <f>HCE16-HCI16</f>
        <v>205</v>
      </c>
      <c r="HCM16" s="97">
        <v>16.77</v>
      </c>
      <c r="HCN16" s="99">
        <f>HCM16*HCL16</f>
        <v>3437.85</v>
      </c>
      <c r="HCO16" s="99">
        <f>HCN16+HCK16</f>
        <v>6938.17</v>
      </c>
      <c r="HCP16" s="94"/>
      <c r="HCQ16" s="99">
        <f>HCO16+HCP16</f>
        <v>6938.17</v>
      </c>
      <c r="HCS16" s="49">
        <v>10</v>
      </c>
      <c r="HCT16" s="94" t="s">
        <v>631</v>
      </c>
      <c r="HCU16" s="49">
        <v>372</v>
      </c>
      <c r="HCV16" s="49" t="s">
        <v>625</v>
      </c>
      <c r="HCW16" s="95" t="s">
        <v>632</v>
      </c>
      <c r="HCX16" s="49" t="s">
        <v>629</v>
      </c>
      <c r="HCY16" s="96">
        <v>167</v>
      </c>
      <c r="HCZ16" s="97">
        <v>20.96</v>
      </c>
      <c r="HDA16" s="99">
        <f>HCZ16*HCY16</f>
        <v>3500.32</v>
      </c>
      <c r="HDB16" s="94">
        <f>HCU16-HCY16</f>
        <v>205</v>
      </c>
      <c r="HDC16" s="97">
        <v>16.77</v>
      </c>
      <c r="HDD16" s="99">
        <f>HDC16*HDB16</f>
        <v>3437.85</v>
      </c>
      <c r="HDE16" s="99">
        <f>HDD16+HDA16</f>
        <v>6938.17</v>
      </c>
      <c r="HDF16" s="94"/>
      <c r="HDG16" s="99">
        <f>HDE16+HDF16</f>
        <v>6938.17</v>
      </c>
      <c r="HDI16" s="49">
        <v>10</v>
      </c>
      <c r="HDJ16" s="94" t="s">
        <v>631</v>
      </c>
      <c r="HDK16" s="49">
        <v>372</v>
      </c>
      <c r="HDL16" s="49" t="s">
        <v>625</v>
      </c>
      <c r="HDM16" s="95" t="s">
        <v>632</v>
      </c>
      <c r="HDN16" s="49" t="s">
        <v>629</v>
      </c>
      <c r="HDO16" s="96">
        <v>167</v>
      </c>
      <c r="HDP16" s="97">
        <v>20.96</v>
      </c>
      <c r="HDQ16" s="99">
        <f>HDP16*HDO16</f>
        <v>3500.32</v>
      </c>
      <c r="HDR16" s="94">
        <f>HDK16-HDO16</f>
        <v>205</v>
      </c>
      <c r="HDS16" s="97">
        <v>16.77</v>
      </c>
      <c r="HDT16" s="99">
        <f>HDS16*HDR16</f>
        <v>3437.85</v>
      </c>
      <c r="HDU16" s="99">
        <f>HDT16+HDQ16</f>
        <v>6938.17</v>
      </c>
      <c r="HDV16" s="94"/>
      <c r="HDW16" s="99">
        <f>HDU16+HDV16</f>
        <v>6938.17</v>
      </c>
      <c r="HDY16" s="49">
        <v>10</v>
      </c>
      <c r="HDZ16" s="94" t="s">
        <v>631</v>
      </c>
      <c r="HEA16" s="49">
        <v>372</v>
      </c>
      <c r="HEB16" s="49" t="s">
        <v>625</v>
      </c>
      <c r="HEC16" s="95" t="s">
        <v>632</v>
      </c>
      <c r="HED16" s="49" t="s">
        <v>629</v>
      </c>
      <c r="HEE16" s="96">
        <v>167</v>
      </c>
      <c r="HEF16" s="97">
        <v>20.96</v>
      </c>
      <c r="HEG16" s="99">
        <f>HEF16*HEE16</f>
        <v>3500.32</v>
      </c>
      <c r="HEH16" s="94">
        <f>HEA16-HEE16</f>
        <v>205</v>
      </c>
      <c r="HEI16" s="97">
        <v>16.77</v>
      </c>
      <c r="HEJ16" s="99">
        <f>HEI16*HEH16</f>
        <v>3437.85</v>
      </c>
      <c r="HEK16" s="99">
        <f>HEJ16+HEG16</f>
        <v>6938.17</v>
      </c>
      <c r="HEL16" s="94"/>
      <c r="HEM16" s="99">
        <f>HEK16+HEL16</f>
        <v>6938.17</v>
      </c>
      <c r="HEO16" s="49">
        <v>10</v>
      </c>
      <c r="HEP16" s="94" t="s">
        <v>631</v>
      </c>
      <c r="HEQ16" s="49">
        <v>372</v>
      </c>
      <c r="HER16" s="49" t="s">
        <v>625</v>
      </c>
      <c r="HES16" s="95" t="s">
        <v>632</v>
      </c>
      <c r="HET16" s="49" t="s">
        <v>629</v>
      </c>
      <c r="HEU16" s="96">
        <v>167</v>
      </c>
      <c r="HEV16" s="97">
        <v>20.96</v>
      </c>
      <c r="HEW16" s="99">
        <f>HEV16*HEU16</f>
        <v>3500.32</v>
      </c>
      <c r="HEX16" s="94">
        <f>HEQ16-HEU16</f>
        <v>205</v>
      </c>
      <c r="HEY16" s="97">
        <v>16.77</v>
      </c>
      <c r="HEZ16" s="99">
        <f>HEY16*HEX16</f>
        <v>3437.85</v>
      </c>
      <c r="HFA16" s="99">
        <f>HEZ16+HEW16</f>
        <v>6938.17</v>
      </c>
      <c r="HFB16" s="94"/>
      <c r="HFC16" s="99">
        <f>HFA16+HFB16</f>
        <v>6938.17</v>
      </c>
      <c r="HFE16" s="49">
        <v>10</v>
      </c>
      <c r="HFF16" s="94" t="s">
        <v>631</v>
      </c>
      <c r="HFG16" s="49">
        <v>372</v>
      </c>
      <c r="HFH16" s="49" t="s">
        <v>625</v>
      </c>
      <c r="HFI16" s="95" t="s">
        <v>632</v>
      </c>
      <c r="HFJ16" s="49" t="s">
        <v>629</v>
      </c>
      <c r="HFK16" s="96">
        <v>167</v>
      </c>
      <c r="HFL16" s="97">
        <v>20.96</v>
      </c>
      <c r="HFM16" s="99">
        <f>HFL16*HFK16</f>
        <v>3500.32</v>
      </c>
      <c r="HFN16" s="94">
        <f>HFG16-HFK16</f>
        <v>205</v>
      </c>
      <c r="HFO16" s="97">
        <v>16.77</v>
      </c>
      <c r="HFP16" s="99">
        <f>HFO16*HFN16</f>
        <v>3437.85</v>
      </c>
      <c r="HFQ16" s="99">
        <f>HFP16+HFM16</f>
        <v>6938.17</v>
      </c>
      <c r="HFR16" s="94"/>
      <c r="HFS16" s="99">
        <f>HFQ16+HFR16</f>
        <v>6938.17</v>
      </c>
      <c r="HFU16" s="49">
        <v>10</v>
      </c>
      <c r="HFV16" s="94" t="s">
        <v>631</v>
      </c>
      <c r="HFW16" s="49">
        <v>372</v>
      </c>
      <c r="HFX16" s="49" t="s">
        <v>625</v>
      </c>
      <c r="HFY16" s="95" t="s">
        <v>632</v>
      </c>
      <c r="HFZ16" s="49" t="s">
        <v>629</v>
      </c>
      <c r="HGA16" s="96">
        <v>167</v>
      </c>
      <c r="HGB16" s="97">
        <v>20.96</v>
      </c>
      <c r="HGC16" s="99">
        <f>HGB16*HGA16</f>
        <v>3500.32</v>
      </c>
      <c r="HGD16" s="94">
        <f>HFW16-HGA16</f>
        <v>205</v>
      </c>
      <c r="HGE16" s="97">
        <v>16.77</v>
      </c>
      <c r="HGF16" s="99">
        <f>HGE16*HGD16</f>
        <v>3437.85</v>
      </c>
      <c r="HGG16" s="99">
        <f>HGF16+HGC16</f>
        <v>6938.17</v>
      </c>
      <c r="HGH16" s="94"/>
      <c r="HGI16" s="99">
        <f>HGG16+HGH16</f>
        <v>6938.17</v>
      </c>
      <c r="HGK16" s="49">
        <v>10</v>
      </c>
      <c r="HGL16" s="94" t="s">
        <v>631</v>
      </c>
      <c r="HGM16" s="49">
        <v>372</v>
      </c>
      <c r="HGN16" s="49" t="s">
        <v>625</v>
      </c>
      <c r="HGO16" s="95" t="s">
        <v>632</v>
      </c>
      <c r="HGP16" s="49" t="s">
        <v>629</v>
      </c>
      <c r="HGQ16" s="96">
        <v>167</v>
      </c>
      <c r="HGR16" s="97">
        <v>20.96</v>
      </c>
      <c r="HGS16" s="99">
        <f>HGR16*HGQ16</f>
        <v>3500.32</v>
      </c>
      <c r="HGT16" s="94">
        <f>HGM16-HGQ16</f>
        <v>205</v>
      </c>
      <c r="HGU16" s="97">
        <v>16.77</v>
      </c>
      <c r="HGV16" s="99">
        <f>HGU16*HGT16</f>
        <v>3437.85</v>
      </c>
      <c r="HGW16" s="99">
        <f>HGV16+HGS16</f>
        <v>6938.17</v>
      </c>
      <c r="HGX16" s="94"/>
      <c r="HGY16" s="99">
        <f>HGW16+HGX16</f>
        <v>6938.17</v>
      </c>
      <c r="HHA16" s="49">
        <v>10</v>
      </c>
      <c r="HHB16" s="94" t="s">
        <v>631</v>
      </c>
      <c r="HHC16" s="49">
        <v>372</v>
      </c>
      <c r="HHD16" s="49" t="s">
        <v>625</v>
      </c>
      <c r="HHE16" s="95" t="s">
        <v>632</v>
      </c>
      <c r="HHF16" s="49" t="s">
        <v>629</v>
      </c>
      <c r="HHG16" s="96">
        <v>167</v>
      </c>
      <c r="HHH16" s="97">
        <v>20.96</v>
      </c>
      <c r="HHI16" s="99">
        <f>HHH16*HHG16</f>
        <v>3500.32</v>
      </c>
      <c r="HHJ16" s="94">
        <f>HHC16-HHG16</f>
        <v>205</v>
      </c>
      <c r="HHK16" s="97">
        <v>16.77</v>
      </c>
      <c r="HHL16" s="99">
        <f>HHK16*HHJ16</f>
        <v>3437.85</v>
      </c>
      <c r="HHM16" s="99">
        <f>HHL16+HHI16</f>
        <v>6938.17</v>
      </c>
      <c r="HHN16" s="94"/>
      <c r="HHO16" s="99">
        <f>HHM16+HHN16</f>
        <v>6938.17</v>
      </c>
      <c r="HHQ16" s="49">
        <v>10</v>
      </c>
      <c r="HHR16" s="94" t="s">
        <v>631</v>
      </c>
      <c r="HHS16" s="49">
        <v>372</v>
      </c>
      <c r="HHT16" s="49" t="s">
        <v>625</v>
      </c>
      <c r="HHU16" s="95" t="s">
        <v>632</v>
      </c>
      <c r="HHV16" s="49" t="s">
        <v>629</v>
      </c>
      <c r="HHW16" s="96">
        <v>167</v>
      </c>
      <c r="HHX16" s="97">
        <v>20.96</v>
      </c>
      <c r="HHY16" s="99">
        <f>HHX16*HHW16</f>
        <v>3500.32</v>
      </c>
      <c r="HHZ16" s="94">
        <f>HHS16-HHW16</f>
        <v>205</v>
      </c>
      <c r="HIA16" s="97">
        <v>16.77</v>
      </c>
      <c r="HIB16" s="99">
        <f>HIA16*HHZ16</f>
        <v>3437.85</v>
      </c>
      <c r="HIC16" s="99">
        <f>HIB16+HHY16</f>
        <v>6938.17</v>
      </c>
      <c r="HID16" s="94"/>
      <c r="HIE16" s="99">
        <f>HIC16+HID16</f>
        <v>6938.17</v>
      </c>
      <c r="HIG16" s="49">
        <v>10</v>
      </c>
      <c r="HIH16" s="94" t="s">
        <v>631</v>
      </c>
      <c r="HII16" s="49">
        <v>372</v>
      </c>
      <c r="HIJ16" s="49" t="s">
        <v>625</v>
      </c>
      <c r="HIK16" s="95" t="s">
        <v>632</v>
      </c>
      <c r="HIL16" s="49" t="s">
        <v>629</v>
      </c>
      <c r="HIM16" s="96">
        <v>167</v>
      </c>
      <c r="HIN16" s="97">
        <v>20.96</v>
      </c>
      <c r="HIO16" s="99">
        <f>HIN16*HIM16</f>
        <v>3500.32</v>
      </c>
      <c r="HIP16" s="94">
        <f>HII16-HIM16</f>
        <v>205</v>
      </c>
      <c r="HIQ16" s="97">
        <v>16.77</v>
      </c>
      <c r="HIR16" s="99">
        <f>HIQ16*HIP16</f>
        <v>3437.85</v>
      </c>
      <c r="HIS16" s="99">
        <f>HIR16+HIO16</f>
        <v>6938.17</v>
      </c>
      <c r="HIT16" s="94"/>
      <c r="HIU16" s="99">
        <f>HIS16+HIT16</f>
        <v>6938.17</v>
      </c>
      <c r="HIW16" s="49">
        <v>10</v>
      </c>
      <c r="HIX16" s="94" t="s">
        <v>631</v>
      </c>
      <c r="HIY16" s="49">
        <v>372</v>
      </c>
      <c r="HIZ16" s="49" t="s">
        <v>625</v>
      </c>
      <c r="HJA16" s="95" t="s">
        <v>632</v>
      </c>
      <c r="HJB16" s="49" t="s">
        <v>629</v>
      </c>
      <c r="HJC16" s="96">
        <v>167</v>
      </c>
      <c r="HJD16" s="97">
        <v>20.96</v>
      </c>
      <c r="HJE16" s="99">
        <f>HJD16*HJC16</f>
        <v>3500.32</v>
      </c>
      <c r="HJF16" s="94">
        <f>HIY16-HJC16</f>
        <v>205</v>
      </c>
      <c r="HJG16" s="97">
        <v>16.77</v>
      </c>
      <c r="HJH16" s="99">
        <f>HJG16*HJF16</f>
        <v>3437.85</v>
      </c>
      <c r="HJI16" s="99">
        <f>HJH16+HJE16</f>
        <v>6938.17</v>
      </c>
      <c r="HJJ16" s="94"/>
      <c r="HJK16" s="99">
        <f>HJI16+HJJ16</f>
        <v>6938.17</v>
      </c>
      <c r="HJM16" s="49">
        <v>10</v>
      </c>
      <c r="HJN16" s="94" t="s">
        <v>631</v>
      </c>
      <c r="HJO16" s="49">
        <v>372</v>
      </c>
      <c r="HJP16" s="49" t="s">
        <v>625</v>
      </c>
      <c r="HJQ16" s="95" t="s">
        <v>632</v>
      </c>
      <c r="HJR16" s="49" t="s">
        <v>629</v>
      </c>
      <c r="HJS16" s="96">
        <v>167</v>
      </c>
      <c r="HJT16" s="97">
        <v>20.96</v>
      </c>
      <c r="HJU16" s="99">
        <f>HJT16*HJS16</f>
        <v>3500.32</v>
      </c>
      <c r="HJV16" s="94">
        <f>HJO16-HJS16</f>
        <v>205</v>
      </c>
      <c r="HJW16" s="97">
        <v>16.77</v>
      </c>
      <c r="HJX16" s="99">
        <f>HJW16*HJV16</f>
        <v>3437.85</v>
      </c>
      <c r="HJY16" s="99">
        <f>HJX16+HJU16</f>
        <v>6938.17</v>
      </c>
      <c r="HJZ16" s="94"/>
      <c r="HKA16" s="99">
        <f>HJY16+HJZ16</f>
        <v>6938.17</v>
      </c>
      <c r="HKC16" s="49">
        <v>10</v>
      </c>
      <c r="HKD16" s="94" t="s">
        <v>631</v>
      </c>
      <c r="HKE16" s="49">
        <v>372</v>
      </c>
      <c r="HKF16" s="49" t="s">
        <v>625</v>
      </c>
      <c r="HKG16" s="95" t="s">
        <v>632</v>
      </c>
      <c r="HKH16" s="49" t="s">
        <v>629</v>
      </c>
      <c r="HKI16" s="96">
        <v>167</v>
      </c>
      <c r="HKJ16" s="97">
        <v>20.96</v>
      </c>
      <c r="HKK16" s="99">
        <f>HKJ16*HKI16</f>
        <v>3500.32</v>
      </c>
      <c r="HKL16" s="94">
        <f>HKE16-HKI16</f>
        <v>205</v>
      </c>
      <c r="HKM16" s="97">
        <v>16.77</v>
      </c>
      <c r="HKN16" s="99">
        <f>HKM16*HKL16</f>
        <v>3437.85</v>
      </c>
      <c r="HKO16" s="99">
        <f>HKN16+HKK16</f>
        <v>6938.17</v>
      </c>
      <c r="HKP16" s="94"/>
      <c r="HKQ16" s="99">
        <f>HKO16+HKP16</f>
        <v>6938.17</v>
      </c>
      <c r="HKS16" s="49">
        <v>10</v>
      </c>
      <c r="HKT16" s="94" t="s">
        <v>631</v>
      </c>
      <c r="HKU16" s="49">
        <v>372</v>
      </c>
      <c r="HKV16" s="49" t="s">
        <v>625</v>
      </c>
      <c r="HKW16" s="95" t="s">
        <v>632</v>
      </c>
      <c r="HKX16" s="49" t="s">
        <v>629</v>
      </c>
      <c r="HKY16" s="96">
        <v>167</v>
      </c>
      <c r="HKZ16" s="97">
        <v>20.96</v>
      </c>
      <c r="HLA16" s="99">
        <f>HKZ16*HKY16</f>
        <v>3500.32</v>
      </c>
      <c r="HLB16" s="94">
        <f>HKU16-HKY16</f>
        <v>205</v>
      </c>
      <c r="HLC16" s="97">
        <v>16.77</v>
      </c>
      <c r="HLD16" s="99">
        <f>HLC16*HLB16</f>
        <v>3437.85</v>
      </c>
      <c r="HLE16" s="99">
        <f>HLD16+HLA16</f>
        <v>6938.17</v>
      </c>
      <c r="HLF16" s="94"/>
      <c r="HLG16" s="99">
        <f>HLE16+HLF16</f>
        <v>6938.17</v>
      </c>
      <c r="HLI16" s="49">
        <v>10</v>
      </c>
      <c r="HLJ16" s="94" t="s">
        <v>631</v>
      </c>
      <c r="HLK16" s="49">
        <v>372</v>
      </c>
      <c r="HLL16" s="49" t="s">
        <v>625</v>
      </c>
      <c r="HLM16" s="95" t="s">
        <v>632</v>
      </c>
      <c r="HLN16" s="49" t="s">
        <v>629</v>
      </c>
      <c r="HLO16" s="96">
        <v>167</v>
      </c>
      <c r="HLP16" s="97">
        <v>20.96</v>
      </c>
      <c r="HLQ16" s="99">
        <f>HLP16*HLO16</f>
        <v>3500.32</v>
      </c>
      <c r="HLR16" s="94">
        <f>HLK16-HLO16</f>
        <v>205</v>
      </c>
      <c r="HLS16" s="97">
        <v>16.77</v>
      </c>
      <c r="HLT16" s="99">
        <f>HLS16*HLR16</f>
        <v>3437.85</v>
      </c>
      <c r="HLU16" s="99">
        <f>HLT16+HLQ16</f>
        <v>6938.17</v>
      </c>
      <c r="HLV16" s="94"/>
      <c r="HLW16" s="99">
        <f>HLU16+HLV16</f>
        <v>6938.17</v>
      </c>
      <c r="HLY16" s="49">
        <v>10</v>
      </c>
      <c r="HLZ16" s="94" t="s">
        <v>631</v>
      </c>
      <c r="HMA16" s="49">
        <v>372</v>
      </c>
      <c r="HMB16" s="49" t="s">
        <v>625</v>
      </c>
      <c r="HMC16" s="95" t="s">
        <v>632</v>
      </c>
      <c r="HMD16" s="49" t="s">
        <v>629</v>
      </c>
      <c r="HME16" s="96">
        <v>167</v>
      </c>
      <c r="HMF16" s="97">
        <v>20.96</v>
      </c>
      <c r="HMG16" s="99">
        <f>HMF16*HME16</f>
        <v>3500.32</v>
      </c>
      <c r="HMH16" s="94">
        <f>HMA16-HME16</f>
        <v>205</v>
      </c>
      <c r="HMI16" s="97">
        <v>16.77</v>
      </c>
      <c r="HMJ16" s="99">
        <f>HMI16*HMH16</f>
        <v>3437.85</v>
      </c>
      <c r="HMK16" s="99">
        <f>HMJ16+HMG16</f>
        <v>6938.17</v>
      </c>
      <c r="HML16" s="94"/>
      <c r="HMM16" s="99">
        <f>HMK16+HML16</f>
        <v>6938.17</v>
      </c>
      <c r="HMO16" s="49">
        <v>10</v>
      </c>
      <c r="HMP16" s="94" t="s">
        <v>631</v>
      </c>
      <c r="HMQ16" s="49">
        <v>372</v>
      </c>
      <c r="HMR16" s="49" t="s">
        <v>625</v>
      </c>
      <c r="HMS16" s="95" t="s">
        <v>632</v>
      </c>
      <c r="HMT16" s="49" t="s">
        <v>629</v>
      </c>
      <c r="HMU16" s="96">
        <v>167</v>
      </c>
      <c r="HMV16" s="97">
        <v>20.96</v>
      </c>
      <c r="HMW16" s="99">
        <f>HMV16*HMU16</f>
        <v>3500.32</v>
      </c>
      <c r="HMX16" s="94">
        <f>HMQ16-HMU16</f>
        <v>205</v>
      </c>
      <c r="HMY16" s="97">
        <v>16.77</v>
      </c>
      <c r="HMZ16" s="99">
        <f>HMY16*HMX16</f>
        <v>3437.85</v>
      </c>
      <c r="HNA16" s="99">
        <f>HMZ16+HMW16</f>
        <v>6938.17</v>
      </c>
      <c r="HNB16" s="94"/>
      <c r="HNC16" s="99">
        <f>HNA16+HNB16</f>
        <v>6938.17</v>
      </c>
      <c r="HNE16" s="49">
        <v>10</v>
      </c>
      <c r="HNF16" s="94" t="s">
        <v>631</v>
      </c>
      <c r="HNG16" s="49">
        <v>372</v>
      </c>
      <c r="HNH16" s="49" t="s">
        <v>625</v>
      </c>
      <c r="HNI16" s="95" t="s">
        <v>632</v>
      </c>
      <c r="HNJ16" s="49" t="s">
        <v>629</v>
      </c>
      <c r="HNK16" s="96">
        <v>167</v>
      </c>
      <c r="HNL16" s="97">
        <v>20.96</v>
      </c>
      <c r="HNM16" s="99">
        <f>HNL16*HNK16</f>
        <v>3500.32</v>
      </c>
      <c r="HNN16" s="94">
        <f>HNG16-HNK16</f>
        <v>205</v>
      </c>
      <c r="HNO16" s="97">
        <v>16.77</v>
      </c>
      <c r="HNP16" s="99">
        <f>HNO16*HNN16</f>
        <v>3437.85</v>
      </c>
      <c r="HNQ16" s="99">
        <f>HNP16+HNM16</f>
        <v>6938.17</v>
      </c>
      <c r="HNR16" s="94"/>
      <c r="HNS16" s="99">
        <f>HNQ16+HNR16</f>
        <v>6938.17</v>
      </c>
      <c r="HNU16" s="49">
        <v>10</v>
      </c>
      <c r="HNV16" s="94" t="s">
        <v>631</v>
      </c>
      <c r="HNW16" s="49">
        <v>372</v>
      </c>
      <c r="HNX16" s="49" t="s">
        <v>625</v>
      </c>
      <c r="HNY16" s="95" t="s">
        <v>632</v>
      </c>
      <c r="HNZ16" s="49" t="s">
        <v>629</v>
      </c>
      <c r="HOA16" s="96">
        <v>167</v>
      </c>
      <c r="HOB16" s="97">
        <v>20.96</v>
      </c>
      <c r="HOC16" s="99">
        <f>HOB16*HOA16</f>
        <v>3500.32</v>
      </c>
      <c r="HOD16" s="94">
        <f>HNW16-HOA16</f>
        <v>205</v>
      </c>
      <c r="HOE16" s="97">
        <v>16.77</v>
      </c>
      <c r="HOF16" s="99">
        <f>HOE16*HOD16</f>
        <v>3437.85</v>
      </c>
      <c r="HOG16" s="99">
        <f>HOF16+HOC16</f>
        <v>6938.17</v>
      </c>
      <c r="HOH16" s="94"/>
      <c r="HOI16" s="99">
        <f>HOG16+HOH16</f>
        <v>6938.17</v>
      </c>
      <c r="HOK16" s="49">
        <v>10</v>
      </c>
      <c r="HOL16" s="94" t="s">
        <v>631</v>
      </c>
      <c r="HOM16" s="49">
        <v>372</v>
      </c>
      <c r="HON16" s="49" t="s">
        <v>625</v>
      </c>
      <c r="HOO16" s="95" t="s">
        <v>632</v>
      </c>
      <c r="HOP16" s="49" t="s">
        <v>629</v>
      </c>
      <c r="HOQ16" s="96">
        <v>167</v>
      </c>
      <c r="HOR16" s="97">
        <v>20.96</v>
      </c>
      <c r="HOS16" s="99">
        <f>HOR16*HOQ16</f>
        <v>3500.32</v>
      </c>
      <c r="HOT16" s="94">
        <f>HOM16-HOQ16</f>
        <v>205</v>
      </c>
      <c r="HOU16" s="97">
        <v>16.77</v>
      </c>
      <c r="HOV16" s="99">
        <f>HOU16*HOT16</f>
        <v>3437.85</v>
      </c>
      <c r="HOW16" s="99">
        <f>HOV16+HOS16</f>
        <v>6938.17</v>
      </c>
      <c r="HOX16" s="94"/>
      <c r="HOY16" s="99">
        <f>HOW16+HOX16</f>
        <v>6938.17</v>
      </c>
      <c r="HPA16" s="49">
        <v>10</v>
      </c>
      <c r="HPB16" s="94" t="s">
        <v>631</v>
      </c>
      <c r="HPC16" s="49">
        <v>372</v>
      </c>
      <c r="HPD16" s="49" t="s">
        <v>625</v>
      </c>
      <c r="HPE16" s="95" t="s">
        <v>632</v>
      </c>
      <c r="HPF16" s="49" t="s">
        <v>629</v>
      </c>
      <c r="HPG16" s="96">
        <v>167</v>
      </c>
      <c r="HPH16" s="97">
        <v>20.96</v>
      </c>
      <c r="HPI16" s="99">
        <f>HPH16*HPG16</f>
        <v>3500.32</v>
      </c>
      <c r="HPJ16" s="94">
        <f>HPC16-HPG16</f>
        <v>205</v>
      </c>
      <c r="HPK16" s="97">
        <v>16.77</v>
      </c>
      <c r="HPL16" s="99">
        <f>HPK16*HPJ16</f>
        <v>3437.85</v>
      </c>
      <c r="HPM16" s="99">
        <f>HPL16+HPI16</f>
        <v>6938.17</v>
      </c>
      <c r="HPN16" s="94"/>
      <c r="HPO16" s="99">
        <f>HPM16+HPN16</f>
        <v>6938.17</v>
      </c>
      <c r="HPQ16" s="49">
        <v>10</v>
      </c>
      <c r="HPR16" s="94" t="s">
        <v>631</v>
      </c>
      <c r="HPS16" s="49">
        <v>372</v>
      </c>
      <c r="HPT16" s="49" t="s">
        <v>625</v>
      </c>
      <c r="HPU16" s="95" t="s">
        <v>632</v>
      </c>
      <c r="HPV16" s="49" t="s">
        <v>629</v>
      </c>
      <c r="HPW16" s="96">
        <v>167</v>
      </c>
      <c r="HPX16" s="97">
        <v>20.96</v>
      </c>
      <c r="HPY16" s="99">
        <f>HPX16*HPW16</f>
        <v>3500.32</v>
      </c>
      <c r="HPZ16" s="94">
        <f>HPS16-HPW16</f>
        <v>205</v>
      </c>
      <c r="HQA16" s="97">
        <v>16.77</v>
      </c>
      <c r="HQB16" s="99">
        <f>HQA16*HPZ16</f>
        <v>3437.85</v>
      </c>
      <c r="HQC16" s="99">
        <f>HQB16+HPY16</f>
        <v>6938.17</v>
      </c>
      <c r="HQD16" s="94"/>
      <c r="HQE16" s="99">
        <f>HQC16+HQD16</f>
        <v>6938.17</v>
      </c>
      <c r="HQG16" s="49">
        <v>10</v>
      </c>
      <c r="HQH16" s="94" t="s">
        <v>631</v>
      </c>
      <c r="HQI16" s="49">
        <v>372</v>
      </c>
      <c r="HQJ16" s="49" t="s">
        <v>625</v>
      </c>
      <c r="HQK16" s="95" t="s">
        <v>632</v>
      </c>
      <c r="HQL16" s="49" t="s">
        <v>629</v>
      </c>
      <c r="HQM16" s="96">
        <v>167</v>
      </c>
      <c r="HQN16" s="97">
        <v>20.96</v>
      </c>
      <c r="HQO16" s="99">
        <f>HQN16*HQM16</f>
        <v>3500.32</v>
      </c>
      <c r="HQP16" s="94">
        <f>HQI16-HQM16</f>
        <v>205</v>
      </c>
      <c r="HQQ16" s="97">
        <v>16.77</v>
      </c>
      <c r="HQR16" s="99">
        <f>HQQ16*HQP16</f>
        <v>3437.85</v>
      </c>
      <c r="HQS16" s="99">
        <f>HQR16+HQO16</f>
        <v>6938.17</v>
      </c>
      <c r="HQT16" s="94"/>
      <c r="HQU16" s="99">
        <f>HQS16+HQT16</f>
        <v>6938.17</v>
      </c>
      <c r="HQW16" s="49">
        <v>10</v>
      </c>
      <c r="HQX16" s="94" t="s">
        <v>631</v>
      </c>
      <c r="HQY16" s="49">
        <v>372</v>
      </c>
      <c r="HQZ16" s="49" t="s">
        <v>625</v>
      </c>
      <c r="HRA16" s="95" t="s">
        <v>632</v>
      </c>
      <c r="HRB16" s="49" t="s">
        <v>629</v>
      </c>
      <c r="HRC16" s="96">
        <v>167</v>
      </c>
      <c r="HRD16" s="97">
        <v>20.96</v>
      </c>
      <c r="HRE16" s="99">
        <f>HRD16*HRC16</f>
        <v>3500.32</v>
      </c>
      <c r="HRF16" s="94">
        <f>HQY16-HRC16</f>
        <v>205</v>
      </c>
      <c r="HRG16" s="97">
        <v>16.77</v>
      </c>
      <c r="HRH16" s="99">
        <f>HRG16*HRF16</f>
        <v>3437.85</v>
      </c>
      <c r="HRI16" s="99">
        <f>HRH16+HRE16</f>
        <v>6938.17</v>
      </c>
      <c r="HRJ16" s="94"/>
      <c r="HRK16" s="99">
        <f>HRI16+HRJ16</f>
        <v>6938.17</v>
      </c>
      <c r="HRM16" s="49">
        <v>10</v>
      </c>
      <c r="HRN16" s="94" t="s">
        <v>631</v>
      </c>
      <c r="HRO16" s="49">
        <v>372</v>
      </c>
      <c r="HRP16" s="49" t="s">
        <v>625</v>
      </c>
      <c r="HRQ16" s="95" t="s">
        <v>632</v>
      </c>
      <c r="HRR16" s="49" t="s">
        <v>629</v>
      </c>
      <c r="HRS16" s="96">
        <v>167</v>
      </c>
      <c r="HRT16" s="97">
        <v>20.96</v>
      </c>
      <c r="HRU16" s="99">
        <f>HRT16*HRS16</f>
        <v>3500.32</v>
      </c>
      <c r="HRV16" s="94">
        <f>HRO16-HRS16</f>
        <v>205</v>
      </c>
      <c r="HRW16" s="97">
        <v>16.77</v>
      </c>
      <c r="HRX16" s="99">
        <f>HRW16*HRV16</f>
        <v>3437.85</v>
      </c>
      <c r="HRY16" s="99">
        <f>HRX16+HRU16</f>
        <v>6938.17</v>
      </c>
      <c r="HRZ16" s="94"/>
      <c r="HSA16" s="99">
        <f>HRY16+HRZ16</f>
        <v>6938.17</v>
      </c>
      <c r="HSC16" s="49">
        <v>10</v>
      </c>
      <c r="HSD16" s="94" t="s">
        <v>631</v>
      </c>
      <c r="HSE16" s="49">
        <v>372</v>
      </c>
      <c r="HSF16" s="49" t="s">
        <v>625</v>
      </c>
      <c r="HSG16" s="95" t="s">
        <v>632</v>
      </c>
      <c r="HSH16" s="49" t="s">
        <v>629</v>
      </c>
      <c r="HSI16" s="96">
        <v>167</v>
      </c>
      <c r="HSJ16" s="97">
        <v>20.96</v>
      </c>
      <c r="HSK16" s="99">
        <f>HSJ16*HSI16</f>
        <v>3500.32</v>
      </c>
      <c r="HSL16" s="94">
        <f>HSE16-HSI16</f>
        <v>205</v>
      </c>
      <c r="HSM16" s="97">
        <v>16.77</v>
      </c>
      <c r="HSN16" s="99">
        <f>HSM16*HSL16</f>
        <v>3437.85</v>
      </c>
      <c r="HSO16" s="99">
        <f>HSN16+HSK16</f>
        <v>6938.17</v>
      </c>
      <c r="HSP16" s="94"/>
      <c r="HSQ16" s="99">
        <f>HSO16+HSP16</f>
        <v>6938.17</v>
      </c>
      <c r="HSS16" s="49">
        <v>10</v>
      </c>
      <c r="HST16" s="94" t="s">
        <v>631</v>
      </c>
      <c r="HSU16" s="49">
        <v>372</v>
      </c>
      <c r="HSV16" s="49" t="s">
        <v>625</v>
      </c>
      <c r="HSW16" s="95" t="s">
        <v>632</v>
      </c>
      <c r="HSX16" s="49" t="s">
        <v>629</v>
      </c>
      <c r="HSY16" s="96">
        <v>167</v>
      </c>
      <c r="HSZ16" s="97">
        <v>20.96</v>
      </c>
      <c r="HTA16" s="99">
        <f>HSZ16*HSY16</f>
        <v>3500.32</v>
      </c>
      <c r="HTB16" s="94">
        <f>HSU16-HSY16</f>
        <v>205</v>
      </c>
      <c r="HTC16" s="97">
        <v>16.77</v>
      </c>
      <c r="HTD16" s="99">
        <f>HTC16*HTB16</f>
        <v>3437.85</v>
      </c>
      <c r="HTE16" s="99">
        <f>HTD16+HTA16</f>
        <v>6938.17</v>
      </c>
      <c r="HTF16" s="94"/>
      <c r="HTG16" s="99">
        <f>HTE16+HTF16</f>
        <v>6938.17</v>
      </c>
      <c r="HTI16" s="49">
        <v>10</v>
      </c>
      <c r="HTJ16" s="94" t="s">
        <v>631</v>
      </c>
      <c r="HTK16" s="49">
        <v>372</v>
      </c>
      <c r="HTL16" s="49" t="s">
        <v>625</v>
      </c>
      <c r="HTM16" s="95" t="s">
        <v>632</v>
      </c>
      <c r="HTN16" s="49" t="s">
        <v>629</v>
      </c>
      <c r="HTO16" s="96">
        <v>167</v>
      </c>
      <c r="HTP16" s="97">
        <v>20.96</v>
      </c>
      <c r="HTQ16" s="99">
        <f>HTP16*HTO16</f>
        <v>3500.32</v>
      </c>
      <c r="HTR16" s="94">
        <f>HTK16-HTO16</f>
        <v>205</v>
      </c>
      <c r="HTS16" s="97">
        <v>16.77</v>
      </c>
      <c r="HTT16" s="99">
        <f>HTS16*HTR16</f>
        <v>3437.85</v>
      </c>
      <c r="HTU16" s="99">
        <f>HTT16+HTQ16</f>
        <v>6938.17</v>
      </c>
      <c r="HTV16" s="94"/>
      <c r="HTW16" s="99">
        <f>HTU16+HTV16</f>
        <v>6938.17</v>
      </c>
      <c r="HTY16" s="49">
        <v>10</v>
      </c>
      <c r="HTZ16" s="94" t="s">
        <v>631</v>
      </c>
      <c r="HUA16" s="49">
        <v>372</v>
      </c>
      <c r="HUB16" s="49" t="s">
        <v>625</v>
      </c>
      <c r="HUC16" s="95" t="s">
        <v>632</v>
      </c>
      <c r="HUD16" s="49" t="s">
        <v>629</v>
      </c>
      <c r="HUE16" s="96">
        <v>167</v>
      </c>
      <c r="HUF16" s="97">
        <v>20.96</v>
      </c>
      <c r="HUG16" s="99">
        <f>HUF16*HUE16</f>
        <v>3500.32</v>
      </c>
      <c r="HUH16" s="94">
        <f>HUA16-HUE16</f>
        <v>205</v>
      </c>
      <c r="HUI16" s="97">
        <v>16.77</v>
      </c>
      <c r="HUJ16" s="99">
        <f>HUI16*HUH16</f>
        <v>3437.85</v>
      </c>
      <c r="HUK16" s="99">
        <f>HUJ16+HUG16</f>
        <v>6938.17</v>
      </c>
      <c r="HUL16" s="94"/>
      <c r="HUM16" s="99">
        <f>HUK16+HUL16</f>
        <v>6938.17</v>
      </c>
      <c r="HUO16" s="49">
        <v>10</v>
      </c>
      <c r="HUP16" s="94" t="s">
        <v>631</v>
      </c>
      <c r="HUQ16" s="49">
        <v>372</v>
      </c>
      <c r="HUR16" s="49" t="s">
        <v>625</v>
      </c>
      <c r="HUS16" s="95" t="s">
        <v>632</v>
      </c>
      <c r="HUT16" s="49" t="s">
        <v>629</v>
      </c>
      <c r="HUU16" s="96">
        <v>167</v>
      </c>
      <c r="HUV16" s="97">
        <v>20.96</v>
      </c>
      <c r="HUW16" s="99">
        <f>HUV16*HUU16</f>
        <v>3500.32</v>
      </c>
      <c r="HUX16" s="94">
        <f>HUQ16-HUU16</f>
        <v>205</v>
      </c>
      <c r="HUY16" s="97">
        <v>16.77</v>
      </c>
      <c r="HUZ16" s="99">
        <f>HUY16*HUX16</f>
        <v>3437.85</v>
      </c>
      <c r="HVA16" s="99">
        <f>HUZ16+HUW16</f>
        <v>6938.17</v>
      </c>
      <c r="HVB16" s="94"/>
      <c r="HVC16" s="99">
        <f>HVA16+HVB16</f>
        <v>6938.17</v>
      </c>
      <c r="HVE16" s="49">
        <v>10</v>
      </c>
      <c r="HVF16" s="94" t="s">
        <v>631</v>
      </c>
      <c r="HVG16" s="49">
        <v>372</v>
      </c>
      <c r="HVH16" s="49" t="s">
        <v>625</v>
      </c>
      <c r="HVI16" s="95" t="s">
        <v>632</v>
      </c>
      <c r="HVJ16" s="49" t="s">
        <v>629</v>
      </c>
      <c r="HVK16" s="96">
        <v>167</v>
      </c>
      <c r="HVL16" s="97">
        <v>20.96</v>
      </c>
      <c r="HVM16" s="99">
        <f>HVL16*HVK16</f>
        <v>3500.32</v>
      </c>
      <c r="HVN16" s="94">
        <f>HVG16-HVK16</f>
        <v>205</v>
      </c>
      <c r="HVO16" s="97">
        <v>16.77</v>
      </c>
      <c r="HVP16" s="99">
        <f>HVO16*HVN16</f>
        <v>3437.85</v>
      </c>
      <c r="HVQ16" s="99">
        <f>HVP16+HVM16</f>
        <v>6938.17</v>
      </c>
      <c r="HVR16" s="94"/>
      <c r="HVS16" s="99">
        <f>HVQ16+HVR16</f>
        <v>6938.17</v>
      </c>
      <c r="HVU16" s="49">
        <v>10</v>
      </c>
      <c r="HVV16" s="94" t="s">
        <v>631</v>
      </c>
      <c r="HVW16" s="49">
        <v>372</v>
      </c>
      <c r="HVX16" s="49" t="s">
        <v>625</v>
      </c>
      <c r="HVY16" s="95" t="s">
        <v>632</v>
      </c>
      <c r="HVZ16" s="49" t="s">
        <v>629</v>
      </c>
      <c r="HWA16" s="96">
        <v>167</v>
      </c>
      <c r="HWB16" s="97">
        <v>20.96</v>
      </c>
      <c r="HWC16" s="99">
        <f>HWB16*HWA16</f>
        <v>3500.32</v>
      </c>
      <c r="HWD16" s="94">
        <f>HVW16-HWA16</f>
        <v>205</v>
      </c>
      <c r="HWE16" s="97">
        <v>16.77</v>
      </c>
      <c r="HWF16" s="99">
        <f>HWE16*HWD16</f>
        <v>3437.85</v>
      </c>
      <c r="HWG16" s="99">
        <f>HWF16+HWC16</f>
        <v>6938.17</v>
      </c>
      <c r="HWH16" s="94"/>
      <c r="HWI16" s="99">
        <f>HWG16+HWH16</f>
        <v>6938.17</v>
      </c>
      <c r="HWK16" s="49">
        <v>10</v>
      </c>
      <c r="HWL16" s="94" t="s">
        <v>631</v>
      </c>
      <c r="HWM16" s="49">
        <v>372</v>
      </c>
      <c r="HWN16" s="49" t="s">
        <v>625</v>
      </c>
      <c r="HWO16" s="95" t="s">
        <v>632</v>
      </c>
      <c r="HWP16" s="49" t="s">
        <v>629</v>
      </c>
      <c r="HWQ16" s="96">
        <v>167</v>
      </c>
      <c r="HWR16" s="97">
        <v>20.96</v>
      </c>
      <c r="HWS16" s="99">
        <f>HWR16*HWQ16</f>
        <v>3500.32</v>
      </c>
      <c r="HWT16" s="94">
        <f>HWM16-HWQ16</f>
        <v>205</v>
      </c>
      <c r="HWU16" s="97">
        <v>16.77</v>
      </c>
      <c r="HWV16" s="99">
        <f>HWU16*HWT16</f>
        <v>3437.85</v>
      </c>
      <c r="HWW16" s="99">
        <f>HWV16+HWS16</f>
        <v>6938.17</v>
      </c>
      <c r="HWX16" s="94"/>
      <c r="HWY16" s="99">
        <f>HWW16+HWX16</f>
        <v>6938.17</v>
      </c>
      <c r="HXA16" s="49">
        <v>10</v>
      </c>
      <c r="HXB16" s="94" t="s">
        <v>631</v>
      </c>
      <c r="HXC16" s="49">
        <v>372</v>
      </c>
      <c r="HXD16" s="49" t="s">
        <v>625</v>
      </c>
      <c r="HXE16" s="95" t="s">
        <v>632</v>
      </c>
      <c r="HXF16" s="49" t="s">
        <v>629</v>
      </c>
      <c r="HXG16" s="96">
        <v>167</v>
      </c>
      <c r="HXH16" s="97">
        <v>20.96</v>
      </c>
      <c r="HXI16" s="99">
        <f>HXH16*HXG16</f>
        <v>3500.32</v>
      </c>
      <c r="HXJ16" s="94">
        <f>HXC16-HXG16</f>
        <v>205</v>
      </c>
      <c r="HXK16" s="97">
        <v>16.77</v>
      </c>
      <c r="HXL16" s="99">
        <f>HXK16*HXJ16</f>
        <v>3437.85</v>
      </c>
      <c r="HXM16" s="99">
        <f>HXL16+HXI16</f>
        <v>6938.17</v>
      </c>
      <c r="HXN16" s="94"/>
      <c r="HXO16" s="99">
        <f>HXM16+HXN16</f>
        <v>6938.17</v>
      </c>
      <c r="HXQ16" s="49">
        <v>10</v>
      </c>
      <c r="HXR16" s="94" t="s">
        <v>631</v>
      </c>
      <c r="HXS16" s="49">
        <v>372</v>
      </c>
      <c r="HXT16" s="49" t="s">
        <v>625</v>
      </c>
      <c r="HXU16" s="95" t="s">
        <v>632</v>
      </c>
      <c r="HXV16" s="49" t="s">
        <v>629</v>
      </c>
      <c r="HXW16" s="96">
        <v>167</v>
      </c>
      <c r="HXX16" s="97">
        <v>20.96</v>
      </c>
      <c r="HXY16" s="99">
        <f>HXX16*HXW16</f>
        <v>3500.32</v>
      </c>
      <c r="HXZ16" s="94">
        <f>HXS16-HXW16</f>
        <v>205</v>
      </c>
      <c r="HYA16" s="97">
        <v>16.77</v>
      </c>
      <c r="HYB16" s="99">
        <f>HYA16*HXZ16</f>
        <v>3437.85</v>
      </c>
      <c r="HYC16" s="99">
        <f>HYB16+HXY16</f>
        <v>6938.17</v>
      </c>
      <c r="HYD16" s="94"/>
      <c r="HYE16" s="99">
        <f>HYC16+HYD16</f>
        <v>6938.17</v>
      </c>
      <c r="HYG16" s="49">
        <v>10</v>
      </c>
      <c r="HYH16" s="94" t="s">
        <v>631</v>
      </c>
      <c r="HYI16" s="49">
        <v>372</v>
      </c>
      <c r="HYJ16" s="49" t="s">
        <v>625</v>
      </c>
      <c r="HYK16" s="95" t="s">
        <v>632</v>
      </c>
      <c r="HYL16" s="49" t="s">
        <v>629</v>
      </c>
      <c r="HYM16" s="96">
        <v>167</v>
      </c>
      <c r="HYN16" s="97">
        <v>20.96</v>
      </c>
      <c r="HYO16" s="99">
        <f>HYN16*HYM16</f>
        <v>3500.32</v>
      </c>
      <c r="HYP16" s="94">
        <f>HYI16-HYM16</f>
        <v>205</v>
      </c>
      <c r="HYQ16" s="97">
        <v>16.77</v>
      </c>
      <c r="HYR16" s="99">
        <f>HYQ16*HYP16</f>
        <v>3437.85</v>
      </c>
      <c r="HYS16" s="99">
        <f>HYR16+HYO16</f>
        <v>6938.17</v>
      </c>
      <c r="HYT16" s="94"/>
      <c r="HYU16" s="99">
        <f>HYS16+HYT16</f>
        <v>6938.17</v>
      </c>
      <c r="HYW16" s="49">
        <v>10</v>
      </c>
      <c r="HYX16" s="94" t="s">
        <v>631</v>
      </c>
      <c r="HYY16" s="49">
        <v>372</v>
      </c>
      <c r="HYZ16" s="49" t="s">
        <v>625</v>
      </c>
      <c r="HZA16" s="95" t="s">
        <v>632</v>
      </c>
      <c r="HZB16" s="49" t="s">
        <v>629</v>
      </c>
      <c r="HZC16" s="96">
        <v>167</v>
      </c>
      <c r="HZD16" s="97">
        <v>20.96</v>
      </c>
      <c r="HZE16" s="99">
        <f>HZD16*HZC16</f>
        <v>3500.32</v>
      </c>
      <c r="HZF16" s="94">
        <f>HYY16-HZC16</f>
        <v>205</v>
      </c>
      <c r="HZG16" s="97">
        <v>16.77</v>
      </c>
      <c r="HZH16" s="99">
        <f>HZG16*HZF16</f>
        <v>3437.85</v>
      </c>
      <c r="HZI16" s="99">
        <f>HZH16+HZE16</f>
        <v>6938.17</v>
      </c>
      <c r="HZJ16" s="94"/>
      <c r="HZK16" s="99">
        <f>HZI16+HZJ16</f>
        <v>6938.17</v>
      </c>
      <c r="HZM16" s="49">
        <v>10</v>
      </c>
      <c r="HZN16" s="94" t="s">
        <v>631</v>
      </c>
      <c r="HZO16" s="49">
        <v>372</v>
      </c>
      <c r="HZP16" s="49" t="s">
        <v>625</v>
      </c>
      <c r="HZQ16" s="95" t="s">
        <v>632</v>
      </c>
      <c r="HZR16" s="49" t="s">
        <v>629</v>
      </c>
      <c r="HZS16" s="96">
        <v>167</v>
      </c>
      <c r="HZT16" s="97">
        <v>20.96</v>
      </c>
      <c r="HZU16" s="99">
        <f>HZT16*HZS16</f>
        <v>3500.32</v>
      </c>
      <c r="HZV16" s="94">
        <f>HZO16-HZS16</f>
        <v>205</v>
      </c>
      <c r="HZW16" s="97">
        <v>16.77</v>
      </c>
      <c r="HZX16" s="99">
        <f>HZW16*HZV16</f>
        <v>3437.85</v>
      </c>
      <c r="HZY16" s="99">
        <f>HZX16+HZU16</f>
        <v>6938.17</v>
      </c>
      <c r="HZZ16" s="94"/>
      <c r="IAA16" s="99">
        <f>HZY16+HZZ16</f>
        <v>6938.17</v>
      </c>
      <c r="IAC16" s="49">
        <v>10</v>
      </c>
      <c r="IAD16" s="94" t="s">
        <v>631</v>
      </c>
      <c r="IAE16" s="49">
        <v>372</v>
      </c>
      <c r="IAF16" s="49" t="s">
        <v>625</v>
      </c>
      <c r="IAG16" s="95" t="s">
        <v>632</v>
      </c>
      <c r="IAH16" s="49" t="s">
        <v>629</v>
      </c>
      <c r="IAI16" s="96">
        <v>167</v>
      </c>
      <c r="IAJ16" s="97">
        <v>20.96</v>
      </c>
      <c r="IAK16" s="99">
        <f>IAJ16*IAI16</f>
        <v>3500.32</v>
      </c>
      <c r="IAL16" s="94">
        <f>IAE16-IAI16</f>
        <v>205</v>
      </c>
      <c r="IAM16" s="97">
        <v>16.77</v>
      </c>
      <c r="IAN16" s="99">
        <f>IAM16*IAL16</f>
        <v>3437.85</v>
      </c>
      <c r="IAO16" s="99">
        <f>IAN16+IAK16</f>
        <v>6938.17</v>
      </c>
      <c r="IAP16" s="94"/>
      <c r="IAQ16" s="99">
        <f>IAO16+IAP16</f>
        <v>6938.17</v>
      </c>
      <c r="IAS16" s="49">
        <v>10</v>
      </c>
      <c r="IAT16" s="94" t="s">
        <v>631</v>
      </c>
      <c r="IAU16" s="49">
        <v>372</v>
      </c>
      <c r="IAV16" s="49" t="s">
        <v>625</v>
      </c>
      <c r="IAW16" s="95" t="s">
        <v>632</v>
      </c>
      <c r="IAX16" s="49" t="s">
        <v>629</v>
      </c>
      <c r="IAY16" s="96">
        <v>167</v>
      </c>
      <c r="IAZ16" s="97">
        <v>20.96</v>
      </c>
      <c r="IBA16" s="99">
        <f>IAZ16*IAY16</f>
        <v>3500.32</v>
      </c>
      <c r="IBB16" s="94">
        <f>IAU16-IAY16</f>
        <v>205</v>
      </c>
      <c r="IBC16" s="97">
        <v>16.77</v>
      </c>
      <c r="IBD16" s="99">
        <f>IBC16*IBB16</f>
        <v>3437.85</v>
      </c>
      <c r="IBE16" s="99">
        <f>IBD16+IBA16</f>
        <v>6938.17</v>
      </c>
      <c r="IBF16" s="94"/>
      <c r="IBG16" s="99">
        <f>IBE16+IBF16</f>
        <v>6938.17</v>
      </c>
      <c r="IBI16" s="49">
        <v>10</v>
      </c>
      <c r="IBJ16" s="94" t="s">
        <v>631</v>
      </c>
      <c r="IBK16" s="49">
        <v>372</v>
      </c>
      <c r="IBL16" s="49" t="s">
        <v>625</v>
      </c>
      <c r="IBM16" s="95" t="s">
        <v>632</v>
      </c>
      <c r="IBN16" s="49" t="s">
        <v>629</v>
      </c>
      <c r="IBO16" s="96">
        <v>167</v>
      </c>
      <c r="IBP16" s="97">
        <v>20.96</v>
      </c>
      <c r="IBQ16" s="99">
        <f>IBP16*IBO16</f>
        <v>3500.32</v>
      </c>
      <c r="IBR16" s="94">
        <f>IBK16-IBO16</f>
        <v>205</v>
      </c>
      <c r="IBS16" s="97">
        <v>16.77</v>
      </c>
      <c r="IBT16" s="99">
        <f>IBS16*IBR16</f>
        <v>3437.85</v>
      </c>
      <c r="IBU16" s="99">
        <f>IBT16+IBQ16</f>
        <v>6938.17</v>
      </c>
      <c r="IBV16" s="94"/>
      <c r="IBW16" s="99">
        <f>IBU16+IBV16</f>
        <v>6938.17</v>
      </c>
      <c r="IBY16" s="49">
        <v>10</v>
      </c>
      <c r="IBZ16" s="94" t="s">
        <v>631</v>
      </c>
      <c r="ICA16" s="49">
        <v>372</v>
      </c>
      <c r="ICB16" s="49" t="s">
        <v>625</v>
      </c>
      <c r="ICC16" s="95" t="s">
        <v>632</v>
      </c>
      <c r="ICD16" s="49" t="s">
        <v>629</v>
      </c>
      <c r="ICE16" s="96">
        <v>167</v>
      </c>
      <c r="ICF16" s="97">
        <v>20.96</v>
      </c>
      <c r="ICG16" s="99">
        <f>ICF16*ICE16</f>
        <v>3500.32</v>
      </c>
      <c r="ICH16" s="94">
        <f>ICA16-ICE16</f>
        <v>205</v>
      </c>
      <c r="ICI16" s="97">
        <v>16.77</v>
      </c>
      <c r="ICJ16" s="99">
        <f>ICI16*ICH16</f>
        <v>3437.85</v>
      </c>
      <c r="ICK16" s="99">
        <f>ICJ16+ICG16</f>
        <v>6938.17</v>
      </c>
      <c r="ICL16" s="94"/>
      <c r="ICM16" s="99">
        <f>ICK16+ICL16</f>
        <v>6938.17</v>
      </c>
      <c r="ICO16" s="49">
        <v>10</v>
      </c>
      <c r="ICP16" s="94" t="s">
        <v>631</v>
      </c>
      <c r="ICQ16" s="49">
        <v>372</v>
      </c>
      <c r="ICR16" s="49" t="s">
        <v>625</v>
      </c>
      <c r="ICS16" s="95" t="s">
        <v>632</v>
      </c>
      <c r="ICT16" s="49" t="s">
        <v>629</v>
      </c>
      <c r="ICU16" s="96">
        <v>167</v>
      </c>
      <c r="ICV16" s="97">
        <v>20.96</v>
      </c>
      <c r="ICW16" s="99">
        <f>ICV16*ICU16</f>
        <v>3500.32</v>
      </c>
      <c r="ICX16" s="94">
        <f>ICQ16-ICU16</f>
        <v>205</v>
      </c>
      <c r="ICY16" s="97">
        <v>16.77</v>
      </c>
      <c r="ICZ16" s="99">
        <f>ICY16*ICX16</f>
        <v>3437.85</v>
      </c>
      <c r="IDA16" s="99">
        <f>ICZ16+ICW16</f>
        <v>6938.17</v>
      </c>
      <c r="IDB16" s="94"/>
      <c r="IDC16" s="99">
        <f>IDA16+IDB16</f>
        <v>6938.17</v>
      </c>
      <c r="IDE16" s="49">
        <v>10</v>
      </c>
      <c r="IDF16" s="94" t="s">
        <v>631</v>
      </c>
      <c r="IDG16" s="49">
        <v>372</v>
      </c>
      <c r="IDH16" s="49" t="s">
        <v>625</v>
      </c>
      <c r="IDI16" s="95" t="s">
        <v>632</v>
      </c>
      <c r="IDJ16" s="49" t="s">
        <v>629</v>
      </c>
      <c r="IDK16" s="96">
        <v>167</v>
      </c>
      <c r="IDL16" s="97">
        <v>20.96</v>
      </c>
      <c r="IDM16" s="99">
        <f>IDL16*IDK16</f>
        <v>3500.32</v>
      </c>
      <c r="IDN16" s="94">
        <f>IDG16-IDK16</f>
        <v>205</v>
      </c>
      <c r="IDO16" s="97">
        <v>16.77</v>
      </c>
      <c r="IDP16" s="99">
        <f>IDO16*IDN16</f>
        <v>3437.85</v>
      </c>
      <c r="IDQ16" s="99">
        <f>IDP16+IDM16</f>
        <v>6938.17</v>
      </c>
      <c r="IDR16" s="94"/>
      <c r="IDS16" s="99">
        <f>IDQ16+IDR16</f>
        <v>6938.17</v>
      </c>
      <c r="IDU16" s="49">
        <v>10</v>
      </c>
      <c r="IDV16" s="94" t="s">
        <v>631</v>
      </c>
      <c r="IDW16" s="49">
        <v>372</v>
      </c>
      <c r="IDX16" s="49" t="s">
        <v>625</v>
      </c>
      <c r="IDY16" s="95" t="s">
        <v>632</v>
      </c>
      <c r="IDZ16" s="49" t="s">
        <v>629</v>
      </c>
      <c r="IEA16" s="96">
        <v>167</v>
      </c>
      <c r="IEB16" s="97">
        <v>20.96</v>
      </c>
      <c r="IEC16" s="99">
        <f>IEB16*IEA16</f>
        <v>3500.32</v>
      </c>
      <c r="IED16" s="94">
        <f>IDW16-IEA16</f>
        <v>205</v>
      </c>
      <c r="IEE16" s="97">
        <v>16.77</v>
      </c>
      <c r="IEF16" s="99">
        <f>IEE16*IED16</f>
        <v>3437.85</v>
      </c>
      <c r="IEG16" s="99">
        <f>IEF16+IEC16</f>
        <v>6938.17</v>
      </c>
      <c r="IEH16" s="94"/>
      <c r="IEI16" s="99">
        <f>IEG16+IEH16</f>
        <v>6938.17</v>
      </c>
      <c r="IEK16" s="49">
        <v>10</v>
      </c>
      <c r="IEL16" s="94" t="s">
        <v>631</v>
      </c>
      <c r="IEM16" s="49">
        <v>372</v>
      </c>
      <c r="IEN16" s="49" t="s">
        <v>625</v>
      </c>
      <c r="IEO16" s="95" t="s">
        <v>632</v>
      </c>
      <c r="IEP16" s="49" t="s">
        <v>629</v>
      </c>
      <c r="IEQ16" s="96">
        <v>167</v>
      </c>
      <c r="IER16" s="97">
        <v>20.96</v>
      </c>
      <c r="IES16" s="99">
        <f>IER16*IEQ16</f>
        <v>3500.32</v>
      </c>
      <c r="IET16" s="94">
        <f>IEM16-IEQ16</f>
        <v>205</v>
      </c>
      <c r="IEU16" s="97">
        <v>16.77</v>
      </c>
      <c r="IEV16" s="99">
        <f>IEU16*IET16</f>
        <v>3437.85</v>
      </c>
      <c r="IEW16" s="99">
        <f>IEV16+IES16</f>
        <v>6938.17</v>
      </c>
      <c r="IEX16" s="94"/>
      <c r="IEY16" s="99">
        <f>IEW16+IEX16</f>
        <v>6938.17</v>
      </c>
      <c r="IFA16" s="49">
        <v>10</v>
      </c>
      <c r="IFB16" s="94" t="s">
        <v>631</v>
      </c>
      <c r="IFC16" s="49">
        <v>372</v>
      </c>
      <c r="IFD16" s="49" t="s">
        <v>625</v>
      </c>
      <c r="IFE16" s="95" t="s">
        <v>632</v>
      </c>
      <c r="IFF16" s="49" t="s">
        <v>629</v>
      </c>
      <c r="IFG16" s="96">
        <v>167</v>
      </c>
      <c r="IFH16" s="97">
        <v>20.96</v>
      </c>
      <c r="IFI16" s="99">
        <f>IFH16*IFG16</f>
        <v>3500.32</v>
      </c>
      <c r="IFJ16" s="94">
        <f>IFC16-IFG16</f>
        <v>205</v>
      </c>
      <c r="IFK16" s="97">
        <v>16.77</v>
      </c>
      <c r="IFL16" s="99">
        <f>IFK16*IFJ16</f>
        <v>3437.85</v>
      </c>
      <c r="IFM16" s="99">
        <f>IFL16+IFI16</f>
        <v>6938.17</v>
      </c>
      <c r="IFN16" s="94"/>
      <c r="IFO16" s="99">
        <f>IFM16+IFN16</f>
        <v>6938.17</v>
      </c>
      <c r="IFQ16" s="49">
        <v>10</v>
      </c>
      <c r="IFR16" s="94" t="s">
        <v>631</v>
      </c>
      <c r="IFS16" s="49">
        <v>372</v>
      </c>
      <c r="IFT16" s="49" t="s">
        <v>625</v>
      </c>
      <c r="IFU16" s="95" t="s">
        <v>632</v>
      </c>
      <c r="IFV16" s="49" t="s">
        <v>629</v>
      </c>
      <c r="IFW16" s="96">
        <v>167</v>
      </c>
      <c r="IFX16" s="97">
        <v>20.96</v>
      </c>
      <c r="IFY16" s="99">
        <f>IFX16*IFW16</f>
        <v>3500.32</v>
      </c>
      <c r="IFZ16" s="94">
        <f>IFS16-IFW16</f>
        <v>205</v>
      </c>
      <c r="IGA16" s="97">
        <v>16.77</v>
      </c>
      <c r="IGB16" s="99">
        <f>IGA16*IFZ16</f>
        <v>3437.85</v>
      </c>
      <c r="IGC16" s="99">
        <f>IGB16+IFY16</f>
        <v>6938.17</v>
      </c>
      <c r="IGD16" s="94"/>
      <c r="IGE16" s="99">
        <f>IGC16+IGD16</f>
        <v>6938.17</v>
      </c>
      <c r="IGG16" s="49">
        <v>10</v>
      </c>
      <c r="IGH16" s="94" t="s">
        <v>631</v>
      </c>
      <c r="IGI16" s="49">
        <v>372</v>
      </c>
      <c r="IGJ16" s="49" t="s">
        <v>625</v>
      </c>
      <c r="IGK16" s="95" t="s">
        <v>632</v>
      </c>
      <c r="IGL16" s="49" t="s">
        <v>629</v>
      </c>
      <c r="IGM16" s="96">
        <v>167</v>
      </c>
      <c r="IGN16" s="97">
        <v>20.96</v>
      </c>
      <c r="IGO16" s="99">
        <f>IGN16*IGM16</f>
        <v>3500.32</v>
      </c>
      <c r="IGP16" s="94">
        <f>IGI16-IGM16</f>
        <v>205</v>
      </c>
      <c r="IGQ16" s="97">
        <v>16.77</v>
      </c>
      <c r="IGR16" s="99">
        <f>IGQ16*IGP16</f>
        <v>3437.85</v>
      </c>
      <c r="IGS16" s="99">
        <f>IGR16+IGO16</f>
        <v>6938.17</v>
      </c>
      <c r="IGT16" s="94"/>
      <c r="IGU16" s="99">
        <f>IGS16+IGT16</f>
        <v>6938.17</v>
      </c>
      <c r="IGW16" s="49">
        <v>10</v>
      </c>
      <c r="IGX16" s="94" t="s">
        <v>631</v>
      </c>
      <c r="IGY16" s="49">
        <v>372</v>
      </c>
      <c r="IGZ16" s="49" t="s">
        <v>625</v>
      </c>
      <c r="IHA16" s="95" t="s">
        <v>632</v>
      </c>
      <c r="IHB16" s="49" t="s">
        <v>629</v>
      </c>
      <c r="IHC16" s="96">
        <v>167</v>
      </c>
      <c r="IHD16" s="97">
        <v>20.96</v>
      </c>
      <c r="IHE16" s="99">
        <f>IHD16*IHC16</f>
        <v>3500.32</v>
      </c>
      <c r="IHF16" s="94">
        <f>IGY16-IHC16</f>
        <v>205</v>
      </c>
      <c r="IHG16" s="97">
        <v>16.77</v>
      </c>
      <c r="IHH16" s="99">
        <f>IHG16*IHF16</f>
        <v>3437.85</v>
      </c>
      <c r="IHI16" s="99">
        <f>IHH16+IHE16</f>
        <v>6938.17</v>
      </c>
      <c r="IHJ16" s="94"/>
      <c r="IHK16" s="99">
        <f>IHI16+IHJ16</f>
        <v>6938.17</v>
      </c>
      <c r="IHM16" s="49">
        <v>10</v>
      </c>
      <c r="IHN16" s="94" t="s">
        <v>631</v>
      </c>
      <c r="IHO16" s="49">
        <v>372</v>
      </c>
      <c r="IHP16" s="49" t="s">
        <v>625</v>
      </c>
      <c r="IHQ16" s="95" t="s">
        <v>632</v>
      </c>
      <c r="IHR16" s="49" t="s">
        <v>629</v>
      </c>
      <c r="IHS16" s="96">
        <v>167</v>
      </c>
      <c r="IHT16" s="97">
        <v>20.96</v>
      </c>
      <c r="IHU16" s="99">
        <f>IHT16*IHS16</f>
        <v>3500.32</v>
      </c>
      <c r="IHV16" s="94">
        <f>IHO16-IHS16</f>
        <v>205</v>
      </c>
      <c r="IHW16" s="97">
        <v>16.77</v>
      </c>
      <c r="IHX16" s="99">
        <f>IHW16*IHV16</f>
        <v>3437.85</v>
      </c>
      <c r="IHY16" s="99">
        <f>IHX16+IHU16</f>
        <v>6938.17</v>
      </c>
      <c r="IHZ16" s="94"/>
      <c r="IIA16" s="99">
        <f>IHY16+IHZ16</f>
        <v>6938.17</v>
      </c>
      <c r="IIC16" s="49">
        <v>10</v>
      </c>
      <c r="IID16" s="94" t="s">
        <v>631</v>
      </c>
      <c r="IIE16" s="49">
        <v>372</v>
      </c>
      <c r="IIF16" s="49" t="s">
        <v>625</v>
      </c>
      <c r="IIG16" s="95" t="s">
        <v>632</v>
      </c>
      <c r="IIH16" s="49" t="s">
        <v>629</v>
      </c>
      <c r="III16" s="96">
        <v>167</v>
      </c>
      <c r="IIJ16" s="97">
        <v>20.96</v>
      </c>
      <c r="IIK16" s="99">
        <f>IIJ16*III16</f>
        <v>3500.32</v>
      </c>
      <c r="IIL16" s="94">
        <f>IIE16-III16</f>
        <v>205</v>
      </c>
      <c r="IIM16" s="97">
        <v>16.77</v>
      </c>
      <c r="IIN16" s="99">
        <f>IIM16*IIL16</f>
        <v>3437.85</v>
      </c>
      <c r="IIO16" s="99">
        <f>IIN16+IIK16</f>
        <v>6938.17</v>
      </c>
      <c r="IIP16" s="94"/>
      <c r="IIQ16" s="99">
        <f>IIO16+IIP16</f>
        <v>6938.17</v>
      </c>
      <c r="IIS16" s="49">
        <v>10</v>
      </c>
      <c r="IIT16" s="94" t="s">
        <v>631</v>
      </c>
      <c r="IIU16" s="49">
        <v>372</v>
      </c>
      <c r="IIV16" s="49" t="s">
        <v>625</v>
      </c>
      <c r="IIW16" s="95" t="s">
        <v>632</v>
      </c>
      <c r="IIX16" s="49" t="s">
        <v>629</v>
      </c>
      <c r="IIY16" s="96">
        <v>167</v>
      </c>
      <c r="IIZ16" s="97">
        <v>20.96</v>
      </c>
      <c r="IJA16" s="99">
        <f>IIZ16*IIY16</f>
        <v>3500.32</v>
      </c>
      <c r="IJB16" s="94">
        <f>IIU16-IIY16</f>
        <v>205</v>
      </c>
      <c r="IJC16" s="97">
        <v>16.77</v>
      </c>
      <c r="IJD16" s="99">
        <f>IJC16*IJB16</f>
        <v>3437.85</v>
      </c>
      <c r="IJE16" s="99">
        <f>IJD16+IJA16</f>
        <v>6938.17</v>
      </c>
      <c r="IJF16" s="94"/>
      <c r="IJG16" s="99">
        <f>IJE16+IJF16</f>
        <v>6938.17</v>
      </c>
      <c r="IJI16" s="49">
        <v>10</v>
      </c>
      <c r="IJJ16" s="94" t="s">
        <v>631</v>
      </c>
      <c r="IJK16" s="49">
        <v>372</v>
      </c>
      <c r="IJL16" s="49" t="s">
        <v>625</v>
      </c>
      <c r="IJM16" s="95" t="s">
        <v>632</v>
      </c>
      <c r="IJN16" s="49" t="s">
        <v>629</v>
      </c>
      <c r="IJO16" s="96">
        <v>167</v>
      </c>
      <c r="IJP16" s="97">
        <v>20.96</v>
      </c>
      <c r="IJQ16" s="99">
        <f>IJP16*IJO16</f>
        <v>3500.32</v>
      </c>
      <c r="IJR16" s="94">
        <f>IJK16-IJO16</f>
        <v>205</v>
      </c>
      <c r="IJS16" s="97">
        <v>16.77</v>
      </c>
      <c r="IJT16" s="99">
        <f>IJS16*IJR16</f>
        <v>3437.85</v>
      </c>
      <c r="IJU16" s="99">
        <f>IJT16+IJQ16</f>
        <v>6938.17</v>
      </c>
      <c r="IJV16" s="94"/>
      <c r="IJW16" s="99">
        <f>IJU16+IJV16</f>
        <v>6938.17</v>
      </c>
      <c r="IJY16" s="49">
        <v>10</v>
      </c>
      <c r="IJZ16" s="94" t="s">
        <v>631</v>
      </c>
      <c r="IKA16" s="49">
        <v>372</v>
      </c>
      <c r="IKB16" s="49" t="s">
        <v>625</v>
      </c>
      <c r="IKC16" s="95" t="s">
        <v>632</v>
      </c>
      <c r="IKD16" s="49" t="s">
        <v>629</v>
      </c>
      <c r="IKE16" s="96">
        <v>167</v>
      </c>
      <c r="IKF16" s="97">
        <v>20.96</v>
      </c>
      <c r="IKG16" s="99">
        <f>IKF16*IKE16</f>
        <v>3500.32</v>
      </c>
      <c r="IKH16" s="94">
        <f>IKA16-IKE16</f>
        <v>205</v>
      </c>
      <c r="IKI16" s="97">
        <v>16.77</v>
      </c>
      <c r="IKJ16" s="99">
        <f>IKI16*IKH16</f>
        <v>3437.85</v>
      </c>
      <c r="IKK16" s="99">
        <f>IKJ16+IKG16</f>
        <v>6938.17</v>
      </c>
      <c r="IKL16" s="94"/>
      <c r="IKM16" s="99">
        <f>IKK16+IKL16</f>
        <v>6938.17</v>
      </c>
      <c r="IKO16" s="49">
        <v>10</v>
      </c>
      <c r="IKP16" s="94" t="s">
        <v>631</v>
      </c>
      <c r="IKQ16" s="49">
        <v>372</v>
      </c>
      <c r="IKR16" s="49" t="s">
        <v>625</v>
      </c>
      <c r="IKS16" s="95" t="s">
        <v>632</v>
      </c>
      <c r="IKT16" s="49" t="s">
        <v>629</v>
      </c>
      <c r="IKU16" s="96">
        <v>167</v>
      </c>
      <c r="IKV16" s="97">
        <v>20.96</v>
      </c>
      <c r="IKW16" s="99">
        <f>IKV16*IKU16</f>
        <v>3500.32</v>
      </c>
      <c r="IKX16" s="94">
        <f>IKQ16-IKU16</f>
        <v>205</v>
      </c>
      <c r="IKY16" s="97">
        <v>16.77</v>
      </c>
      <c r="IKZ16" s="99">
        <f>IKY16*IKX16</f>
        <v>3437.85</v>
      </c>
      <c r="ILA16" s="99">
        <f>IKZ16+IKW16</f>
        <v>6938.17</v>
      </c>
      <c r="ILB16" s="94"/>
      <c r="ILC16" s="99">
        <f>ILA16+ILB16</f>
        <v>6938.17</v>
      </c>
      <c r="ILE16" s="49">
        <v>10</v>
      </c>
      <c r="ILF16" s="94" t="s">
        <v>631</v>
      </c>
      <c r="ILG16" s="49">
        <v>372</v>
      </c>
      <c r="ILH16" s="49" t="s">
        <v>625</v>
      </c>
      <c r="ILI16" s="95" t="s">
        <v>632</v>
      </c>
      <c r="ILJ16" s="49" t="s">
        <v>629</v>
      </c>
      <c r="ILK16" s="96">
        <v>167</v>
      </c>
      <c r="ILL16" s="97">
        <v>20.96</v>
      </c>
      <c r="ILM16" s="99">
        <f>ILL16*ILK16</f>
        <v>3500.32</v>
      </c>
      <c r="ILN16" s="94">
        <f>ILG16-ILK16</f>
        <v>205</v>
      </c>
      <c r="ILO16" s="97">
        <v>16.77</v>
      </c>
      <c r="ILP16" s="99">
        <f>ILO16*ILN16</f>
        <v>3437.85</v>
      </c>
      <c r="ILQ16" s="99">
        <f>ILP16+ILM16</f>
        <v>6938.17</v>
      </c>
      <c r="ILR16" s="94"/>
      <c r="ILS16" s="99">
        <f>ILQ16+ILR16</f>
        <v>6938.17</v>
      </c>
      <c r="ILU16" s="49">
        <v>10</v>
      </c>
      <c r="ILV16" s="94" t="s">
        <v>631</v>
      </c>
      <c r="ILW16" s="49">
        <v>372</v>
      </c>
      <c r="ILX16" s="49" t="s">
        <v>625</v>
      </c>
      <c r="ILY16" s="95" t="s">
        <v>632</v>
      </c>
      <c r="ILZ16" s="49" t="s">
        <v>629</v>
      </c>
      <c r="IMA16" s="96">
        <v>167</v>
      </c>
      <c r="IMB16" s="97">
        <v>20.96</v>
      </c>
      <c r="IMC16" s="99">
        <f>IMB16*IMA16</f>
        <v>3500.32</v>
      </c>
      <c r="IMD16" s="94">
        <f>ILW16-IMA16</f>
        <v>205</v>
      </c>
      <c r="IME16" s="97">
        <v>16.77</v>
      </c>
      <c r="IMF16" s="99">
        <f>IME16*IMD16</f>
        <v>3437.85</v>
      </c>
      <c r="IMG16" s="99">
        <f>IMF16+IMC16</f>
        <v>6938.17</v>
      </c>
      <c r="IMH16" s="94"/>
      <c r="IMI16" s="99">
        <f>IMG16+IMH16</f>
        <v>6938.17</v>
      </c>
      <c r="IMK16" s="49">
        <v>10</v>
      </c>
      <c r="IML16" s="94" t="s">
        <v>631</v>
      </c>
      <c r="IMM16" s="49">
        <v>372</v>
      </c>
      <c r="IMN16" s="49" t="s">
        <v>625</v>
      </c>
      <c r="IMO16" s="95" t="s">
        <v>632</v>
      </c>
      <c r="IMP16" s="49" t="s">
        <v>629</v>
      </c>
      <c r="IMQ16" s="96">
        <v>167</v>
      </c>
      <c r="IMR16" s="97">
        <v>20.96</v>
      </c>
      <c r="IMS16" s="99">
        <f>IMR16*IMQ16</f>
        <v>3500.32</v>
      </c>
      <c r="IMT16" s="94">
        <f>IMM16-IMQ16</f>
        <v>205</v>
      </c>
      <c r="IMU16" s="97">
        <v>16.77</v>
      </c>
      <c r="IMV16" s="99">
        <f>IMU16*IMT16</f>
        <v>3437.85</v>
      </c>
      <c r="IMW16" s="99">
        <f>IMV16+IMS16</f>
        <v>6938.17</v>
      </c>
      <c r="IMX16" s="94"/>
      <c r="IMY16" s="99">
        <f>IMW16+IMX16</f>
        <v>6938.17</v>
      </c>
      <c r="INA16" s="49">
        <v>10</v>
      </c>
      <c r="INB16" s="94" t="s">
        <v>631</v>
      </c>
      <c r="INC16" s="49">
        <v>372</v>
      </c>
      <c r="IND16" s="49" t="s">
        <v>625</v>
      </c>
      <c r="INE16" s="95" t="s">
        <v>632</v>
      </c>
      <c r="INF16" s="49" t="s">
        <v>629</v>
      </c>
      <c r="ING16" s="96">
        <v>167</v>
      </c>
      <c r="INH16" s="97">
        <v>20.96</v>
      </c>
      <c r="INI16" s="99">
        <f>INH16*ING16</f>
        <v>3500.32</v>
      </c>
      <c r="INJ16" s="94">
        <f>INC16-ING16</f>
        <v>205</v>
      </c>
      <c r="INK16" s="97">
        <v>16.77</v>
      </c>
      <c r="INL16" s="99">
        <f>INK16*INJ16</f>
        <v>3437.85</v>
      </c>
      <c r="INM16" s="99">
        <f>INL16+INI16</f>
        <v>6938.17</v>
      </c>
      <c r="INN16" s="94"/>
      <c r="INO16" s="99">
        <f>INM16+INN16</f>
        <v>6938.17</v>
      </c>
      <c r="INQ16" s="49">
        <v>10</v>
      </c>
      <c r="INR16" s="94" t="s">
        <v>631</v>
      </c>
      <c r="INS16" s="49">
        <v>372</v>
      </c>
      <c r="INT16" s="49" t="s">
        <v>625</v>
      </c>
      <c r="INU16" s="95" t="s">
        <v>632</v>
      </c>
      <c r="INV16" s="49" t="s">
        <v>629</v>
      </c>
      <c r="INW16" s="96">
        <v>167</v>
      </c>
      <c r="INX16" s="97">
        <v>20.96</v>
      </c>
      <c r="INY16" s="99">
        <f>INX16*INW16</f>
        <v>3500.32</v>
      </c>
      <c r="INZ16" s="94">
        <f>INS16-INW16</f>
        <v>205</v>
      </c>
      <c r="IOA16" s="97">
        <v>16.77</v>
      </c>
      <c r="IOB16" s="99">
        <f>IOA16*INZ16</f>
        <v>3437.85</v>
      </c>
      <c r="IOC16" s="99">
        <f>IOB16+INY16</f>
        <v>6938.17</v>
      </c>
      <c r="IOD16" s="94"/>
      <c r="IOE16" s="99">
        <f>IOC16+IOD16</f>
        <v>6938.17</v>
      </c>
      <c r="IOG16" s="49">
        <v>10</v>
      </c>
      <c r="IOH16" s="94" t="s">
        <v>631</v>
      </c>
      <c r="IOI16" s="49">
        <v>372</v>
      </c>
      <c r="IOJ16" s="49" t="s">
        <v>625</v>
      </c>
      <c r="IOK16" s="95" t="s">
        <v>632</v>
      </c>
      <c r="IOL16" s="49" t="s">
        <v>629</v>
      </c>
      <c r="IOM16" s="96">
        <v>167</v>
      </c>
      <c r="ION16" s="97">
        <v>20.96</v>
      </c>
      <c r="IOO16" s="99">
        <f>ION16*IOM16</f>
        <v>3500.32</v>
      </c>
      <c r="IOP16" s="94">
        <f>IOI16-IOM16</f>
        <v>205</v>
      </c>
      <c r="IOQ16" s="97">
        <v>16.77</v>
      </c>
      <c r="IOR16" s="99">
        <f>IOQ16*IOP16</f>
        <v>3437.85</v>
      </c>
      <c r="IOS16" s="99">
        <f>IOR16+IOO16</f>
        <v>6938.17</v>
      </c>
      <c r="IOT16" s="94"/>
      <c r="IOU16" s="99">
        <f>IOS16+IOT16</f>
        <v>6938.17</v>
      </c>
      <c r="IOW16" s="49">
        <v>10</v>
      </c>
      <c r="IOX16" s="94" t="s">
        <v>631</v>
      </c>
      <c r="IOY16" s="49">
        <v>372</v>
      </c>
      <c r="IOZ16" s="49" t="s">
        <v>625</v>
      </c>
      <c r="IPA16" s="95" t="s">
        <v>632</v>
      </c>
      <c r="IPB16" s="49" t="s">
        <v>629</v>
      </c>
      <c r="IPC16" s="96">
        <v>167</v>
      </c>
      <c r="IPD16" s="97">
        <v>20.96</v>
      </c>
      <c r="IPE16" s="99">
        <f>IPD16*IPC16</f>
        <v>3500.32</v>
      </c>
      <c r="IPF16" s="94">
        <f>IOY16-IPC16</f>
        <v>205</v>
      </c>
      <c r="IPG16" s="97">
        <v>16.77</v>
      </c>
      <c r="IPH16" s="99">
        <f>IPG16*IPF16</f>
        <v>3437.85</v>
      </c>
      <c r="IPI16" s="99">
        <f>IPH16+IPE16</f>
        <v>6938.17</v>
      </c>
      <c r="IPJ16" s="94"/>
      <c r="IPK16" s="99">
        <f>IPI16+IPJ16</f>
        <v>6938.17</v>
      </c>
      <c r="IPM16" s="49">
        <v>10</v>
      </c>
      <c r="IPN16" s="94" t="s">
        <v>631</v>
      </c>
      <c r="IPO16" s="49">
        <v>372</v>
      </c>
      <c r="IPP16" s="49" t="s">
        <v>625</v>
      </c>
      <c r="IPQ16" s="95" t="s">
        <v>632</v>
      </c>
      <c r="IPR16" s="49" t="s">
        <v>629</v>
      </c>
      <c r="IPS16" s="96">
        <v>167</v>
      </c>
      <c r="IPT16" s="97">
        <v>20.96</v>
      </c>
      <c r="IPU16" s="99">
        <f>IPT16*IPS16</f>
        <v>3500.32</v>
      </c>
      <c r="IPV16" s="94">
        <f>IPO16-IPS16</f>
        <v>205</v>
      </c>
      <c r="IPW16" s="97">
        <v>16.77</v>
      </c>
      <c r="IPX16" s="99">
        <f>IPW16*IPV16</f>
        <v>3437.85</v>
      </c>
      <c r="IPY16" s="99">
        <f>IPX16+IPU16</f>
        <v>6938.17</v>
      </c>
      <c r="IPZ16" s="94"/>
      <c r="IQA16" s="99">
        <f>IPY16+IPZ16</f>
        <v>6938.17</v>
      </c>
      <c r="IQC16" s="49">
        <v>10</v>
      </c>
      <c r="IQD16" s="94" t="s">
        <v>631</v>
      </c>
      <c r="IQE16" s="49">
        <v>372</v>
      </c>
      <c r="IQF16" s="49" t="s">
        <v>625</v>
      </c>
      <c r="IQG16" s="95" t="s">
        <v>632</v>
      </c>
      <c r="IQH16" s="49" t="s">
        <v>629</v>
      </c>
      <c r="IQI16" s="96">
        <v>167</v>
      </c>
      <c r="IQJ16" s="97">
        <v>20.96</v>
      </c>
      <c r="IQK16" s="99">
        <f>IQJ16*IQI16</f>
        <v>3500.32</v>
      </c>
      <c r="IQL16" s="94">
        <f>IQE16-IQI16</f>
        <v>205</v>
      </c>
      <c r="IQM16" s="97">
        <v>16.77</v>
      </c>
      <c r="IQN16" s="99">
        <f>IQM16*IQL16</f>
        <v>3437.85</v>
      </c>
      <c r="IQO16" s="99">
        <f>IQN16+IQK16</f>
        <v>6938.17</v>
      </c>
      <c r="IQP16" s="94"/>
      <c r="IQQ16" s="99">
        <f>IQO16+IQP16</f>
        <v>6938.17</v>
      </c>
      <c r="IQS16" s="49">
        <v>10</v>
      </c>
      <c r="IQT16" s="94" t="s">
        <v>631</v>
      </c>
      <c r="IQU16" s="49">
        <v>372</v>
      </c>
      <c r="IQV16" s="49" t="s">
        <v>625</v>
      </c>
      <c r="IQW16" s="95" t="s">
        <v>632</v>
      </c>
      <c r="IQX16" s="49" t="s">
        <v>629</v>
      </c>
      <c r="IQY16" s="96">
        <v>167</v>
      </c>
      <c r="IQZ16" s="97">
        <v>20.96</v>
      </c>
      <c r="IRA16" s="99">
        <f>IQZ16*IQY16</f>
        <v>3500.32</v>
      </c>
      <c r="IRB16" s="94">
        <f>IQU16-IQY16</f>
        <v>205</v>
      </c>
      <c r="IRC16" s="97">
        <v>16.77</v>
      </c>
      <c r="IRD16" s="99">
        <f>IRC16*IRB16</f>
        <v>3437.85</v>
      </c>
      <c r="IRE16" s="99">
        <f>IRD16+IRA16</f>
        <v>6938.17</v>
      </c>
      <c r="IRF16" s="94"/>
      <c r="IRG16" s="99">
        <f>IRE16+IRF16</f>
        <v>6938.17</v>
      </c>
      <c r="IRI16" s="49">
        <v>10</v>
      </c>
      <c r="IRJ16" s="94" t="s">
        <v>631</v>
      </c>
      <c r="IRK16" s="49">
        <v>372</v>
      </c>
      <c r="IRL16" s="49" t="s">
        <v>625</v>
      </c>
      <c r="IRM16" s="95" t="s">
        <v>632</v>
      </c>
      <c r="IRN16" s="49" t="s">
        <v>629</v>
      </c>
      <c r="IRO16" s="96">
        <v>167</v>
      </c>
      <c r="IRP16" s="97">
        <v>20.96</v>
      </c>
      <c r="IRQ16" s="99">
        <f>IRP16*IRO16</f>
        <v>3500.32</v>
      </c>
      <c r="IRR16" s="94">
        <f>IRK16-IRO16</f>
        <v>205</v>
      </c>
      <c r="IRS16" s="97">
        <v>16.77</v>
      </c>
      <c r="IRT16" s="99">
        <f>IRS16*IRR16</f>
        <v>3437.85</v>
      </c>
      <c r="IRU16" s="99">
        <f>IRT16+IRQ16</f>
        <v>6938.17</v>
      </c>
      <c r="IRV16" s="94"/>
      <c r="IRW16" s="99">
        <f>IRU16+IRV16</f>
        <v>6938.17</v>
      </c>
      <c r="IRY16" s="49">
        <v>10</v>
      </c>
      <c r="IRZ16" s="94" t="s">
        <v>631</v>
      </c>
      <c r="ISA16" s="49">
        <v>372</v>
      </c>
      <c r="ISB16" s="49" t="s">
        <v>625</v>
      </c>
      <c r="ISC16" s="95" t="s">
        <v>632</v>
      </c>
      <c r="ISD16" s="49" t="s">
        <v>629</v>
      </c>
      <c r="ISE16" s="96">
        <v>167</v>
      </c>
      <c r="ISF16" s="97">
        <v>20.96</v>
      </c>
      <c r="ISG16" s="99">
        <f>ISF16*ISE16</f>
        <v>3500.32</v>
      </c>
      <c r="ISH16" s="94">
        <f>ISA16-ISE16</f>
        <v>205</v>
      </c>
      <c r="ISI16" s="97">
        <v>16.77</v>
      </c>
      <c r="ISJ16" s="99">
        <f>ISI16*ISH16</f>
        <v>3437.85</v>
      </c>
      <c r="ISK16" s="99">
        <f>ISJ16+ISG16</f>
        <v>6938.17</v>
      </c>
      <c r="ISL16" s="94"/>
      <c r="ISM16" s="99">
        <f>ISK16+ISL16</f>
        <v>6938.17</v>
      </c>
      <c r="ISO16" s="49">
        <v>10</v>
      </c>
      <c r="ISP16" s="94" t="s">
        <v>631</v>
      </c>
      <c r="ISQ16" s="49">
        <v>372</v>
      </c>
      <c r="ISR16" s="49" t="s">
        <v>625</v>
      </c>
      <c r="ISS16" s="95" t="s">
        <v>632</v>
      </c>
      <c r="IST16" s="49" t="s">
        <v>629</v>
      </c>
      <c r="ISU16" s="96">
        <v>167</v>
      </c>
      <c r="ISV16" s="97">
        <v>20.96</v>
      </c>
      <c r="ISW16" s="99">
        <f>ISV16*ISU16</f>
        <v>3500.32</v>
      </c>
      <c r="ISX16" s="94">
        <f>ISQ16-ISU16</f>
        <v>205</v>
      </c>
      <c r="ISY16" s="97">
        <v>16.77</v>
      </c>
      <c r="ISZ16" s="99">
        <f>ISY16*ISX16</f>
        <v>3437.85</v>
      </c>
      <c r="ITA16" s="99">
        <f>ISZ16+ISW16</f>
        <v>6938.17</v>
      </c>
      <c r="ITB16" s="94"/>
      <c r="ITC16" s="99">
        <f>ITA16+ITB16</f>
        <v>6938.17</v>
      </c>
      <c r="ITE16" s="49">
        <v>10</v>
      </c>
      <c r="ITF16" s="94" t="s">
        <v>631</v>
      </c>
      <c r="ITG16" s="49">
        <v>372</v>
      </c>
      <c r="ITH16" s="49" t="s">
        <v>625</v>
      </c>
      <c r="ITI16" s="95" t="s">
        <v>632</v>
      </c>
      <c r="ITJ16" s="49" t="s">
        <v>629</v>
      </c>
      <c r="ITK16" s="96">
        <v>167</v>
      </c>
      <c r="ITL16" s="97">
        <v>20.96</v>
      </c>
      <c r="ITM16" s="99">
        <f>ITL16*ITK16</f>
        <v>3500.32</v>
      </c>
      <c r="ITN16" s="94">
        <f>ITG16-ITK16</f>
        <v>205</v>
      </c>
      <c r="ITO16" s="97">
        <v>16.77</v>
      </c>
      <c r="ITP16" s="99">
        <f>ITO16*ITN16</f>
        <v>3437.85</v>
      </c>
      <c r="ITQ16" s="99">
        <f>ITP16+ITM16</f>
        <v>6938.17</v>
      </c>
      <c r="ITR16" s="94"/>
      <c r="ITS16" s="99">
        <f>ITQ16+ITR16</f>
        <v>6938.17</v>
      </c>
      <c r="ITU16" s="49">
        <v>10</v>
      </c>
      <c r="ITV16" s="94" t="s">
        <v>631</v>
      </c>
      <c r="ITW16" s="49">
        <v>372</v>
      </c>
      <c r="ITX16" s="49" t="s">
        <v>625</v>
      </c>
      <c r="ITY16" s="95" t="s">
        <v>632</v>
      </c>
      <c r="ITZ16" s="49" t="s">
        <v>629</v>
      </c>
      <c r="IUA16" s="96">
        <v>167</v>
      </c>
      <c r="IUB16" s="97">
        <v>20.96</v>
      </c>
      <c r="IUC16" s="99">
        <f>IUB16*IUA16</f>
        <v>3500.32</v>
      </c>
      <c r="IUD16" s="94">
        <f>ITW16-IUA16</f>
        <v>205</v>
      </c>
      <c r="IUE16" s="97">
        <v>16.77</v>
      </c>
      <c r="IUF16" s="99">
        <f>IUE16*IUD16</f>
        <v>3437.85</v>
      </c>
      <c r="IUG16" s="99">
        <f>IUF16+IUC16</f>
        <v>6938.17</v>
      </c>
      <c r="IUH16" s="94"/>
      <c r="IUI16" s="99">
        <f>IUG16+IUH16</f>
        <v>6938.17</v>
      </c>
      <c r="IUK16" s="49">
        <v>10</v>
      </c>
      <c r="IUL16" s="94" t="s">
        <v>631</v>
      </c>
      <c r="IUM16" s="49">
        <v>372</v>
      </c>
      <c r="IUN16" s="49" t="s">
        <v>625</v>
      </c>
      <c r="IUO16" s="95" t="s">
        <v>632</v>
      </c>
      <c r="IUP16" s="49" t="s">
        <v>629</v>
      </c>
      <c r="IUQ16" s="96">
        <v>167</v>
      </c>
      <c r="IUR16" s="97">
        <v>20.96</v>
      </c>
      <c r="IUS16" s="99">
        <f>IUR16*IUQ16</f>
        <v>3500.32</v>
      </c>
      <c r="IUT16" s="94">
        <f>IUM16-IUQ16</f>
        <v>205</v>
      </c>
      <c r="IUU16" s="97">
        <v>16.77</v>
      </c>
      <c r="IUV16" s="99">
        <f>IUU16*IUT16</f>
        <v>3437.85</v>
      </c>
      <c r="IUW16" s="99">
        <f>IUV16+IUS16</f>
        <v>6938.17</v>
      </c>
      <c r="IUX16" s="94"/>
      <c r="IUY16" s="99">
        <f>IUW16+IUX16</f>
        <v>6938.17</v>
      </c>
      <c r="IVA16" s="49">
        <v>10</v>
      </c>
      <c r="IVB16" s="94" t="s">
        <v>631</v>
      </c>
      <c r="IVC16" s="49">
        <v>372</v>
      </c>
      <c r="IVD16" s="49" t="s">
        <v>625</v>
      </c>
      <c r="IVE16" s="95" t="s">
        <v>632</v>
      </c>
      <c r="IVF16" s="49" t="s">
        <v>629</v>
      </c>
      <c r="IVG16" s="96">
        <v>167</v>
      </c>
      <c r="IVH16" s="97">
        <v>20.96</v>
      </c>
      <c r="IVI16" s="99">
        <f>IVH16*IVG16</f>
        <v>3500.32</v>
      </c>
      <c r="IVJ16" s="94">
        <f>IVC16-IVG16</f>
        <v>205</v>
      </c>
      <c r="IVK16" s="97">
        <v>16.77</v>
      </c>
      <c r="IVL16" s="99">
        <f>IVK16*IVJ16</f>
        <v>3437.85</v>
      </c>
      <c r="IVM16" s="99">
        <f>IVL16+IVI16</f>
        <v>6938.17</v>
      </c>
      <c r="IVN16" s="94"/>
      <c r="IVO16" s="99">
        <f>IVM16+IVN16</f>
        <v>6938.17</v>
      </c>
      <c r="IVQ16" s="49">
        <v>10</v>
      </c>
      <c r="IVR16" s="94" t="s">
        <v>631</v>
      </c>
      <c r="IVS16" s="49">
        <v>372</v>
      </c>
      <c r="IVT16" s="49" t="s">
        <v>625</v>
      </c>
      <c r="IVU16" s="95" t="s">
        <v>632</v>
      </c>
      <c r="IVV16" s="49" t="s">
        <v>629</v>
      </c>
      <c r="IVW16" s="96">
        <v>167</v>
      </c>
      <c r="IVX16" s="97">
        <v>20.96</v>
      </c>
      <c r="IVY16" s="99">
        <f>IVX16*IVW16</f>
        <v>3500.32</v>
      </c>
      <c r="IVZ16" s="94">
        <f>IVS16-IVW16</f>
        <v>205</v>
      </c>
      <c r="IWA16" s="97">
        <v>16.77</v>
      </c>
      <c r="IWB16" s="99">
        <f>IWA16*IVZ16</f>
        <v>3437.85</v>
      </c>
      <c r="IWC16" s="99">
        <f>IWB16+IVY16</f>
        <v>6938.17</v>
      </c>
      <c r="IWD16" s="94"/>
      <c r="IWE16" s="99">
        <f>IWC16+IWD16</f>
        <v>6938.17</v>
      </c>
      <c r="IWG16" s="49">
        <v>10</v>
      </c>
      <c r="IWH16" s="94" t="s">
        <v>631</v>
      </c>
      <c r="IWI16" s="49">
        <v>372</v>
      </c>
      <c r="IWJ16" s="49" t="s">
        <v>625</v>
      </c>
      <c r="IWK16" s="95" t="s">
        <v>632</v>
      </c>
      <c r="IWL16" s="49" t="s">
        <v>629</v>
      </c>
      <c r="IWM16" s="96">
        <v>167</v>
      </c>
      <c r="IWN16" s="97">
        <v>20.96</v>
      </c>
      <c r="IWO16" s="99">
        <f>IWN16*IWM16</f>
        <v>3500.32</v>
      </c>
      <c r="IWP16" s="94">
        <f>IWI16-IWM16</f>
        <v>205</v>
      </c>
      <c r="IWQ16" s="97">
        <v>16.77</v>
      </c>
      <c r="IWR16" s="99">
        <f>IWQ16*IWP16</f>
        <v>3437.85</v>
      </c>
      <c r="IWS16" s="99">
        <f>IWR16+IWO16</f>
        <v>6938.17</v>
      </c>
      <c r="IWT16" s="94"/>
      <c r="IWU16" s="99">
        <f>IWS16+IWT16</f>
        <v>6938.17</v>
      </c>
      <c r="IWW16" s="49">
        <v>10</v>
      </c>
      <c r="IWX16" s="94" t="s">
        <v>631</v>
      </c>
      <c r="IWY16" s="49">
        <v>372</v>
      </c>
      <c r="IWZ16" s="49" t="s">
        <v>625</v>
      </c>
      <c r="IXA16" s="95" t="s">
        <v>632</v>
      </c>
      <c r="IXB16" s="49" t="s">
        <v>629</v>
      </c>
      <c r="IXC16" s="96">
        <v>167</v>
      </c>
      <c r="IXD16" s="97">
        <v>20.96</v>
      </c>
      <c r="IXE16" s="99">
        <f>IXD16*IXC16</f>
        <v>3500.32</v>
      </c>
      <c r="IXF16" s="94">
        <f>IWY16-IXC16</f>
        <v>205</v>
      </c>
      <c r="IXG16" s="97">
        <v>16.77</v>
      </c>
      <c r="IXH16" s="99">
        <f>IXG16*IXF16</f>
        <v>3437.85</v>
      </c>
      <c r="IXI16" s="99">
        <f>IXH16+IXE16</f>
        <v>6938.17</v>
      </c>
      <c r="IXJ16" s="94"/>
      <c r="IXK16" s="99">
        <f>IXI16+IXJ16</f>
        <v>6938.17</v>
      </c>
      <c r="IXM16" s="49">
        <v>10</v>
      </c>
      <c r="IXN16" s="94" t="s">
        <v>631</v>
      </c>
      <c r="IXO16" s="49">
        <v>372</v>
      </c>
      <c r="IXP16" s="49" t="s">
        <v>625</v>
      </c>
      <c r="IXQ16" s="95" t="s">
        <v>632</v>
      </c>
      <c r="IXR16" s="49" t="s">
        <v>629</v>
      </c>
      <c r="IXS16" s="96">
        <v>167</v>
      </c>
      <c r="IXT16" s="97">
        <v>20.96</v>
      </c>
      <c r="IXU16" s="99">
        <f>IXT16*IXS16</f>
        <v>3500.32</v>
      </c>
      <c r="IXV16" s="94">
        <f>IXO16-IXS16</f>
        <v>205</v>
      </c>
      <c r="IXW16" s="97">
        <v>16.77</v>
      </c>
      <c r="IXX16" s="99">
        <f>IXW16*IXV16</f>
        <v>3437.85</v>
      </c>
      <c r="IXY16" s="99">
        <f>IXX16+IXU16</f>
        <v>6938.17</v>
      </c>
      <c r="IXZ16" s="94"/>
      <c r="IYA16" s="99">
        <f>IXY16+IXZ16</f>
        <v>6938.17</v>
      </c>
      <c r="IYC16" s="49">
        <v>10</v>
      </c>
      <c r="IYD16" s="94" t="s">
        <v>631</v>
      </c>
      <c r="IYE16" s="49">
        <v>372</v>
      </c>
      <c r="IYF16" s="49" t="s">
        <v>625</v>
      </c>
      <c r="IYG16" s="95" t="s">
        <v>632</v>
      </c>
      <c r="IYH16" s="49" t="s">
        <v>629</v>
      </c>
      <c r="IYI16" s="96">
        <v>167</v>
      </c>
      <c r="IYJ16" s="97">
        <v>20.96</v>
      </c>
      <c r="IYK16" s="99">
        <f>IYJ16*IYI16</f>
        <v>3500.32</v>
      </c>
      <c r="IYL16" s="94">
        <f>IYE16-IYI16</f>
        <v>205</v>
      </c>
      <c r="IYM16" s="97">
        <v>16.77</v>
      </c>
      <c r="IYN16" s="99">
        <f>IYM16*IYL16</f>
        <v>3437.85</v>
      </c>
      <c r="IYO16" s="99">
        <f>IYN16+IYK16</f>
        <v>6938.17</v>
      </c>
      <c r="IYP16" s="94"/>
      <c r="IYQ16" s="99">
        <f>IYO16+IYP16</f>
        <v>6938.17</v>
      </c>
      <c r="IYS16" s="49">
        <v>10</v>
      </c>
      <c r="IYT16" s="94" t="s">
        <v>631</v>
      </c>
      <c r="IYU16" s="49">
        <v>372</v>
      </c>
      <c r="IYV16" s="49" t="s">
        <v>625</v>
      </c>
      <c r="IYW16" s="95" t="s">
        <v>632</v>
      </c>
      <c r="IYX16" s="49" t="s">
        <v>629</v>
      </c>
      <c r="IYY16" s="96">
        <v>167</v>
      </c>
      <c r="IYZ16" s="97">
        <v>20.96</v>
      </c>
      <c r="IZA16" s="99">
        <f>IYZ16*IYY16</f>
        <v>3500.32</v>
      </c>
      <c r="IZB16" s="94">
        <f>IYU16-IYY16</f>
        <v>205</v>
      </c>
      <c r="IZC16" s="97">
        <v>16.77</v>
      </c>
      <c r="IZD16" s="99">
        <f>IZC16*IZB16</f>
        <v>3437.85</v>
      </c>
      <c r="IZE16" s="99">
        <f>IZD16+IZA16</f>
        <v>6938.17</v>
      </c>
      <c r="IZF16" s="94"/>
      <c r="IZG16" s="99">
        <f>IZE16+IZF16</f>
        <v>6938.17</v>
      </c>
      <c r="IZI16" s="49">
        <v>10</v>
      </c>
      <c r="IZJ16" s="94" t="s">
        <v>631</v>
      </c>
      <c r="IZK16" s="49">
        <v>372</v>
      </c>
      <c r="IZL16" s="49" t="s">
        <v>625</v>
      </c>
      <c r="IZM16" s="95" t="s">
        <v>632</v>
      </c>
      <c r="IZN16" s="49" t="s">
        <v>629</v>
      </c>
      <c r="IZO16" s="96">
        <v>167</v>
      </c>
      <c r="IZP16" s="97">
        <v>20.96</v>
      </c>
      <c r="IZQ16" s="99">
        <f>IZP16*IZO16</f>
        <v>3500.32</v>
      </c>
      <c r="IZR16" s="94">
        <f>IZK16-IZO16</f>
        <v>205</v>
      </c>
      <c r="IZS16" s="97">
        <v>16.77</v>
      </c>
      <c r="IZT16" s="99">
        <f>IZS16*IZR16</f>
        <v>3437.85</v>
      </c>
      <c r="IZU16" s="99">
        <f>IZT16+IZQ16</f>
        <v>6938.17</v>
      </c>
      <c r="IZV16" s="94"/>
      <c r="IZW16" s="99">
        <f>IZU16+IZV16</f>
        <v>6938.17</v>
      </c>
      <c r="IZY16" s="49">
        <v>10</v>
      </c>
      <c r="IZZ16" s="94" t="s">
        <v>631</v>
      </c>
      <c r="JAA16" s="49">
        <v>372</v>
      </c>
      <c r="JAB16" s="49" t="s">
        <v>625</v>
      </c>
      <c r="JAC16" s="95" t="s">
        <v>632</v>
      </c>
      <c r="JAD16" s="49" t="s">
        <v>629</v>
      </c>
      <c r="JAE16" s="96">
        <v>167</v>
      </c>
      <c r="JAF16" s="97">
        <v>20.96</v>
      </c>
      <c r="JAG16" s="99">
        <f>JAF16*JAE16</f>
        <v>3500.32</v>
      </c>
      <c r="JAH16" s="94">
        <f>JAA16-JAE16</f>
        <v>205</v>
      </c>
      <c r="JAI16" s="97">
        <v>16.77</v>
      </c>
      <c r="JAJ16" s="99">
        <f>JAI16*JAH16</f>
        <v>3437.85</v>
      </c>
      <c r="JAK16" s="99">
        <f>JAJ16+JAG16</f>
        <v>6938.17</v>
      </c>
      <c r="JAL16" s="94"/>
      <c r="JAM16" s="99">
        <f>JAK16+JAL16</f>
        <v>6938.17</v>
      </c>
      <c r="JAO16" s="49">
        <v>10</v>
      </c>
      <c r="JAP16" s="94" t="s">
        <v>631</v>
      </c>
      <c r="JAQ16" s="49">
        <v>372</v>
      </c>
      <c r="JAR16" s="49" t="s">
        <v>625</v>
      </c>
      <c r="JAS16" s="95" t="s">
        <v>632</v>
      </c>
      <c r="JAT16" s="49" t="s">
        <v>629</v>
      </c>
      <c r="JAU16" s="96">
        <v>167</v>
      </c>
      <c r="JAV16" s="97">
        <v>20.96</v>
      </c>
      <c r="JAW16" s="99">
        <f>JAV16*JAU16</f>
        <v>3500.32</v>
      </c>
      <c r="JAX16" s="94">
        <f>JAQ16-JAU16</f>
        <v>205</v>
      </c>
      <c r="JAY16" s="97">
        <v>16.77</v>
      </c>
      <c r="JAZ16" s="99">
        <f>JAY16*JAX16</f>
        <v>3437.85</v>
      </c>
      <c r="JBA16" s="99">
        <f>JAZ16+JAW16</f>
        <v>6938.17</v>
      </c>
      <c r="JBB16" s="94"/>
      <c r="JBC16" s="99">
        <f>JBA16+JBB16</f>
        <v>6938.17</v>
      </c>
      <c r="JBE16" s="49">
        <v>10</v>
      </c>
      <c r="JBF16" s="94" t="s">
        <v>631</v>
      </c>
      <c r="JBG16" s="49">
        <v>372</v>
      </c>
      <c r="JBH16" s="49" t="s">
        <v>625</v>
      </c>
      <c r="JBI16" s="95" t="s">
        <v>632</v>
      </c>
      <c r="JBJ16" s="49" t="s">
        <v>629</v>
      </c>
      <c r="JBK16" s="96">
        <v>167</v>
      </c>
      <c r="JBL16" s="97">
        <v>20.96</v>
      </c>
      <c r="JBM16" s="99">
        <f>JBL16*JBK16</f>
        <v>3500.32</v>
      </c>
      <c r="JBN16" s="94">
        <f>JBG16-JBK16</f>
        <v>205</v>
      </c>
      <c r="JBO16" s="97">
        <v>16.77</v>
      </c>
      <c r="JBP16" s="99">
        <f>JBO16*JBN16</f>
        <v>3437.85</v>
      </c>
      <c r="JBQ16" s="99">
        <f>JBP16+JBM16</f>
        <v>6938.17</v>
      </c>
      <c r="JBR16" s="94"/>
      <c r="JBS16" s="99">
        <f>JBQ16+JBR16</f>
        <v>6938.17</v>
      </c>
      <c r="JBU16" s="49">
        <v>10</v>
      </c>
      <c r="JBV16" s="94" t="s">
        <v>631</v>
      </c>
      <c r="JBW16" s="49">
        <v>372</v>
      </c>
      <c r="JBX16" s="49" t="s">
        <v>625</v>
      </c>
      <c r="JBY16" s="95" t="s">
        <v>632</v>
      </c>
      <c r="JBZ16" s="49" t="s">
        <v>629</v>
      </c>
      <c r="JCA16" s="96">
        <v>167</v>
      </c>
      <c r="JCB16" s="97">
        <v>20.96</v>
      </c>
      <c r="JCC16" s="99">
        <f>JCB16*JCA16</f>
        <v>3500.32</v>
      </c>
      <c r="JCD16" s="94">
        <f>JBW16-JCA16</f>
        <v>205</v>
      </c>
      <c r="JCE16" s="97">
        <v>16.77</v>
      </c>
      <c r="JCF16" s="99">
        <f>JCE16*JCD16</f>
        <v>3437.85</v>
      </c>
      <c r="JCG16" s="99">
        <f>JCF16+JCC16</f>
        <v>6938.17</v>
      </c>
      <c r="JCH16" s="94"/>
      <c r="JCI16" s="99">
        <f>JCG16+JCH16</f>
        <v>6938.17</v>
      </c>
      <c r="JCK16" s="49">
        <v>10</v>
      </c>
      <c r="JCL16" s="94" t="s">
        <v>631</v>
      </c>
      <c r="JCM16" s="49">
        <v>372</v>
      </c>
      <c r="JCN16" s="49" t="s">
        <v>625</v>
      </c>
      <c r="JCO16" s="95" t="s">
        <v>632</v>
      </c>
      <c r="JCP16" s="49" t="s">
        <v>629</v>
      </c>
      <c r="JCQ16" s="96">
        <v>167</v>
      </c>
      <c r="JCR16" s="97">
        <v>20.96</v>
      </c>
      <c r="JCS16" s="99">
        <f>JCR16*JCQ16</f>
        <v>3500.32</v>
      </c>
      <c r="JCT16" s="94">
        <f>JCM16-JCQ16</f>
        <v>205</v>
      </c>
      <c r="JCU16" s="97">
        <v>16.77</v>
      </c>
      <c r="JCV16" s="99">
        <f>JCU16*JCT16</f>
        <v>3437.85</v>
      </c>
      <c r="JCW16" s="99">
        <f>JCV16+JCS16</f>
        <v>6938.17</v>
      </c>
      <c r="JCX16" s="94"/>
      <c r="JCY16" s="99">
        <f>JCW16+JCX16</f>
        <v>6938.17</v>
      </c>
      <c r="JDA16" s="49">
        <v>10</v>
      </c>
      <c r="JDB16" s="94" t="s">
        <v>631</v>
      </c>
      <c r="JDC16" s="49">
        <v>372</v>
      </c>
      <c r="JDD16" s="49" t="s">
        <v>625</v>
      </c>
      <c r="JDE16" s="95" t="s">
        <v>632</v>
      </c>
      <c r="JDF16" s="49" t="s">
        <v>629</v>
      </c>
      <c r="JDG16" s="96">
        <v>167</v>
      </c>
      <c r="JDH16" s="97">
        <v>20.96</v>
      </c>
      <c r="JDI16" s="99">
        <f>JDH16*JDG16</f>
        <v>3500.32</v>
      </c>
      <c r="JDJ16" s="94">
        <f>JDC16-JDG16</f>
        <v>205</v>
      </c>
      <c r="JDK16" s="97">
        <v>16.77</v>
      </c>
      <c r="JDL16" s="99">
        <f>JDK16*JDJ16</f>
        <v>3437.85</v>
      </c>
      <c r="JDM16" s="99">
        <f>JDL16+JDI16</f>
        <v>6938.17</v>
      </c>
      <c r="JDN16" s="94"/>
      <c r="JDO16" s="99">
        <f>JDM16+JDN16</f>
        <v>6938.17</v>
      </c>
      <c r="JDQ16" s="49">
        <v>10</v>
      </c>
      <c r="JDR16" s="94" t="s">
        <v>631</v>
      </c>
      <c r="JDS16" s="49">
        <v>372</v>
      </c>
      <c r="JDT16" s="49" t="s">
        <v>625</v>
      </c>
      <c r="JDU16" s="95" t="s">
        <v>632</v>
      </c>
      <c r="JDV16" s="49" t="s">
        <v>629</v>
      </c>
      <c r="JDW16" s="96">
        <v>167</v>
      </c>
      <c r="JDX16" s="97">
        <v>20.96</v>
      </c>
      <c r="JDY16" s="99">
        <f>JDX16*JDW16</f>
        <v>3500.32</v>
      </c>
      <c r="JDZ16" s="94">
        <f>JDS16-JDW16</f>
        <v>205</v>
      </c>
      <c r="JEA16" s="97">
        <v>16.77</v>
      </c>
      <c r="JEB16" s="99">
        <f>JEA16*JDZ16</f>
        <v>3437.85</v>
      </c>
      <c r="JEC16" s="99">
        <f>JEB16+JDY16</f>
        <v>6938.17</v>
      </c>
      <c r="JED16" s="94"/>
      <c r="JEE16" s="99">
        <f>JEC16+JED16</f>
        <v>6938.17</v>
      </c>
      <c r="JEG16" s="49">
        <v>10</v>
      </c>
      <c r="JEH16" s="94" t="s">
        <v>631</v>
      </c>
      <c r="JEI16" s="49">
        <v>372</v>
      </c>
      <c r="JEJ16" s="49" t="s">
        <v>625</v>
      </c>
      <c r="JEK16" s="95" t="s">
        <v>632</v>
      </c>
      <c r="JEL16" s="49" t="s">
        <v>629</v>
      </c>
      <c r="JEM16" s="96">
        <v>167</v>
      </c>
      <c r="JEN16" s="97">
        <v>20.96</v>
      </c>
      <c r="JEO16" s="99">
        <f>JEN16*JEM16</f>
        <v>3500.32</v>
      </c>
      <c r="JEP16" s="94">
        <f>JEI16-JEM16</f>
        <v>205</v>
      </c>
      <c r="JEQ16" s="97">
        <v>16.77</v>
      </c>
      <c r="JER16" s="99">
        <f>JEQ16*JEP16</f>
        <v>3437.85</v>
      </c>
      <c r="JES16" s="99">
        <f>JER16+JEO16</f>
        <v>6938.17</v>
      </c>
      <c r="JET16" s="94"/>
      <c r="JEU16" s="99">
        <f>JES16+JET16</f>
        <v>6938.17</v>
      </c>
      <c r="JEW16" s="49">
        <v>10</v>
      </c>
      <c r="JEX16" s="94" t="s">
        <v>631</v>
      </c>
      <c r="JEY16" s="49">
        <v>372</v>
      </c>
      <c r="JEZ16" s="49" t="s">
        <v>625</v>
      </c>
      <c r="JFA16" s="95" t="s">
        <v>632</v>
      </c>
      <c r="JFB16" s="49" t="s">
        <v>629</v>
      </c>
      <c r="JFC16" s="96">
        <v>167</v>
      </c>
      <c r="JFD16" s="97">
        <v>20.96</v>
      </c>
      <c r="JFE16" s="99">
        <f>JFD16*JFC16</f>
        <v>3500.32</v>
      </c>
      <c r="JFF16" s="94">
        <f>JEY16-JFC16</f>
        <v>205</v>
      </c>
      <c r="JFG16" s="97">
        <v>16.77</v>
      </c>
      <c r="JFH16" s="99">
        <f>JFG16*JFF16</f>
        <v>3437.85</v>
      </c>
      <c r="JFI16" s="99">
        <f>JFH16+JFE16</f>
        <v>6938.17</v>
      </c>
      <c r="JFJ16" s="94"/>
      <c r="JFK16" s="99">
        <f>JFI16+JFJ16</f>
        <v>6938.17</v>
      </c>
      <c r="JFM16" s="49">
        <v>10</v>
      </c>
      <c r="JFN16" s="94" t="s">
        <v>631</v>
      </c>
      <c r="JFO16" s="49">
        <v>372</v>
      </c>
      <c r="JFP16" s="49" t="s">
        <v>625</v>
      </c>
      <c r="JFQ16" s="95" t="s">
        <v>632</v>
      </c>
      <c r="JFR16" s="49" t="s">
        <v>629</v>
      </c>
      <c r="JFS16" s="96">
        <v>167</v>
      </c>
      <c r="JFT16" s="97">
        <v>20.96</v>
      </c>
      <c r="JFU16" s="99">
        <f>JFT16*JFS16</f>
        <v>3500.32</v>
      </c>
      <c r="JFV16" s="94">
        <f>JFO16-JFS16</f>
        <v>205</v>
      </c>
      <c r="JFW16" s="97">
        <v>16.77</v>
      </c>
      <c r="JFX16" s="99">
        <f>JFW16*JFV16</f>
        <v>3437.85</v>
      </c>
      <c r="JFY16" s="99">
        <f>JFX16+JFU16</f>
        <v>6938.17</v>
      </c>
      <c r="JFZ16" s="94"/>
      <c r="JGA16" s="99">
        <f>JFY16+JFZ16</f>
        <v>6938.17</v>
      </c>
      <c r="JGC16" s="49">
        <v>10</v>
      </c>
      <c r="JGD16" s="94" t="s">
        <v>631</v>
      </c>
      <c r="JGE16" s="49">
        <v>372</v>
      </c>
      <c r="JGF16" s="49" t="s">
        <v>625</v>
      </c>
      <c r="JGG16" s="95" t="s">
        <v>632</v>
      </c>
      <c r="JGH16" s="49" t="s">
        <v>629</v>
      </c>
      <c r="JGI16" s="96">
        <v>167</v>
      </c>
      <c r="JGJ16" s="97">
        <v>20.96</v>
      </c>
      <c r="JGK16" s="99">
        <f>JGJ16*JGI16</f>
        <v>3500.32</v>
      </c>
      <c r="JGL16" s="94">
        <f>JGE16-JGI16</f>
        <v>205</v>
      </c>
      <c r="JGM16" s="97">
        <v>16.77</v>
      </c>
      <c r="JGN16" s="99">
        <f>JGM16*JGL16</f>
        <v>3437.85</v>
      </c>
      <c r="JGO16" s="99">
        <f>JGN16+JGK16</f>
        <v>6938.17</v>
      </c>
      <c r="JGP16" s="94"/>
      <c r="JGQ16" s="99">
        <f>JGO16+JGP16</f>
        <v>6938.17</v>
      </c>
      <c r="JGS16" s="49">
        <v>10</v>
      </c>
      <c r="JGT16" s="94" t="s">
        <v>631</v>
      </c>
      <c r="JGU16" s="49">
        <v>372</v>
      </c>
      <c r="JGV16" s="49" t="s">
        <v>625</v>
      </c>
      <c r="JGW16" s="95" t="s">
        <v>632</v>
      </c>
      <c r="JGX16" s="49" t="s">
        <v>629</v>
      </c>
      <c r="JGY16" s="96">
        <v>167</v>
      </c>
      <c r="JGZ16" s="97">
        <v>20.96</v>
      </c>
      <c r="JHA16" s="99">
        <f>JGZ16*JGY16</f>
        <v>3500.32</v>
      </c>
      <c r="JHB16" s="94">
        <f>JGU16-JGY16</f>
        <v>205</v>
      </c>
      <c r="JHC16" s="97">
        <v>16.77</v>
      </c>
      <c r="JHD16" s="99">
        <f>JHC16*JHB16</f>
        <v>3437.85</v>
      </c>
      <c r="JHE16" s="99">
        <f>JHD16+JHA16</f>
        <v>6938.17</v>
      </c>
      <c r="JHF16" s="94"/>
      <c r="JHG16" s="99">
        <f>JHE16+JHF16</f>
        <v>6938.17</v>
      </c>
      <c r="JHI16" s="49">
        <v>10</v>
      </c>
      <c r="JHJ16" s="94" t="s">
        <v>631</v>
      </c>
      <c r="JHK16" s="49">
        <v>372</v>
      </c>
      <c r="JHL16" s="49" t="s">
        <v>625</v>
      </c>
      <c r="JHM16" s="95" t="s">
        <v>632</v>
      </c>
      <c r="JHN16" s="49" t="s">
        <v>629</v>
      </c>
      <c r="JHO16" s="96">
        <v>167</v>
      </c>
      <c r="JHP16" s="97">
        <v>20.96</v>
      </c>
      <c r="JHQ16" s="99">
        <f>JHP16*JHO16</f>
        <v>3500.32</v>
      </c>
      <c r="JHR16" s="94">
        <f>JHK16-JHO16</f>
        <v>205</v>
      </c>
      <c r="JHS16" s="97">
        <v>16.77</v>
      </c>
      <c r="JHT16" s="99">
        <f>JHS16*JHR16</f>
        <v>3437.85</v>
      </c>
      <c r="JHU16" s="99">
        <f>JHT16+JHQ16</f>
        <v>6938.17</v>
      </c>
      <c r="JHV16" s="94"/>
      <c r="JHW16" s="99">
        <f>JHU16+JHV16</f>
        <v>6938.17</v>
      </c>
      <c r="JHY16" s="49">
        <v>10</v>
      </c>
      <c r="JHZ16" s="94" t="s">
        <v>631</v>
      </c>
      <c r="JIA16" s="49">
        <v>372</v>
      </c>
      <c r="JIB16" s="49" t="s">
        <v>625</v>
      </c>
      <c r="JIC16" s="95" t="s">
        <v>632</v>
      </c>
      <c r="JID16" s="49" t="s">
        <v>629</v>
      </c>
      <c r="JIE16" s="96">
        <v>167</v>
      </c>
      <c r="JIF16" s="97">
        <v>20.96</v>
      </c>
      <c r="JIG16" s="99">
        <f>JIF16*JIE16</f>
        <v>3500.32</v>
      </c>
      <c r="JIH16" s="94">
        <f>JIA16-JIE16</f>
        <v>205</v>
      </c>
      <c r="JII16" s="97">
        <v>16.77</v>
      </c>
      <c r="JIJ16" s="99">
        <f>JII16*JIH16</f>
        <v>3437.85</v>
      </c>
      <c r="JIK16" s="99">
        <f>JIJ16+JIG16</f>
        <v>6938.17</v>
      </c>
      <c r="JIL16" s="94"/>
      <c r="JIM16" s="99">
        <f>JIK16+JIL16</f>
        <v>6938.17</v>
      </c>
      <c r="JIO16" s="49">
        <v>10</v>
      </c>
      <c r="JIP16" s="94" t="s">
        <v>631</v>
      </c>
      <c r="JIQ16" s="49">
        <v>372</v>
      </c>
      <c r="JIR16" s="49" t="s">
        <v>625</v>
      </c>
      <c r="JIS16" s="95" t="s">
        <v>632</v>
      </c>
      <c r="JIT16" s="49" t="s">
        <v>629</v>
      </c>
      <c r="JIU16" s="96">
        <v>167</v>
      </c>
      <c r="JIV16" s="97">
        <v>20.96</v>
      </c>
      <c r="JIW16" s="99">
        <f>JIV16*JIU16</f>
        <v>3500.32</v>
      </c>
      <c r="JIX16" s="94">
        <f>JIQ16-JIU16</f>
        <v>205</v>
      </c>
      <c r="JIY16" s="97">
        <v>16.77</v>
      </c>
      <c r="JIZ16" s="99">
        <f>JIY16*JIX16</f>
        <v>3437.85</v>
      </c>
      <c r="JJA16" s="99">
        <f>JIZ16+JIW16</f>
        <v>6938.17</v>
      </c>
      <c r="JJB16" s="94"/>
      <c r="JJC16" s="99">
        <f>JJA16+JJB16</f>
        <v>6938.17</v>
      </c>
      <c r="JJE16" s="49">
        <v>10</v>
      </c>
      <c r="JJF16" s="94" t="s">
        <v>631</v>
      </c>
      <c r="JJG16" s="49">
        <v>372</v>
      </c>
      <c r="JJH16" s="49" t="s">
        <v>625</v>
      </c>
      <c r="JJI16" s="95" t="s">
        <v>632</v>
      </c>
      <c r="JJJ16" s="49" t="s">
        <v>629</v>
      </c>
      <c r="JJK16" s="96">
        <v>167</v>
      </c>
      <c r="JJL16" s="97">
        <v>20.96</v>
      </c>
      <c r="JJM16" s="99">
        <f>JJL16*JJK16</f>
        <v>3500.32</v>
      </c>
      <c r="JJN16" s="94">
        <f>JJG16-JJK16</f>
        <v>205</v>
      </c>
      <c r="JJO16" s="97">
        <v>16.77</v>
      </c>
      <c r="JJP16" s="99">
        <f>JJO16*JJN16</f>
        <v>3437.85</v>
      </c>
      <c r="JJQ16" s="99">
        <f>JJP16+JJM16</f>
        <v>6938.17</v>
      </c>
      <c r="JJR16" s="94"/>
      <c r="JJS16" s="99">
        <f>JJQ16+JJR16</f>
        <v>6938.17</v>
      </c>
      <c r="JJU16" s="49">
        <v>10</v>
      </c>
      <c r="JJV16" s="94" t="s">
        <v>631</v>
      </c>
      <c r="JJW16" s="49">
        <v>372</v>
      </c>
      <c r="JJX16" s="49" t="s">
        <v>625</v>
      </c>
      <c r="JJY16" s="95" t="s">
        <v>632</v>
      </c>
      <c r="JJZ16" s="49" t="s">
        <v>629</v>
      </c>
      <c r="JKA16" s="96">
        <v>167</v>
      </c>
      <c r="JKB16" s="97">
        <v>20.96</v>
      </c>
      <c r="JKC16" s="99">
        <f>JKB16*JKA16</f>
        <v>3500.32</v>
      </c>
      <c r="JKD16" s="94">
        <f>JJW16-JKA16</f>
        <v>205</v>
      </c>
      <c r="JKE16" s="97">
        <v>16.77</v>
      </c>
      <c r="JKF16" s="99">
        <f>JKE16*JKD16</f>
        <v>3437.85</v>
      </c>
      <c r="JKG16" s="99">
        <f>JKF16+JKC16</f>
        <v>6938.17</v>
      </c>
      <c r="JKH16" s="94"/>
      <c r="JKI16" s="99">
        <f>JKG16+JKH16</f>
        <v>6938.17</v>
      </c>
      <c r="JKK16" s="49">
        <v>10</v>
      </c>
      <c r="JKL16" s="94" t="s">
        <v>631</v>
      </c>
      <c r="JKM16" s="49">
        <v>372</v>
      </c>
      <c r="JKN16" s="49" t="s">
        <v>625</v>
      </c>
      <c r="JKO16" s="95" t="s">
        <v>632</v>
      </c>
      <c r="JKP16" s="49" t="s">
        <v>629</v>
      </c>
      <c r="JKQ16" s="96">
        <v>167</v>
      </c>
      <c r="JKR16" s="97">
        <v>20.96</v>
      </c>
      <c r="JKS16" s="99">
        <f>JKR16*JKQ16</f>
        <v>3500.32</v>
      </c>
      <c r="JKT16" s="94">
        <f>JKM16-JKQ16</f>
        <v>205</v>
      </c>
      <c r="JKU16" s="97">
        <v>16.77</v>
      </c>
      <c r="JKV16" s="99">
        <f>JKU16*JKT16</f>
        <v>3437.85</v>
      </c>
      <c r="JKW16" s="99">
        <f>JKV16+JKS16</f>
        <v>6938.17</v>
      </c>
      <c r="JKX16" s="94"/>
      <c r="JKY16" s="99">
        <f>JKW16+JKX16</f>
        <v>6938.17</v>
      </c>
      <c r="JLA16" s="49">
        <v>10</v>
      </c>
      <c r="JLB16" s="94" t="s">
        <v>631</v>
      </c>
      <c r="JLC16" s="49">
        <v>372</v>
      </c>
      <c r="JLD16" s="49" t="s">
        <v>625</v>
      </c>
      <c r="JLE16" s="95" t="s">
        <v>632</v>
      </c>
      <c r="JLF16" s="49" t="s">
        <v>629</v>
      </c>
      <c r="JLG16" s="96">
        <v>167</v>
      </c>
      <c r="JLH16" s="97">
        <v>20.96</v>
      </c>
      <c r="JLI16" s="99">
        <f>JLH16*JLG16</f>
        <v>3500.32</v>
      </c>
      <c r="JLJ16" s="94">
        <f>JLC16-JLG16</f>
        <v>205</v>
      </c>
      <c r="JLK16" s="97">
        <v>16.77</v>
      </c>
      <c r="JLL16" s="99">
        <f>JLK16*JLJ16</f>
        <v>3437.85</v>
      </c>
      <c r="JLM16" s="99">
        <f>JLL16+JLI16</f>
        <v>6938.17</v>
      </c>
      <c r="JLN16" s="94"/>
      <c r="JLO16" s="99">
        <f>JLM16+JLN16</f>
        <v>6938.17</v>
      </c>
      <c r="JLQ16" s="49">
        <v>10</v>
      </c>
      <c r="JLR16" s="94" t="s">
        <v>631</v>
      </c>
      <c r="JLS16" s="49">
        <v>372</v>
      </c>
      <c r="JLT16" s="49" t="s">
        <v>625</v>
      </c>
      <c r="JLU16" s="95" t="s">
        <v>632</v>
      </c>
      <c r="JLV16" s="49" t="s">
        <v>629</v>
      </c>
      <c r="JLW16" s="96">
        <v>167</v>
      </c>
      <c r="JLX16" s="97">
        <v>20.96</v>
      </c>
      <c r="JLY16" s="99">
        <f>JLX16*JLW16</f>
        <v>3500.32</v>
      </c>
      <c r="JLZ16" s="94">
        <f>JLS16-JLW16</f>
        <v>205</v>
      </c>
      <c r="JMA16" s="97">
        <v>16.77</v>
      </c>
      <c r="JMB16" s="99">
        <f>JMA16*JLZ16</f>
        <v>3437.85</v>
      </c>
      <c r="JMC16" s="99">
        <f>JMB16+JLY16</f>
        <v>6938.17</v>
      </c>
      <c r="JMD16" s="94"/>
      <c r="JME16" s="99">
        <f>JMC16+JMD16</f>
        <v>6938.17</v>
      </c>
      <c r="JMG16" s="49">
        <v>10</v>
      </c>
      <c r="JMH16" s="94" t="s">
        <v>631</v>
      </c>
      <c r="JMI16" s="49">
        <v>372</v>
      </c>
      <c r="JMJ16" s="49" t="s">
        <v>625</v>
      </c>
      <c r="JMK16" s="95" t="s">
        <v>632</v>
      </c>
      <c r="JML16" s="49" t="s">
        <v>629</v>
      </c>
      <c r="JMM16" s="96">
        <v>167</v>
      </c>
      <c r="JMN16" s="97">
        <v>20.96</v>
      </c>
      <c r="JMO16" s="99">
        <f>JMN16*JMM16</f>
        <v>3500.32</v>
      </c>
      <c r="JMP16" s="94">
        <f>JMI16-JMM16</f>
        <v>205</v>
      </c>
      <c r="JMQ16" s="97">
        <v>16.77</v>
      </c>
      <c r="JMR16" s="99">
        <f>JMQ16*JMP16</f>
        <v>3437.85</v>
      </c>
      <c r="JMS16" s="99">
        <f>JMR16+JMO16</f>
        <v>6938.17</v>
      </c>
      <c r="JMT16" s="94"/>
      <c r="JMU16" s="99">
        <f>JMS16+JMT16</f>
        <v>6938.17</v>
      </c>
      <c r="JMW16" s="49">
        <v>10</v>
      </c>
      <c r="JMX16" s="94" t="s">
        <v>631</v>
      </c>
      <c r="JMY16" s="49">
        <v>372</v>
      </c>
      <c r="JMZ16" s="49" t="s">
        <v>625</v>
      </c>
      <c r="JNA16" s="95" t="s">
        <v>632</v>
      </c>
      <c r="JNB16" s="49" t="s">
        <v>629</v>
      </c>
      <c r="JNC16" s="96">
        <v>167</v>
      </c>
      <c r="JND16" s="97">
        <v>20.96</v>
      </c>
      <c r="JNE16" s="99">
        <f>JND16*JNC16</f>
        <v>3500.32</v>
      </c>
      <c r="JNF16" s="94">
        <f>JMY16-JNC16</f>
        <v>205</v>
      </c>
      <c r="JNG16" s="97">
        <v>16.77</v>
      </c>
      <c r="JNH16" s="99">
        <f>JNG16*JNF16</f>
        <v>3437.85</v>
      </c>
      <c r="JNI16" s="99">
        <f>JNH16+JNE16</f>
        <v>6938.17</v>
      </c>
      <c r="JNJ16" s="94"/>
      <c r="JNK16" s="99">
        <f>JNI16+JNJ16</f>
        <v>6938.17</v>
      </c>
      <c r="JNM16" s="49">
        <v>10</v>
      </c>
      <c r="JNN16" s="94" t="s">
        <v>631</v>
      </c>
      <c r="JNO16" s="49">
        <v>372</v>
      </c>
      <c r="JNP16" s="49" t="s">
        <v>625</v>
      </c>
      <c r="JNQ16" s="95" t="s">
        <v>632</v>
      </c>
      <c r="JNR16" s="49" t="s">
        <v>629</v>
      </c>
      <c r="JNS16" s="96">
        <v>167</v>
      </c>
      <c r="JNT16" s="97">
        <v>20.96</v>
      </c>
      <c r="JNU16" s="99">
        <f>JNT16*JNS16</f>
        <v>3500.32</v>
      </c>
      <c r="JNV16" s="94">
        <f>JNO16-JNS16</f>
        <v>205</v>
      </c>
      <c r="JNW16" s="97">
        <v>16.77</v>
      </c>
      <c r="JNX16" s="99">
        <f>JNW16*JNV16</f>
        <v>3437.85</v>
      </c>
      <c r="JNY16" s="99">
        <f>JNX16+JNU16</f>
        <v>6938.17</v>
      </c>
      <c r="JNZ16" s="94"/>
      <c r="JOA16" s="99">
        <f>JNY16+JNZ16</f>
        <v>6938.17</v>
      </c>
      <c r="JOC16" s="49">
        <v>10</v>
      </c>
      <c r="JOD16" s="94" t="s">
        <v>631</v>
      </c>
      <c r="JOE16" s="49">
        <v>372</v>
      </c>
      <c r="JOF16" s="49" t="s">
        <v>625</v>
      </c>
      <c r="JOG16" s="95" t="s">
        <v>632</v>
      </c>
      <c r="JOH16" s="49" t="s">
        <v>629</v>
      </c>
      <c r="JOI16" s="96">
        <v>167</v>
      </c>
      <c r="JOJ16" s="97">
        <v>20.96</v>
      </c>
      <c r="JOK16" s="99">
        <f>JOJ16*JOI16</f>
        <v>3500.32</v>
      </c>
      <c r="JOL16" s="94">
        <f>JOE16-JOI16</f>
        <v>205</v>
      </c>
      <c r="JOM16" s="97">
        <v>16.77</v>
      </c>
      <c r="JON16" s="99">
        <f>JOM16*JOL16</f>
        <v>3437.85</v>
      </c>
      <c r="JOO16" s="99">
        <f>JON16+JOK16</f>
        <v>6938.17</v>
      </c>
      <c r="JOP16" s="94"/>
      <c r="JOQ16" s="99">
        <f>JOO16+JOP16</f>
        <v>6938.17</v>
      </c>
      <c r="JOS16" s="49">
        <v>10</v>
      </c>
      <c r="JOT16" s="94" t="s">
        <v>631</v>
      </c>
      <c r="JOU16" s="49">
        <v>372</v>
      </c>
      <c r="JOV16" s="49" t="s">
        <v>625</v>
      </c>
      <c r="JOW16" s="95" t="s">
        <v>632</v>
      </c>
      <c r="JOX16" s="49" t="s">
        <v>629</v>
      </c>
      <c r="JOY16" s="96">
        <v>167</v>
      </c>
      <c r="JOZ16" s="97">
        <v>20.96</v>
      </c>
      <c r="JPA16" s="99">
        <f>JOZ16*JOY16</f>
        <v>3500.32</v>
      </c>
      <c r="JPB16" s="94">
        <f>JOU16-JOY16</f>
        <v>205</v>
      </c>
      <c r="JPC16" s="97">
        <v>16.77</v>
      </c>
      <c r="JPD16" s="99">
        <f>JPC16*JPB16</f>
        <v>3437.85</v>
      </c>
      <c r="JPE16" s="99">
        <f>JPD16+JPA16</f>
        <v>6938.17</v>
      </c>
      <c r="JPF16" s="94"/>
      <c r="JPG16" s="99">
        <f>JPE16+JPF16</f>
        <v>6938.17</v>
      </c>
      <c r="JPI16" s="49">
        <v>10</v>
      </c>
      <c r="JPJ16" s="94" t="s">
        <v>631</v>
      </c>
      <c r="JPK16" s="49">
        <v>372</v>
      </c>
      <c r="JPL16" s="49" t="s">
        <v>625</v>
      </c>
      <c r="JPM16" s="95" t="s">
        <v>632</v>
      </c>
      <c r="JPN16" s="49" t="s">
        <v>629</v>
      </c>
      <c r="JPO16" s="96">
        <v>167</v>
      </c>
      <c r="JPP16" s="97">
        <v>20.96</v>
      </c>
      <c r="JPQ16" s="99">
        <f>JPP16*JPO16</f>
        <v>3500.32</v>
      </c>
      <c r="JPR16" s="94">
        <f>JPK16-JPO16</f>
        <v>205</v>
      </c>
      <c r="JPS16" s="97">
        <v>16.77</v>
      </c>
      <c r="JPT16" s="99">
        <f>JPS16*JPR16</f>
        <v>3437.85</v>
      </c>
      <c r="JPU16" s="99">
        <f>JPT16+JPQ16</f>
        <v>6938.17</v>
      </c>
      <c r="JPV16" s="94"/>
      <c r="JPW16" s="99">
        <f>JPU16+JPV16</f>
        <v>6938.17</v>
      </c>
      <c r="JPY16" s="49">
        <v>10</v>
      </c>
      <c r="JPZ16" s="94" t="s">
        <v>631</v>
      </c>
      <c r="JQA16" s="49">
        <v>372</v>
      </c>
      <c r="JQB16" s="49" t="s">
        <v>625</v>
      </c>
      <c r="JQC16" s="95" t="s">
        <v>632</v>
      </c>
      <c r="JQD16" s="49" t="s">
        <v>629</v>
      </c>
      <c r="JQE16" s="96">
        <v>167</v>
      </c>
      <c r="JQF16" s="97">
        <v>20.96</v>
      </c>
      <c r="JQG16" s="99">
        <f>JQF16*JQE16</f>
        <v>3500.32</v>
      </c>
      <c r="JQH16" s="94">
        <f>JQA16-JQE16</f>
        <v>205</v>
      </c>
      <c r="JQI16" s="97">
        <v>16.77</v>
      </c>
      <c r="JQJ16" s="99">
        <f>JQI16*JQH16</f>
        <v>3437.85</v>
      </c>
      <c r="JQK16" s="99">
        <f>JQJ16+JQG16</f>
        <v>6938.17</v>
      </c>
      <c r="JQL16" s="94"/>
      <c r="JQM16" s="99">
        <f>JQK16+JQL16</f>
        <v>6938.17</v>
      </c>
      <c r="JQO16" s="49">
        <v>10</v>
      </c>
      <c r="JQP16" s="94" t="s">
        <v>631</v>
      </c>
      <c r="JQQ16" s="49">
        <v>372</v>
      </c>
      <c r="JQR16" s="49" t="s">
        <v>625</v>
      </c>
      <c r="JQS16" s="95" t="s">
        <v>632</v>
      </c>
      <c r="JQT16" s="49" t="s">
        <v>629</v>
      </c>
      <c r="JQU16" s="96">
        <v>167</v>
      </c>
      <c r="JQV16" s="97">
        <v>20.96</v>
      </c>
      <c r="JQW16" s="99">
        <f>JQV16*JQU16</f>
        <v>3500.32</v>
      </c>
      <c r="JQX16" s="94">
        <f>JQQ16-JQU16</f>
        <v>205</v>
      </c>
      <c r="JQY16" s="97">
        <v>16.77</v>
      </c>
      <c r="JQZ16" s="99">
        <f>JQY16*JQX16</f>
        <v>3437.85</v>
      </c>
      <c r="JRA16" s="99">
        <f>JQZ16+JQW16</f>
        <v>6938.17</v>
      </c>
      <c r="JRB16" s="94"/>
      <c r="JRC16" s="99">
        <f>JRA16+JRB16</f>
        <v>6938.17</v>
      </c>
      <c r="JRE16" s="49">
        <v>10</v>
      </c>
      <c r="JRF16" s="94" t="s">
        <v>631</v>
      </c>
      <c r="JRG16" s="49">
        <v>372</v>
      </c>
      <c r="JRH16" s="49" t="s">
        <v>625</v>
      </c>
      <c r="JRI16" s="95" t="s">
        <v>632</v>
      </c>
      <c r="JRJ16" s="49" t="s">
        <v>629</v>
      </c>
      <c r="JRK16" s="96">
        <v>167</v>
      </c>
      <c r="JRL16" s="97">
        <v>20.96</v>
      </c>
      <c r="JRM16" s="99">
        <f>JRL16*JRK16</f>
        <v>3500.32</v>
      </c>
      <c r="JRN16" s="94">
        <f>JRG16-JRK16</f>
        <v>205</v>
      </c>
      <c r="JRO16" s="97">
        <v>16.77</v>
      </c>
      <c r="JRP16" s="99">
        <f>JRO16*JRN16</f>
        <v>3437.85</v>
      </c>
      <c r="JRQ16" s="99">
        <f>JRP16+JRM16</f>
        <v>6938.17</v>
      </c>
      <c r="JRR16" s="94"/>
      <c r="JRS16" s="99">
        <f>JRQ16+JRR16</f>
        <v>6938.17</v>
      </c>
      <c r="JRU16" s="49">
        <v>10</v>
      </c>
      <c r="JRV16" s="94" t="s">
        <v>631</v>
      </c>
      <c r="JRW16" s="49">
        <v>372</v>
      </c>
      <c r="JRX16" s="49" t="s">
        <v>625</v>
      </c>
      <c r="JRY16" s="95" t="s">
        <v>632</v>
      </c>
      <c r="JRZ16" s="49" t="s">
        <v>629</v>
      </c>
      <c r="JSA16" s="96">
        <v>167</v>
      </c>
      <c r="JSB16" s="97">
        <v>20.96</v>
      </c>
      <c r="JSC16" s="99">
        <f>JSB16*JSA16</f>
        <v>3500.32</v>
      </c>
      <c r="JSD16" s="94">
        <f>JRW16-JSA16</f>
        <v>205</v>
      </c>
      <c r="JSE16" s="97">
        <v>16.77</v>
      </c>
      <c r="JSF16" s="99">
        <f>JSE16*JSD16</f>
        <v>3437.85</v>
      </c>
      <c r="JSG16" s="99">
        <f>JSF16+JSC16</f>
        <v>6938.17</v>
      </c>
      <c r="JSH16" s="94"/>
      <c r="JSI16" s="99">
        <f>JSG16+JSH16</f>
        <v>6938.17</v>
      </c>
      <c r="JSK16" s="49">
        <v>10</v>
      </c>
      <c r="JSL16" s="94" t="s">
        <v>631</v>
      </c>
      <c r="JSM16" s="49">
        <v>372</v>
      </c>
      <c r="JSN16" s="49" t="s">
        <v>625</v>
      </c>
      <c r="JSO16" s="95" t="s">
        <v>632</v>
      </c>
      <c r="JSP16" s="49" t="s">
        <v>629</v>
      </c>
      <c r="JSQ16" s="96">
        <v>167</v>
      </c>
      <c r="JSR16" s="97">
        <v>20.96</v>
      </c>
      <c r="JSS16" s="99">
        <f>JSR16*JSQ16</f>
        <v>3500.32</v>
      </c>
      <c r="JST16" s="94">
        <f>JSM16-JSQ16</f>
        <v>205</v>
      </c>
      <c r="JSU16" s="97">
        <v>16.77</v>
      </c>
      <c r="JSV16" s="99">
        <f>JSU16*JST16</f>
        <v>3437.85</v>
      </c>
      <c r="JSW16" s="99">
        <f>JSV16+JSS16</f>
        <v>6938.17</v>
      </c>
      <c r="JSX16" s="94"/>
      <c r="JSY16" s="99">
        <f>JSW16+JSX16</f>
        <v>6938.17</v>
      </c>
      <c r="JTA16" s="49">
        <v>10</v>
      </c>
      <c r="JTB16" s="94" t="s">
        <v>631</v>
      </c>
      <c r="JTC16" s="49">
        <v>372</v>
      </c>
      <c r="JTD16" s="49" t="s">
        <v>625</v>
      </c>
      <c r="JTE16" s="95" t="s">
        <v>632</v>
      </c>
      <c r="JTF16" s="49" t="s">
        <v>629</v>
      </c>
      <c r="JTG16" s="96">
        <v>167</v>
      </c>
      <c r="JTH16" s="97">
        <v>20.96</v>
      </c>
      <c r="JTI16" s="99">
        <f>JTH16*JTG16</f>
        <v>3500.32</v>
      </c>
      <c r="JTJ16" s="94">
        <f>JTC16-JTG16</f>
        <v>205</v>
      </c>
      <c r="JTK16" s="97">
        <v>16.77</v>
      </c>
      <c r="JTL16" s="99">
        <f>JTK16*JTJ16</f>
        <v>3437.85</v>
      </c>
      <c r="JTM16" s="99">
        <f>JTL16+JTI16</f>
        <v>6938.17</v>
      </c>
      <c r="JTN16" s="94"/>
      <c r="JTO16" s="99">
        <f>JTM16+JTN16</f>
        <v>6938.17</v>
      </c>
      <c r="JTQ16" s="49">
        <v>10</v>
      </c>
      <c r="JTR16" s="94" t="s">
        <v>631</v>
      </c>
      <c r="JTS16" s="49">
        <v>372</v>
      </c>
      <c r="JTT16" s="49" t="s">
        <v>625</v>
      </c>
      <c r="JTU16" s="95" t="s">
        <v>632</v>
      </c>
      <c r="JTV16" s="49" t="s">
        <v>629</v>
      </c>
      <c r="JTW16" s="96">
        <v>167</v>
      </c>
      <c r="JTX16" s="97">
        <v>20.96</v>
      </c>
      <c r="JTY16" s="99">
        <f>JTX16*JTW16</f>
        <v>3500.32</v>
      </c>
      <c r="JTZ16" s="94">
        <f>JTS16-JTW16</f>
        <v>205</v>
      </c>
      <c r="JUA16" s="97">
        <v>16.77</v>
      </c>
      <c r="JUB16" s="99">
        <f>JUA16*JTZ16</f>
        <v>3437.85</v>
      </c>
      <c r="JUC16" s="99">
        <f>JUB16+JTY16</f>
        <v>6938.17</v>
      </c>
      <c r="JUD16" s="94"/>
      <c r="JUE16" s="99">
        <f>JUC16+JUD16</f>
        <v>6938.17</v>
      </c>
      <c r="JUG16" s="49">
        <v>10</v>
      </c>
      <c r="JUH16" s="94" t="s">
        <v>631</v>
      </c>
      <c r="JUI16" s="49">
        <v>372</v>
      </c>
      <c r="JUJ16" s="49" t="s">
        <v>625</v>
      </c>
      <c r="JUK16" s="95" t="s">
        <v>632</v>
      </c>
      <c r="JUL16" s="49" t="s">
        <v>629</v>
      </c>
      <c r="JUM16" s="96">
        <v>167</v>
      </c>
      <c r="JUN16" s="97">
        <v>20.96</v>
      </c>
      <c r="JUO16" s="99">
        <f>JUN16*JUM16</f>
        <v>3500.32</v>
      </c>
      <c r="JUP16" s="94">
        <f>JUI16-JUM16</f>
        <v>205</v>
      </c>
      <c r="JUQ16" s="97">
        <v>16.77</v>
      </c>
      <c r="JUR16" s="99">
        <f>JUQ16*JUP16</f>
        <v>3437.85</v>
      </c>
      <c r="JUS16" s="99">
        <f>JUR16+JUO16</f>
        <v>6938.17</v>
      </c>
      <c r="JUT16" s="94"/>
      <c r="JUU16" s="99">
        <f>JUS16+JUT16</f>
        <v>6938.17</v>
      </c>
      <c r="JUW16" s="49">
        <v>10</v>
      </c>
      <c r="JUX16" s="94" t="s">
        <v>631</v>
      </c>
      <c r="JUY16" s="49">
        <v>372</v>
      </c>
      <c r="JUZ16" s="49" t="s">
        <v>625</v>
      </c>
      <c r="JVA16" s="95" t="s">
        <v>632</v>
      </c>
      <c r="JVB16" s="49" t="s">
        <v>629</v>
      </c>
      <c r="JVC16" s="96">
        <v>167</v>
      </c>
      <c r="JVD16" s="97">
        <v>20.96</v>
      </c>
      <c r="JVE16" s="99">
        <f>JVD16*JVC16</f>
        <v>3500.32</v>
      </c>
      <c r="JVF16" s="94">
        <f>JUY16-JVC16</f>
        <v>205</v>
      </c>
      <c r="JVG16" s="97">
        <v>16.77</v>
      </c>
      <c r="JVH16" s="99">
        <f>JVG16*JVF16</f>
        <v>3437.85</v>
      </c>
      <c r="JVI16" s="99">
        <f>JVH16+JVE16</f>
        <v>6938.17</v>
      </c>
      <c r="JVJ16" s="94"/>
      <c r="JVK16" s="99">
        <f>JVI16+JVJ16</f>
        <v>6938.17</v>
      </c>
      <c r="JVM16" s="49">
        <v>10</v>
      </c>
      <c r="JVN16" s="94" t="s">
        <v>631</v>
      </c>
      <c r="JVO16" s="49">
        <v>372</v>
      </c>
      <c r="JVP16" s="49" t="s">
        <v>625</v>
      </c>
      <c r="JVQ16" s="95" t="s">
        <v>632</v>
      </c>
      <c r="JVR16" s="49" t="s">
        <v>629</v>
      </c>
      <c r="JVS16" s="96">
        <v>167</v>
      </c>
      <c r="JVT16" s="97">
        <v>20.96</v>
      </c>
      <c r="JVU16" s="99">
        <f>JVT16*JVS16</f>
        <v>3500.32</v>
      </c>
      <c r="JVV16" s="94">
        <f>JVO16-JVS16</f>
        <v>205</v>
      </c>
      <c r="JVW16" s="97">
        <v>16.77</v>
      </c>
      <c r="JVX16" s="99">
        <f>JVW16*JVV16</f>
        <v>3437.85</v>
      </c>
      <c r="JVY16" s="99">
        <f>JVX16+JVU16</f>
        <v>6938.17</v>
      </c>
      <c r="JVZ16" s="94"/>
      <c r="JWA16" s="99">
        <f>JVY16+JVZ16</f>
        <v>6938.17</v>
      </c>
      <c r="JWC16" s="49">
        <v>10</v>
      </c>
      <c r="JWD16" s="94" t="s">
        <v>631</v>
      </c>
      <c r="JWE16" s="49">
        <v>372</v>
      </c>
      <c r="JWF16" s="49" t="s">
        <v>625</v>
      </c>
      <c r="JWG16" s="95" t="s">
        <v>632</v>
      </c>
      <c r="JWH16" s="49" t="s">
        <v>629</v>
      </c>
      <c r="JWI16" s="96">
        <v>167</v>
      </c>
      <c r="JWJ16" s="97">
        <v>20.96</v>
      </c>
      <c r="JWK16" s="99">
        <f>JWJ16*JWI16</f>
        <v>3500.32</v>
      </c>
      <c r="JWL16" s="94">
        <f>JWE16-JWI16</f>
        <v>205</v>
      </c>
      <c r="JWM16" s="97">
        <v>16.77</v>
      </c>
      <c r="JWN16" s="99">
        <f>JWM16*JWL16</f>
        <v>3437.85</v>
      </c>
      <c r="JWO16" s="99">
        <f>JWN16+JWK16</f>
        <v>6938.17</v>
      </c>
      <c r="JWP16" s="94"/>
      <c r="JWQ16" s="99">
        <f>JWO16+JWP16</f>
        <v>6938.17</v>
      </c>
      <c r="JWS16" s="49">
        <v>10</v>
      </c>
      <c r="JWT16" s="94" t="s">
        <v>631</v>
      </c>
      <c r="JWU16" s="49">
        <v>372</v>
      </c>
      <c r="JWV16" s="49" t="s">
        <v>625</v>
      </c>
      <c r="JWW16" s="95" t="s">
        <v>632</v>
      </c>
      <c r="JWX16" s="49" t="s">
        <v>629</v>
      </c>
      <c r="JWY16" s="96">
        <v>167</v>
      </c>
      <c r="JWZ16" s="97">
        <v>20.96</v>
      </c>
      <c r="JXA16" s="99">
        <f>JWZ16*JWY16</f>
        <v>3500.32</v>
      </c>
      <c r="JXB16" s="94">
        <f>JWU16-JWY16</f>
        <v>205</v>
      </c>
      <c r="JXC16" s="97">
        <v>16.77</v>
      </c>
      <c r="JXD16" s="99">
        <f>JXC16*JXB16</f>
        <v>3437.85</v>
      </c>
      <c r="JXE16" s="99">
        <f>JXD16+JXA16</f>
        <v>6938.17</v>
      </c>
      <c r="JXF16" s="94"/>
      <c r="JXG16" s="99">
        <f>JXE16+JXF16</f>
        <v>6938.17</v>
      </c>
      <c r="JXI16" s="49">
        <v>10</v>
      </c>
      <c r="JXJ16" s="94" t="s">
        <v>631</v>
      </c>
      <c r="JXK16" s="49">
        <v>372</v>
      </c>
      <c r="JXL16" s="49" t="s">
        <v>625</v>
      </c>
      <c r="JXM16" s="95" t="s">
        <v>632</v>
      </c>
      <c r="JXN16" s="49" t="s">
        <v>629</v>
      </c>
      <c r="JXO16" s="96">
        <v>167</v>
      </c>
      <c r="JXP16" s="97">
        <v>20.96</v>
      </c>
      <c r="JXQ16" s="99">
        <f>JXP16*JXO16</f>
        <v>3500.32</v>
      </c>
      <c r="JXR16" s="94">
        <f>JXK16-JXO16</f>
        <v>205</v>
      </c>
      <c r="JXS16" s="97">
        <v>16.77</v>
      </c>
      <c r="JXT16" s="99">
        <f>JXS16*JXR16</f>
        <v>3437.85</v>
      </c>
      <c r="JXU16" s="99">
        <f>JXT16+JXQ16</f>
        <v>6938.17</v>
      </c>
      <c r="JXV16" s="94"/>
      <c r="JXW16" s="99">
        <f>JXU16+JXV16</f>
        <v>6938.17</v>
      </c>
      <c r="JXY16" s="49">
        <v>10</v>
      </c>
      <c r="JXZ16" s="94" t="s">
        <v>631</v>
      </c>
      <c r="JYA16" s="49">
        <v>372</v>
      </c>
      <c r="JYB16" s="49" t="s">
        <v>625</v>
      </c>
      <c r="JYC16" s="95" t="s">
        <v>632</v>
      </c>
      <c r="JYD16" s="49" t="s">
        <v>629</v>
      </c>
      <c r="JYE16" s="96">
        <v>167</v>
      </c>
      <c r="JYF16" s="97">
        <v>20.96</v>
      </c>
      <c r="JYG16" s="99">
        <f>JYF16*JYE16</f>
        <v>3500.32</v>
      </c>
      <c r="JYH16" s="94">
        <f>JYA16-JYE16</f>
        <v>205</v>
      </c>
      <c r="JYI16" s="97">
        <v>16.77</v>
      </c>
      <c r="JYJ16" s="99">
        <f>JYI16*JYH16</f>
        <v>3437.85</v>
      </c>
      <c r="JYK16" s="99">
        <f>JYJ16+JYG16</f>
        <v>6938.17</v>
      </c>
      <c r="JYL16" s="94"/>
      <c r="JYM16" s="99">
        <f>JYK16+JYL16</f>
        <v>6938.17</v>
      </c>
      <c r="JYO16" s="49">
        <v>10</v>
      </c>
      <c r="JYP16" s="94" t="s">
        <v>631</v>
      </c>
      <c r="JYQ16" s="49">
        <v>372</v>
      </c>
      <c r="JYR16" s="49" t="s">
        <v>625</v>
      </c>
      <c r="JYS16" s="95" t="s">
        <v>632</v>
      </c>
      <c r="JYT16" s="49" t="s">
        <v>629</v>
      </c>
      <c r="JYU16" s="96">
        <v>167</v>
      </c>
      <c r="JYV16" s="97">
        <v>20.96</v>
      </c>
      <c r="JYW16" s="99">
        <f>JYV16*JYU16</f>
        <v>3500.32</v>
      </c>
      <c r="JYX16" s="94">
        <f>JYQ16-JYU16</f>
        <v>205</v>
      </c>
      <c r="JYY16" s="97">
        <v>16.77</v>
      </c>
      <c r="JYZ16" s="99">
        <f>JYY16*JYX16</f>
        <v>3437.85</v>
      </c>
      <c r="JZA16" s="99">
        <f>JYZ16+JYW16</f>
        <v>6938.17</v>
      </c>
      <c r="JZB16" s="94"/>
      <c r="JZC16" s="99">
        <f>JZA16+JZB16</f>
        <v>6938.17</v>
      </c>
      <c r="JZE16" s="49">
        <v>10</v>
      </c>
      <c r="JZF16" s="94" t="s">
        <v>631</v>
      </c>
      <c r="JZG16" s="49">
        <v>372</v>
      </c>
      <c r="JZH16" s="49" t="s">
        <v>625</v>
      </c>
      <c r="JZI16" s="95" t="s">
        <v>632</v>
      </c>
      <c r="JZJ16" s="49" t="s">
        <v>629</v>
      </c>
      <c r="JZK16" s="96">
        <v>167</v>
      </c>
      <c r="JZL16" s="97">
        <v>20.96</v>
      </c>
      <c r="JZM16" s="99">
        <f>JZL16*JZK16</f>
        <v>3500.32</v>
      </c>
      <c r="JZN16" s="94">
        <f>JZG16-JZK16</f>
        <v>205</v>
      </c>
      <c r="JZO16" s="97">
        <v>16.77</v>
      </c>
      <c r="JZP16" s="99">
        <f>JZO16*JZN16</f>
        <v>3437.85</v>
      </c>
      <c r="JZQ16" s="99">
        <f>JZP16+JZM16</f>
        <v>6938.17</v>
      </c>
      <c r="JZR16" s="94"/>
      <c r="JZS16" s="99">
        <f>JZQ16+JZR16</f>
        <v>6938.17</v>
      </c>
      <c r="JZU16" s="49">
        <v>10</v>
      </c>
      <c r="JZV16" s="94" t="s">
        <v>631</v>
      </c>
      <c r="JZW16" s="49">
        <v>372</v>
      </c>
      <c r="JZX16" s="49" t="s">
        <v>625</v>
      </c>
      <c r="JZY16" s="95" t="s">
        <v>632</v>
      </c>
      <c r="JZZ16" s="49" t="s">
        <v>629</v>
      </c>
      <c r="KAA16" s="96">
        <v>167</v>
      </c>
      <c r="KAB16" s="97">
        <v>20.96</v>
      </c>
      <c r="KAC16" s="99">
        <f>KAB16*KAA16</f>
        <v>3500.32</v>
      </c>
      <c r="KAD16" s="94">
        <f>JZW16-KAA16</f>
        <v>205</v>
      </c>
      <c r="KAE16" s="97">
        <v>16.77</v>
      </c>
      <c r="KAF16" s="99">
        <f>KAE16*KAD16</f>
        <v>3437.85</v>
      </c>
      <c r="KAG16" s="99">
        <f>KAF16+KAC16</f>
        <v>6938.17</v>
      </c>
      <c r="KAH16" s="94"/>
      <c r="KAI16" s="99">
        <f>KAG16+KAH16</f>
        <v>6938.17</v>
      </c>
      <c r="KAK16" s="49">
        <v>10</v>
      </c>
      <c r="KAL16" s="94" t="s">
        <v>631</v>
      </c>
      <c r="KAM16" s="49">
        <v>372</v>
      </c>
      <c r="KAN16" s="49" t="s">
        <v>625</v>
      </c>
      <c r="KAO16" s="95" t="s">
        <v>632</v>
      </c>
      <c r="KAP16" s="49" t="s">
        <v>629</v>
      </c>
      <c r="KAQ16" s="96">
        <v>167</v>
      </c>
      <c r="KAR16" s="97">
        <v>20.96</v>
      </c>
      <c r="KAS16" s="99">
        <f>KAR16*KAQ16</f>
        <v>3500.32</v>
      </c>
      <c r="KAT16" s="94">
        <f>KAM16-KAQ16</f>
        <v>205</v>
      </c>
      <c r="KAU16" s="97">
        <v>16.77</v>
      </c>
      <c r="KAV16" s="99">
        <f>KAU16*KAT16</f>
        <v>3437.85</v>
      </c>
      <c r="KAW16" s="99">
        <f>KAV16+KAS16</f>
        <v>6938.17</v>
      </c>
      <c r="KAX16" s="94"/>
      <c r="KAY16" s="99">
        <f>KAW16+KAX16</f>
        <v>6938.17</v>
      </c>
      <c r="KBA16" s="49">
        <v>10</v>
      </c>
      <c r="KBB16" s="94" t="s">
        <v>631</v>
      </c>
      <c r="KBC16" s="49">
        <v>372</v>
      </c>
      <c r="KBD16" s="49" t="s">
        <v>625</v>
      </c>
      <c r="KBE16" s="95" t="s">
        <v>632</v>
      </c>
      <c r="KBF16" s="49" t="s">
        <v>629</v>
      </c>
      <c r="KBG16" s="96">
        <v>167</v>
      </c>
      <c r="KBH16" s="97">
        <v>20.96</v>
      </c>
      <c r="KBI16" s="99">
        <f>KBH16*KBG16</f>
        <v>3500.32</v>
      </c>
      <c r="KBJ16" s="94">
        <f>KBC16-KBG16</f>
        <v>205</v>
      </c>
      <c r="KBK16" s="97">
        <v>16.77</v>
      </c>
      <c r="KBL16" s="99">
        <f>KBK16*KBJ16</f>
        <v>3437.85</v>
      </c>
      <c r="KBM16" s="99">
        <f>KBL16+KBI16</f>
        <v>6938.17</v>
      </c>
      <c r="KBN16" s="94"/>
      <c r="KBO16" s="99">
        <f>KBM16+KBN16</f>
        <v>6938.17</v>
      </c>
      <c r="KBQ16" s="49">
        <v>10</v>
      </c>
      <c r="KBR16" s="94" t="s">
        <v>631</v>
      </c>
      <c r="KBS16" s="49">
        <v>372</v>
      </c>
      <c r="KBT16" s="49" t="s">
        <v>625</v>
      </c>
      <c r="KBU16" s="95" t="s">
        <v>632</v>
      </c>
      <c r="KBV16" s="49" t="s">
        <v>629</v>
      </c>
      <c r="KBW16" s="96">
        <v>167</v>
      </c>
      <c r="KBX16" s="97">
        <v>20.96</v>
      </c>
      <c r="KBY16" s="99">
        <f>KBX16*KBW16</f>
        <v>3500.32</v>
      </c>
      <c r="KBZ16" s="94">
        <f>KBS16-KBW16</f>
        <v>205</v>
      </c>
      <c r="KCA16" s="97">
        <v>16.77</v>
      </c>
      <c r="KCB16" s="99">
        <f>KCA16*KBZ16</f>
        <v>3437.85</v>
      </c>
      <c r="KCC16" s="99">
        <f>KCB16+KBY16</f>
        <v>6938.17</v>
      </c>
      <c r="KCD16" s="94"/>
      <c r="KCE16" s="99">
        <f>KCC16+KCD16</f>
        <v>6938.17</v>
      </c>
      <c r="KCG16" s="49">
        <v>10</v>
      </c>
      <c r="KCH16" s="94" t="s">
        <v>631</v>
      </c>
      <c r="KCI16" s="49">
        <v>372</v>
      </c>
      <c r="KCJ16" s="49" t="s">
        <v>625</v>
      </c>
      <c r="KCK16" s="95" t="s">
        <v>632</v>
      </c>
      <c r="KCL16" s="49" t="s">
        <v>629</v>
      </c>
      <c r="KCM16" s="96">
        <v>167</v>
      </c>
      <c r="KCN16" s="97">
        <v>20.96</v>
      </c>
      <c r="KCO16" s="99">
        <f>KCN16*KCM16</f>
        <v>3500.32</v>
      </c>
      <c r="KCP16" s="94">
        <f>KCI16-KCM16</f>
        <v>205</v>
      </c>
      <c r="KCQ16" s="97">
        <v>16.77</v>
      </c>
      <c r="KCR16" s="99">
        <f>KCQ16*KCP16</f>
        <v>3437.85</v>
      </c>
      <c r="KCS16" s="99">
        <f>KCR16+KCO16</f>
        <v>6938.17</v>
      </c>
      <c r="KCT16" s="94"/>
      <c r="KCU16" s="99">
        <f>KCS16+KCT16</f>
        <v>6938.17</v>
      </c>
      <c r="KCW16" s="49">
        <v>10</v>
      </c>
      <c r="KCX16" s="94" t="s">
        <v>631</v>
      </c>
      <c r="KCY16" s="49">
        <v>372</v>
      </c>
      <c r="KCZ16" s="49" t="s">
        <v>625</v>
      </c>
      <c r="KDA16" s="95" t="s">
        <v>632</v>
      </c>
      <c r="KDB16" s="49" t="s">
        <v>629</v>
      </c>
      <c r="KDC16" s="96">
        <v>167</v>
      </c>
      <c r="KDD16" s="97">
        <v>20.96</v>
      </c>
      <c r="KDE16" s="99">
        <f>KDD16*KDC16</f>
        <v>3500.32</v>
      </c>
      <c r="KDF16" s="94">
        <f>KCY16-KDC16</f>
        <v>205</v>
      </c>
      <c r="KDG16" s="97">
        <v>16.77</v>
      </c>
      <c r="KDH16" s="99">
        <f>KDG16*KDF16</f>
        <v>3437.85</v>
      </c>
      <c r="KDI16" s="99">
        <f>KDH16+KDE16</f>
        <v>6938.17</v>
      </c>
      <c r="KDJ16" s="94"/>
      <c r="KDK16" s="99">
        <f>KDI16+KDJ16</f>
        <v>6938.17</v>
      </c>
      <c r="KDM16" s="49">
        <v>10</v>
      </c>
      <c r="KDN16" s="94" t="s">
        <v>631</v>
      </c>
      <c r="KDO16" s="49">
        <v>372</v>
      </c>
      <c r="KDP16" s="49" t="s">
        <v>625</v>
      </c>
      <c r="KDQ16" s="95" t="s">
        <v>632</v>
      </c>
      <c r="KDR16" s="49" t="s">
        <v>629</v>
      </c>
      <c r="KDS16" s="96">
        <v>167</v>
      </c>
      <c r="KDT16" s="97">
        <v>20.96</v>
      </c>
      <c r="KDU16" s="99">
        <f>KDT16*KDS16</f>
        <v>3500.32</v>
      </c>
      <c r="KDV16" s="94">
        <f>KDO16-KDS16</f>
        <v>205</v>
      </c>
      <c r="KDW16" s="97">
        <v>16.77</v>
      </c>
      <c r="KDX16" s="99">
        <f>KDW16*KDV16</f>
        <v>3437.85</v>
      </c>
      <c r="KDY16" s="99">
        <f>KDX16+KDU16</f>
        <v>6938.17</v>
      </c>
      <c r="KDZ16" s="94"/>
      <c r="KEA16" s="99">
        <f>KDY16+KDZ16</f>
        <v>6938.17</v>
      </c>
      <c r="KEC16" s="49">
        <v>10</v>
      </c>
      <c r="KED16" s="94" t="s">
        <v>631</v>
      </c>
      <c r="KEE16" s="49">
        <v>372</v>
      </c>
      <c r="KEF16" s="49" t="s">
        <v>625</v>
      </c>
      <c r="KEG16" s="95" t="s">
        <v>632</v>
      </c>
      <c r="KEH16" s="49" t="s">
        <v>629</v>
      </c>
      <c r="KEI16" s="96">
        <v>167</v>
      </c>
      <c r="KEJ16" s="97">
        <v>20.96</v>
      </c>
      <c r="KEK16" s="99">
        <f>KEJ16*KEI16</f>
        <v>3500.32</v>
      </c>
      <c r="KEL16" s="94">
        <f>KEE16-KEI16</f>
        <v>205</v>
      </c>
      <c r="KEM16" s="97">
        <v>16.77</v>
      </c>
      <c r="KEN16" s="99">
        <f>KEM16*KEL16</f>
        <v>3437.85</v>
      </c>
      <c r="KEO16" s="99">
        <f>KEN16+KEK16</f>
        <v>6938.17</v>
      </c>
      <c r="KEP16" s="94"/>
      <c r="KEQ16" s="99">
        <f>KEO16+KEP16</f>
        <v>6938.17</v>
      </c>
      <c r="KES16" s="49">
        <v>10</v>
      </c>
      <c r="KET16" s="94" t="s">
        <v>631</v>
      </c>
      <c r="KEU16" s="49">
        <v>372</v>
      </c>
      <c r="KEV16" s="49" t="s">
        <v>625</v>
      </c>
      <c r="KEW16" s="95" t="s">
        <v>632</v>
      </c>
      <c r="KEX16" s="49" t="s">
        <v>629</v>
      </c>
      <c r="KEY16" s="96">
        <v>167</v>
      </c>
      <c r="KEZ16" s="97">
        <v>20.96</v>
      </c>
      <c r="KFA16" s="99">
        <f>KEZ16*KEY16</f>
        <v>3500.32</v>
      </c>
      <c r="KFB16" s="94">
        <f>KEU16-KEY16</f>
        <v>205</v>
      </c>
      <c r="KFC16" s="97">
        <v>16.77</v>
      </c>
      <c r="KFD16" s="99">
        <f>KFC16*KFB16</f>
        <v>3437.85</v>
      </c>
      <c r="KFE16" s="99">
        <f>KFD16+KFA16</f>
        <v>6938.17</v>
      </c>
      <c r="KFF16" s="94"/>
      <c r="KFG16" s="99">
        <f>KFE16+KFF16</f>
        <v>6938.17</v>
      </c>
      <c r="KFI16" s="49">
        <v>10</v>
      </c>
      <c r="KFJ16" s="94" t="s">
        <v>631</v>
      </c>
      <c r="KFK16" s="49">
        <v>372</v>
      </c>
      <c r="KFL16" s="49" t="s">
        <v>625</v>
      </c>
      <c r="KFM16" s="95" t="s">
        <v>632</v>
      </c>
      <c r="KFN16" s="49" t="s">
        <v>629</v>
      </c>
      <c r="KFO16" s="96">
        <v>167</v>
      </c>
      <c r="KFP16" s="97">
        <v>20.96</v>
      </c>
      <c r="KFQ16" s="99">
        <f>KFP16*KFO16</f>
        <v>3500.32</v>
      </c>
      <c r="KFR16" s="94">
        <f>KFK16-KFO16</f>
        <v>205</v>
      </c>
      <c r="KFS16" s="97">
        <v>16.77</v>
      </c>
      <c r="KFT16" s="99">
        <f>KFS16*KFR16</f>
        <v>3437.85</v>
      </c>
      <c r="KFU16" s="99">
        <f>KFT16+KFQ16</f>
        <v>6938.17</v>
      </c>
      <c r="KFV16" s="94"/>
      <c r="KFW16" s="99">
        <f>KFU16+KFV16</f>
        <v>6938.17</v>
      </c>
      <c r="KFY16" s="49">
        <v>10</v>
      </c>
      <c r="KFZ16" s="94" t="s">
        <v>631</v>
      </c>
      <c r="KGA16" s="49">
        <v>372</v>
      </c>
      <c r="KGB16" s="49" t="s">
        <v>625</v>
      </c>
      <c r="KGC16" s="95" t="s">
        <v>632</v>
      </c>
      <c r="KGD16" s="49" t="s">
        <v>629</v>
      </c>
      <c r="KGE16" s="96">
        <v>167</v>
      </c>
      <c r="KGF16" s="97">
        <v>20.96</v>
      </c>
      <c r="KGG16" s="99">
        <f>KGF16*KGE16</f>
        <v>3500.32</v>
      </c>
      <c r="KGH16" s="94">
        <f>KGA16-KGE16</f>
        <v>205</v>
      </c>
      <c r="KGI16" s="97">
        <v>16.77</v>
      </c>
      <c r="KGJ16" s="99">
        <f>KGI16*KGH16</f>
        <v>3437.85</v>
      </c>
      <c r="KGK16" s="99">
        <f>KGJ16+KGG16</f>
        <v>6938.17</v>
      </c>
      <c r="KGL16" s="94"/>
      <c r="KGM16" s="99">
        <f>KGK16+KGL16</f>
        <v>6938.17</v>
      </c>
      <c r="KGO16" s="49">
        <v>10</v>
      </c>
      <c r="KGP16" s="94" t="s">
        <v>631</v>
      </c>
      <c r="KGQ16" s="49">
        <v>372</v>
      </c>
      <c r="KGR16" s="49" t="s">
        <v>625</v>
      </c>
      <c r="KGS16" s="95" t="s">
        <v>632</v>
      </c>
      <c r="KGT16" s="49" t="s">
        <v>629</v>
      </c>
      <c r="KGU16" s="96">
        <v>167</v>
      </c>
      <c r="KGV16" s="97">
        <v>20.96</v>
      </c>
      <c r="KGW16" s="99">
        <f>KGV16*KGU16</f>
        <v>3500.32</v>
      </c>
      <c r="KGX16" s="94">
        <f>KGQ16-KGU16</f>
        <v>205</v>
      </c>
      <c r="KGY16" s="97">
        <v>16.77</v>
      </c>
      <c r="KGZ16" s="99">
        <f>KGY16*KGX16</f>
        <v>3437.85</v>
      </c>
      <c r="KHA16" s="99">
        <f>KGZ16+KGW16</f>
        <v>6938.17</v>
      </c>
      <c r="KHB16" s="94"/>
      <c r="KHC16" s="99">
        <f>KHA16+KHB16</f>
        <v>6938.17</v>
      </c>
      <c r="KHE16" s="49">
        <v>10</v>
      </c>
      <c r="KHF16" s="94" t="s">
        <v>631</v>
      </c>
      <c r="KHG16" s="49">
        <v>372</v>
      </c>
      <c r="KHH16" s="49" t="s">
        <v>625</v>
      </c>
      <c r="KHI16" s="95" t="s">
        <v>632</v>
      </c>
      <c r="KHJ16" s="49" t="s">
        <v>629</v>
      </c>
      <c r="KHK16" s="96">
        <v>167</v>
      </c>
      <c r="KHL16" s="97">
        <v>20.96</v>
      </c>
      <c r="KHM16" s="99">
        <f>KHL16*KHK16</f>
        <v>3500.32</v>
      </c>
      <c r="KHN16" s="94">
        <f>KHG16-KHK16</f>
        <v>205</v>
      </c>
      <c r="KHO16" s="97">
        <v>16.77</v>
      </c>
      <c r="KHP16" s="99">
        <f>KHO16*KHN16</f>
        <v>3437.85</v>
      </c>
      <c r="KHQ16" s="99">
        <f>KHP16+KHM16</f>
        <v>6938.17</v>
      </c>
      <c r="KHR16" s="94"/>
      <c r="KHS16" s="99">
        <f>KHQ16+KHR16</f>
        <v>6938.17</v>
      </c>
      <c r="KHU16" s="49">
        <v>10</v>
      </c>
      <c r="KHV16" s="94" t="s">
        <v>631</v>
      </c>
      <c r="KHW16" s="49">
        <v>372</v>
      </c>
      <c r="KHX16" s="49" t="s">
        <v>625</v>
      </c>
      <c r="KHY16" s="95" t="s">
        <v>632</v>
      </c>
      <c r="KHZ16" s="49" t="s">
        <v>629</v>
      </c>
      <c r="KIA16" s="96">
        <v>167</v>
      </c>
      <c r="KIB16" s="97">
        <v>20.96</v>
      </c>
      <c r="KIC16" s="99">
        <f>KIB16*KIA16</f>
        <v>3500.32</v>
      </c>
      <c r="KID16" s="94">
        <f>KHW16-KIA16</f>
        <v>205</v>
      </c>
      <c r="KIE16" s="97">
        <v>16.77</v>
      </c>
      <c r="KIF16" s="99">
        <f>KIE16*KID16</f>
        <v>3437.85</v>
      </c>
      <c r="KIG16" s="99">
        <f>KIF16+KIC16</f>
        <v>6938.17</v>
      </c>
      <c r="KIH16" s="94"/>
      <c r="KII16" s="99">
        <f>KIG16+KIH16</f>
        <v>6938.17</v>
      </c>
      <c r="KIK16" s="49">
        <v>10</v>
      </c>
      <c r="KIL16" s="94" t="s">
        <v>631</v>
      </c>
      <c r="KIM16" s="49">
        <v>372</v>
      </c>
      <c r="KIN16" s="49" t="s">
        <v>625</v>
      </c>
      <c r="KIO16" s="95" t="s">
        <v>632</v>
      </c>
      <c r="KIP16" s="49" t="s">
        <v>629</v>
      </c>
      <c r="KIQ16" s="96">
        <v>167</v>
      </c>
      <c r="KIR16" s="97">
        <v>20.96</v>
      </c>
      <c r="KIS16" s="99">
        <f>KIR16*KIQ16</f>
        <v>3500.32</v>
      </c>
      <c r="KIT16" s="94">
        <f>KIM16-KIQ16</f>
        <v>205</v>
      </c>
      <c r="KIU16" s="97">
        <v>16.77</v>
      </c>
      <c r="KIV16" s="99">
        <f>KIU16*KIT16</f>
        <v>3437.85</v>
      </c>
      <c r="KIW16" s="99">
        <f>KIV16+KIS16</f>
        <v>6938.17</v>
      </c>
      <c r="KIX16" s="94"/>
      <c r="KIY16" s="99">
        <f>KIW16+KIX16</f>
        <v>6938.17</v>
      </c>
      <c r="KJA16" s="49">
        <v>10</v>
      </c>
      <c r="KJB16" s="94" t="s">
        <v>631</v>
      </c>
      <c r="KJC16" s="49">
        <v>372</v>
      </c>
      <c r="KJD16" s="49" t="s">
        <v>625</v>
      </c>
      <c r="KJE16" s="95" t="s">
        <v>632</v>
      </c>
      <c r="KJF16" s="49" t="s">
        <v>629</v>
      </c>
      <c r="KJG16" s="96">
        <v>167</v>
      </c>
      <c r="KJH16" s="97">
        <v>20.96</v>
      </c>
      <c r="KJI16" s="99">
        <f>KJH16*KJG16</f>
        <v>3500.32</v>
      </c>
      <c r="KJJ16" s="94">
        <f>KJC16-KJG16</f>
        <v>205</v>
      </c>
      <c r="KJK16" s="97">
        <v>16.77</v>
      </c>
      <c r="KJL16" s="99">
        <f>KJK16*KJJ16</f>
        <v>3437.85</v>
      </c>
      <c r="KJM16" s="99">
        <f>KJL16+KJI16</f>
        <v>6938.17</v>
      </c>
      <c r="KJN16" s="94"/>
      <c r="KJO16" s="99">
        <f>KJM16+KJN16</f>
        <v>6938.17</v>
      </c>
      <c r="KJQ16" s="49">
        <v>10</v>
      </c>
      <c r="KJR16" s="94" t="s">
        <v>631</v>
      </c>
      <c r="KJS16" s="49">
        <v>372</v>
      </c>
      <c r="KJT16" s="49" t="s">
        <v>625</v>
      </c>
      <c r="KJU16" s="95" t="s">
        <v>632</v>
      </c>
      <c r="KJV16" s="49" t="s">
        <v>629</v>
      </c>
      <c r="KJW16" s="96">
        <v>167</v>
      </c>
      <c r="KJX16" s="97">
        <v>20.96</v>
      </c>
      <c r="KJY16" s="99">
        <f>KJX16*KJW16</f>
        <v>3500.32</v>
      </c>
      <c r="KJZ16" s="94">
        <f>KJS16-KJW16</f>
        <v>205</v>
      </c>
      <c r="KKA16" s="97">
        <v>16.77</v>
      </c>
      <c r="KKB16" s="99">
        <f>KKA16*KJZ16</f>
        <v>3437.85</v>
      </c>
      <c r="KKC16" s="99">
        <f>KKB16+KJY16</f>
        <v>6938.17</v>
      </c>
      <c r="KKD16" s="94"/>
      <c r="KKE16" s="99">
        <f>KKC16+KKD16</f>
        <v>6938.17</v>
      </c>
      <c r="KKG16" s="49">
        <v>10</v>
      </c>
      <c r="KKH16" s="94" t="s">
        <v>631</v>
      </c>
      <c r="KKI16" s="49">
        <v>372</v>
      </c>
      <c r="KKJ16" s="49" t="s">
        <v>625</v>
      </c>
      <c r="KKK16" s="95" t="s">
        <v>632</v>
      </c>
      <c r="KKL16" s="49" t="s">
        <v>629</v>
      </c>
      <c r="KKM16" s="96">
        <v>167</v>
      </c>
      <c r="KKN16" s="97">
        <v>20.96</v>
      </c>
      <c r="KKO16" s="99">
        <f>KKN16*KKM16</f>
        <v>3500.32</v>
      </c>
      <c r="KKP16" s="94">
        <f>KKI16-KKM16</f>
        <v>205</v>
      </c>
      <c r="KKQ16" s="97">
        <v>16.77</v>
      </c>
      <c r="KKR16" s="99">
        <f>KKQ16*KKP16</f>
        <v>3437.85</v>
      </c>
      <c r="KKS16" s="99">
        <f>KKR16+KKO16</f>
        <v>6938.17</v>
      </c>
      <c r="KKT16" s="94"/>
      <c r="KKU16" s="99">
        <f>KKS16+KKT16</f>
        <v>6938.17</v>
      </c>
      <c r="KKW16" s="49">
        <v>10</v>
      </c>
      <c r="KKX16" s="94" t="s">
        <v>631</v>
      </c>
      <c r="KKY16" s="49">
        <v>372</v>
      </c>
      <c r="KKZ16" s="49" t="s">
        <v>625</v>
      </c>
      <c r="KLA16" s="95" t="s">
        <v>632</v>
      </c>
      <c r="KLB16" s="49" t="s">
        <v>629</v>
      </c>
      <c r="KLC16" s="96">
        <v>167</v>
      </c>
      <c r="KLD16" s="97">
        <v>20.96</v>
      </c>
      <c r="KLE16" s="99">
        <f>KLD16*KLC16</f>
        <v>3500.32</v>
      </c>
      <c r="KLF16" s="94">
        <f>KKY16-KLC16</f>
        <v>205</v>
      </c>
      <c r="KLG16" s="97">
        <v>16.77</v>
      </c>
      <c r="KLH16" s="99">
        <f>KLG16*KLF16</f>
        <v>3437.85</v>
      </c>
      <c r="KLI16" s="99">
        <f>KLH16+KLE16</f>
        <v>6938.17</v>
      </c>
      <c r="KLJ16" s="94"/>
      <c r="KLK16" s="99">
        <f>KLI16+KLJ16</f>
        <v>6938.17</v>
      </c>
      <c r="KLM16" s="49">
        <v>10</v>
      </c>
      <c r="KLN16" s="94" t="s">
        <v>631</v>
      </c>
      <c r="KLO16" s="49">
        <v>372</v>
      </c>
      <c r="KLP16" s="49" t="s">
        <v>625</v>
      </c>
      <c r="KLQ16" s="95" t="s">
        <v>632</v>
      </c>
      <c r="KLR16" s="49" t="s">
        <v>629</v>
      </c>
      <c r="KLS16" s="96">
        <v>167</v>
      </c>
      <c r="KLT16" s="97">
        <v>20.96</v>
      </c>
      <c r="KLU16" s="99">
        <f>KLT16*KLS16</f>
        <v>3500.32</v>
      </c>
      <c r="KLV16" s="94">
        <f>KLO16-KLS16</f>
        <v>205</v>
      </c>
      <c r="KLW16" s="97">
        <v>16.77</v>
      </c>
      <c r="KLX16" s="99">
        <f>KLW16*KLV16</f>
        <v>3437.85</v>
      </c>
      <c r="KLY16" s="99">
        <f>KLX16+KLU16</f>
        <v>6938.17</v>
      </c>
      <c r="KLZ16" s="94"/>
      <c r="KMA16" s="99">
        <f>KLY16+KLZ16</f>
        <v>6938.17</v>
      </c>
      <c r="KMC16" s="49">
        <v>10</v>
      </c>
      <c r="KMD16" s="94" t="s">
        <v>631</v>
      </c>
      <c r="KME16" s="49">
        <v>372</v>
      </c>
      <c r="KMF16" s="49" t="s">
        <v>625</v>
      </c>
      <c r="KMG16" s="95" t="s">
        <v>632</v>
      </c>
      <c r="KMH16" s="49" t="s">
        <v>629</v>
      </c>
      <c r="KMI16" s="96">
        <v>167</v>
      </c>
      <c r="KMJ16" s="97">
        <v>20.96</v>
      </c>
      <c r="KMK16" s="99">
        <f>KMJ16*KMI16</f>
        <v>3500.32</v>
      </c>
      <c r="KML16" s="94">
        <f>KME16-KMI16</f>
        <v>205</v>
      </c>
      <c r="KMM16" s="97">
        <v>16.77</v>
      </c>
      <c r="KMN16" s="99">
        <f>KMM16*KML16</f>
        <v>3437.85</v>
      </c>
      <c r="KMO16" s="99">
        <f>KMN16+KMK16</f>
        <v>6938.17</v>
      </c>
      <c r="KMP16" s="94"/>
      <c r="KMQ16" s="99">
        <f>KMO16+KMP16</f>
        <v>6938.17</v>
      </c>
      <c r="KMS16" s="49">
        <v>10</v>
      </c>
      <c r="KMT16" s="94" t="s">
        <v>631</v>
      </c>
      <c r="KMU16" s="49">
        <v>372</v>
      </c>
      <c r="KMV16" s="49" t="s">
        <v>625</v>
      </c>
      <c r="KMW16" s="95" t="s">
        <v>632</v>
      </c>
      <c r="KMX16" s="49" t="s">
        <v>629</v>
      </c>
      <c r="KMY16" s="96">
        <v>167</v>
      </c>
      <c r="KMZ16" s="97">
        <v>20.96</v>
      </c>
      <c r="KNA16" s="99">
        <f>KMZ16*KMY16</f>
        <v>3500.32</v>
      </c>
      <c r="KNB16" s="94">
        <f>KMU16-KMY16</f>
        <v>205</v>
      </c>
      <c r="KNC16" s="97">
        <v>16.77</v>
      </c>
      <c r="KND16" s="99">
        <f>KNC16*KNB16</f>
        <v>3437.85</v>
      </c>
      <c r="KNE16" s="99">
        <f>KND16+KNA16</f>
        <v>6938.17</v>
      </c>
      <c r="KNF16" s="94"/>
      <c r="KNG16" s="99">
        <f>KNE16+KNF16</f>
        <v>6938.17</v>
      </c>
      <c r="KNI16" s="49">
        <v>10</v>
      </c>
      <c r="KNJ16" s="94" t="s">
        <v>631</v>
      </c>
      <c r="KNK16" s="49">
        <v>372</v>
      </c>
      <c r="KNL16" s="49" t="s">
        <v>625</v>
      </c>
      <c r="KNM16" s="95" t="s">
        <v>632</v>
      </c>
      <c r="KNN16" s="49" t="s">
        <v>629</v>
      </c>
      <c r="KNO16" s="96">
        <v>167</v>
      </c>
      <c r="KNP16" s="97">
        <v>20.96</v>
      </c>
      <c r="KNQ16" s="99">
        <f>KNP16*KNO16</f>
        <v>3500.32</v>
      </c>
      <c r="KNR16" s="94">
        <f>KNK16-KNO16</f>
        <v>205</v>
      </c>
      <c r="KNS16" s="97">
        <v>16.77</v>
      </c>
      <c r="KNT16" s="99">
        <f>KNS16*KNR16</f>
        <v>3437.85</v>
      </c>
      <c r="KNU16" s="99">
        <f>KNT16+KNQ16</f>
        <v>6938.17</v>
      </c>
      <c r="KNV16" s="94"/>
      <c r="KNW16" s="99">
        <f>KNU16+KNV16</f>
        <v>6938.17</v>
      </c>
      <c r="KNY16" s="49">
        <v>10</v>
      </c>
      <c r="KNZ16" s="94" t="s">
        <v>631</v>
      </c>
      <c r="KOA16" s="49">
        <v>372</v>
      </c>
      <c r="KOB16" s="49" t="s">
        <v>625</v>
      </c>
      <c r="KOC16" s="95" t="s">
        <v>632</v>
      </c>
      <c r="KOD16" s="49" t="s">
        <v>629</v>
      </c>
      <c r="KOE16" s="96">
        <v>167</v>
      </c>
      <c r="KOF16" s="97">
        <v>20.96</v>
      </c>
      <c r="KOG16" s="99">
        <f>KOF16*KOE16</f>
        <v>3500.32</v>
      </c>
      <c r="KOH16" s="94">
        <f>KOA16-KOE16</f>
        <v>205</v>
      </c>
      <c r="KOI16" s="97">
        <v>16.77</v>
      </c>
      <c r="KOJ16" s="99">
        <f>KOI16*KOH16</f>
        <v>3437.85</v>
      </c>
      <c r="KOK16" s="99">
        <f>KOJ16+KOG16</f>
        <v>6938.17</v>
      </c>
      <c r="KOL16" s="94"/>
      <c r="KOM16" s="99">
        <f>KOK16+KOL16</f>
        <v>6938.17</v>
      </c>
      <c r="KOO16" s="49">
        <v>10</v>
      </c>
      <c r="KOP16" s="94" t="s">
        <v>631</v>
      </c>
      <c r="KOQ16" s="49">
        <v>372</v>
      </c>
      <c r="KOR16" s="49" t="s">
        <v>625</v>
      </c>
      <c r="KOS16" s="95" t="s">
        <v>632</v>
      </c>
      <c r="KOT16" s="49" t="s">
        <v>629</v>
      </c>
      <c r="KOU16" s="96">
        <v>167</v>
      </c>
      <c r="KOV16" s="97">
        <v>20.96</v>
      </c>
      <c r="KOW16" s="99">
        <f>KOV16*KOU16</f>
        <v>3500.32</v>
      </c>
      <c r="KOX16" s="94">
        <f>KOQ16-KOU16</f>
        <v>205</v>
      </c>
      <c r="KOY16" s="97">
        <v>16.77</v>
      </c>
      <c r="KOZ16" s="99">
        <f>KOY16*KOX16</f>
        <v>3437.85</v>
      </c>
      <c r="KPA16" s="99">
        <f>KOZ16+KOW16</f>
        <v>6938.17</v>
      </c>
      <c r="KPB16" s="94"/>
      <c r="KPC16" s="99">
        <f>KPA16+KPB16</f>
        <v>6938.17</v>
      </c>
      <c r="KPE16" s="49">
        <v>10</v>
      </c>
      <c r="KPF16" s="94" t="s">
        <v>631</v>
      </c>
      <c r="KPG16" s="49">
        <v>372</v>
      </c>
      <c r="KPH16" s="49" t="s">
        <v>625</v>
      </c>
      <c r="KPI16" s="95" t="s">
        <v>632</v>
      </c>
      <c r="KPJ16" s="49" t="s">
        <v>629</v>
      </c>
      <c r="KPK16" s="96">
        <v>167</v>
      </c>
      <c r="KPL16" s="97">
        <v>20.96</v>
      </c>
      <c r="KPM16" s="99">
        <f>KPL16*KPK16</f>
        <v>3500.32</v>
      </c>
      <c r="KPN16" s="94">
        <f>KPG16-KPK16</f>
        <v>205</v>
      </c>
      <c r="KPO16" s="97">
        <v>16.77</v>
      </c>
      <c r="KPP16" s="99">
        <f>KPO16*KPN16</f>
        <v>3437.85</v>
      </c>
      <c r="KPQ16" s="99">
        <f>KPP16+KPM16</f>
        <v>6938.17</v>
      </c>
      <c r="KPR16" s="94"/>
      <c r="KPS16" s="99">
        <f>KPQ16+KPR16</f>
        <v>6938.17</v>
      </c>
      <c r="KPU16" s="49">
        <v>10</v>
      </c>
      <c r="KPV16" s="94" t="s">
        <v>631</v>
      </c>
      <c r="KPW16" s="49">
        <v>372</v>
      </c>
      <c r="KPX16" s="49" t="s">
        <v>625</v>
      </c>
      <c r="KPY16" s="95" t="s">
        <v>632</v>
      </c>
      <c r="KPZ16" s="49" t="s">
        <v>629</v>
      </c>
      <c r="KQA16" s="96">
        <v>167</v>
      </c>
      <c r="KQB16" s="97">
        <v>20.96</v>
      </c>
      <c r="KQC16" s="99">
        <f>KQB16*KQA16</f>
        <v>3500.32</v>
      </c>
      <c r="KQD16" s="94">
        <f>KPW16-KQA16</f>
        <v>205</v>
      </c>
      <c r="KQE16" s="97">
        <v>16.77</v>
      </c>
      <c r="KQF16" s="99">
        <f>KQE16*KQD16</f>
        <v>3437.85</v>
      </c>
      <c r="KQG16" s="99">
        <f>KQF16+KQC16</f>
        <v>6938.17</v>
      </c>
      <c r="KQH16" s="94"/>
      <c r="KQI16" s="99">
        <f>KQG16+KQH16</f>
        <v>6938.17</v>
      </c>
      <c r="KQK16" s="49">
        <v>10</v>
      </c>
      <c r="KQL16" s="94" t="s">
        <v>631</v>
      </c>
      <c r="KQM16" s="49">
        <v>372</v>
      </c>
      <c r="KQN16" s="49" t="s">
        <v>625</v>
      </c>
      <c r="KQO16" s="95" t="s">
        <v>632</v>
      </c>
      <c r="KQP16" s="49" t="s">
        <v>629</v>
      </c>
      <c r="KQQ16" s="96">
        <v>167</v>
      </c>
      <c r="KQR16" s="97">
        <v>20.96</v>
      </c>
      <c r="KQS16" s="99">
        <f>KQR16*KQQ16</f>
        <v>3500.32</v>
      </c>
      <c r="KQT16" s="94">
        <f>KQM16-KQQ16</f>
        <v>205</v>
      </c>
      <c r="KQU16" s="97">
        <v>16.77</v>
      </c>
      <c r="KQV16" s="99">
        <f>KQU16*KQT16</f>
        <v>3437.85</v>
      </c>
      <c r="KQW16" s="99">
        <f>KQV16+KQS16</f>
        <v>6938.17</v>
      </c>
      <c r="KQX16" s="94"/>
      <c r="KQY16" s="99">
        <f>KQW16+KQX16</f>
        <v>6938.17</v>
      </c>
      <c r="KRA16" s="49">
        <v>10</v>
      </c>
      <c r="KRB16" s="94" t="s">
        <v>631</v>
      </c>
      <c r="KRC16" s="49">
        <v>372</v>
      </c>
      <c r="KRD16" s="49" t="s">
        <v>625</v>
      </c>
      <c r="KRE16" s="95" t="s">
        <v>632</v>
      </c>
      <c r="KRF16" s="49" t="s">
        <v>629</v>
      </c>
      <c r="KRG16" s="96">
        <v>167</v>
      </c>
      <c r="KRH16" s="97">
        <v>20.96</v>
      </c>
      <c r="KRI16" s="99">
        <f>KRH16*KRG16</f>
        <v>3500.32</v>
      </c>
      <c r="KRJ16" s="94">
        <f>KRC16-KRG16</f>
        <v>205</v>
      </c>
      <c r="KRK16" s="97">
        <v>16.77</v>
      </c>
      <c r="KRL16" s="99">
        <f>KRK16*KRJ16</f>
        <v>3437.85</v>
      </c>
      <c r="KRM16" s="99">
        <f>KRL16+KRI16</f>
        <v>6938.17</v>
      </c>
      <c r="KRN16" s="94"/>
      <c r="KRO16" s="99">
        <f>KRM16+KRN16</f>
        <v>6938.17</v>
      </c>
      <c r="KRQ16" s="49">
        <v>10</v>
      </c>
      <c r="KRR16" s="94" t="s">
        <v>631</v>
      </c>
      <c r="KRS16" s="49">
        <v>372</v>
      </c>
      <c r="KRT16" s="49" t="s">
        <v>625</v>
      </c>
      <c r="KRU16" s="95" t="s">
        <v>632</v>
      </c>
      <c r="KRV16" s="49" t="s">
        <v>629</v>
      </c>
      <c r="KRW16" s="96">
        <v>167</v>
      </c>
      <c r="KRX16" s="97">
        <v>20.96</v>
      </c>
      <c r="KRY16" s="99">
        <f>KRX16*KRW16</f>
        <v>3500.32</v>
      </c>
      <c r="KRZ16" s="94">
        <f>KRS16-KRW16</f>
        <v>205</v>
      </c>
      <c r="KSA16" s="97">
        <v>16.77</v>
      </c>
      <c r="KSB16" s="99">
        <f>KSA16*KRZ16</f>
        <v>3437.85</v>
      </c>
      <c r="KSC16" s="99">
        <f>KSB16+KRY16</f>
        <v>6938.17</v>
      </c>
      <c r="KSD16" s="94"/>
      <c r="KSE16" s="99">
        <f>KSC16+KSD16</f>
        <v>6938.17</v>
      </c>
      <c r="KSG16" s="49">
        <v>10</v>
      </c>
      <c r="KSH16" s="94" t="s">
        <v>631</v>
      </c>
      <c r="KSI16" s="49">
        <v>372</v>
      </c>
      <c r="KSJ16" s="49" t="s">
        <v>625</v>
      </c>
      <c r="KSK16" s="95" t="s">
        <v>632</v>
      </c>
      <c r="KSL16" s="49" t="s">
        <v>629</v>
      </c>
      <c r="KSM16" s="96">
        <v>167</v>
      </c>
      <c r="KSN16" s="97">
        <v>20.96</v>
      </c>
      <c r="KSO16" s="99">
        <f>KSN16*KSM16</f>
        <v>3500.32</v>
      </c>
      <c r="KSP16" s="94">
        <f>KSI16-KSM16</f>
        <v>205</v>
      </c>
      <c r="KSQ16" s="97">
        <v>16.77</v>
      </c>
      <c r="KSR16" s="99">
        <f>KSQ16*KSP16</f>
        <v>3437.85</v>
      </c>
      <c r="KSS16" s="99">
        <f>KSR16+KSO16</f>
        <v>6938.17</v>
      </c>
      <c r="KST16" s="94"/>
      <c r="KSU16" s="99">
        <f>KSS16+KST16</f>
        <v>6938.17</v>
      </c>
      <c r="KSW16" s="49">
        <v>10</v>
      </c>
      <c r="KSX16" s="94" t="s">
        <v>631</v>
      </c>
      <c r="KSY16" s="49">
        <v>372</v>
      </c>
      <c r="KSZ16" s="49" t="s">
        <v>625</v>
      </c>
      <c r="KTA16" s="95" t="s">
        <v>632</v>
      </c>
      <c r="KTB16" s="49" t="s">
        <v>629</v>
      </c>
      <c r="KTC16" s="96">
        <v>167</v>
      </c>
      <c r="KTD16" s="97">
        <v>20.96</v>
      </c>
      <c r="KTE16" s="99">
        <f>KTD16*KTC16</f>
        <v>3500.32</v>
      </c>
      <c r="KTF16" s="94">
        <f>KSY16-KTC16</f>
        <v>205</v>
      </c>
      <c r="KTG16" s="97">
        <v>16.77</v>
      </c>
      <c r="KTH16" s="99">
        <f>KTG16*KTF16</f>
        <v>3437.85</v>
      </c>
      <c r="KTI16" s="99">
        <f>KTH16+KTE16</f>
        <v>6938.17</v>
      </c>
      <c r="KTJ16" s="94"/>
      <c r="KTK16" s="99">
        <f>KTI16+KTJ16</f>
        <v>6938.17</v>
      </c>
      <c r="KTM16" s="49">
        <v>10</v>
      </c>
      <c r="KTN16" s="94" t="s">
        <v>631</v>
      </c>
      <c r="KTO16" s="49">
        <v>372</v>
      </c>
      <c r="KTP16" s="49" t="s">
        <v>625</v>
      </c>
      <c r="KTQ16" s="95" t="s">
        <v>632</v>
      </c>
      <c r="KTR16" s="49" t="s">
        <v>629</v>
      </c>
      <c r="KTS16" s="96">
        <v>167</v>
      </c>
      <c r="KTT16" s="97">
        <v>20.96</v>
      </c>
      <c r="KTU16" s="99">
        <f>KTT16*KTS16</f>
        <v>3500.32</v>
      </c>
      <c r="KTV16" s="94">
        <f>KTO16-KTS16</f>
        <v>205</v>
      </c>
      <c r="KTW16" s="97">
        <v>16.77</v>
      </c>
      <c r="KTX16" s="99">
        <f>KTW16*KTV16</f>
        <v>3437.85</v>
      </c>
      <c r="KTY16" s="99">
        <f>KTX16+KTU16</f>
        <v>6938.17</v>
      </c>
      <c r="KTZ16" s="94"/>
      <c r="KUA16" s="99">
        <f>KTY16+KTZ16</f>
        <v>6938.17</v>
      </c>
      <c r="KUC16" s="49">
        <v>10</v>
      </c>
      <c r="KUD16" s="94" t="s">
        <v>631</v>
      </c>
      <c r="KUE16" s="49">
        <v>372</v>
      </c>
      <c r="KUF16" s="49" t="s">
        <v>625</v>
      </c>
      <c r="KUG16" s="95" t="s">
        <v>632</v>
      </c>
      <c r="KUH16" s="49" t="s">
        <v>629</v>
      </c>
      <c r="KUI16" s="96">
        <v>167</v>
      </c>
      <c r="KUJ16" s="97">
        <v>20.96</v>
      </c>
      <c r="KUK16" s="99">
        <f>KUJ16*KUI16</f>
        <v>3500.32</v>
      </c>
      <c r="KUL16" s="94">
        <f>KUE16-KUI16</f>
        <v>205</v>
      </c>
      <c r="KUM16" s="97">
        <v>16.77</v>
      </c>
      <c r="KUN16" s="99">
        <f>KUM16*KUL16</f>
        <v>3437.85</v>
      </c>
      <c r="KUO16" s="99">
        <f>KUN16+KUK16</f>
        <v>6938.17</v>
      </c>
      <c r="KUP16" s="94"/>
      <c r="KUQ16" s="99">
        <f>KUO16+KUP16</f>
        <v>6938.17</v>
      </c>
      <c r="KUS16" s="49">
        <v>10</v>
      </c>
      <c r="KUT16" s="94" t="s">
        <v>631</v>
      </c>
      <c r="KUU16" s="49">
        <v>372</v>
      </c>
      <c r="KUV16" s="49" t="s">
        <v>625</v>
      </c>
      <c r="KUW16" s="95" t="s">
        <v>632</v>
      </c>
      <c r="KUX16" s="49" t="s">
        <v>629</v>
      </c>
      <c r="KUY16" s="96">
        <v>167</v>
      </c>
      <c r="KUZ16" s="97">
        <v>20.96</v>
      </c>
      <c r="KVA16" s="99">
        <f>KUZ16*KUY16</f>
        <v>3500.32</v>
      </c>
      <c r="KVB16" s="94">
        <f>KUU16-KUY16</f>
        <v>205</v>
      </c>
      <c r="KVC16" s="97">
        <v>16.77</v>
      </c>
      <c r="KVD16" s="99">
        <f>KVC16*KVB16</f>
        <v>3437.85</v>
      </c>
      <c r="KVE16" s="99">
        <f>KVD16+KVA16</f>
        <v>6938.17</v>
      </c>
      <c r="KVF16" s="94"/>
      <c r="KVG16" s="99">
        <f>KVE16+KVF16</f>
        <v>6938.17</v>
      </c>
      <c r="KVI16" s="49">
        <v>10</v>
      </c>
      <c r="KVJ16" s="94" t="s">
        <v>631</v>
      </c>
      <c r="KVK16" s="49">
        <v>372</v>
      </c>
      <c r="KVL16" s="49" t="s">
        <v>625</v>
      </c>
      <c r="KVM16" s="95" t="s">
        <v>632</v>
      </c>
      <c r="KVN16" s="49" t="s">
        <v>629</v>
      </c>
      <c r="KVO16" s="96">
        <v>167</v>
      </c>
      <c r="KVP16" s="97">
        <v>20.96</v>
      </c>
      <c r="KVQ16" s="99">
        <f>KVP16*KVO16</f>
        <v>3500.32</v>
      </c>
      <c r="KVR16" s="94">
        <f>KVK16-KVO16</f>
        <v>205</v>
      </c>
      <c r="KVS16" s="97">
        <v>16.77</v>
      </c>
      <c r="KVT16" s="99">
        <f>KVS16*KVR16</f>
        <v>3437.85</v>
      </c>
      <c r="KVU16" s="99">
        <f>KVT16+KVQ16</f>
        <v>6938.17</v>
      </c>
      <c r="KVV16" s="94"/>
      <c r="KVW16" s="99">
        <f>KVU16+KVV16</f>
        <v>6938.17</v>
      </c>
      <c r="KVY16" s="49">
        <v>10</v>
      </c>
      <c r="KVZ16" s="94" t="s">
        <v>631</v>
      </c>
      <c r="KWA16" s="49">
        <v>372</v>
      </c>
      <c r="KWB16" s="49" t="s">
        <v>625</v>
      </c>
      <c r="KWC16" s="95" t="s">
        <v>632</v>
      </c>
      <c r="KWD16" s="49" t="s">
        <v>629</v>
      </c>
      <c r="KWE16" s="96">
        <v>167</v>
      </c>
      <c r="KWF16" s="97">
        <v>20.96</v>
      </c>
      <c r="KWG16" s="99">
        <f>KWF16*KWE16</f>
        <v>3500.32</v>
      </c>
      <c r="KWH16" s="94">
        <f>KWA16-KWE16</f>
        <v>205</v>
      </c>
      <c r="KWI16" s="97">
        <v>16.77</v>
      </c>
      <c r="KWJ16" s="99">
        <f>KWI16*KWH16</f>
        <v>3437.85</v>
      </c>
      <c r="KWK16" s="99">
        <f>KWJ16+KWG16</f>
        <v>6938.17</v>
      </c>
      <c r="KWL16" s="94"/>
      <c r="KWM16" s="99">
        <f>KWK16+KWL16</f>
        <v>6938.17</v>
      </c>
      <c r="KWO16" s="49">
        <v>10</v>
      </c>
      <c r="KWP16" s="94" t="s">
        <v>631</v>
      </c>
      <c r="KWQ16" s="49">
        <v>372</v>
      </c>
      <c r="KWR16" s="49" t="s">
        <v>625</v>
      </c>
      <c r="KWS16" s="95" t="s">
        <v>632</v>
      </c>
      <c r="KWT16" s="49" t="s">
        <v>629</v>
      </c>
      <c r="KWU16" s="96">
        <v>167</v>
      </c>
      <c r="KWV16" s="97">
        <v>20.96</v>
      </c>
      <c r="KWW16" s="99">
        <f>KWV16*KWU16</f>
        <v>3500.32</v>
      </c>
      <c r="KWX16" s="94">
        <f>KWQ16-KWU16</f>
        <v>205</v>
      </c>
      <c r="KWY16" s="97">
        <v>16.77</v>
      </c>
      <c r="KWZ16" s="99">
        <f>KWY16*KWX16</f>
        <v>3437.85</v>
      </c>
      <c r="KXA16" s="99">
        <f>KWZ16+KWW16</f>
        <v>6938.17</v>
      </c>
      <c r="KXB16" s="94"/>
      <c r="KXC16" s="99">
        <f>KXA16+KXB16</f>
        <v>6938.17</v>
      </c>
      <c r="KXE16" s="49">
        <v>10</v>
      </c>
      <c r="KXF16" s="94" t="s">
        <v>631</v>
      </c>
      <c r="KXG16" s="49">
        <v>372</v>
      </c>
      <c r="KXH16" s="49" t="s">
        <v>625</v>
      </c>
      <c r="KXI16" s="95" t="s">
        <v>632</v>
      </c>
      <c r="KXJ16" s="49" t="s">
        <v>629</v>
      </c>
      <c r="KXK16" s="96">
        <v>167</v>
      </c>
      <c r="KXL16" s="97">
        <v>20.96</v>
      </c>
      <c r="KXM16" s="99">
        <f>KXL16*KXK16</f>
        <v>3500.32</v>
      </c>
      <c r="KXN16" s="94">
        <f>KXG16-KXK16</f>
        <v>205</v>
      </c>
      <c r="KXO16" s="97">
        <v>16.77</v>
      </c>
      <c r="KXP16" s="99">
        <f>KXO16*KXN16</f>
        <v>3437.85</v>
      </c>
      <c r="KXQ16" s="99">
        <f>KXP16+KXM16</f>
        <v>6938.17</v>
      </c>
      <c r="KXR16" s="94"/>
      <c r="KXS16" s="99">
        <f>KXQ16+KXR16</f>
        <v>6938.17</v>
      </c>
      <c r="KXU16" s="49">
        <v>10</v>
      </c>
      <c r="KXV16" s="94" t="s">
        <v>631</v>
      </c>
      <c r="KXW16" s="49">
        <v>372</v>
      </c>
      <c r="KXX16" s="49" t="s">
        <v>625</v>
      </c>
      <c r="KXY16" s="95" t="s">
        <v>632</v>
      </c>
      <c r="KXZ16" s="49" t="s">
        <v>629</v>
      </c>
      <c r="KYA16" s="96">
        <v>167</v>
      </c>
      <c r="KYB16" s="97">
        <v>20.96</v>
      </c>
      <c r="KYC16" s="99">
        <f>KYB16*KYA16</f>
        <v>3500.32</v>
      </c>
      <c r="KYD16" s="94">
        <f>KXW16-KYA16</f>
        <v>205</v>
      </c>
      <c r="KYE16" s="97">
        <v>16.77</v>
      </c>
      <c r="KYF16" s="99">
        <f>KYE16*KYD16</f>
        <v>3437.85</v>
      </c>
      <c r="KYG16" s="99">
        <f>KYF16+KYC16</f>
        <v>6938.17</v>
      </c>
      <c r="KYH16" s="94"/>
      <c r="KYI16" s="99">
        <f>KYG16+KYH16</f>
        <v>6938.17</v>
      </c>
      <c r="KYK16" s="49">
        <v>10</v>
      </c>
      <c r="KYL16" s="94" t="s">
        <v>631</v>
      </c>
      <c r="KYM16" s="49">
        <v>372</v>
      </c>
      <c r="KYN16" s="49" t="s">
        <v>625</v>
      </c>
      <c r="KYO16" s="95" t="s">
        <v>632</v>
      </c>
      <c r="KYP16" s="49" t="s">
        <v>629</v>
      </c>
      <c r="KYQ16" s="96">
        <v>167</v>
      </c>
      <c r="KYR16" s="97">
        <v>20.96</v>
      </c>
      <c r="KYS16" s="99">
        <f>KYR16*KYQ16</f>
        <v>3500.32</v>
      </c>
      <c r="KYT16" s="94">
        <f>KYM16-KYQ16</f>
        <v>205</v>
      </c>
      <c r="KYU16" s="97">
        <v>16.77</v>
      </c>
      <c r="KYV16" s="99">
        <f>KYU16*KYT16</f>
        <v>3437.85</v>
      </c>
      <c r="KYW16" s="99">
        <f>KYV16+KYS16</f>
        <v>6938.17</v>
      </c>
      <c r="KYX16" s="94"/>
      <c r="KYY16" s="99">
        <f>KYW16+KYX16</f>
        <v>6938.17</v>
      </c>
      <c r="KZA16" s="49">
        <v>10</v>
      </c>
      <c r="KZB16" s="94" t="s">
        <v>631</v>
      </c>
      <c r="KZC16" s="49">
        <v>372</v>
      </c>
      <c r="KZD16" s="49" t="s">
        <v>625</v>
      </c>
      <c r="KZE16" s="95" t="s">
        <v>632</v>
      </c>
      <c r="KZF16" s="49" t="s">
        <v>629</v>
      </c>
      <c r="KZG16" s="96">
        <v>167</v>
      </c>
      <c r="KZH16" s="97">
        <v>20.96</v>
      </c>
      <c r="KZI16" s="99">
        <f>KZH16*KZG16</f>
        <v>3500.32</v>
      </c>
      <c r="KZJ16" s="94">
        <f>KZC16-KZG16</f>
        <v>205</v>
      </c>
      <c r="KZK16" s="97">
        <v>16.77</v>
      </c>
      <c r="KZL16" s="99">
        <f>KZK16*KZJ16</f>
        <v>3437.85</v>
      </c>
      <c r="KZM16" s="99">
        <f>KZL16+KZI16</f>
        <v>6938.17</v>
      </c>
      <c r="KZN16" s="94"/>
      <c r="KZO16" s="99">
        <f>KZM16+KZN16</f>
        <v>6938.17</v>
      </c>
      <c r="KZQ16" s="49">
        <v>10</v>
      </c>
      <c r="KZR16" s="94" t="s">
        <v>631</v>
      </c>
      <c r="KZS16" s="49">
        <v>372</v>
      </c>
      <c r="KZT16" s="49" t="s">
        <v>625</v>
      </c>
      <c r="KZU16" s="95" t="s">
        <v>632</v>
      </c>
      <c r="KZV16" s="49" t="s">
        <v>629</v>
      </c>
      <c r="KZW16" s="96">
        <v>167</v>
      </c>
      <c r="KZX16" s="97">
        <v>20.96</v>
      </c>
      <c r="KZY16" s="99">
        <f>KZX16*KZW16</f>
        <v>3500.32</v>
      </c>
      <c r="KZZ16" s="94">
        <f>KZS16-KZW16</f>
        <v>205</v>
      </c>
      <c r="LAA16" s="97">
        <v>16.77</v>
      </c>
      <c r="LAB16" s="99">
        <f>LAA16*KZZ16</f>
        <v>3437.85</v>
      </c>
      <c r="LAC16" s="99">
        <f>LAB16+KZY16</f>
        <v>6938.17</v>
      </c>
      <c r="LAD16" s="94"/>
      <c r="LAE16" s="99">
        <f>LAC16+LAD16</f>
        <v>6938.17</v>
      </c>
      <c r="LAG16" s="49">
        <v>10</v>
      </c>
      <c r="LAH16" s="94" t="s">
        <v>631</v>
      </c>
      <c r="LAI16" s="49">
        <v>372</v>
      </c>
      <c r="LAJ16" s="49" t="s">
        <v>625</v>
      </c>
      <c r="LAK16" s="95" t="s">
        <v>632</v>
      </c>
      <c r="LAL16" s="49" t="s">
        <v>629</v>
      </c>
      <c r="LAM16" s="96">
        <v>167</v>
      </c>
      <c r="LAN16" s="97">
        <v>20.96</v>
      </c>
      <c r="LAO16" s="99">
        <f>LAN16*LAM16</f>
        <v>3500.32</v>
      </c>
      <c r="LAP16" s="94">
        <f>LAI16-LAM16</f>
        <v>205</v>
      </c>
      <c r="LAQ16" s="97">
        <v>16.77</v>
      </c>
      <c r="LAR16" s="99">
        <f>LAQ16*LAP16</f>
        <v>3437.85</v>
      </c>
      <c r="LAS16" s="99">
        <f>LAR16+LAO16</f>
        <v>6938.17</v>
      </c>
      <c r="LAT16" s="94"/>
      <c r="LAU16" s="99">
        <f>LAS16+LAT16</f>
        <v>6938.17</v>
      </c>
      <c r="LAW16" s="49">
        <v>10</v>
      </c>
      <c r="LAX16" s="94" t="s">
        <v>631</v>
      </c>
      <c r="LAY16" s="49">
        <v>372</v>
      </c>
      <c r="LAZ16" s="49" t="s">
        <v>625</v>
      </c>
      <c r="LBA16" s="95" t="s">
        <v>632</v>
      </c>
      <c r="LBB16" s="49" t="s">
        <v>629</v>
      </c>
      <c r="LBC16" s="96">
        <v>167</v>
      </c>
      <c r="LBD16" s="97">
        <v>20.96</v>
      </c>
      <c r="LBE16" s="99">
        <f>LBD16*LBC16</f>
        <v>3500.32</v>
      </c>
      <c r="LBF16" s="94">
        <f>LAY16-LBC16</f>
        <v>205</v>
      </c>
      <c r="LBG16" s="97">
        <v>16.77</v>
      </c>
      <c r="LBH16" s="99">
        <f>LBG16*LBF16</f>
        <v>3437.85</v>
      </c>
      <c r="LBI16" s="99">
        <f>LBH16+LBE16</f>
        <v>6938.17</v>
      </c>
      <c r="LBJ16" s="94"/>
      <c r="LBK16" s="99">
        <f>LBI16+LBJ16</f>
        <v>6938.17</v>
      </c>
      <c r="LBM16" s="49">
        <v>10</v>
      </c>
      <c r="LBN16" s="94" t="s">
        <v>631</v>
      </c>
      <c r="LBO16" s="49">
        <v>372</v>
      </c>
      <c r="LBP16" s="49" t="s">
        <v>625</v>
      </c>
      <c r="LBQ16" s="95" t="s">
        <v>632</v>
      </c>
      <c r="LBR16" s="49" t="s">
        <v>629</v>
      </c>
      <c r="LBS16" s="96">
        <v>167</v>
      </c>
      <c r="LBT16" s="97">
        <v>20.96</v>
      </c>
      <c r="LBU16" s="99">
        <f>LBT16*LBS16</f>
        <v>3500.32</v>
      </c>
      <c r="LBV16" s="94">
        <f>LBO16-LBS16</f>
        <v>205</v>
      </c>
      <c r="LBW16" s="97">
        <v>16.77</v>
      </c>
      <c r="LBX16" s="99">
        <f>LBW16*LBV16</f>
        <v>3437.85</v>
      </c>
      <c r="LBY16" s="99">
        <f>LBX16+LBU16</f>
        <v>6938.17</v>
      </c>
      <c r="LBZ16" s="94"/>
      <c r="LCA16" s="99">
        <f>LBY16+LBZ16</f>
        <v>6938.17</v>
      </c>
      <c r="LCC16" s="49">
        <v>10</v>
      </c>
      <c r="LCD16" s="94" t="s">
        <v>631</v>
      </c>
      <c r="LCE16" s="49">
        <v>372</v>
      </c>
      <c r="LCF16" s="49" t="s">
        <v>625</v>
      </c>
      <c r="LCG16" s="95" t="s">
        <v>632</v>
      </c>
      <c r="LCH16" s="49" t="s">
        <v>629</v>
      </c>
      <c r="LCI16" s="96">
        <v>167</v>
      </c>
      <c r="LCJ16" s="97">
        <v>20.96</v>
      </c>
      <c r="LCK16" s="99">
        <f>LCJ16*LCI16</f>
        <v>3500.32</v>
      </c>
      <c r="LCL16" s="94">
        <f>LCE16-LCI16</f>
        <v>205</v>
      </c>
      <c r="LCM16" s="97">
        <v>16.77</v>
      </c>
      <c r="LCN16" s="99">
        <f>LCM16*LCL16</f>
        <v>3437.85</v>
      </c>
      <c r="LCO16" s="99">
        <f>LCN16+LCK16</f>
        <v>6938.17</v>
      </c>
      <c r="LCP16" s="94"/>
      <c r="LCQ16" s="99">
        <f>LCO16+LCP16</f>
        <v>6938.17</v>
      </c>
      <c r="LCS16" s="49">
        <v>10</v>
      </c>
      <c r="LCT16" s="94" t="s">
        <v>631</v>
      </c>
      <c r="LCU16" s="49">
        <v>372</v>
      </c>
      <c r="LCV16" s="49" t="s">
        <v>625</v>
      </c>
      <c r="LCW16" s="95" t="s">
        <v>632</v>
      </c>
      <c r="LCX16" s="49" t="s">
        <v>629</v>
      </c>
      <c r="LCY16" s="96">
        <v>167</v>
      </c>
      <c r="LCZ16" s="97">
        <v>20.96</v>
      </c>
      <c r="LDA16" s="99">
        <f>LCZ16*LCY16</f>
        <v>3500.32</v>
      </c>
      <c r="LDB16" s="94">
        <f>LCU16-LCY16</f>
        <v>205</v>
      </c>
      <c r="LDC16" s="97">
        <v>16.77</v>
      </c>
      <c r="LDD16" s="99">
        <f>LDC16*LDB16</f>
        <v>3437.85</v>
      </c>
      <c r="LDE16" s="99">
        <f>LDD16+LDA16</f>
        <v>6938.17</v>
      </c>
      <c r="LDF16" s="94"/>
      <c r="LDG16" s="99">
        <f>LDE16+LDF16</f>
        <v>6938.17</v>
      </c>
      <c r="LDI16" s="49">
        <v>10</v>
      </c>
      <c r="LDJ16" s="94" t="s">
        <v>631</v>
      </c>
      <c r="LDK16" s="49">
        <v>372</v>
      </c>
      <c r="LDL16" s="49" t="s">
        <v>625</v>
      </c>
      <c r="LDM16" s="95" t="s">
        <v>632</v>
      </c>
      <c r="LDN16" s="49" t="s">
        <v>629</v>
      </c>
      <c r="LDO16" s="96">
        <v>167</v>
      </c>
      <c r="LDP16" s="97">
        <v>20.96</v>
      </c>
      <c r="LDQ16" s="99">
        <f>LDP16*LDO16</f>
        <v>3500.32</v>
      </c>
      <c r="LDR16" s="94">
        <f>LDK16-LDO16</f>
        <v>205</v>
      </c>
      <c r="LDS16" s="97">
        <v>16.77</v>
      </c>
      <c r="LDT16" s="99">
        <f>LDS16*LDR16</f>
        <v>3437.85</v>
      </c>
      <c r="LDU16" s="99">
        <f>LDT16+LDQ16</f>
        <v>6938.17</v>
      </c>
      <c r="LDV16" s="94"/>
      <c r="LDW16" s="99">
        <f>LDU16+LDV16</f>
        <v>6938.17</v>
      </c>
      <c r="LDY16" s="49">
        <v>10</v>
      </c>
      <c r="LDZ16" s="94" t="s">
        <v>631</v>
      </c>
      <c r="LEA16" s="49">
        <v>372</v>
      </c>
      <c r="LEB16" s="49" t="s">
        <v>625</v>
      </c>
      <c r="LEC16" s="95" t="s">
        <v>632</v>
      </c>
      <c r="LED16" s="49" t="s">
        <v>629</v>
      </c>
      <c r="LEE16" s="96">
        <v>167</v>
      </c>
      <c r="LEF16" s="97">
        <v>20.96</v>
      </c>
      <c r="LEG16" s="99">
        <f>LEF16*LEE16</f>
        <v>3500.32</v>
      </c>
      <c r="LEH16" s="94">
        <f>LEA16-LEE16</f>
        <v>205</v>
      </c>
      <c r="LEI16" s="97">
        <v>16.77</v>
      </c>
      <c r="LEJ16" s="99">
        <f>LEI16*LEH16</f>
        <v>3437.85</v>
      </c>
      <c r="LEK16" s="99">
        <f>LEJ16+LEG16</f>
        <v>6938.17</v>
      </c>
      <c r="LEL16" s="94"/>
      <c r="LEM16" s="99">
        <f>LEK16+LEL16</f>
        <v>6938.17</v>
      </c>
      <c r="LEO16" s="49">
        <v>10</v>
      </c>
      <c r="LEP16" s="94" t="s">
        <v>631</v>
      </c>
      <c r="LEQ16" s="49">
        <v>372</v>
      </c>
      <c r="LER16" s="49" t="s">
        <v>625</v>
      </c>
      <c r="LES16" s="95" t="s">
        <v>632</v>
      </c>
      <c r="LET16" s="49" t="s">
        <v>629</v>
      </c>
      <c r="LEU16" s="96">
        <v>167</v>
      </c>
      <c r="LEV16" s="97">
        <v>20.96</v>
      </c>
      <c r="LEW16" s="99">
        <f>LEV16*LEU16</f>
        <v>3500.32</v>
      </c>
      <c r="LEX16" s="94">
        <f>LEQ16-LEU16</f>
        <v>205</v>
      </c>
      <c r="LEY16" s="97">
        <v>16.77</v>
      </c>
      <c r="LEZ16" s="99">
        <f>LEY16*LEX16</f>
        <v>3437.85</v>
      </c>
      <c r="LFA16" s="99">
        <f>LEZ16+LEW16</f>
        <v>6938.17</v>
      </c>
      <c r="LFB16" s="94"/>
      <c r="LFC16" s="99">
        <f>LFA16+LFB16</f>
        <v>6938.17</v>
      </c>
      <c r="LFE16" s="49">
        <v>10</v>
      </c>
      <c r="LFF16" s="94" t="s">
        <v>631</v>
      </c>
      <c r="LFG16" s="49">
        <v>372</v>
      </c>
      <c r="LFH16" s="49" t="s">
        <v>625</v>
      </c>
      <c r="LFI16" s="95" t="s">
        <v>632</v>
      </c>
      <c r="LFJ16" s="49" t="s">
        <v>629</v>
      </c>
      <c r="LFK16" s="96">
        <v>167</v>
      </c>
      <c r="LFL16" s="97">
        <v>20.96</v>
      </c>
      <c r="LFM16" s="99">
        <f>LFL16*LFK16</f>
        <v>3500.32</v>
      </c>
      <c r="LFN16" s="94">
        <f>LFG16-LFK16</f>
        <v>205</v>
      </c>
      <c r="LFO16" s="97">
        <v>16.77</v>
      </c>
      <c r="LFP16" s="99">
        <f>LFO16*LFN16</f>
        <v>3437.85</v>
      </c>
      <c r="LFQ16" s="99">
        <f>LFP16+LFM16</f>
        <v>6938.17</v>
      </c>
      <c r="LFR16" s="94"/>
      <c r="LFS16" s="99">
        <f>LFQ16+LFR16</f>
        <v>6938.17</v>
      </c>
      <c r="LFU16" s="49">
        <v>10</v>
      </c>
      <c r="LFV16" s="94" t="s">
        <v>631</v>
      </c>
      <c r="LFW16" s="49">
        <v>372</v>
      </c>
      <c r="LFX16" s="49" t="s">
        <v>625</v>
      </c>
      <c r="LFY16" s="95" t="s">
        <v>632</v>
      </c>
      <c r="LFZ16" s="49" t="s">
        <v>629</v>
      </c>
      <c r="LGA16" s="96">
        <v>167</v>
      </c>
      <c r="LGB16" s="97">
        <v>20.96</v>
      </c>
      <c r="LGC16" s="99">
        <f>LGB16*LGA16</f>
        <v>3500.32</v>
      </c>
      <c r="LGD16" s="94">
        <f>LFW16-LGA16</f>
        <v>205</v>
      </c>
      <c r="LGE16" s="97">
        <v>16.77</v>
      </c>
      <c r="LGF16" s="99">
        <f>LGE16*LGD16</f>
        <v>3437.85</v>
      </c>
      <c r="LGG16" s="99">
        <f>LGF16+LGC16</f>
        <v>6938.17</v>
      </c>
      <c r="LGH16" s="94"/>
      <c r="LGI16" s="99">
        <f>LGG16+LGH16</f>
        <v>6938.17</v>
      </c>
      <c r="LGK16" s="49">
        <v>10</v>
      </c>
      <c r="LGL16" s="94" t="s">
        <v>631</v>
      </c>
      <c r="LGM16" s="49">
        <v>372</v>
      </c>
      <c r="LGN16" s="49" t="s">
        <v>625</v>
      </c>
      <c r="LGO16" s="95" t="s">
        <v>632</v>
      </c>
      <c r="LGP16" s="49" t="s">
        <v>629</v>
      </c>
      <c r="LGQ16" s="96">
        <v>167</v>
      </c>
      <c r="LGR16" s="97">
        <v>20.96</v>
      </c>
      <c r="LGS16" s="99">
        <f>LGR16*LGQ16</f>
        <v>3500.32</v>
      </c>
      <c r="LGT16" s="94">
        <f>LGM16-LGQ16</f>
        <v>205</v>
      </c>
      <c r="LGU16" s="97">
        <v>16.77</v>
      </c>
      <c r="LGV16" s="99">
        <f>LGU16*LGT16</f>
        <v>3437.85</v>
      </c>
      <c r="LGW16" s="99">
        <f>LGV16+LGS16</f>
        <v>6938.17</v>
      </c>
      <c r="LGX16" s="94"/>
      <c r="LGY16" s="99">
        <f>LGW16+LGX16</f>
        <v>6938.17</v>
      </c>
      <c r="LHA16" s="49">
        <v>10</v>
      </c>
      <c r="LHB16" s="94" t="s">
        <v>631</v>
      </c>
      <c r="LHC16" s="49">
        <v>372</v>
      </c>
      <c r="LHD16" s="49" t="s">
        <v>625</v>
      </c>
      <c r="LHE16" s="95" t="s">
        <v>632</v>
      </c>
      <c r="LHF16" s="49" t="s">
        <v>629</v>
      </c>
      <c r="LHG16" s="96">
        <v>167</v>
      </c>
      <c r="LHH16" s="97">
        <v>20.96</v>
      </c>
      <c r="LHI16" s="99">
        <f>LHH16*LHG16</f>
        <v>3500.32</v>
      </c>
      <c r="LHJ16" s="94">
        <f>LHC16-LHG16</f>
        <v>205</v>
      </c>
      <c r="LHK16" s="97">
        <v>16.77</v>
      </c>
      <c r="LHL16" s="99">
        <f>LHK16*LHJ16</f>
        <v>3437.85</v>
      </c>
      <c r="LHM16" s="99">
        <f>LHL16+LHI16</f>
        <v>6938.17</v>
      </c>
      <c r="LHN16" s="94"/>
      <c r="LHO16" s="99">
        <f>LHM16+LHN16</f>
        <v>6938.17</v>
      </c>
      <c r="LHQ16" s="49">
        <v>10</v>
      </c>
      <c r="LHR16" s="94" t="s">
        <v>631</v>
      </c>
      <c r="LHS16" s="49">
        <v>372</v>
      </c>
      <c r="LHT16" s="49" t="s">
        <v>625</v>
      </c>
      <c r="LHU16" s="95" t="s">
        <v>632</v>
      </c>
      <c r="LHV16" s="49" t="s">
        <v>629</v>
      </c>
      <c r="LHW16" s="96">
        <v>167</v>
      </c>
      <c r="LHX16" s="97">
        <v>20.96</v>
      </c>
      <c r="LHY16" s="99">
        <f>LHX16*LHW16</f>
        <v>3500.32</v>
      </c>
      <c r="LHZ16" s="94">
        <f>LHS16-LHW16</f>
        <v>205</v>
      </c>
      <c r="LIA16" s="97">
        <v>16.77</v>
      </c>
      <c r="LIB16" s="99">
        <f>LIA16*LHZ16</f>
        <v>3437.85</v>
      </c>
      <c r="LIC16" s="99">
        <f>LIB16+LHY16</f>
        <v>6938.17</v>
      </c>
      <c r="LID16" s="94"/>
      <c r="LIE16" s="99">
        <f>LIC16+LID16</f>
        <v>6938.17</v>
      </c>
      <c r="LIG16" s="49">
        <v>10</v>
      </c>
      <c r="LIH16" s="94" t="s">
        <v>631</v>
      </c>
      <c r="LII16" s="49">
        <v>372</v>
      </c>
      <c r="LIJ16" s="49" t="s">
        <v>625</v>
      </c>
      <c r="LIK16" s="95" t="s">
        <v>632</v>
      </c>
      <c r="LIL16" s="49" t="s">
        <v>629</v>
      </c>
      <c r="LIM16" s="96">
        <v>167</v>
      </c>
      <c r="LIN16" s="97">
        <v>20.96</v>
      </c>
      <c r="LIO16" s="99">
        <f>LIN16*LIM16</f>
        <v>3500.32</v>
      </c>
      <c r="LIP16" s="94">
        <f>LII16-LIM16</f>
        <v>205</v>
      </c>
      <c r="LIQ16" s="97">
        <v>16.77</v>
      </c>
      <c r="LIR16" s="99">
        <f>LIQ16*LIP16</f>
        <v>3437.85</v>
      </c>
      <c r="LIS16" s="99">
        <f>LIR16+LIO16</f>
        <v>6938.17</v>
      </c>
      <c r="LIT16" s="94"/>
      <c r="LIU16" s="99">
        <f>LIS16+LIT16</f>
        <v>6938.17</v>
      </c>
      <c r="LIW16" s="49">
        <v>10</v>
      </c>
      <c r="LIX16" s="94" t="s">
        <v>631</v>
      </c>
      <c r="LIY16" s="49">
        <v>372</v>
      </c>
      <c r="LIZ16" s="49" t="s">
        <v>625</v>
      </c>
      <c r="LJA16" s="95" t="s">
        <v>632</v>
      </c>
      <c r="LJB16" s="49" t="s">
        <v>629</v>
      </c>
      <c r="LJC16" s="96">
        <v>167</v>
      </c>
      <c r="LJD16" s="97">
        <v>20.96</v>
      </c>
      <c r="LJE16" s="99">
        <f>LJD16*LJC16</f>
        <v>3500.32</v>
      </c>
      <c r="LJF16" s="94">
        <f>LIY16-LJC16</f>
        <v>205</v>
      </c>
      <c r="LJG16" s="97">
        <v>16.77</v>
      </c>
      <c r="LJH16" s="99">
        <f>LJG16*LJF16</f>
        <v>3437.85</v>
      </c>
      <c r="LJI16" s="99">
        <f>LJH16+LJE16</f>
        <v>6938.17</v>
      </c>
      <c r="LJJ16" s="94"/>
      <c r="LJK16" s="99">
        <f>LJI16+LJJ16</f>
        <v>6938.17</v>
      </c>
      <c r="LJM16" s="49">
        <v>10</v>
      </c>
      <c r="LJN16" s="94" t="s">
        <v>631</v>
      </c>
      <c r="LJO16" s="49">
        <v>372</v>
      </c>
      <c r="LJP16" s="49" t="s">
        <v>625</v>
      </c>
      <c r="LJQ16" s="95" t="s">
        <v>632</v>
      </c>
      <c r="LJR16" s="49" t="s">
        <v>629</v>
      </c>
      <c r="LJS16" s="96">
        <v>167</v>
      </c>
      <c r="LJT16" s="97">
        <v>20.96</v>
      </c>
      <c r="LJU16" s="99">
        <f>LJT16*LJS16</f>
        <v>3500.32</v>
      </c>
      <c r="LJV16" s="94">
        <f>LJO16-LJS16</f>
        <v>205</v>
      </c>
      <c r="LJW16" s="97">
        <v>16.77</v>
      </c>
      <c r="LJX16" s="99">
        <f>LJW16*LJV16</f>
        <v>3437.85</v>
      </c>
      <c r="LJY16" s="99">
        <f>LJX16+LJU16</f>
        <v>6938.17</v>
      </c>
      <c r="LJZ16" s="94"/>
      <c r="LKA16" s="99">
        <f>LJY16+LJZ16</f>
        <v>6938.17</v>
      </c>
      <c r="LKC16" s="49">
        <v>10</v>
      </c>
      <c r="LKD16" s="94" t="s">
        <v>631</v>
      </c>
      <c r="LKE16" s="49">
        <v>372</v>
      </c>
      <c r="LKF16" s="49" t="s">
        <v>625</v>
      </c>
      <c r="LKG16" s="95" t="s">
        <v>632</v>
      </c>
      <c r="LKH16" s="49" t="s">
        <v>629</v>
      </c>
      <c r="LKI16" s="96">
        <v>167</v>
      </c>
      <c r="LKJ16" s="97">
        <v>20.96</v>
      </c>
      <c r="LKK16" s="99">
        <f>LKJ16*LKI16</f>
        <v>3500.32</v>
      </c>
      <c r="LKL16" s="94">
        <f>LKE16-LKI16</f>
        <v>205</v>
      </c>
      <c r="LKM16" s="97">
        <v>16.77</v>
      </c>
      <c r="LKN16" s="99">
        <f>LKM16*LKL16</f>
        <v>3437.85</v>
      </c>
      <c r="LKO16" s="99">
        <f>LKN16+LKK16</f>
        <v>6938.17</v>
      </c>
      <c r="LKP16" s="94"/>
      <c r="LKQ16" s="99">
        <f>LKO16+LKP16</f>
        <v>6938.17</v>
      </c>
      <c r="LKS16" s="49">
        <v>10</v>
      </c>
      <c r="LKT16" s="94" t="s">
        <v>631</v>
      </c>
      <c r="LKU16" s="49">
        <v>372</v>
      </c>
      <c r="LKV16" s="49" t="s">
        <v>625</v>
      </c>
      <c r="LKW16" s="95" t="s">
        <v>632</v>
      </c>
      <c r="LKX16" s="49" t="s">
        <v>629</v>
      </c>
      <c r="LKY16" s="96">
        <v>167</v>
      </c>
      <c r="LKZ16" s="97">
        <v>20.96</v>
      </c>
      <c r="LLA16" s="99">
        <f>LKZ16*LKY16</f>
        <v>3500.32</v>
      </c>
      <c r="LLB16" s="94">
        <f>LKU16-LKY16</f>
        <v>205</v>
      </c>
      <c r="LLC16" s="97">
        <v>16.77</v>
      </c>
      <c r="LLD16" s="99">
        <f>LLC16*LLB16</f>
        <v>3437.85</v>
      </c>
      <c r="LLE16" s="99">
        <f>LLD16+LLA16</f>
        <v>6938.17</v>
      </c>
      <c r="LLF16" s="94"/>
      <c r="LLG16" s="99">
        <f>LLE16+LLF16</f>
        <v>6938.17</v>
      </c>
      <c r="LLI16" s="49">
        <v>10</v>
      </c>
      <c r="LLJ16" s="94" t="s">
        <v>631</v>
      </c>
      <c r="LLK16" s="49">
        <v>372</v>
      </c>
      <c r="LLL16" s="49" t="s">
        <v>625</v>
      </c>
      <c r="LLM16" s="95" t="s">
        <v>632</v>
      </c>
      <c r="LLN16" s="49" t="s">
        <v>629</v>
      </c>
      <c r="LLO16" s="96">
        <v>167</v>
      </c>
      <c r="LLP16" s="97">
        <v>20.96</v>
      </c>
      <c r="LLQ16" s="99">
        <f>LLP16*LLO16</f>
        <v>3500.32</v>
      </c>
      <c r="LLR16" s="94">
        <f>LLK16-LLO16</f>
        <v>205</v>
      </c>
      <c r="LLS16" s="97">
        <v>16.77</v>
      </c>
      <c r="LLT16" s="99">
        <f>LLS16*LLR16</f>
        <v>3437.85</v>
      </c>
      <c r="LLU16" s="99">
        <f>LLT16+LLQ16</f>
        <v>6938.17</v>
      </c>
      <c r="LLV16" s="94"/>
      <c r="LLW16" s="99">
        <f>LLU16+LLV16</f>
        <v>6938.17</v>
      </c>
      <c r="LLY16" s="49">
        <v>10</v>
      </c>
      <c r="LLZ16" s="94" t="s">
        <v>631</v>
      </c>
      <c r="LMA16" s="49">
        <v>372</v>
      </c>
      <c r="LMB16" s="49" t="s">
        <v>625</v>
      </c>
      <c r="LMC16" s="95" t="s">
        <v>632</v>
      </c>
      <c r="LMD16" s="49" t="s">
        <v>629</v>
      </c>
      <c r="LME16" s="96">
        <v>167</v>
      </c>
      <c r="LMF16" s="97">
        <v>20.96</v>
      </c>
      <c r="LMG16" s="99">
        <f>LMF16*LME16</f>
        <v>3500.32</v>
      </c>
      <c r="LMH16" s="94">
        <f>LMA16-LME16</f>
        <v>205</v>
      </c>
      <c r="LMI16" s="97">
        <v>16.77</v>
      </c>
      <c r="LMJ16" s="99">
        <f>LMI16*LMH16</f>
        <v>3437.85</v>
      </c>
      <c r="LMK16" s="99">
        <f>LMJ16+LMG16</f>
        <v>6938.17</v>
      </c>
      <c r="LML16" s="94"/>
      <c r="LMM16" s="99">
        <f>LMK16+LML16</f>
        <v>6938.17</v>
      </c>
      <c r="LMO16" s="49">
        <v>10</v>
      </c>
      <c r="LMP16" s="94" t="s">
        <v>631</v>
      </c>
      <c r="LMQ16" s="49">
        <v>372</v>
      </c>
      <c r="LMR16" s="49" t="s">
        <v>625</v>
      </c>
      <c r="LMS16" s="95" t="s">
        <v>632</v>
      </c>
      <c r="LMT16" s="49" t="s">
        <v>629</v>
      </c>
      <c r="LMU16" s="96">
        <v>167</v>
      </c>
      <c r="LMV16" s="97">
        <v>20.96</v>
      </c>
      <c r="LMW16" s="99">
        <f>LMV16*LMU16</f>
        <v>3500.32</v>
      </c>
      <c r="LMX16" s="94">
        <f>LMQ16-LMU16</f>
        <v>205</v>
      </c>
      <c r="LMY16" s="97">
        <v>16.77</v>
      </c>
      <c r="LMZ16" s="99">
        <f>LMY16*LMX16</f>
        <v>3437.85</v>
      </c>
      <c r="LNA16" s="99">
        <f>LMZ16+LMW16</f>
        <v>6938.17</v>
      </c>
      <c r="LNB16" s="94"/>
      <c r="LNC16" s="99">
        <f>LNA16+LNB16</f>
        <v>6938.17</v>
      </c>
      <c r="LNE16" s="49">
        <v>10</v>
      </c>
      <c r="LNF16" s="94" t="s">
        <v>631</v>
      </c>
      <c r="LNG16" s="49">
        <v>372</v>
      </c>
      <c r="LNH16" s="49" t="s">
        <v>625</v>
      </c>
      <c r="LNI16" s="95" t="s">
        <v>632</v>
      </c>
      <c r="LNJ16" s="49" t="s">
        <v>629</v>
      </c>
      <c r="LNK16" s="96">
        <v>167</v>
      </c>
      <c r="LNL16" s="97">
        <v>20.96</v>
      </c>
      <c r="LNM16" s="99">
        <f>LNL16*LNK16</f>
        <v>3500.32</v>
      </c>
      <c r="LNN16" s="94">
        <f>LNG16-LNK16</f>
        <v>205</v>
      </c>
      <c r="LNO16" s="97">
        <v>16.77</v>
      </c>
      <c r="LNP16" s="99">
        <f>LNO16*LNN16</f>
        <v>3437.85</v>
      </c>
      <c r="LNQ16" s="99">
        <f>LNP16+LNM16</f>
        <v>6938.17</v>
      </c>
      <c r="LNR16" s="94"/>
      <c r="LNS16" s="99">
        <f>LNQ16+LNR16</f>
        <v>6938.17</v>
      </c>
      <c r="LNU16" s="49">
        <v>10</v>
      </c>
      <c r="LNV16" s="94" t="s">
        <v>631</v>
      </c>
      <c r="LNW16" s="49">
        <v>372</v>
      </c>
      <c r="LNX16" s="49" t="s">
        <v>625</v>
      </c>
      <c r="LNY16" s="95" t="s">
        <v>632</v>
      </c>
      <c r="LNZ16" s="49" t="s">
        <v>629</v>
      </c>
      <c r="LOA16" s="96">
        <v>167</v>
      </c>
      <c r="LOB16" s="97">
        <v>20.96</v>
      </c>
      <c r="LOC16" s="99">
        <f>LOB16*LOA16</f>
        <v>3500.32</v>
      </c>
      <c r="LOD16" s="94">
        <f>LNW16-LOA16</f>
        <v>205</v>
      </c>
      <c r="LOE16" s="97">
        <v>16.77</v>
      </c>
      <c r="LOF16" s="99">
        <f>LOE16*LOD16</f>
        <v>3437.85</v>
      </c>
      <c r="LOG16" s="99">
        <f>LOF16+LOC16</f>
        <v>6938.17</v>
      </c>
      <c r="LOH16" s="94"/>
      <c r="LOI16" s="99">
        <f>LOG16+LOH16</f>
        <v>6938.17</v>
      </c>
      <c r="LOK16" s="49">
        <v>10</v>
      </c>
      <c r="LOL16" s="94" t="s">
        <v>631</v>
      </c>
      <c r="LOM16" s="49">
        <v>372</v>
      </c>
      <c r="LON16" s="49" t="s">
        <v>625</v>
      </c>
      <c r="LOO16" s="95" t="s">
        <v>632</v>
      </c>
      <c r="LOP16" s="49" t="s">
        <v>629</v>
      </c>
      <c r="LOQ16" s="96">
        <v>167</v>
      </c>
      <c r="LOR16" s="97">
        <v>20.96</v>
      </c>
      <c r="LOS16" s="99">
        <f>LOR16*LOQ16</f>
        <v>3500.32</v>
      </c>
      <c r="LOT16" s="94">
        <f>LOM16-LOQ16</f>
        <v>205</v>
      </c>
      <c r="LOU16" s="97">
        <v>16.77</v>
      </c>
      <c r="LOV16" s="99">
        <f>LOU16*LOT16</f>
        <v>3437.85</v>
      </c>
      <c r="LOW16" s="99">
        <f>LOV16+LOS16</f>
        <v>6938.17</v>
      </c>
      <c r="LOX16" s="94"/>
      <c r="LOY16" s="99">
        <f>LOW16+LOX16</f>
        <v>6938.17</v>
      </c>
      <c r="LPA16" s="49">
        <v>10</v>
      </c>
      <c r="LPB16" s="94" t="s">
        <v>631</v>
      </c>
      <c r="LPC16" s="49">
        <v>372</v>
      </c>
      <c r="LPD16" s="49" t="s">
        <v>625</v>
      </c>
      <c r="LPE16" s="95" t="s">
        <v>632</v>
      </c>
      <c r="LPF16" s="49" t="s">
        <v>629</v>
      </c>
      <c r="LPG16" s="96">
        <v>167</v>
      </c>
      <c r="LPH16" s="97">
        <v>20.96</v>
      </c>
      <c r="LPI16" s="99">
        <f>LPH16*LPG16</f>
        <v>3500.32</v>
      </c>
      <c r="LPJ16" s="94">
        <f>LPC16-LPG16</f>
        <v>205</v>
      </c>
      <c r="LPK16" s="97">
        <v>16.77</v>
      </c>
      <c r="LPL16" s="99">
        <f>LPK16*LPJ16</f>
        <v>3437.85</v>
      </c>
      <c r="LPM16" s="99">
        <f>LPL16+LPI16</f>
        <v>6938.17</v>
      </c>
      <c r="LPN16" s="94"/>
      <c r="LPO16" s="99">
        <f>LPM16+LPN16</f>
        <v>6938.17</v>
      </c>
      <c r="LPQ16" s="49">
        <v>10</v>
      </c>
      <c r="LPR16" s="94" t="s">
        <v>631</v>
      </c>
      <c r="LPS16" s="49">
        <v>372</v>
      </c>
      <c r="LPT16" s="49" t="s">
        <v>625</v>
      </c>
      <c r="LPU16" s="95" t="s">
        <v>632</v>
      </c>
      <c r="LPV16" s="49" t="s">
        <v>629</v>
      </c>
      <c r="LPW16" s="96">
        <v>167</v>
      </c>
      <c r="LPX16" s="97">
        <v>20.96</v>
      </c>
      <c r="LPY16" s="99">
        <f>LPX16*LPW16</f>
        <v>3500.32</v>
      </c>
      <c r="LPZ16" s="94">
        <f>LPS16-LPW16</f>
        <v>205</v>
      </c>
      <c r="LQA16" s="97">
        <v>16.77</v>
      </c>
      <c r="LQB16" s="99">
        <f>LQA16*LPZ16</f>
        <v>3437.85</v>
      </c>
      <c r="LQC16" s="99">
        <f>LQB16+LPY16</f>
        <v>6938.17</v>
      </c>
      <c r="LQD16" s="94"/>
      <c r="LQE16" s="99">
        <f>LQC16+LQD16</f>
        <v>6938.17</v>
      </c>
      <c r="LQG16" s="49">
        <v>10</v>
      </c>
      <c r="LQH16" s="94" t="s">
        <v>631</v>
      </c>
      <c r="LQI16" s="49">
        <v>372</v>
      </c>
      <c r="LQJ16" s="49" t="s">
        <v>625</v>
      </c>
      <c r="LQK16" s="95" t="s">
        <v>632</v>
      </c>
      <c r="LQL16" s="49" t="s">
        <v>629</v>
      </c>
      <c r="LQM16" s="96">
        <v>167</v>
      </c>
      <c r="LQN16" s="97">
        <v>20.96</v>
      </c>
      <c r="LQO16" s="99">
        <f>LQN16*LQM16</f>
        <v>3500.32</v>
      </c>
      <c r="LQP16" s="94">
        <f>LQI16-LQM16</f>
        <v>205</v>
      </c>
      <c r="LQQ16" s="97">
        <v>16.77</v>
      </c>
      <c r="LQR16" s="99">
        <f>LQQ16*LQP16</f>
        <v>3437.85</v>
      </c>
      <c r="LQS16" s="99">
        <f>LQR16+LQO16</f>
        <v>6938.17</v>
      </c>
      <c r="LQT16" s="94"/>
      <c r="LQU16" s="99">
        <f>LQS16+LQT16</f>
        <v>6938.17</v>
      </c>
      <c r="LQW16" s="49">
        <v>10</v>
      </c>
      <c r="LQX16" s="94" t="s">
        <v>631</v>
      </c>
      <c r="LQY16" s="49">
        <v>372</v>
      </c>
      <c r="LQZ16" s="49" t="s">
        <v>625</v>
      </c>
      <c r="LRA16" s="95" t="s">
        <v>632</v>
      </c>
      <c r="LRB16" s="49" t="s">
        <v>629</v>
      </c>
      <c r="LRC16" s="96">
        <v>167</v>
      </c>
      <c r="LRD16" s="97">
        <v>20.96</v>
      </c>
      <c r="LRE16" s="99">
        <f>LRD16*LRC16</f>
        <v>3500.32</v>
      </c>
      <c r="LRF16" s="94">
        <f>LQY16-LRC16</f>
        <v>205</v>
      </c>
      <c r="LRG16" s="97">
        <v>16.77</v>
      </c>
      <c r="LRH16" s="99">
        <f>LRG16*LRF16</f>
        <v>3437.85</v>
      </c>
      <c r="LRI16" s="99">
        <f>LRH16+LRE16</f>
        <v>6938.17</v>
      </c>
      <c r="LRJ16" s="94"/>
      <c r="LRK16" s="99">
        <f>LRI16+LRJ16</f>
        <v>6938.17</v>
      </c>
      <c r="LRM16" s="49">
        <v>10</v>
      </c>
      <c r="LRN16" s="94" t="s">
        <v>631</v>
      </c>
      <c r="LRO16" s="49">
        <v>372</v>
      </c>
      <c r="LRP16" s="49" t="s">
        <v>625</v>
      </c>
      <c r="LRQ16" s="95" t="s">
        <v>632</v>
      </c>
      <c r="LRR16" s="49" t="s">
        <v>629</v>
      </c>
      <c r="LRS16" s="96">
        <v>167</v>
      </c>
      <c r="LRT16" s="97">
        <v>20.96</v>
      </c>
      <c r="LRU16" s="99">
        <f>LRT16*LRS16</f>
        <v>3500.32</v>
      </c>
      <c r="LRV16" s="94">
        <f>LRO16-LRS16</f>
        <v>205</v>
      </c>
      <c r="LRW16" s="97">
        <v>16.77</v>
      </c>
      <c r="LRX16" s="99">
        <f>LRW16*LRV16</f>
        <v>3437.85</v>
      </c>
      <c r="LRY16" s="99">
        <f>LRX16+LRU16</f>
        <v>6938.17</v>
      </c>
      <c r="LRZ16" s="94"/>
      <c r="LSA16" s="99">
        <f>LRY16+LRZ16</f>
        <v>6938.17</v>
      </c>
      <c r="LSC16" s="49">
        <v>10</v>
      </c>
      <c r="LSD16" s="94" t="s">
        <v>631</v>
      </c>
      <c r="LSE16" s="49">
        <v>372</v>
      </c>
      <c r="LSF16" s="49" t="s">
        <v>625</v>
      </c>
      <c r="LSG16" s="95" t="s">
        <v>632</v>
      </c>
      <c r="LSH16" s="49" t="s">
        <v>629</v>
      </c>
      <c r="LSI16" s="96">
        <v>167</v>
      </c>
      <c r="LSJ16" s="97">
        <v>20.96</v>
      </c>
      <c r="LSK16" s="99">
        <f>LSJ16*LSI16</f>
        <v>3500.32</v>
      </c>
      <c r="LSL16" s="94">
        <f>LSE16-LSI16</f>
        <v>205</v>
      </c>
      <c r="LSM16" s="97">
        <v>16.77</v>
      </c>
      <c r="LSN16" s="99">
        <f>LSM16*LSL16</f>
        <v>3437.85</v>
      </c>
      <c r="LSO16" s="99">
        <f>LSN16+LSK16</f>
        <v>6938.17</v>
      </c>
      <c r="LSP16" s="94"/>
      <c r="LSQ16" s="99">
        <f>LSO16+LSP16</f>
        <v>6938.17</v>
      </c>
      <c r="LSS16" s="49">
        <v>10</v>
      </c>
      <c r="LST16" s="94" t="s">
        <v>631</v>
      </c>
      <c r="LSU16" s="49">
        <v>372</v>
      </c>
      <c r="LSV16" s="49" t="s">
        <v>625</v>
      </c>
      <c r="LSW16" s="95" t="s">
        <v>632</v>
      </c>
      <c r="LSX16" s="49" t="s">
        <v>629</v>
      </c>
      <c r="LSY16" s="96">
        <v>167</v>
      </c>
      <c r="LSZ16" s="97">
        <v>20.96</v>
      </c>
      <c r="LTA16" s="99">
        <f>LSZ16*LSY16</f>
        <v>3500.32</v>
      </c>
      <c r="LTB16" s="94">
        <f>LSU16-LSY16</f>
        <v>205</v>
      </c>
      <c r="LTC16" s="97">
        <v>16.77</v>
      </c>
      <c r="LTD16" s="99">
        <f>LTC16*LTB16</f>
        <v>3437.85</v>
      </c>
      <c r="LTE16" s="99">
        <f>LTD16+LTA16</f>
        <v>6938.17</v>
      </c>
      <c r="LTF16" s="94"/>
      <c r="LTG16" s="99">
        <f>LTE16+LTF16</f>
        <v>6938.17</v>
      </c>
      <c r="LTI16" s="49">
        <v>10</v>
      </c>
      <c r="LTJ16" s="94" t="s">
        <v>631</v>
      </c>
      <c r="LTK16" s="49">
        <v>372</v>
      </c>
      <c r="LTL16" s="49" t="s">
        <v>625</v>
      </c>
      <c r="LTM16" s="95" t="s">
        <v>632</v>
      </c>
      <c r="LTN16" s="49" t="s">
        <v>629</v>
      </c>
      <c r="LTO16" s="96">
        <v>167</v>
      </c>
      <c r="LTP16" s="97">
        <v>20.96</v>
      </c>
      <c r="LTQ16" s="99">
        <f>LTP16*LTO16</f>
        <v>3500.32</v>
      </c>
      <c r="LTR16" s="94">
        <f>LTK16-LTO16</f>
        <v>205</v>
      </c>
      <c r="LTS16" s="97">
        <v>16.77</v>
      </c>
      <c r="LTT16" s="99">
        <f>LTS16*LTR16</f>
        <v>3437.85</v>
      </c>
      <c r="LTU16" s="99">
        <f>LTT16+LTQ16</f>
        <v>6938.17</v>
      </c>
      <c r="LTV16" s="94"/>
      <c r="LTW16" s="99">
        <f>LTU16+LTV16</f>
        <v>6938.17</v>
      </c>
      <c r="LTY16" s="49">
        <v>10</v>
      </c>
      <c r="LTZ16" s="94" t="s">
        <v>631</v>
      </c>
      <c r="LUA16" s="49">
        <v>372</v>
      </c>
      <c r="LUB16" s="49" t="s">
        <v>625</v>
      </c>
      <c r="LUC16" s="95" t="s">
        <v>632</v>
      </c>
      <c r="LUD16" s="49" t="s">
        <v>629</v>
      </c>
      <c r="LUE16" s="96">
        <v>167</v>
      </c>
      <c r="LUF16" s="97">
        <v>20.96</v>
      </c>
      <c r="LUG16" s="99">
        <f>LUF16*LUE16</f>
        <v>3500.32</v>
      </c>
      <c r="LUH16" s="94">
        <f>LUA16-LUE16</f>
        <v>205</v>
      </c>
      <c r="LUI16" s="97">
        <v>16.77</v>
      </c>
      <c r="LUJ16" s="99">
        <f>LUI16*LUH16</f>
        <v>3437.85</v>
      </c>
      <c r="LUK16" s="99">
        <f>LUJ16+LUG16</f>
        <v>6938.17</v>
      </c>
      <c r="LUL16" s="94"/>
      <c r="LUM16" s="99">
        <f>LUK16+LUL16</f>
        <v>6938.17</v>
      </c>
      <c r="LUO16" s="49">
        <v>10</v>
      </c>
      <c r="LUP16" s="94" t="s">
        <v>631</v>
      </c>
      <c r="LUQ16" s="49">
        <v>372</v>
      </c>
      <c r="LUR16" s="49" t="s">
        <v>625</v>
      </c>
      <c r="LUS16" s="95" t="s">
        <v>632</v>
      </c>
      <c r="LUT16" s="49" t="s">
        <v>629</v>
      </c>
      <c r="LUU16" s="96">
        <v>167</v>
      </c>
      <c r="LUV16" s="97">
        <v>20.96</v>
      </c>
      <c r="LUW16" s="99">
        <f>LUV16*LUU16</f>
        <v>3500.32</v>
      </c>
      <c r="LUX16" s="94">
        <f>LUQ16-LUU16</f>
        <v>205</v>
      </c>
      <c r="LUY16" s="97">
        <v>16.77</v>
      </c>
      <c r="LUZ16" s="99">
        <f>LUY16*LUX16</f>
        <v>3437.85</v>
      </c>
      <c r="LVA16" s="99">
        <f>LUZ16+LUW16</f>
        <v>6938.17</v>
      </c>
      <c r="LVB16" s="94"/>
      <c r="LVC16" s="99">
        <f>LVA16+LVB16</f>
        <v>6938.17</v>
      </c>
      <c r="LVE16" s="49">
        <v>10</v>
      </c>
      <c r="LVF16" s="94" t="s">
        <v>631</v>
      </c>
      <c r="LVG16" s="49">
        <v>372</v>
      </c>
      <c r="LVH16" s="49" t="s">
        <v>625</v>
      </c>
      <c r="LVI16" s="95" t="s">
        <v>632</v>
      </c>
      <c r="LVJ16" s="49" t="s">
        <v>629</v>
      </c>
      <c r="LVK16" s="96">
        <v>167</v>
      </c>
      <c r="LVL16" s="97">
        <v>20.96</v>
      </c>
      <c r="LVM16" s="99">
        <f>LVL16*LVK16</f>
        <v>3500.32</v>
      </c>
      <c r="LVN16" s="94">
        <f>LVG16-LVK16</f>
        <v>205</v>
      </c>
      <c r="LVO16" s="97">
        <v>16.77</v>
      </c>
      <c r="LVP16" s="99">
        <f>LVO16*LVN16</f>
        <v>3437.85</v>
      </c>
      <c r="LVQ16" s="99">
        <f>LVP16+LVM16</f>
        <v>6938.17</v>
      </c>
      <c r="LVR16" s="94"/>
      <c r="LVS16" s="99">
        <f>LVQ16+LVR16</f>
        <v>6938.17</v>
      </c>
      <c r="LVU16" s="49">
        <v>10</v>
      </c>
      <c r="LVV16" s="94" t="s">
        <v>631</v>
      </c>
      <c r="LVW16" s="49">
        <v>372</v>
      </c>
      <c r="LVX16" s="49" t="s">
        <v>625</v>
      </c>
      <c r="LVY16" s="95" t="s">
        <v>632</v>
      </c>
      <c r="LVZ16" s="49" t="s">
        <v>629</v>
      </c>
      <c r="LWA16" s="96">
        <v>167</v>
      </c>
      <c r="LWB16" s="97">
        <v>20.96</v>
      </c>
      <c r="LWC16" s="99">
        <f>LWB16*LWA16</f>
        <v>3500.32</v>
      </c>
      <c r="LWD16" s="94">
        <f>LVW16-LWA16</f>
        <v>205</v>
      </c>
      <c r="LWE16" s="97">
        <v>16.77</v>
      </c>
      <c r="LWF16" s="99">
        <f>LWE16*LWD16</f>
        <v>3437.85</v>
      </c>
      <c r="LWG16" s="99">
        <f>LWF16+LWC16</f>
        <v>6938.17</v>
      </c>
      <c r="LWH16" s="94"/>
      <c r="LWI16" s="99">
        <f>LWG16+LWH16</f>
        <v>6938.17</v>
      </c>
      <c r="LWK16" s="49">
        <v>10</v>
      </c>
      <c r="LWL16" s="94" t="s">
        <v>631</v>
      </c>
      <c r="LWM16" s="49">
        <v>372</v>
      </c>
      <c r="LWN16" s="49" t="s">
        <v>625</v>
      </c>
      <c r="LWO16" s="95" t="s">
        <v>632</v>
      </c>
      <c r="LWP16" s="49" t="s">
        <v>629</v>
      </c>
      <c r="LWQ16" s="96">
        <v>167</v>
      </c>
      <c r="LWR16" s="97">
        <v>20.96</v>
      </c>
      <c r="LWS16" s="99">
        <f>LWR16*LWQ16</f>
        <v>3500.32</v>
      </c>
      <c r="LWT16" s="94">
        <f>LWM16-LWQ16</f>
        <v>205</v>
      </c>
      <c r="LWU16" s="97">
        <v>16.77</v>
      </c>
      <c r="LWV16" s="99">
        <f>LWU16*LWT16</f>
        <v>3437.85</v>
      </c>
      <c r="LWW16" s="99">
        <f>LWV16+LWS16</f>
        <v>6938.17</v>
      </c>
      <c r="LWX16" s="94"/>
      <c r="LWY16" s="99">
        <f>LWW16+LWX16</f>
        <v>6938.17</v>
      </c>
      <c r="LXA16" s="49">
        <v>10</v>
      </c>
      <c r="LXB16" s="94" t="s">
        <v>631</v>
      </c>
      <c r="LXC16" s="49">
        <v>372</v>
      </c>
      <c r="LXD16" s="49" t="s">
        <v>625</v>
      </c>
      <c r="LXE16" s="95" t="s">
        <v>632</v>
      </c>
      <c r="LXF16" s="49" t="s">
        <v>629</v>
      </c>
      <c r="LXG16" s="96">
        <v>167</v>
      </c>
      <c r="LXH16" s="97">
        <v>20.96</v>
      </c>
      <c r="LXI16" s="99">
        <f>LXH16*LXG16</f>
        <v>3500.32</v>
      </c>
      <c r="LXJ16" s="94">
        <f>LXC16-LXG16</f>
        <v>205</v>
      </c>
      <c r="LXK16" s="97">
        <v>16.77</v>
      </c>
      <c r="LXL16" s="99">
        <f>LXK16*LXJ16</f>
        <v>3437.85</v>
      </c>
      <c r="LXM16" s="99">
        <f>LXL16+LXI16</f>
        <v>6938.17</v>
      </c>
      <c r="LXN16" s="94"/>
      <c r="LXO16" s="99">
        <f>LXM16+LXN16</f>
        <v>6938.17</v>
      </c>
      <c r="LXQ16" s="49">
        <v>10</v>
      </c>
      <c r="LXR16" s="94" t="s">
        <v>631</v>
      </c>
      <c r="LXS16" s="49">
        <v>372</v>
      </c>
      <c r="LXT16" s="49" t="s">
        <v>625</v>
      </c>
      <c r="LXU16" s="95" t="s">
        <v>632</v>
      </c>
      <c r="LXV16" s="49" t="s">
        <v>629</v>
      </c>
      <c r="LXW16" s="96">
        <v>167</v>
      </c>
      <c r="LXX16" s="97">
        <v>20.96</v>
      </c>
      <c r="LXY16" s="99">
        <f>LXX16*LXW16</f>
        <v>3500.32</v>
      </c>
      <c r="LXZ16" s="94">
        <f>LXS16-LXW16</f>
        <v>205</v>
      </c>
      <c r="LYA16" s="97">
        <v>16.77</v>
      </c>
      <c r="LYB16" s="99">
        <f>LYA16*LXZ16</f>
        <v>3437.85</v>
      </c>
      <c r="LYC16" s="99">
        <f>LYB16+LXY16</f>
        <v>6938.17</v>
      </c>
      <c r="LYD16" s="94"/>
      <c r="LYE16" s="99">
        <f>LYC16+LYD16</f>
        <v>6938.17</v>
      </c>
      <c r="LYG16" s="49">
        <v>10</v>
      </c>
      <c r="LYH16" s="94" t="s">
        <v>631</v>
      </c>
      <c r="LYI16" s="49">
        <v>372</v>
      </c>
      <c r="LYJ16" s="49" t="s">
        <v>625</v>
      </c>
      <c r="LYK16" s="95" t="s">
        <v>632</v>
      </c>
      <c r="LYL16" s="49" t="s">
        <v>629</v>
      </c>
      <c r="LYM16" s="96">
        <v>167</v>
      </c>
      <c r="LYN16" s="97">
        <v>20.96</v>
      </c>
      <c r="LYO16" s="99">
        <f>LYN16*LYM16</f>
        <v>3500.32</v>
      </c>
      <c r="LYP16" s="94">
        <f>LYI16-LYM16</f>
        <v>205</v>
      </c>
      <c r="LYQ16" s="97">
        <v>16.77</v>
      </c>
      <c r="LYR16" s="99">
        <f>LYQ16*LYP16</f>
        <v>3437.85</v>
      </c>
      <c r="LYS16" s="99">
        <f>LYR16+LYO16</f>
        <v>6938.17</v>
      </c>
      <c r="LYT16" s="94"/>
      <c r="LYU16" s="99">
        <f>LYS16+LYT16</f>
        <v>6938.17</v>
      </c>
      <c r="LYW16" s="49">
        <v>10</v>
      </c>
      <c r="LYX16" s="94" t="s">
        <v>631</v>
      </c>
      <c r="LYY16" s="49">
        <v>372</v>
      </c>
      <c r="LYZ16" s="49" t="s">
        <v>625</v>
      </c>
      <c r="LZA16" s="95" t="s">
        <v>632</v>
      </c>
      <c r="LZB16" s="49" t="s">
        <v>629</v>
      </c>
      <c r="LZC16" s="96">
        <v>167</v>
      </c>
      <c r="LZD16" s="97">
        <v>20.96</v>
      </c>
      <c r="LZE16" s="99">
        <f>LZD16*LZC16</f>
        <v>3500.32</v>
      </c>
      <c r="LZF16" s="94">
        <f>LYY16-LZC16</f>
        <v>205</v>
      </c>
      <c r="LZG16" s="97">
        <v>16.77</v>
      </c>
      <c r="LZH16" s="99">
        <f>LZG16*LZF16</f>
        <v>3437.85</v>
      </c>
      <c r="LZI16" s="99">
        <f>LZH16+LZE16</f>
        <v>6938.17</v>
      </c>
      <c r="LZJ16" s="94"/>
      <c r="LZK16" s="99">
        <f>LZI16+LZJ16</f>
        <v>6938.17</v>
      </c>
      <c r="LZM16" s="49">
        <v>10</v>
      </c>
      <c r="LZN16" s="94" t="s">
        <v>631</v>
      </c>
      <c r="LZO16" s="49">
        <v>372</v>
      </c>
      <c r="LZP16" s="49" t="s">
        <v>625</v>
      </c>
      <c r="LZQ16" s="95" t="s">
        <v>632</v>
      </c>
      <c r="LZR16" s="49" t="s">
        <v>629</v>
      </c>
      <c r="LZS16" s="96">
        <v>167</v>
      </c>
      <c r="LZT16" s="97">
        <v>20.96</v>
      </c>
      <c r="LZU16" s="99">
        <f>LZT16*LZS16</f>
        <v>3500.32</v>
      </c>
      <c r="LZV16" s="94">
        <f>LZO16-LZS16</f>
        <v>205</v>
      </c>
      <c r="LZW16" s="97">
        <v>16.77</v>
      </c>
      <c r="LZX16" s="99">
        <f>LZW16*LZV16</f>
        <v>3437.85</v>
      </c>
      <c r="LZY16" s="99">
        <f>LZX16+LZU16</f>
        <v>6938.17</v>
      </c>
      <c r="LZZ16" s="94"/>
      <c r="MAA16" s="99">
        <f>LZY16+LZZ16</f>
        <v>6938.17</v>
      </c>
      <c r="MAC16" s="49">
        <v>10</v>
      </c>
      <c r="MAD16" s="94" t="s">
        <v>631</v>
      </c>
      <c r="MAE16" s="49">
        <v>372</v>
      </c>
      <c r="MAF16" s="49" t="s">
        <v>625</v>
      </c>
      <c r="MAG16" s="95" t="s">
        <v>632</v>
      </c>
      <c r="MAH16" s="49" t="s">
        <v>629</v>
      </c>
      <c r="MAI16" s="96">
        <v>167</v>
      </c>
      <c r="MAJ16" s="97">
        <v>20.96</v>
      </c>
      <c r="MAK16" s="99">
        <f>MAJ16*MAI16</f>
        <v>3500.32</v>
      </c>
      <c r="MAL16" s="94">
        <f>MAE16-MAI16</f>
        <v>205</v>
      </c>
      <c r="MAM16" s="97">
        <v>16.77</v>
      </c>
      <c r="MAN16" s="99">
        <f>MAM16*MAL16</f>
        <v>3437.85</v>
      </c>
      <c r="MAO16" s="99">
        <f>MAN16+MAK16</f>
        <v>6938.17</v>
      </c>
      <c r="MAP16" s="94"/>
      <c r="MAQ16" s="99">
        <f>MAO16+MAP16</f>
        <v>6938.17</v>
      </c>
      <c r="MAS16" s="49">
        <v>10</v>
      </c>
      <c r="MAT16" s="94" t="s">
        <v>631</v>
      </c>
      <c r="MAU16" s="49">
        <v>372</v>
      </c>
      <c r="MAV16" s="49" t="s">
        <v>625</v>
      </c>
      <c r="MAW16" s="95" t="s">
        <v>632</v>
      </c>
      <c r="MAX16" s="49" t="s">
        <v>629</v>
      </c>
      <c r="MAY16" s="96">
        <v>167</v>
      </c>
      <c r="MAZ16" s="97">
        <v>20.96</v>
      </c>
      <c r="MBA16" s="99">
        <f>MAZ16*MAY16</f>
        <v>3500.32</v>
      </c>
      <c r="MBB16" s="94">
        <f>MAU16-MAY16</f>
        <v>205</v>
      </c>
      <c r="MBC16" s="97">
        <v>16.77</v>
      </c>
      <c r="MBD16" s="99">
        <f>MBC16*MBB16</f>
        <v>3437.85</v>
      </c>
      <c r="MBE16" s="99">
        <f>MBD16+MBA16</f>
        <v>6938.17</v>
      </c>
      <c r="MBF16" s="94"/>
      <c r="MBG16" s="99">
        <f>MBE16+MBF16</f>
        <v>6938.17</v>
      </c>
      <c r="MBI16" s="49">
        <v>10</v>
      </c>
      <c r="MBJ16" s="94" t="s">
        <v>631</v>
      </c>
      <c r="MBK16" s="49">
        <v>372</v>
      </c>
      <c r="MBL16" s="49" t="s">
        <v>625</v>
      </c>
      <c r="MBM16" s="95" t="s">
        <v>632</v>
      </c>
      <c r="MBN16" s="49" t="s">
        <v>629</v>
      </c>
      <c r="MBO16" s="96">
        <v>167</v>
      </c>
      <c r="MBP16" s="97">
        <v>20.96</v>
      </c>
      <c r="MBQ16" s="99">
        <f>MBP16*MBO16</f>
        <v>3500.32</v>
      </c>
      <c r="MBR16" s="94">
        <f>MBK16-MBO16</f>
        <v>205</v>
      </c>
      <c r="MBS16" s="97">
        <v>16.77</v>
      </c>
      <c r="MBT16" s="99">
        <f>MBS16*MBR16</f>
        <v>3437.85</v>
      </c>
      <c r="MBU16" s="99">
        <f>MBT16+MBQ16</f>
        <v>6938.17</v>
      </c>
      <c r="MBV16" s="94"/>
      <c r="MBW16" s="99">
        <f>MBU16+MBV16</f>
        <v>6938.17</v>
      </c>
      <c r="MBY16" s="49">
        <v>10</v>
      </c>
      <c r="MBZ16" s="94" t="s">
        <v>631</v>
      </c>
      <c r="MCA16" s="49">
        <v>372</v>
      </c>
      <c r="MCB16" s="49" t="s">
        <v>625</v>
      </c>
      <c r="MCC16" s="95" t="s">
        <v>632</v>
      </c>
      <c r="MCD16" s="49" t="s">
        <v>629</v>
      </c>
      <c r="MCE16" s="96">
        <v>167</v>
      </c>
      <c r="MCF16" s="97">
        <v>20.96</v>
      </c>
      <c r="MCG16" s="99">
        <f>MCF16*MCE16</f>
        <v>3500.32</v>
      </c>
      <c r="MCH16" s="94">
        <f>MCA16-MCE16</f>
        <v>205</v>
      </c>
      <c r="MCI16" s="97">
        <v>16.77</v>
      </c>
      <c r="MCJ16" s="99">
        <f>MCI16*MCH16</f>
        <v>3437.85</v>
      </c>
      <c r="MCK16" s="99">
        <f>MCJ16+MCG16</f>
        <v>6938.17</v>
      </c>
      <c r="MCL16" s="94"/>
      <c r="MCM16" s="99">
        <f>MCK16+MCL16</f>
        <v>6938.17</v>
      </c>
      <c r="MCO16" s="49">
        <v>10</v>
      </c>
      <c r="MCP16" s="94" t="s">
        <v>631</v>
      </c>
      <c r="MCQ16" s="49">
        <v>372</v>
      </c>
      <c r="MCR16" s="49" t="s">
        <v>625</v>
      </c>
      <c r="MCS16" s="95" t="s">
        <v>632</v>
      </c>
      <c r="MCT16" s="49" t="s">
        <v>629</v>
      </c>
      <c r="MCU16" s="96">
        <v>167</v>
      </c>
      <c r="MCV16" s="97">
        <v>20.96</v>
      </c>
      <c r="MCW16" s="99">
        <f>MCV16*MCU16</f>
        <v>3500.32</v>
      </c>
      <c r="MCX16" s="94">
        <f>MCQ16-MCU16</f>
        <v>205</v>
      </c>
      <c r="MCY16" s="97">
        <v>16.77</v>
      </c>
      <c r="MCZ16" s="99">
        <f>MCY16*MCX16</f>
        <v>3437.85</v>
      </c>
      <c r="MDA16" s="99">
        <f>MCZ16+MCW16</f>
        <v>6938.17</v>
      </c>
      <c r="MDB16" s="94"/>
      <c r="MDC16" s="99">
        <f>MDA16+MDB16</f>
        <v>6938.17</v>
      </c>
      <c r="MDE16" s="49">
        <v>10</v>
      </c>
      <c r="MDF16" s="94" t="s">
        <v>631</v>
      </c>
      <c r="MDG16" s="49">
        <v>372</v>
      </c>
      <c r="MDH16" s="49" t="s">
        <v>625</v>
      </c>
      <c r="MDI16" s="95" t="s">
        <v>632</v>
      </c>
      <c r="MDJ16" s="49" t="s">
        <v>629</v>
      </c>
      <c r="MDK16" s="96">
        <v>167</v>
      </c>
      <c r="MDL16" s="97">
        <v>20.96</v>
      </c>
      <c r="MDM16" s="99">
        <f>MDL16*MDK16</f>
        <v>3500.32</v>
      </c>
      <c r="MDN16" s="94">
        <f>MDG16-MDK16</f>
        <v>205</v>
      </c>
      <c r="MDO16" s="97">
        <v>16.77</v>
      </c>
      <c r="MDP16" s="99">
        <f>MDO16*MDN16</f>
        <v>3437.85</v>
      </c>
      <c r="MDQ16" s="99">
        <f>MDP16+MDM16</f>
        <v>6938.17</v>
      </c>
      <c r="MDR16" s="94"/>
      <c r="MDS16" s="99">
        <f>MDQ16+MDR16</f>
        <v>6938.17</v>
      </c>
      <c r="MDU16" s="49">
        <v>10</v>
      </c>
      <c r="MDV16" s="94" t="s">
        <v>631</v>
      </c>
      <c r="MDW16" s="49">
        <v>372</v>
      </c>
      <c r="MDX16" s="49" t="s">
        <v>625</v>
      </c>
      <c r="MDY16" s="95" t="s">
        <v>632</v>
      </c>
      <c r="MDZ16" s="49" t="s">
        <v>629</v>
      </c>
      <c r="MEA16" s="96">
        <v>167</v>
      </c>
      <c r="MEB16" s="97">
        <v>20.96</v>
      </c>
      <c r="MEC16" s="99">
        <f>MEB16*MEA16</f>
        <v>3500.32</v>
      </c>
      <c r="MED16" s="94">
        <f>MDW16-MEA16</f>
        <v>205</v>
      </c>
      <c r="MEE16" s="97">
        <v>16.77</v>
      </c>
      <c r="MEF16" s="99">
        <f>MEE16*MED16</f>
        <v>3437.85</v>
      </c>
      <c r="MEG16" s="99">
        <f>MEF16+MEC16</f>
        <v>6938.17</v>
      </c>
      <c r="MEH16" s="94"/>
      <c r="MEI16" s="99">
        <f>MEG16+MEH16</f>
        <v>6938.17</v>
      </c>
      <c r="MEK16" s="49">
        <v>10</v>
      </c>
      <c r="MEL16" s="94" t="s">
        <v>631</v>
      </c>
      <c r="MEM16" s="49">
        <v>372</v>
      </c>
      <c r="MEN16" s="49" t="s">
        <v>625</v>
      </c>
      <c r="MEO16" s="95" t="s">
        <v>632</v>
      </c>
      <c r="MEP16" s="49" t="s">
        <v>629</v>
      </c>
      <c r="MEQ16" s="96">
        <v>167</v>
      </c>
      <c r="MER16" s="97">
        <v>20.96</v>
      </c>
      <c r="MES16" s="99">
        <f>MER16*MEQ16</f>
        <v>3500.32</v>
      </c>
      <c r="MET16" s="94">
        <f>MEM16-MEQ16</f>
        <v>205</v>
      </c>
      <c r="MEU16" s="97">
        <v>16.77</v>
      </c>
      <c r="MEV16" s="99">
        <f>MEU16*MET16</f>
        <v>3437.85</v>
      </c>
      <c r="MEW16" s="99">
        <f>MEV16+MES16</f>
        <v>6938.17</v>
      </c>
      <c r="MEX16" s="94"/>
      <c r="MEY16" s="99">
        <f>MEW16+MEX16</f>
        <v>6938.17</v>
      </c>
      <c r="MFA16" s="49">
        <v>10</v>
      </c>
      <c r="MFB16" s="94" t="s">
        <v>631</v>
      </c>
      <c r="MFC16" s="49">
        <v>372</v>
      </c>
      <c r="MFD16" s="49" t="s">
        <v>625</v>
      </c>
      <c r="MFE16" s="95" t="s">
        <v>632</v>
      </c>
      <c r="MFF16" s="49" t="s">
        <v>629</v>
      </c>
      <c r="MFG16" s="96">
        <v>167</v>
      </c>
      <c r="MFH16" s="97">
        <v>20.96</v>
      </c>
      <c r="MFI16" s="99">
        <f>MFH16*MFG16</f>
        <v>3500.32</v>
      </c>
      <c r="MFJ16" s="94">
        <f>MFC16-MFG16</f>
        <v>205</v>
      </c>
      <c r="MFK16" s="97">
        <v>16.77</v>
      </c>
      <c r="MFL16" s="99">
        <f>MFK16*MFJ16</f>
        <v>3437.85</v>
      </c>
      <c r="MFM16" s="99">
        <f>MFL16+MFI16</f>
        <v>6938.17</v>
      </c>
      <c r="MFN16" s="94"/>
      <c r="MFO16" s="99">
        <f>MFM16+MFN16</f>
        <v>6938.17</v>
      </c>
      <c r="MFQ16" s="49">
        <v>10</v>
      </c>
      <c r="MFR16" s="94" t="s">
        <v>631</v>
      </c>
      <c r="MFS16" s="49">
        <v>372</v>
      </c>
      <c r="MFT16" s="49" t="s">
        <v>625</v>
      </c>
      <c r="MFU16" s="95" t="s">
        <v>632</v>
      </c>
      <c r="MFV16" s="49" t="s">
        <v>629</v>
      </c>
      <c r="MFW16" s="96">
        <v>167</v>
      </c>
      <c r="MFX16" s="97">
        <v>20.96</v>
      </c>
      <c r="MFY16" s="99">
        <f>MFX16*MFW16</f>
        <v>3500.32</v>
      </c>
      <c r="MFZ16" s="94">
        <f>MFS16-MFW16</f>
        <v>205</v>
      </c>
      <c r="MGA16" s="97">
        <v>16.77</v>
      </c>
      <c r="MGB16" s="99">
        <f>MGA16*MFZ16</f>
        <v>3437.85</v>
      </c>
      <c r="MGC16" s="99">
        <f>MGB16+MFY16</f>
        <v>6938.17</v>
      </c>
      <c r="MGD16" s="94"/>
      <c r="MGE16" s="99">
        <f>MGC16+MGD16</f>
        <v>6938.17</v>
      </c>
      <c r="MGG16" s="49">
        <v>10</v>
      </c>
      <c r="MGH16" s="94" t="s">
        <v>631</v>
      </c>
      <c r="MGI16" s="49">
        <v>372</v>
      </c>
      <c r="MGJ16" s="49" t="s">
        <v>625</v>
      </c>
      <c r="MGK16" s="95" t="s">
        <v>632</v>
      </c>
      <c r="MGL16" s="49" t="s">
        <v>629</v>
      </c>
      <c r="MGM16" s="96">
        <v>167</v>
      </c>
      <c r="MGN16" s="97">
        <v>20.96</v>
      </c>
      <c r="MGO16" s="99">
        <f>MGN16*MGM16</f>
        <v>3500.32</v>
      </c>
      <c r="MGP16" s="94">
        <f>MGI16-MGM16</f>
        <v>205</v>
      </c>
      <c r="MGQ16" s="97">
        <v>16.77</v>
      </c>
      <c r="MGR16" s="99">
        <f>MGQ16*MGP16</f>
        <v>3437.85</v>
      </c>
      <c r="MGS16" s="99">
        <f>MGR16+MGO16</f>
        <v>6938.17</v>
      </c>
      <c r="MGT16" s="94"/>
      <c r="MGU16" s="99">
        <f>MGS16+MGT16</f>
        <v>6938.17</v>
      </c>
      <c r="MGW16" s="49">
        <v>10</v>
      </c>
      <c r="MGX16" s="94" t="s">
        <v>631</v>
      </c>
      <c r="MGY16" s="49">
        <v>372</v>
      </c>
      <c r="MGZ16" s="49" t="s">
        <v>625</v>
      </c>
      <c r="MHA16" s="95" t="s">
        <v>632</v>
      </c>
      <c r="MHB16" s="49" t="s">
        <v>629</v>
      </c>
      <c r="MHC16" s="96">
        <v>167</v>
      </c>
      <c r="MHD16" s="97">
        <v>20.96</v>
      </c>
      <c r="MHE16" s="99">
        <f>MHD16*MHC16</f>
        <v>3500.32</v>
      </c>
      <c r="MHF16" s="94">
        <f>MGY16-MHC16</f>
        <v>205</v>
      </c>
      <c r="MHG16" s="97">
        <v>16.77</v>
      </c>
      <c r="MHH16" s="99">
        <f>MHG16*MHF16</f>
        <v>3437.85</v>
      </c>
      <c r="MHI16" s="99">
        <f>MHH16+MHE16</f>
        <v>6938.17</v>
      </c>
      <c r="MHJ16" s="94"/>
      <c r="MHK16" s="99">
        <f>MHI16+MHJ16</f>
        <v>6938.17</v>
      </c>
      <c r="MHM16" s="49">
        <v>10</v>
      </c>
      <c r="MHN16" s="94" t="s">
        <v>631</v>
      </c>
      <c r="MHO16" s="49">
        <v>372</v>
      </c>
      <c r="MHP16" s="49" t="s">
        <v>625</v>
      </c>
      <c r="MHQ16" s="95" t="s">
        <v>632</v>
      </c>
      <c r="MHR16" s="49" t="s">
        <v>629</v>
      </c>
      <c r="MHS16" s="96">
        <v>167</v>
      </c>
      <c r="MHT16" s="97">
        <v>20.96</v>
      </c>
      <c r="MHU16" s="99">
        <f>MHT16*MHS16</f>
        <v>3500.32</v>
      </c>
      <c r="MHV16" s="94">
        <f>MHO16-MHS16</f>
        <v>205</v>
      </c>
      <c r="MHW16" s="97">
        <v>16.77</v>
      </c>
      <c r="MHX16" s="99">
        <f>MHW16*MHV16</f>
        <v>3437.85</v>
      </c>
      <c r="MHY16" s="99">
        <f>MHX16+MHU16</f>
        <v>6938.17</v>
      </c>
      <c r="MHZ16" s="94"/>
      <c r="MIA16" s="99">
        <f>MHY16+MHZ16</f>
        <v>6938.17</v>
      </c>
      <c r="MIC16" s="49">
        <v>10</v>
      </c>
      <c r="MID16" s="94" t="s">
        <v>631</v>
      </c>
      <c r="MIE16" s="49">
        <v>372</v>
      </c>
      <c r="MIF16" s="49" t="s">
        <v>625</v>
      </c>
      <c r="MIG16" s="95" t="s">
        <v>632</v>
      </c>
      <c r="MIH16" s="49" t="s">
        <v>629</v>
      </c>
      <c r="MII16" s="96">
        <v>167</v>
      </c>
      <c r="MIJ16" s="97">
        <v>20.96</v>
      </c>
      <c r="MIK16" s="99">
        <f>MIJ16*MII16</f>
        <v>3500.32</v>
      </c>
      <c r="MIL16" s="94">
        <f>MIE16-MII16</f>
        <v>205</v>
      </c>
      <c r="MIM16" s="97">
        <v>16.77</v>
      </c>
      <c r="MIN16" s="99">
        <f>MIM16*MIL16</f>
        <v>3437.85</v>
      </c>
      <c r="MIO16" s="99">
        <f>MIN16+MIK16</f>
        <v>6938.17</v>
      </c>
      <c r="MIP16" s="94"/>
      <c r="MIQ16" s="99">
        <f>MIO16+MIP16</f>
        <v>6938.17</v>
      </c>
      <c r="MIS16" s="49">
        <v>10</v>
      </c>
      <c r="MIT16" s="94" t="s">
        <v>631</v>
      </c>
      <c r="MIU16" s="49">
        <v>372</v>
      </c>
      <c r="MIV16" s="49" t="s">
        <v>625</v>
      </c>
      <c r="MIW16" s="95" t="s">
        <v>632</v>
      </c>
      <c r="MIX16" s="49" t="s">
        <v>629</v>
      </c>
      <c r="MIY16" s="96">
        <v>167</v>
      </c>
      <c r="MIZ16" s="97">
        <v>20.96</v>
      </c>
      <c r="MJA16" s="99">
        <f>MIZ16*MIY16</f>
        <v>3500.32</v>
      </c>
      <c r="MJB16" s="94">
        <f>MIU16-MIY16</f>
        <v>205</v>
      </c>
      <c r="MJC16" s="97">
        <v>16.77</v>
      </c>
      <c r="MJD16" s="99">
        <f>MJC16*MJB16</f>
        <v>3437.85</v>
      </c>
      <c r="MJE16" s="99">
        <f>MJD16+MJA16</f>
        <v>6938.17</v>
      </c>
      <c r="MJF16" s="94"/>
      <c r="MJG16" s="99">
        <f>MJE16+MJF16</f>
        <v>6938.17</v>
      </c>
      <c r="MJI16" s="49">
        <v>10</v>
      </c>
      <c r="MJJ16" s="94" t="s">
        <v>631</v>
      </c>
      <c r="MJK16" s="49">
        <v>372</v>
      </c>
      <c r="MJL16" s="49" t="s">
        <v>625</v>
      </c>
      <c r="MJM16" s="95" t="s">
        <v>632</v>
      </c>
      <c r="MJN16" s="49" t="s">
        <v>629</v>
      </c>
      <c r="MJO16" s="96">
        <v>167</v>
      </c>
      <c r="MJP16" s="97">
        <v>20.96</v>
      </c>
      <c r="MJQ16" s="99">
        <f>MJP16*MJO16</f>
        <v>3500.32</v>
      </c>
      <c r="MJR16" s="94">
        <f>MJK16-MJO16</f>
        <v>205</v>
      </c>
      <c r="MJS16" s="97">
        <v>16.77</v>
      </c>
      <c r="MJT16" s="99">
        <f>MJS16*MJR16</f>
        <v>3437.85</v>
      </c>
      <c r="MJU16" s="99">
        <f>MJT16+MJQ16</f>
        <v>6938.17</v>
      </c>
      <c r="MJV16" s="94"/>
      <c r="MJW16" s="99">
        <f>MJU16+MJV16</f>
        <v>6938.17</v>
      </c>
      <c r="MJY16" s="49">
        <v>10</v>
      </c>
      <c r="MJZ16" s="94" t="s">
        <v>631</v>
      </c>
      <c r="MKA16" s="49">
        <v>372</v>
      </c>
      <c r="MKB16" s="49" t="s">
        <v>625</v>
      </c>
      <c r="MKC16" s="95" t="s">
        <v>632</v>
      </c>
      <c r="MKD16" s="49" t="s">
        <v>629</v>
      </c>
      <c r="MKE16" s="96">
        <v>167</v>
      </c>
      <c r="MKF16" s="97">
        <v>20.96</v>
      </c>
      <c r="MKG16" s="99">
        <f>MKF16*MKE16</f>
        <v>3500.32</v>
      </c>
      <c r="MKH16" s="94">
        <f>MKA16-MKE16</f>
        <v>205</v>
      </c>
      <c r="MKI16" s="97">
        <v>16.77</v>
      </c>
      <c r="MKJ16" s="99">
        <f>MKI16*MKH16</f>
        <v>3437.85</v>
      </c>
      <c r="MKK16" s="99">
        <f>MKJ16+MKG16</f>
        <v>6938.17</v>
      </c>
      <c r="MKL16" s="94"/>
      <c r="MKM16" s="99">
        <f>MKK16+MKL16</f>
        <v>6938.17</v>
      </c>
      <c r="MKO16" s="49">
        <v>10</v>
      </c>
      <c r="MKP16" s="94" t="s">
        <v>631</v>
      </c>
      <c r="MKQ16" s="49">
        <v>372</v>
      </c>
      <c r="MKR16" s="49" t="s">
        <v>625</v>
      </c>
      <c r="MKS16" s="95" t="s">
        <v>632</v>
      </c>
      <c r="MKT16" s="49" t="s">
        <v>629</v>
      </c>
      <c r="MKU16" s="96">
        <v>167</v>
      </c>
      <c r="MKV16" s="97">
        <v>20.96</v>
      </c>
      <c r="MKW16" s="99">
        <f>MKV16*MKU16</f>
        <v>3500.32</v>
      </c>
      <c r="MKX16" s="94">
        <f>MKQ16-MKU16</f>
        <v>205</v>
      </c>
      <c r="MKY16" s="97">
        <v>16.77</v>
      </c>
      <c r="MKZ16" s="99">
        <f>MKY16*MKX16</f>
        <v>3437.85</v>
      </c>
      <c r="MLA16" s="99">
        <f>MKZ16+MKW16</f>
        <v>6938.17</v>
      </c>
      <c r="MLB16" s="94"/>
      <c r="MLC16" s="99">
        <f>MLA16+MLB16</f>
        <v>6938.17</v>
      </c>
      <c r="MLE16" s="49">
        <v>10</v>
      </c>
      <c r="MLF16" s="94" t="s">
        <v>631</v>
      </c>
      <c r="MLG16" s="49">
        <v>372</v>
      </c>
      <c r="MLH16" s="49" t="s">
        <v>625</v>
      </c>
      <c r="MLI16" s="95" t="s">
        <v>632</v>
      </c>
      <c r="MLJ16" s="49" t="s">
        <v>629</v>
      </c>
      <c r="MLK16" s="96">
        <v>167</v>
      </c>
      <c r="MLL16" s="97">
        <v>20.96</v>
      </c>
      <c r="MLM16" s="99">
        <f>MLL16*MLK16</f>
        <v>3500.32</v>
      </c>
      <c r="MLN16" s="94">
        <f>MLG16-MLK16</f>
        <v>205</v>
      </c>
      <c r="MLO16" s="97">
        <v>16.77</v>
      </c>
      <c r="MLP16" s="99">
        <f>MLO16*MLN16</f>
        <v>3437.85</v>
      </c>
      <c r="MLQ16" s="99">
        <f>MLP16+MLM16</f>
        <v>6938.17</v>
      </c>
      <c r="MLR16" s="94"/>
      <c r="MLS16" s="99">
        <f>MLQ16+MLR16</f>
        <v>6938.17</v>
      </c>
      <c r="MLU16" s="49">
        <v>10</v>
      </c>
      <c r="MLV16" s="94" t="s">
        <v>631</v>
      </c>
      <c r="MLW16" s="49">
        <v>372</v>
      </c>
      <c r="MLX16" s="49" t="s">
        <v>625</v>
      </c>
      <c r="MLY16" s="95" t="s">
        <v>632</v>
      </c>
      <c r="MLZ16" s="49" t="s">
        <v>629</v>
      </c>
      <c r="MMA16" s="96">
        <v>167</v>
      </c>
      <c r="MMB16" s="97">
        <v>20.96</v>
      </c>
      <c r="MMC16" s="99">
        <f>MMB16*MMA16</f>
        <v>3500.32</v>
      </c>
      <c r="MMD16" s="94">
        <f>MLW16-MMA16</f>
        <v>205</v>
      </c>
      <c r="MME16" s="97">
        <v>16.77</v>
      </c>
      <c r="MMF16" s="99">
        <f>MME16*MMD16</f>
        <v>3437.85</v>
      </c>
      <c r="MMG16" s="99">
        <f>MMF16+MMC16</f>
        <v>6938.17</v>
      </c>
      <c r="MMH16" s="94"/>
      <c r="MMI16" s="99">
        <f>MMG16+MMH16</f>
        <v>6938.17</v>
      </c>
      <c r="MMK16" s="49">
        <v>10</v>
      </c>
      <c r="MML16" s="94" t="s">
        <v>631</v>
      </c>
      <c r="MMM16" s="49">
        <v>372</v>
      </c>
      <c r="MMN16" s="49" t="s">
        <v>625</v>
      </c>
      <c r="MMO16" s="95" t="s">
        <v>632</v>
      </c>
      <c r="MMP16" s="49" t="s">
        <v>629</v>
      </c>
      <c r="MMQ16" s="96">
        <v>167</v>
      </c>
      <c r="MMR16" s="97">
        <v>20.96</v>
      </c>
      <c r="MMS16" s="99">
        <f>MMR16*MMQ16</f>
        <v>3500.32</v>
      </c>
      <c r="MMT16" s="94">
        <f>MMM16-MMQ16</f>
        <v>205</v>
      </c>
      <c r="MMU16" s="97">
        <v>16.77</v>
      </c>
      <c r="MMV16" s="99">
        <f>MMU16*MMT16</f>
        <v>3437.85</v>
      </c>
      <c r="MMW16" s="99">
        <f>MMV16+MMS16</f>
        <v>6938.17</v>
      </c>
      <c r="MMX16" s="94"/>
      <c r="MMY16" s="99">
        <f>MMW16+MMX16</f>
        <v>6938.17</v>
      </c>
      <c r="MNA16" s="49">
        <v>10</v>
      </c>
      <c r="MNB16" s="94" t="s">
        <v>631</v>
      </c>
      <c r="MNC16" s="49">
        <v>372</v>
      </c>
      <c r="MND16" s="49" t="s">
        <v>625</v>
      </c>
      <c r="MNE16" s="95" t="s">
        <v>632</v>
      </c>
      <c r="MNF16" s="49" t="s">
        <v>629</v>
      </c>
      <c r="MNG16" s="96">
        <v>167</v>
      </c>
      <c r="MNH16" s="97">
        <v>20.96</v>
      </c>
      <c r="MNI16" s="99">
        <f>MNH16*MNG16</f>
        <v>3500.32</v>
      </c>
      <c r="MNJ16" s="94">
        <f>MNC16-MNG16</f>
        <v>205</v>
      </c>
      <c r="MNK16" s="97">
        <v>16.77</v>
      </c>
      <c r="MNL16" s="99">
        <f>MNK16*MNJ16</f>
        <v>3437.85</v>
      </c>
      <c r="MNM16" s="99">
        <f>MNL16+MNI16</f>
        <v>6938.17</v>
      </c>
      <c r="MNN16" s="94"/>
      <c r="MNO16" s="99">
        <f>MNM16+MNN16</f>
        <v>6938.17</v>
      </c>
      <c r="MNQ16" s="49">
        <v>10</v>
      </c>
      <c r="MNR16" s="94" t="s">
        <v>631</v>
      </c>
      <c r="MNS16" s="49">
        <v>372</v>
      </c>
      <c r="MNT16" s="49" t="s">
        <v>625</v>
      </c>
      <c r="MNU16" s="95" t="s">
        <v>632</v>
      </c>
      <c r="MNV16" s="49" t="s">
        <v>629</v>
      </c>
      <c r="MNW16" s="96">
        <v>167</v>
      </c>
      <c r="MNX16" s="97">
        <v>20.96</v>
      </c>
      <c r="MNY16" s="99">
        <f>MNX16*MNW16</f>
        <v>3500.32</v>
      </c>
      <c r="MNZ16" s="94">
        <f>MNS16-MNW16</f>
        <v>205</v>
      </c>
      <c r="MOA16" s="97">
        <v>16.77</v>
      </c>
      <c r="MOB16" s="99">
        <f>MOA16*MNZ16</f>
        <v>3437.85</v>
      </c>
      <c r="MOC16" s="99">
        <f>MOB16+MNY16</f>
        <v>6938.17</v>
      </c>
      <c r="MOD16" s="94"/>
      <c r="MOE16" s="99">
        <f>MOC16+MOD16</f>
        <v>6938.17</v>
      </c>
      <c r="MOG16" s="49">
        <v>10</v>
      </c>
      <c r="MOH16" s="94" t="s">
        <v>631</v>
      </c>
      <c r="MOI16" s="49">
        <v>372</v>
      </c>
      <c r="MOJ16" s="49" t="s">
        <v>625</v>
      </c>
      <c r="MOK16" s="95" t="s">
        <v>632</v>
      </c>
      <c r="MOL16" s="49" t="s">
        <v>629</v>
      </c>
      <c r="MOM16" s="96">
        <v>167</v>
      </c>
      <c r="MON16" s="97">
        <v>20.96</v>
      </c>
      <c r="MOO16" s="99">
        <f>MON16*MOM16</f>
        <v>3500.32</v>
      </c>
      <c r="MOP16" s="94">
        <f>MOI16-MOM16</f>
        <v>205</v>
      </c>
      <c r="MOQ16" s="97">
        <v>16.77</v>
      </c>
      <c r="MOR16" s="99">
        <f>MOQ16*MOP16</f>
        <v>3437.85</v>
      </c>
      <c r="MOS16" s="99">
        <f>MOR16+MOO16</f>
        <v>6938.17</v>
      </c>
      <c r="MOT16" s="94"/>
      <c r="MOU16" s="99">
        <f>MOS16+MOT16</f>
        <v>6938.17</v>
      </c>
      <c r="MOW16" s="49">
        <v>10</v>
      </c>
      <c r="MOX16" s="94" t="s">
        <v>631</v>
      </c>
      <c r="MOY16" s="49">
        <v>372</v>
      </c>
      <c r="MOZ16" s="49" t="s">
        <v>625</v>
      </c>
      <c r="MPA16" s="95" t="s">
        <v>632</v>
      </c>
      <c r="MPB16" s="49" t="s">
        <v>629</v>
      </c>
      <c r="MPC16" s="96">
        <v>167</v>
      </c>
      <c r="MPD16" s="97">
        <v>20.96</v>
      </c>
      <c r="MPE16" s="99">
        <f>MPD16*MPC16</f>
        <v>3500.32</v>
      </c>
      <c r="MPF16" s="94">
        <f>MOY16-MPC16</f>
        <v>205</v>
      </c>
      <c r="MPG16" s="97">
        <v>16.77</v>
      </c>
      <c r="MPH16" s="99">
        <f>MPG16*MPF16</f>
        <v>3437.85</v>
      </c>
      <c r="MPI16" s="99">
        <f>MPH16+MPE16</f>
        <v>6938.17</v>
      </c>
      <c r="MPJ16" s="94"/>
      <c r="MPK16" s="99">
        <f>MPI16+MPJ16</f>
        <v>6938.17</v>
      </c>
      <c r="MPM16" s="49">
        <v>10</v>
      </c>
      <c r="MPN16" s="94" t="s">
        <v>631</v>
      </c>
      <c r="MPO16" s="49">
        <v>372</v>
      </c>
      <c r="MPP16" s="49" t="s">
        <v>625</v>
      </c>
      <c r="MPQ16" s="95" t="s">
        <v>632</v>
      </c>
      <c r="MPR16" s="49" t="s">
        <v>629</v>
      </c>
      <c r="MPS16" s="96">
        <v>167</v>
      </c>
      <c r="MPT16" s="97">
        <v>20.96</v>
      </c>
      <c r="MPU16" s="99">
        <f>MPT16*MPS16</f>
        <v>3500.32</v>
      </c>
      <c r="MPV16" s="94">
        <f>MPO16-MPS16</f>
        <v>205</v>
      </c>
      <c r="MPW16" s="97">
        <v>16.77</v>
      </c>
      <c r="MPX16" s="99">
        <f>MPW16*MPV16</f>
        <v>3437.85</v>
      </c>
      <c r="MPY16" s="99">
        <f>MPX16+MPU16</f>
        <v>6938.17</v>
      </c>
      <c r="MPZ16" s="94"/>
      <c r="MQA16" s="99">
        <f>MPY16+MPZ16</f>
        <v>6938.17</v>
      </c>
      <c r="MQC16" s="49">
        <v>10</v>
      </c>
      <c r="MQD16" s="94" t="s">
        <v>631</v>
      </c>
      <c r="MQE16" s="49">
        <v>372</v>
      </c>
      <c r="MQF16" s="49" t="s">
        <v>625</v>
      </c>
      <c r="MQG16" s="95" t="s">
        <v>632</v>
      </c>
      <c r="MQH16" s="49" t="s">
        <v>629</v>
      </c>
      <c r="MQI16" s="96">
        <v>167</v>
      </c>
      <c r="MQJ16" s="97">
        <v>20.96</v>
      </c>
      <c r="MQK16" s="99">
        <f>MQJ16*MQI16</f>
        <v>3500.32</v>
      </c>
      <c r="MQL16" s="94">
        <f>MQE16-MQI16</f>
        <v>205</v>
      </c>
      <c r="MQM16" s="97">
        <v>16.77</v>
      </c>
      <c r="MQN16" s="99">
        <f>MQM16*MQL16</f>
        <v>3437.85</v>
      </c>
      <c r="MQO16" s="99">
        <f>MQN16+MQK16</f>
        <v>6938.17</v>
      </c>
      <c r="MQP16" s="94"/>
      <c r="MQQ16" s="99">
        <f>MQO16+MQP16</f>
        <v>6938.17</v>
      </c>
      <c r="MQS16" s="49">
        <v>10</v>
      </c>
      <c r="MQT16" s="94" t="s">
        <v>631</v>
      </c>
      <c r="MQU16" s="49">
        <v>372</v>
      </c>
      <c r="MQV16" s="49" t="s">
        <v>625</v>
      </c>
      <c r="MQW16" s="95" t="s">
        <v>632</v>
      </c>
      <c r="MQX16" s="49" t="s">
        <v>629</v>
      </c>
      <c r="MQY16" s="96">
        <v>167</v>
      </c>
      <c r="MQZ16" s="97">
        <v>20.96</v>
      </c>
      <c r="MRA16" s="99">
        <f>MQZ16*MQY16</f>
        <v>3500.32</v>
      </c>
      <c r="MRB16" s="94">
        <f>MQU16-MQY16</f>
        <v>205</v>
      </c>
      <c r="MRC16" s="97">
        <v>16.77</v>
      </c>
      <c r="MRD16" s="99">
        <f>MRC16*MRB16</f>
        <v>3437.85</v>
      </c>
      <c r="MRE16" s="99">
        <f>MRD16+MRA16</f>
        <v>6938.17</v>
      </c>
      <c r="MRF16" s="94"/>
      <c r="MRG16" s="99">
        <f>MRE16+MRF16</f>
        <v>6938.17</v>
      </c>
      <c r="MRI16" s="49">
        <v>10</v>
      </c>
      <c r="MRJ16" s="94" t="s">
        <v>631</v>
      </c>
      <c r="MRK16" s="49">
        <v>372</v>
      </c>
      <c r="MRL16" s="49" t="s">
        <v>625</v>
      </c>
      <c r="MRM16" s="95" t="s">
        <v>632</v>
      </c>
      <c r="MRN16" s="49" t="s">
        <v>629</v>
      </c>
      <c r="MRO16" s="96">
        <v>167</v>
      </c>
      <c r="MRP16" s="97">
        <v>20.96</v>
      </c>
      <c r="MRQ16" s="99">
        <f>MRP16*MRO16</f>
        <v>3500.32</v>
      </c>
      <c r="MRR16" s="94">
        <f>MRK16-MRO16</f>
        <v>205</v>
      </c>
      <c r="MRS16" s="97">
        <v>16.77</v>
      </c>
      <c r="MRT16" s="99">
        <f>MRS16*MRR16</f>
        <v>3437.85</v>
      </c>
      <c r="MRU16" s="99">
        <f>MRT16+MRQ16</f>
        <v>6938.17</v>
      </c>
      <c r="MRV16" s="94"/>
      <c r="MRW16" s="99">
        <f>MRU16+MRV16</f>
        <v>6938.17</v>
      </c>
      <c r="MRY16" s="49">
        <v>10</v>
      </c>
      <c r="MRZ16" s="94" t="s">
        <v>631</v>
      </c>
      <c r="MSA16" s="49">
        <v>372</v>
      </c>
      <c r="MSB16" s="49" t="s">
        <v>625</v>
      </c>
      <c r="MSC16" s="95" t="s">
        <v>632</v>
      </c>
      <c r="MSD16" s="49" t="s">
        <v>629</v>
      </c>
      <c r="MSE16" s="96">
        <v>167</v>
      </c>
      <c r="MSF16" s="97">
        <v>20.96</v>
      </c>
      <c r="MSG16" s="99">
        <f>MSF16*MSE16</f>
        <v>3500.32</v>
      </c>
      <c r="MSH16" s="94">
        <f>MSA16-MSE16</f>
        <v>205</v>
      </c>
      <c r="MSI16" s="97">
        <v>16.77</v>
      </c>
      <c r="MSJ16" s="99">
        <f>MSI16*MSH16</f>
        <v>3437.85</v>
      </c>
      <c r="MSK16" s="99">
        <f>MSJ16+MSG16</f>
        <v>6938.17</v>
      </c>
      <c r="MSL16" s="94"/>
      <c r="MSM16" s="99">
        <f>MSK16+MSL16</f>
        <v>6938.17</v>
      </c>
      <c r="MSO16" s="49">
        <v>10</v>
      </c>
      <c r="MSP16" s="94" t="s">
        <v>631</v>
      </c>
      <c r="MSQ16" s="49">
        <v>372</v>
      </c>
      <c r="MSR16" s="49" t="s">
        <v>625</v>
      </c>
      <c r="MSS16" s="95" t="s">
        <v>632</v>
      </c>
      <c r="MST16" s="49" t="s">
        <v>629</v>
      </c>
      <c r="MSU16" s="96">
        <v>167</v>
      </c>
      <c r="MSV16" s="97">
        <v>20.96</v>
      </c>
      <c r="MSW16" s="99">
        <f>MSV16*MSU16</f>
        <v>3500.32</v>
      </c>
      <c r="MSX16" s="94">
        <f>MSQ16-MSU16</f>
        <v>205</v>
      </c>
      <c r="MSY16" s="97">
        <v>16.77</v>
      </c>
      <c r="MSZ16" s="99">
        <f>MSY16*MSX16</f>
        <v>3437.85</v>
      </c>
      <c r="MTA16" s="99">
        <f>MSZ16+MSW16</f>
        <v>6938.17</v>
      </c>
      <c r="MTB16" s="94"/>
      <c r="MTC16" s="99">
        <f>MTA16+MTB16</f>
        <v>6938.17</v>
      </c>
      <c r="MTE16" s="49">
        <v>10</v>
      </c>
      <c r="MTF16" s="94" t="s">
        <v>631</v>
      </c>
      <c r="MTG16" s="49">
        <v>372</v>
      </c>
      <c r="MTH16" s="49" t="s">
        <v>625</v>
      </c>
      <c r="MTI16" s="95" t="s">
        <v>632</v>
      </c>
      <c r="MTJ16" s="49" t="s">
        <v>629</v>
      </c>
      <c r="MTK16" s="96">
        <v>167</v>
      </c>
      <c r="MTL16" s="97">
        <v>20.96</v>
      </c>
      <c r="MTM16" s="99">
        <f>MTL16*MTK16</f>
        <v>3500.32</v>
      </c>
      <c r="MTN16" s="94">
        <f>MTG16-MTK16</f>
        <v>205</v>
      </c>
      <c r="MTO16" s="97">
        <v>16.77</v>
      </c>
      <c r="MTP16" s="99">
        <f>MTO16*MTN16</f>
        <v>3437.85</v>
      </c>
      <c r="MTQ16" s="99">
        <f>MTP16+MTM16</f>
        <v>6938.17</v>
      </c>
      <c r="MTR16" s="94"/>
      <c r="MTS16" s="99">
        <f>MTQ16+MTR16</f>
        <v>6938.17</v>
      </c>
      <c r="MTU16" s="49">
        <v>10</v>
      </c>
      <c r="MTV16" s="94" t="s">
        <v>631</v>
      </c>
      <c r="MTW16" s="49">
        <v>372</v>
      </c>
      <c r="MTX16" s="49" t="s">
        <v>625</v>
      </c>
      <c r="MTY16" s="95" t="s">
        <v>632</v>
      </c>
      <c r="MTZ16" s="49" t="s">
        <v>629</v>
      </c>
      <c r="MUA16" s="96">
        <v>167</v>
      </c>
      <c r="MUB16" s="97">
        <v>20.96</v>
      </c>
      <c r="MUC16" s="99">
        <f>MUB16*MUA16</f>
        <v>3500.32</v>
      </c>
      <c r="MUD16" s="94">
        <f>MTW16-MUA16</f>
        <v>205</v>
      </c>
      <c r="MUE16" s="97">
        <v>16.77</v>
      </c>
      <c r="MUF16" s="99">
        <f>MUE16*MUD16</f>
        <v>3437.85</v>
      </c>
      <c r="MUG16" s="99">
        <f>MUF16+MUC16</f>
        <v>6938.17</v>
      </c>
      <c r="MUH16" s="94"/>
      <c r="MUI16" s="99">
        <f>MUG16+MUH16</f>
        <v>6938.17</v>
      </c>
      <c r="MUK16" s="49">
        <v>10</v>
      </c>
      <c r="MUL16" s="94" t="s">
        <v>631</v>
      </c>
      <c r="MUM16" s="49">
        <v>372</v>
      </c>
      <c r="MUN16" s="49" t="s">
        <v>625</v>
      </c>
      <c r="MUO16" s="95" t="s">
        <v>632</v>
      </c>
      <c r="MUP16" s="49" t="s">
        <v>629</v>
      </c>
      <c r="MUQ16" s="96">
        <v>167</v>
      </c>
      <c r="MUR16" s="97">
        <v>20.96</v>
      </c>
      <c r="MUS16" s="99">
        <f>MUR16*MUQ16</f>
        <v>3500.32</v>
      </c>
      <c r="MUT16" s="94">
        <f>MUM16-MUQ16</f>
        <v>205</v>
      </c>
      <c r="MUU16" s="97">
        <v>16.77</v>
      </c>
      <c r="MUV16" s="99">
        <f>MUU16*MUT16</f>
        <v>3437.85</v>
      </c>
      <c r="MUW16" s="99">
        <f>MUV16+MUS16</f>
        <v>6938.17</v>
      </c>
      <c r="MUX16" s="94"/>
      <c r="MUY16" s="99">
        <f>MUW16+MUX16</f>
        <v>6938.17</v>
      </c>
      <c r="MVA16" s="49">
        <v>10</v>
      </c>
      <c r="MVB16" s="94" t="s">
        <v>631</v>
      </c>
      <c r="MVC16" s="49">
        <v>372</v>
      </c>
      <c r="MVD16" s="49" t="s">
        <v>625</v>
      </c>
      <c r="MVE16" s="95" t="s">
        <v>632</v>
      </c>
      <c r="MVF16" s="49" t="s">
        <v>629</v>
      </c>
      <c r="MVG16" s="96">
        <v>167</v>
      </c>
      <c r="MVH16" s="97">
        <v>20.96</v>
      </c>
      <c r="MVI16" s="99">
        <f>MVH16*MVG16</f>
        <v>3500.32</v>
      </c>
      <c r="MVJ16" s="94">
        <f>MVC16-MVG16</f>
        <v>205</v>
      </c>
      <c r="MVK16" s="97">
        <v>16.77</v>
      </c>
      <c r="MVL16" s="99">
        <f>MVK16*MVJ16</f>
        <v>3437.85</v>
      </c>
      <c r="MVM16" s="99">
        <f>MVL16+MVI16</f>
        <v>6938.17</v>
      </c>
      <c r="MVN16" s="94"/>
      <c r="MVO16" s="99">
        <f>MVM16+MVN16</f>
        <v>6938.17</v>
      </c>
      <c r="MVQ16" s="49">
        <v>10</v>
      </c>
      <c r="MVR16" s="94" t="s">
        <v>631</v>
      </c>
      <c r="MVS16" s="49">
        <v>372</v>
      </c>
      <c r="MVT16" s="49" t="s">
        <v>625</v>
      </c>
      <c r="MVU16" s="95" t="s">
        <v>632</v>
      </c>
      <c r="MVV16" s="49" t="s">
        <v>629</v>
      </c>
      <c r="MVW16" s="96">
        <v>167</v>
      </c>
      <c r="MVX16" s="97">
        <v>20.96</v>
      </c>
      <c r="MVY16" s="99">
        <f>MVX16*MVW16</f>
        <v>3500.32</v>
      </c>
      <c r="MVZ16" s="94">
        <f>MVS16-MVW16</f>
        <v>205</v>
      </c>
      <c r="MWA16" s="97">
        <v>16.77</v>
      </c>
      <c r="MWB16" s="99">
        <f>MWA16*MVZ16</f>
        <v>3437.85</v>
      </c>
      <c r="MWC16" s="99">
        <f>MWB16+MVY16</f>
        <v>6938.17</v>
      </c>
      <c r="MWD16" s="94"/>
      <c r="MWE16" s="99">
        <f>MWC16+MWD16</f>
        <v>6938.17</v>
      </c>
      <c r="MWG16" s="49">
        <v>10</v>
      </c>
      <c r="MWH16" s="94" t="s">
        <v>631</v>
      </c>
      <c r="MWI16" s="49">
        <v>372</v>
      </c>
      <c r="MWJ16" s="49" t="s">
        <v>625</v>
      </c>
      <c r="MWK16" s="95" t="s">
        <v>632</v>
      </c>
      <c r="MWL16" s="49" t="s">
        <v>629</v>
      </c>
      <c r="MWM16" s="96">
        <v>167</v>
      </c>
      <c r="MWN16" s="97">
        <v>20.96</v>
      </c>
      <c r="MWO16" s="99">
        <f>MWN16*MWM16</f>
        <v>3500.32</v>
      </c>
      <c r="MWP16" s="94">
        <f>MWI16-MWM16</f>
        <v>205</v>
      </c>
      <c r="MWQ16" s="97">
        <v>16.77</v>
      </c>
      <c r="MWR16" s="99">
        <f>MWQ16*MWP16</f>
        <v>3437.85</v>
      </c>
      <c r="MWS16" s="99">
        <f>MWR16+MWO16</f>
        <v>6938.17</v>
      </c>
      <c r="MWT16" s="94"/>
      <c r="MWU16" s="99">
        <f>MWS16+MWT16</f>
        <v>6938.17</v>
      </c>
      <c r="MWW16" s="49">
        <v>10</v>
      </c>
      <c r="MWX16" s="94" t="s">
        <v>631</v>
      </c>
      <c r="MWY16" s="49">
        <v>372</v>
      </c>
      <c r="MWZ16" s="49" t="s">
        <v>625</v>
      </c>
      <c r="MXA16" s="95" t="s">
        <v>632</v>
      </c>
      <c r="MXB16" s="49" t="s">
        <v>629</v>
      </c>
      <c r="MXC16" s="96">
        <v>167</v>
      </c>
      <c r="MXD16" s="97">
        <v>20.96</v>
      </c>
      <c r="MXE16" s="99">
        <f>MXD16*MXC16</f>
        <v>3500.32</v>
      </c>
      <c r="MXF16" s="94">
        <f>MWY16-MXC16</f>
        <v>205</v>
      </c>
      <c r="MXG16" s="97">
        <v>16.77</v>
      </c>
      <c r="MXH16" s="99">
        <f>MXG16*MXF16</f>
        <v>3437.85</v>
      </c>
      <c r="MXI16" s="99">
        <f>MXH16+MXE16</f>
        <v>6938.17</v>
      </c>
      <c r="MXJ16" s="94"/>
      <c r="MXK16" s="99">
        <f>MXI16+MXJ16</f>
        <v>6938.17</v>
      </c>
      <c r="MXM16" s="49">
        <v>10</v>
      </c>
      <c r="MXN16" s="94" t="s">
        <v>631</v>
      </c>
      <c r="MXO16" s="49">
        <v>372</v>
      </c>
      <c r="MXP16" s="49" t="s">
        <v>625</v>
      </c>
      <c r="MXQ16" s="95" t="s">
        <v>632</v>
      </c>
      <c r="MXR16" s="49" t="s">
        <v>629</v>
      </c>
      <c r="MXS16" s="96">
        <v>167</v>
      </c>
      <c r="MXT16" s="97">
        <v>20.96</v>
      </c>
      <c r="MXU16" s="99">
        <f>MXT16*MXS16</f>
        <v>3500.32</v>
      </c>
      <c r="MXV16" s="94">
        <f>MXO16-MXS16</f>
        <v>205</v>
      </c>
      <c r="MXW16" s="97">
        <v>16.77</v>
      </c>
      <c r="MXX16" s="99">
        <f>MXW16*MXV16</f>
        <v>3437.85</v>
      </c>
      <c r="MXY16" s="99">
        <f>MXX16+MXU16</f>
        <v>6938.17</v>
      </c>
      <c r="MXZ16" s="94"/>
      <c r="MYA16" s="99">
        <f>MXY16+MXZ16</f>
        <v>6938.17</v>
      </c>
      <c r="MYC16" s="49">
        <v>10</v>
      </c>
      <c r="MYD16" s="94" t="s">
        <v>631</v>
      </c>
      <c r="MYE16" s="49">
        <v>372</v>
      </c>
      <c r="MYF16" s="49" t="s">
        <v>625</v>
      </c>
      <c r="MYG16" s="95" t="s">
        <v>632</v>
      </c>
      <c r="MYH16" s="49" t="s">
        <v>629</v>
      </c>
      <c r="MYI16" s="96">
        <v>167</v>
      </c>
      <c r="MYJ16" s="97">
        <v>20.96</v>
      </c>
      <c r="MYK16" s="99">
        <f>MYJ16*MYI16</f>
        <v>3500.32</v>
      </c>
      <c r="MYL16" s="94">
        <f>MYE16-MYI16</f>
        <v>205</v>
      </c>
      <c r="MYM16" s="97">
        <v>16.77</v>
      </c>
      <c r="MYN16" s="99">
        <f>MYM16*MYL16</f>
        <v>3437.85</v>
      </c>
      <c r="MYO16" s="99">
        <f>MYN16+MYK16</f>
        <v>6938.17</v>
      </c>
      <c r="MYP16" s="94"/>
      <c r="MYQ16" s="99">
        <f>MYO16+MYP16</f>
        <v>6938.17</v>
      </c>
      <c r="MYS16" s="49">
        <v>10</v>
      </c>
      <c r="MYT16" s="94" t="s">
        <v>631</v>
      </c>
      <c r="MYU16" s="49">
        <v>372</v>
      </c>
      <c r="MYV16" s="49" t="s">
        <v>625</v>
      </c>
      <c r="MYW16" s="95" t="s">
        <v>632</v>
      </c>
      <c r="MYX16" s="49" t="s">
        <v>629</v>
      </c>
      <c r="MYY16" s="96">
        <v>167</v>
      </c>
      <c r="MYZ16" s="97">
        <v>20.96</v>
      </c>
      <c r="MZA16" s="99">
        <f>MYZ16*MYY16</f>
        <v>3500.32</v>
      </c>
      <c r="MZB16" s="94">
        <f>MYU16-MYY16</f>
        <v>205</v>
      </c>
      <c r="MZC16" s="97">
        <v>16.77</v>
      </c>
      <c r="MZD16" s="99">
        <f>MZC16*MZB16</f>
        <v>3437.85</v>
      </c>
      <c r="MZE16" s="99">
        <f>MZD16+MZA16</f>
        <v>6938.17</v>
      </c>
      <c r="MZF16" s="94"/>
      <c r="MZG16" s="99">
        <f>MZE16+MZF16</f>
        <v>6938.17</v>
      </c>
      <c r="MZI16" s="49">
        <v>10</v>
      </c>
      <c r="MZJ16" s="94" t="s">
        <v>631</v>
      </c>
      <c r="MZK16" s="49">
        <v>372</v>
      </c>
      <c r="MZL16" s="49" t="s">
        <v>625</v>
      </c>
      <c r="MZM16" s="95" t="s">
        <v>632</v>
      </c>
      <c r="MZN16" s="49" t="s">
        <v>629</v>
      </c>
      <c r="MZO16" s="96">
        <v>167</v>
      </c>
      <c r="MZP16" s="97">
        <v>20.96</v>
      </c>
      <c r="MZQ16" s="99">
        <f>MZP16*MZO16</f>
        <v>3500.32</v>
      </c>
      <c r="MZR16" s="94">
        <f>MZK16-MZO16</f>
        <v>205</v>
      </c>
      <c r="MZS16" s="97">
        <v>16.77</v>
      </c>
      <c r="MZT16" s="99">
        <f>MZS16*MZR16</f>
        <v>3437.85</v>
      </c>
      <c r="MZU16" s="99">
        <f>MZT16+MZQ16</f>
        <v>6938.17</v>
      </c>
      <c r="MZV16" s="94"/>
      <c r="MZW16" s="99">
        <f>MZU16+MZV16</f>
        <v>6938.17</v>
      </c>
      <c r="MZY16" s="49">
        <v>10</v>
      </c>
      <c r="MZZ16" s="94" t="s">
        <v>631</v>
      </c>
      <c r="NAA16" s="49">
        <v>372</v>
      </c>
      <c r="NAB16" s="49" t="s">
        <v>625</v>
      </c>
      <c r="NAC16" s="95" t="s">
        <v>632</v>
      </c>
      <c r="NAD16" s="49" t="s">
        <v>629</v>
      </c>
      <c r="NAE16" s="96">
        <v>167</v>
      </c>
      <c r="NAF16" s="97">
        <v>20.96</v>
      </c>
      <c r="NAG16" s="99">
        <f>NAF16*NAE16</f>
        <v>3500.32</v>
      </c>
      <c r="NAH16" s="94">
        <f>NAA16-NAE16</f>
        <v>205</v>
      </c>
      <c r="NAI16" s="97">
        <v>16.77</v>
      </c>
      <c r="NAJ16" s="99">
        <f>NAI16*NAH16</f>
        <v>3437.85</v>
      </c>
      <c r="NAK16" s="99">
        <f>NAJ16+NAG16</f>
        <v>6938.17</v>
      </c>
      <c r="NAL16" s="94"/>
      <c r="NAM16" s="99">
        <f>NAK16+NAL16</f>
        <v>6938.17</v>
      </c>
      <c r="NAO16" s="49">
        <v>10</v>
      </c>
      <c r="NAP16" s="94" t="s">
        <v>631</v>
      </c>
      <c r="NAQ16" s="49">
        <v>372</v>
      </c>
      <c r="NAR16" s="49" t="s">
        <v>625</v>
      </c>
      <c r="NAS16" s="95" t="s">
        <v>632</v>
      </c>
      <c r="NAT16" s="49" t="s">
        <v>629</v>
      </c>
      <c r="NAU16" s="96">
        <v>167</v>
      </c>
      <c r="NAV16" s="97">
        <v>20.96</v>
      </c>
      <c r="NAW16" s="99">
        <f>NAV16*NAU16</f>
        <v>3500.32</v>
      </c>
      <c r="NAX16" s="94">
        <f>NAQ16-NAU16</f>
        <v>205</v>
      </c>
      <c r="NAY16" s="97">
        <v>16.77</v>
      </c>
      <c r="NAZ16" s="99">
        <f>NAY16*NAX16</f>
        <v>3437.85</v>
      </c>
      <c r="NBA16" s="99">
        <f>NAZ16+NAW16</f>
        <v>6938.17</v>
      </c>
      <c r="NBB16" s="94"/>
      <c r="NBC16" s="99">
        <f>NBA16+NBB16</f>
        <v>6938.17</v>
      </c>
      <c r="NBE16" s="49">
        <v>10</v>
      </c>
      <c r="NBF16" s="94" t="s">
        <v>631</v>
      </c>
      <c r="NBG16" s="49">
        <v>372</v>
      </c>
      <c r="NBH16" s="49" t="s">
        <v>625</v>
      </c>
      <c r="NBI16" s="95" t="s">
        <v>632</v>
      </c>
      <c r="NBJ16" s="49" t="s">
        <v>629</v>
      </c>
      <c r="NBK16" s="96">
        <v>167</v>
      </c>
      <c r="NBL16" s="97">
        <v>20.96</v>
      </c>
      <c r="NBM16" s="99">
        <f>NBL16*NBK16</f>
        <v>3500.32</v>
      </c>
      <c r="NBN16" s="94">
        <f>NBG16-NBK16</f>
        <v>205</v>
      </c>
      <c r="NBO16" s="97">
        <v>16.77</v>
      </c>
      <c r="NBP16" s="99">
        <f>NBO16*NBN16</f>
        <v>3437.85</v>
      </c>
      <c r="NBQ16" s="99">
        <f>NBP16+NBM16</f>
        <v>6938.17</v>
      </c>
      <c r="NBR16" s="94"/>
      <c r="NBS16" s="99">
        <f>NBQ16+NBR16</f>
        <v>6938.17</v>
      </c>
      <c r="NBU16" s="49">
        <v>10</v>
      </c>
      <c r="NBV16" s="94" t="s">
        <v>631</v>
      </c>
      <c r="NBW16" s="49">
        <v>372</v>
      </c>
      <c r="NBX16" s="49" t="s">
        <v>625</v>
      </c>
      <c r="NBY16" s="95" t="s">
        <v>632</v>
      </c>
      <c r="NBZ16" s="49" t="s">
        <v>629</v>
      </c>
      <c r="NCA16" s="96">
        <v>167</v>
      </c>
      <c r="NCB16" s="97">
        <v>20.96</v>
      </c>
      <c r="NCC16" s="99">
        <f>NCB16*NCA16</f>
        <v>3500.32</v>
      </c>
      <c r="NCD16" s="94">
        <f>NBW16-NCA16</f>
        <v>205</v>
      </c>
      <c r="NCE16" s="97">
        <v>16.77</v>
      </c>
      <c r="NCF16" s="99">
        <f>NCE16*NCD16</f>
        <v>3437.85</v>
      </c>
      <c r="NCG16" s="99">
        <f>NCF16+NCC16</f>
        <v>6938.17</v>
      </c>
      <c r="NCH16" s="94"/>
      <c r="NCI16" s="99">
        <f>NCG16+NCH16</f>
        <v>6938.17</v>
      </c>
      <c r="NCK16" s="49">
        <v>10</v>
      </c>
      <c r="NCL16" s="94" t="s">
        <v>631</v>
      </c>
      <c r="NCM16" s="49">
        <v>372</v>
      </c>
      <c r="NCN16" s="49" t="s">
        <v>625</v>
      </c>
      <c r="NCO16" s="95" t="s">
        <v>632</v>
      </c>
      <c r="NCP16" s="49" t="s">
        <v>629</v>
      </c>
      <c r="NCQ16" s="96">
        <v>167</v>
      </c>
      <c r="NCR16" s="97">
        <v>20.96</v>
      </c>
      <c r="NCS16" s="99">
        <f>NCR16*NCQ16</f>
        <v>3500.32</v>
      </c>
      <c r="NCT16" s="94">
        <f>NCM16-NCQ16</f>
        <v>205</v>
      </c>
      <c r="NCU16" s="97">
        <v>16.77</v>
      </c>
      <c r="NCV16" s="99">
        <f>NCU16*NCT16</f>
        <v>3437.85</v>
      </c>
      <c r="NCW16" s="99">
        <f>NCV16+NCS16</f>
        <v>6938.17</v>
      </c>
      <c r="NCX16" s="94"/>
      <c r="NCY16" s="99">
        <f>NCW16+NCX16</f>
        <v>6938.17</v>
      </c>
      <c r="NDA16" s="49">
        <v>10</v>
      </c>
      <c r="NDB16" s="94" t="s">
        <v>631</v>
      </c>
      <c r="NDC16" s="49">
        <v>372</v>
      </c>
      <c r="NDD16" s="49" t="s">
        <v>625</v>
      </c>
      <c r="NDE16" s="95" t="s">
        <v>632</v>
      </c>
      <c r="NDF16" s="49" t="s">
        <v>629</v>
      </c>
      <c r="NDG16" s="96">
        <v>167</v>
      </c>
      <c r="NDH16" s="97">
        <v>20.96</v>
      </c>
      <c r="NDI16" s="99">
        <f>NDH16*NDG16</f>
        <v>3500.32</v>
      </c>
      <c r="NDJ16" s="94">
        <f>NDC16-NDG16</f>
        <v>205</v>
      </c>
      <c r="NDK16" s="97">
        <v>16.77</v>
      </c>
      <c r="NDL16" s="99">
        <f>NDK16*NDJ16</f>
        <v>3437.85</v>
      </c>
      <c r="NDM16" s="99">
        <f>NDL16+NDI16</f>
        <v>6938.17</v>
      </c>
      <c r="NDN16" s="94"/>
      <c r="NDO16" s="99">
        <f>NDM16+NDN16</f>
        <v>6938.17</v>
      </c>
      <c r="NDQ16" s="49">
        <v>10</v>
      </c>
      <c r="NDR16" s="94" t="s">
        <v>631</v>
      </c>
      <c r="NDS16" s="49">
        <v>372</v>
      </c>
      <c r="NDT16" s="49" t="s">
        <v>625</v>
      </c>
      <c r="NDU16" s="95" t="s">
        <v>632</v>
      </c>
      <c r="NDV16" s="49" t="s">
        <v>629</v>
      </c>
      <c r="NDW16" s="96">
        <v>167</v>
      </c>
      <c r="NDX16" s="97">
        <v>20.96</v>
      </c>
      <c r="NDY16" s="99">
        <f>NDX16*NDW16</f>
        <v>3500.32</v>
      </c>
      <c r="NDZ16" s="94">
        <f>NDS16-NDW16</f>
        <v>205</v>
      </c>
      <c r="NEA16" s="97">
        <v>16.77</v>
      </c>
      <c r="NEB16" s="99">
        <f>NEA16*NDZ16</f>
        <v>3437.85</v>
      </c>
      <c r="NEC16" s="99">
        <f>NEB16+NDY16</f>
        <v>6938.17</v>
      </c>
      <c r="NED16" s="94"/>
      <c r="NEE16" s="99">
        <f>NEC16+NED16</f>
        <v>6938.17</v>
      </c>
      <c r="NEG16" s="49">
        <v>10</v>
      </c>
      <c r="NEH16" s="94" t="s">
        <v>631</v>
      </c>
      <c r="NEI16" s="49">
        <v>372</v>
      </c>
      <c r="NEJ16" s="49" t="s">
        <v>625</v>
      </c>
      <c r="NEK16" s="95" t="s">
        <v>632</v>
      </c>
      <c r="NEL16" s="49" t="s">
        <v>629</v>
      </c>
      <c r="NEM16" s="96">
        <v>167</v>
      </c>
      <c r="NEN16" s="97">
        <v>20.96</v>
      </c>
      <c r="NEO16" s="99">
        <f>NEN16*NEM16</f>
        <v>3500.32</v>
      </c>
      <c r="NEP16" s="94">
        <f>NEI16-NEM16</f>
        <v>205</v>
      </c>
      <c r="NEQ16" s="97">
        <v>16.77</v>
      </c>
      <c r="NER16" s="99">
        <f>NEQ16*NEP16</f>
        <v>3437.85</v>
      </c>
      <c r="NES16" s="99">
        <f>NER16+NEO16</f>
        <v>6938.17</v>
      </c>
      <c r="NET16" s="94"/>
      <c r="NEU16" s="99">
        <f>NES16+NET16</f>
        <v>6938.17</v>
      </c>
      <c r="NEW16" s="49">
        <v>10</v>
      </c>
      <c r="NEX16" s="94" t="s">
        <v>631</v>
      </c>
      <c r="NEY16" s="49">
        <v>372</v>
      </c>
      <c r="NEZ16" s="49" t="s">
        <v>625</v>
      </c>
      <c r="NFA16" s="95" t="s">
        <v>632</v>
      </c>
      <c r="NFB16" s="49" t="s">
        <v>629</v>
      </c>
      <c r="NFC16" s="96">
        <v>167</v>
      </c>
      <c r="NFD16" s="97">
        <v>20.96</v>
      </c>
      <c r="NFE16" s="99">
        <f>NFD16*NFC16</f>
        <v>3500.32</v>
      </c>
      <c r="NFF16" s="94">
        <f>NEY16-NFC16</f>
        <v>205</v>
      </c>
      <c r="NFG16" s="97">
        <v>16.77</v>
      </c>
      <c r="NFH16" s="99">
        <f>NFG16*NFF16</f>
        <v>3437.85</v>
      </c>
      <c r="NFI16" s="99">
        <f>NFH16+NFE16</f>
        <v>6938.17</v>
      </c>
      <c r="NFJ16" s="94"/>
      <c r="NFK16" s="99">
        <f>NFI16+NFJ16</f>
        <v>6938.17</v>
      </c>
      <c r="NFM16" s="49">
        <v>10</v>
      </c>
      <c r="NFN16" s="94" t="s">
        <v>631</v>
      </c>
      <c r="NFO16" s="49">
        <v>372</v>
      </c>
      <c r="NFP16" s="49" t="s">
        <v>625</v>
      </c>
      <c r="NFQ16" s="95" t="s">
        <v>632</v>
      </c>
      <c r="NFR16" s="49" t="s">
        <v>629</v>
      </c>
      <c r="NFS16" s="96">
        <v>167</v>
      </c>
      <c r="NFT16" s="97">
        <v>20.96</v>
      </c>
      <c r="NFU16" s="99">
        <f>NFT16*NFS16</f>
        <v>3500.32</v>
      </c>
      <c r="NFV16" s="94">
        <f>NFO16-NFS16</f>
        <v>205</v>
      </c>
      <c r="NFW16" s="97">
        <v>16.77</v>
      </c>
      <c r="NFX16" s="99">
        <f>NFW16*NFV16</f>
        <v>3437.85</v>
      </c>
      <c r="NFY16" s="99">
        <f>NFX16+NFU16</f>
        <v>6938.17</v>
      </c>
      <c r="NFZ16" s="94"/>
      <c r="NGA16" s="99">
        <f>NFY16+NFZ16</f>
        <v>6938.17</v>
      </c>
      <c r="NGC16" s="49">
        <v>10</v>
      </c>
      <c r="NGD16" s="94" t="s">
        <v>631</v>
      </c>
      <c r="NGE16" s="49">
        <v>372</v>
      </c>
      <c r="NGF16" s="49" t="s">
        <v>625</v>
      </c>
      <c r="NGG16" s="95" t="s">
        <v>632</v>
      </c>
      <c r="NGH16" s="49" t="s">
        <v>629</v>
      </c>
      <c r="NGI16" s="96">
        <v>167</v>
      </c>
      <c r="NGJ16" s="97">
        <v>20.96</v>
      </c>
      <c r="NGK16" s="99">
        <f>NGJ16*NGI16</f>
        <v>3500.32</v>
      </c>
      <c r="NGL16" s="94">
        <f>NGE16-NGI16</f>
        <v>205</v>
      </c>
      <c r="NGM16" s="97">
        <v>16.77</v>
      </c>
      <c r="NGN16" s="99">
        <f>NGM16*NGL16</f>
        <v>3437.85</v>
      </c>
      <c r="NGO16" s="99">
        <f>NGN16+NGK16</f>
        <v>6938.17</v>
      </c>
      <c r="NGP16" s="94"/>
      <c r="NGQ16" s="99">
        <f>NGO16+NGP16</f>
        <v>6938.17</v>
      </c>
      <c r="NGS16" s="49">
        <v>10</v>
      </c>
      <c r="NGT16" s="94" t="s">
        <v>631</v>
      </c>
      <c r="NGU16" s="49">
        <v>372</v>
      </c>
      <c r="NGV16" s="49" t="s">
        <v>625</v>
      </c>
      <c r="NGW16" s="95" t="s">
        <v>632</v>
      </c>
      <c r="NGX16" s="49" t="s">
        <v>629</v>
      </c>
      <c r="NGY16" s="96">
        <v>167</v>
      </c>
      <c r="NGZ16" s="97">
        <v>20.96</v>
      </c>
      <c r="NHA16" s="99">
        <f>NGZ16*NGY16</f>
        <v>3500.32</v>
      </c>
      <c r="NHB16" s="94">
        <f>NGU16-NGY16</f>
        <v>205</v>
      </c>
      <c r="NHC16" s="97">
        <v>16.77</v>
      </c>
      <c r="NHD16" s="99">
        <f>NHC16*NHB16</f>
        <v>3437.85</v>
      </c>
      <c r="NHE16" s="99">
        <f>NHD16+NHA16</f>
        <v>6938.17</v>
      </c>
      <c r="NHF16" s="94"/>
      <c r="NHG16" s="99">
        <f>NHE16+NHF16</f>
        <v>6938.17</v>
      </c>
      <c r="NHI16" s="49">
        <v>10</v>
      </c>
      <c r="NHJ16" s="94" t="s">
        <v>631</v>
      </c>
      <c r="NHK16" s="49">
        <v>372</v>
      </c>
      <c r="NHL16" s="49" t="s">
        <v>625</v>
      </c>
      <c r="NHM16" s="95" t="s">
        <v>632</v>
      </c>
      <c r="NHN16" s="49" t="s">
        <v>629</v>
      </c>
      <c r="NHO16" s="96">
        <v>167</v>
      </c>
      <c r="NHP16" s="97">
        <v>20.96</v>
      </c>
      <c r="NHQ16" s="99">
        <f>NHP16*NHO16</f>
        <v>3500.32</v>
      </c>
      <c r="NHR16" s="94">
        <f>NHK16-NHO16</f>
        <v>205</v>
      </c>
      <c r="NHS16" s="97">
        <v>16.77</v>
      </c>
      <c r="NHT16" s="99">
        <f>NHS16*NHR16</f>
        <v>3437.85</v>
      </c>
      <c r="NHU16" s="99">
        <f>NHT16+NHQ16</f>
        <v>6938.17</v>
      </c>
      <c r="NHV16" s="94"/>
      <c r="NHW16" s="99">
        <f>NHU16+NHV16</f>
        <v>6938.17</v>
      </c>
      <c r="NHY16" s="49">
        <v>10</v>
      </c>
      <c r="NHZ16" s="94" t="s">
        <v>631</v>
      </c>
      <c r="NIA16" s="49">
        <v>372</v>
      </c>
      <c r="NIB16" s="49" t="s">
        <v>625</v>
      </c>
      <c r="NIC16" s="95" t="s">
        <v>632</v>
      </c>
      <c r="NID16" s="49" t="s">
        <v>629</v>
      </c>
      <c r="NIE16" s="96">
        <v>167</v>
      </c>
      <c r="NIF16" s="97">
        <v>20.96</v>
      </c>
      <c r="NIG16" s="99">
        <f>NIF16*NIE16</f>
        <v>3500.32</v>
      </c>
      <c r="NIH16" s="94">
        <f>NIA16-NIE16</f>
        <v>205</v>
      </c>
      <c r="NII16" s="97">
        <v>16.77</v>
      </c>
      <c r="NIJ16" s="99">
        <f>NII16*NIH16</f>
        <v>3437.85</v>
      </c>
      <c r="NIK16" s="99">
        <f>NIJ16+NIG16</f>
        <v>6938.17</v>
      </c>
      <c r="NIL16" s="94"/>
      <c r="NIM16" s="99">
        <f>NIK16+NIL16</f>
        <v>6938.17</v>
      </c>
      <c r="NIO16" s="49">
        <v>10</v>
      </c>
      <c r="NIP16" s="94" t="s">
        <v>631</v>
      </c>
      <c r="NIQ16" s="49">
        <v>372</v>
      </c>
      <c r="NIR16" s="49" t="s">
        <v>625</v>
      </c>
      <c r="NIS16" s="95" t="s">
        <v>632</v>
      </c>
      <c r="NIT16" s="49" t="s">
        <v>629</v>
      </c>
      <c r="NIU16" s="96">
        <v>167</v>
      </c>
      <c r="NIV16" s="97">
        <v>20.96</v>
      </c>
      <c r="NIW16" s="99">
        <f>NIV16*NIU16</f>
        <v>3500.32</v>
      </c>
      <c r="NIX16" s="94">
        <f>NIQ16-NIU16</f>
        <v>205</v>
      </c>
      <c r="NIY16" s="97">
        <v>16.77</v>
      </c>
      <c r="NIZ16" s="99">
        <f>NIY16*NIX16</f>
        <v>3437.85</v>
      </c>
      <c r="NJA16" s="99">
        <f>NIZ16+NIW16</f>
        <v>6938.17</v>
      </c>
      <c r="NJB16" s="94"/>
      <c r="NJC16" s="99">
        <f>NJA16+NJB16</f>
        <v>6938.17</v>
      </c>
      <c r="NJE16" s="49">
        <v>10</v>
      </c>
      <c r="NJF16" s="94" t="s">
        <v>631</v>
      </c>
      <c r="NJG16" s="49">
        <v>372</v>
      </c>
      <c r="NJH16" s="49" t="s">
        <v>625</v>
      </c>
      <c r="NJI16" s="95" t="s">
        <v>632</v>
      </c>
      <c r="NJJ16" s="49" t="s">
        <v>629</v>
      </c>
      <c r="NJK16" s="96">
        <v>167</v>
      </c>
      <c r="NJL16" s="97">
        <v>20.96</v>
      </c>
      <c r="NJM16" s="99">
        <f>NJL16*NJK16</f>
        <v>3500.32</v>
      </c>
      <c r="NJN16" s="94">
        <f>NJG16-NJK16</f>
        <v>205</v>
      </c>
      <c r="NJO16" s="97">
        <v>16.77</v>
      </c>
      <c r="NJP16" s="99">
        <f>NJO16*NJN16</f>
        <v>3437.85</v>
      </c>
      <c r="NJQ16" s="99">
        <f>NJP16+NJM16</f>
        <v>6938.17</v>
      </c>
      <c r="NJR16" s="94"/>
      <c r="NJS16" s="99">
        <f>NJQ16+NJR16</f>
        <v>6938.17</v>
      </c>
      <c r="NJU16" s="49">
        <v>10</v>
      </c>
      <c r="NJV16" s="94" t="s">
        <v>631</v>
      </c>
      <c r="NJW16" s="49">
        <v>372</v>
      </c>
      <c r="NJX16" s="49" t="s">
        <v>625</v>
      </c>
      <c r="NJY16" s="95" t="s">
        <v>632</v>
      </c>
      <c r="NJZ16" s="49" t="s">
        <v>629</v>
      </c>
      <c r="NKA16" s="96">
        <v>167</v>
      </c>
      <c r="NKB16" s="97">
        <v>20.96</v>
      </c>
      <c r="NKC16" s="99">
        <f>NKB16*NKA16</f>
        <v>3500.32</v>
      </c>
      <c r="NKD16" s="94">
        <f>NJW16-NKA16</f>
        <v>205</v>
      </c>
      <c r="NKE16" s="97">
        <v>16.77</v>
      </c>
      <c r="NKF16" s="99">
        <f>NKE16*NKD16</f>
        <v>3437.85</v>
      </c>
      <c r="NKG16" s="99">
        <f>NKF16+NKC16</f>
        <v>6938.17</v>
      </c>
      <c r="NKH16" s="94"/>
      <c r="NKI16" s="99">
        <f>NKG16+NKH16</f>
        <v>6938.17</v>
      </c>
      <c r="NKK16" s="49">
        <v>10</v>
      </c>
      <c r="NKL16" s="94" t="s">
        <v>631</v>
      </c>
      <c r="NKM16" s="49">
        <v>372</v>
      </c>
      <c r="NKN16" s="49" t="s">
        <v>625</v>
      </c>
      <c r="NKO16" s="95" t="s">
        <v>632</v>
      </c>
      <c r="NKP16" s="49" t="s">
        <v>629</v>
      </c>
      <c r="NKQ16" s="96">
        <v>167</v>
      </c>
      <c r="NKR16" s="97">
        <v>20.96</v>
      </c>
      <c r="NKS16" s="99">
        <f>NKR16*NKQ16</f>
        <v>3500.32</v>
      </c>
      <c r="NKT16" s="94">
        <f>NKM16-NKQ16</f>
        <v>205</v>
      </c>
      <c r="NKU16" s="97">
        <v>16.77</v>
      </c>
      <c r="NKV16" s="99">
        <f>NKU16*NKT16</f>
        <v>3437.85</v>
      </c>
      <c r="NKW16" s="99">
        <f>NKV16+NKS16</f>
        <v>6938.17</v>
      </c>
      <c r="NKX16" s="94"/>
      <c r="NKY16" s="99">
        <f>NKW16+NKX16</f>
        <v>6938.17</v>
      </c>
      <c r="NLA16" s="49">
        <v>10</v>
      </c>
      <c r="NLB16" s="94" t="s">
        <v>631</v>
      </c>
      <c r="NLC16" s="49">
        <v>372</v>
      </c>
      <c r="NLD16" s="49" t="s">
        <v>625</v>
      </c>
      <c r="NLE16" s="95" t="s">
        <v>632</v>
      </c>
      <c r="NLF16" s="49" t="s">
        <v>629</v>
      </c>
      <c r="NLG16" s="96">
        <v>167</v>
      </c>
      <c r="NLH16" s="97">
        <v>20.96</v>
      </c>
      <c r="NLI16" s="99">
        <f>NLH16*NLG16</f>
        <v>3500.32</v>
      </c>
      <c r="NLJ16" s="94">
        <f>NLC16-NLG16</f>
        <v>205</v>
      </c>
      <c r="NLK16" s="97">
        <v>16.77</v>
      </c>
      <c r="NLL16" s="99">
        <f>NLK16*NLJ16</f>
        <v>3437.85</v>
      </c>
      <c r="NLM16" s="99">
        <f>NLL16+NLI16</f>
        <v>6938.17</v>
      </c>
      <c r="NLN16" s="94"/>
      <c r="NLO16" s="99">
        <f>NLM16+NLN16</f>
        <v>6938.17</v>
      </c>
      <c r="NLQ16" s="49">
        <v>10</v>
      </c>
      <c r="NLR16" s="94" t="s">
        <v>631</v>
      </c>
      <c r="NLS16" s="49">
        <v>372</v>
      </c>
      <c r="NLT16" s="49" t="s">
        <v>625</v>
      </c>
      <c r="NLU16" s="95" t="s">
        <v>632</v>
      </c>
      <c r="NLV16" s="49" t="s">
        <v>629</v>
      </c>
      <c r="NLW16" s="96">
        <v>167</v>
      </c>
      <c r="NLX16" s="97">
        <v>20.96</v>
      </c>
      <c r="NLY16" s="99">
        <f>NLX16*NLW16</f>
        <v>3500.32</v>
      </c>
      <c r="NLZ16" s="94">
        <f>NLS16-NLW16</f>
        <v>205</v>
      </c>
      <c r="NMA16" s="97">
        <v>16.77</v>
      </c>
      <c r="NMB16" s="99">
        <f>NMA16*NLZ16</f>
        <v>3437.85</v>
      </c>
      <c r="NMC16" s="99">
        <f>NMB16+NLY16</f>
        <v>6938.17</v>
      </c>
      <c r="NMD16" s="94"/>
      <c r="NME16" s="99">
        <f>NMC16+NMD16</f>
        <v>6938.17</v>
      </c>
      <c r="NMG16" s="49">
        <v>10</v>
      </c>
      <c r="NMH16" s="94" t="s">
        <v>631</v>
      </c>
      <c r="NMI16" s="49">
        <v>372</v>
      </c>
      <c r="NMJ16" s="49" t="s">
        <v>625</v>
      </c>
      <c r="NMK16" s="95" t="s">
        <v>632</v>
      </c>
      <c r="NML16" s="49" t="s">
        <v>629</v>
      </c>
      <c r="NMM16" s="96">
        <v>167</v>
      </c>
      <c r="NMN16" s="97">
        <v>20.96</v>
      </c>
      <c r="NMO16" s="99">
        <f>NMN16*NMM16</f>
        <v>3500.32</v>
      </c>
      <c r="NMP16" s="94">
        <f>NMI16-NMM16</f>
        <v>205</v>
      </c>
      <c r="NMQ16" s="97">
        <v>16.77</v>
      </c>
      <c r="NMR16" s="99">
        <f>NMQ16*NMP16</f>
        <v>3437.85</v>
      </c>
      <c r="NMS16" s="99">
        <f>NMR16+NMO16</f>
        <v>6938.17</v>
      </c>
      <c r="NMT16" s="94"/>
      <c r="NMU16" s="99">
        <f>NMS16+NMT16</f>
        <v>6938.17</v>
      </c>
      <c r="NMW16" s="49">
        <v>10</v>
      </c>
      <c r="NMX16" s="94" t="s">
        <v>631</v>
      </c>
      <c r="NMY16" s="49">
        <v>372</v>
      </c>
      <c r="NMZ16" s="49" t="s">
        <v>625</v>
      </c>
      <c r="NNA16" s="95" t="s">
        <v>632</v>
      </c>
      <c r="NNB16" s="49" t="s">
        <v>629</v>
      </c>
      <c r="NNC16" s="96">
        <v>167</v>
      </c>
      <c r="NND16" s="97">
        <v>20.96</v>
      </c>
      <c r="NNE16" s="99">
        <f>NND16*NNC16</f>
        <v>3500.32</v>
      </c>
      <c r="NNF16" s="94">
        <f>NMY16-NNC16</f>
        <v>205</v>
      </c>
      <c r="NNG16" s="97">
        <v>16.77</v>
      </c>
      <c r="NNH16" s="99">
        <f>NNG16*NNF16</f>
        <v>3437.85</v>
      </c>
      <c r="NNI16" s="99">
        <f>NNH16+NNE16</f>
        <v>6938.17</v>
      </c>
      <c r="NNJ16" s="94"/>
      <c r="NNK16" s="99">
        <f>NNI16+NNJ16</f>
        <v>6938.17</v>
      </c>
      <c r="NNM16" s="49">
        <v>10</v>
      </c>
      <c r="NNN16" s="94" t="s">
        <v>631</v>
      </c>
      <c r="NNO16" s="49">
        <v>372</v>
      </c>
      <c r="NNP16" s="49" t="s">
        <v>625</v>
      </c>
      <c r="NNQ16" s="95" t="s">
        <v>632</v>
      </c>
      <c r="NNR16" s="49" t="s">
        <v>629</v>
      </c>
      <c r="NNS16" s="96">
        <v>167</v>
      </c>
      <c r="NNT16" s="97">
        <v>20.96</v>
      </c>
      <c r="NNU16" s="99">
        <f>NNT16*NNS16</f>
        <v>3500.32</v>
      </c>
      <c r="NNV16" s="94">
        <f>NNO16-NNS16</f>
        <v>205</v>
      </c>
      <c r="NNW16" s="97">
        <v>16.77</v>
      </c>
      <c r="NNX16" s="99">
        <f>NNW16*NNV16</f>
        <v>3437.85</v>
      </c>
      <c r="NNY16" s="99">
        <f>NNX16+NNU16</f>
        <v>6938.17</v>
      </c>
      <c r="NNZ16" s="94"/>
      <c r="NOA16" s="99">
        <f>NNY16+NNZ16</f>
        <v>6938.17</v>
      </c>
      <c r="NOC16" s="49">
        <v>10</v>
      </c>
      <c r="NOD16" s="94" t="s">
        <v>631</v>
      </c>
      <c r="NOE16" s="49">
        <v>372</v>
      </c>
      <c r="NOF16" s="49" t="s">
        <v>625</v>
      </c>
      <c r="NOG16" s="95" t="s">
        <v>632</v>
      </c>
      <c r="NOH16" s="49" t="s">
        <v>629</v>
      </c>
      <c r="NOI16" s="96">
        <v>167</v>
      </c>
      <c r="NOJ16" s="97">
        <v>20.96</v>
      </c>
      <c r="NOK16" s="99">
        <f>NOJ16*NOI16</f>
        <v>3500.32</v>
      </c>
      <c r="NOL16" s="94">
        <f>NOE16-NOI16</f>
        <v>205</v>
      </c>
      <c r="NOM16" s="97">
        <v>16.77</v>
      </c>
      <c r="NON16" s="99">
        <f>NOM16*NOL16</f>
        <v>3437.85</v>
      </c>
      <c r="NOO16" s="99">
        <f>NON16+NOK16</f>
        <v>6938.17</v>
      </c>
      <c r="NOP16" s="94"/>
      <c r="NOQ16" s="99">
        <f>NOO16+NOP16</f>
        <v>6938.17</v>
      </c>
      <c r="NOS16" s="49">
        <v>10</v>
      </c>
      <c r="NOT16" s="94" t="s">
        <v>631</v>
      </c>
      <c r="NOU16" s="49">
        <v>372</v>
      </c>
      <c r="NOV16" s="49" t="s">
        <v>625</v>
      </c>
      <c r="NOW16" s="95" t="s">
        <v>632</v>
      </c>
      <c r="NOX16" s="49" t="s">
        <v>629</v>
      </c>
      <c r="NOY16" s="96">
        <v>167</v>
      </c>
      <c r="NOZ16" s="97">
        <v>20.96</v>
      </c>
      <c r="NPA16" s="99">
        <f>NOZ16*NOY16</f>
        <v>3500.32</v>
      </c>
      <c r="NPB16" s="94">
        <f>NOU16-NOY16</f>
        <v>205</v>
      </c>
      <c r="NPC16" s="97">
        <v>16.77</v>
      </c>
      <c r="NPD16" s="99">
        <f>NPC16*NPB16</f>
        <v>3437.85</v>
      </c>
      <c r="NPE16" s="99">
        <f>NPD16+NPA16</f>
        <v>6938.17</v>
      </c>
      <c r="NPF16" s="94"/>
      <c r="NPG16" s="99">
        <f>NPE16+NPF16</f>
        <v>6938.17</v>
      </c>
      <c r="NPI16" s="49">
        <v>10</v>
      </c>
      <c r="NPJ16" s="94" t="s">
        <v>631</v>
      </c>
      <c r="NPK16" s="49">
        <v>372</v>
      </c>
      <c r="NPL16" s="49" t="s">
        <v>625</v>
      </c>
      <c r="NPM16" s="95" t="s">
        <v>632</v>
      </c>
      <c r="NPN16" s="49" t="s">
        <v>629</v>
      </c>
      <c r="NPO16" s="96">
        <v>167</v>
      </c>
      <c r="NPP16" s="97">
        <v>20.96</v>
      </c>
      <c r="NPQ16" s="99">
        <f>NPP16*NPO16</f>
        <v>3500.32</v>
      </c>
      <c r="NPR16" s="94">
        <f>NPK16-NPO16</f>
        <v>205</v>
      </c>
      <c r="NPS16" s="97">
        <v>16.77</v>
      </c>
      <c r="NPT16" s="99">
        <f>NPS16*NPR16</f>
        <v>3437.85</v>
      </c>
      <c r="NPU16" s="99">
        <f>NPT16+NPQ16</f>
        <v>6938.17</v>
      </c>
      <c r="NPV16" s="94"/>
      <c r="NPW16" s="99">
        <f>NPU16+NPV16</f>
        <v>6938.17</v>
      </c>
      <c r="NPY16" s="49">
        <v>10</v>
      </c>
      <c r="NPZ16" s="94" t="s">
        <v>631</v>
      </c>
      <c r="NQA16" s="49">
        <v>372</v>
      </c>
      <c r="NQB16" s="49" t="s">
        <v>625</v>
      </c>
      <c r="NQC16" s="95" t="s">
        <v>632</v>
      </c>
      <c r="NQD16" s="49" t="s">
        <v>629</v>
      </c>
      <c r="NQE16" s="96">
        <v>167</v>
      </c>
      <c r="NQF16" s="97">
        <v>20.96</v>
      </c>
      <c r="NQG16" s="99">
        <f>NQF16*NQE16</f>
        <v>3500.32</v>
      </c>
      <c r="NQH16" s="94">
        <f>NQA16-NQE16</f>
        <v>205</v>
      </c>
      <c r="NQI16" s="97">
        <v>16.77</v>
      </c>
      <c r="NQJ16" s="99">
        <f>NQI16*NQH16</f>
        <v>3437.85</v>
      </c>
      <c r="NQK16" s="99">
        <f>NQJ16+NQG16</f>
        <v>6938.17</v>
      </c>
      <c r="NQL16" s="94"/>
      <c r="NQM16" s="99">
        <f>NQK16+NQL16</f>
        <v>6938.17</v>
      </c>
      <c r="NQO16" s="49">
        <v>10</v>
      </c>
      <c r="NQP16" s="94" t="s">
        <v>631</v>
      </c>
      <c r="NQQ16" s="49">
        <v>372</v>
      </c>
      <c r="NQR16" s="49" t="s">
        <v>625</v>
      </c>
      <c r="NQS16" s="95" t="s">
        <v>632</v>
      </c>
      <c r="NQT16" s="49" t="s">
        <v>629</v>
      </c>
      <c r="NQU16" s="96">
        <v>167</v>
      </c>
      <c r="NQV16" s="97">
        <v>20.96</v>
      </c>
      <c r="NQW16" s="99">
        <f>NQV16*NQU16</f>
        <v>3500.32</v>
      </c>
      <c r="NQX16" s="94">
        <f>NQQ16-NQU16</f>
        <v>205</v>
      </c>
      <c r="NQY16" s="97">
        <v>16.77</v>
      </c>
      <c r="NQZ16" s="99">
        <f>NQY16*NQX16</f>
        <v>3437.85</v>
      </c>
      <c r="NRA16" s="99">
        <f>NQZ16+NQW16</f>
        <v>6938.17</v>
      </c>
      <c r="NRB16" s="94"/>
      <c r="NRC16" s="99">
        <f>NRA16+NRB16</f>
        <v>6938.17</v>
      </c>
      <c r="NRE16" s="49">
        <v>10</v>
      </c>
      <c r="NRF16" s="94" t="s">
        <v>631</v>
      </c>
      <c r="NRG16" s="49">
        <v>372</v>
      </c>
      <c r="NRH16" s="49" t="s">
        <v>625</v>
      </c>
      <c r="NRI16" s="95" t="s">
        <v>632</v>
      </c>
      <c r="NRJ16" s="49" t="s">
        <v>629</v>
      </c>
      <c r="NRK16" s="96">
        <v>167</v>
      </c>
      <c r="NRL16" s="97">
        <v>20.96</v>
      </c>
      <c r="NRM16" s="99">
        <f>NRL16*NRK16</f>
        <v>3500.32</v>
      </c>
      <c r="NRN16" s="94">
        <f>NRG16-NRK16</f>
        <v>205</v>
      </c>
      <c r="NRO16" s="97">
        <v>16.77</v>
      </c>
      <c r="NRP16" s="99">
        <f>NRO16*NRN16</f>
        <v>3437.85</v>
      </c>
      <c r="NRQ16" s="99">
        <f>NRP16+NRM16</f>
        <v>6938.17</v>
      </c>
      <c r="NRR16" s="94"/>
      <c r="NRS16" s="99">
        <f>NRQ16+NRR16</f>
        <v>6938.17</v>
      </c>
      <c r="NRU16" s="49">
        <v>10</v>
      </c>
      <c r="NRV16" s="94" t="s">
        <v>631</v>
      </c>
      <c r="NRW16" s="49">
        <v>372</v>
      </c>
      <c r="NRX16" s="49" t="s">
        <v>625</v>
      </c>
      <c r="NRY16" s="95" t="s">
        <v>632</v>
      </c>
      <c r="NRZ16" s="49" t="s">
        <v>629</v>
      </c>
      <c r="NSA16" s="96">
        <v>167</v>
      </c>
      <c r="NSB16" s="97">
        <v>20.96</v>
      </c>
      <c r="NSC16" s="99">
        <f>NSB16*NSA16</f>
        <v>3500.32</v>
      </c>
      <c r="NSD16" s="94">
        <f>NRW16-NSA16</f>
        <v>205</v>
      </c>
      <c r="NSE16" s="97">
        <v>16.77</v>
      </c>
      <c r="NSF16" s="99">
        <f>NSE16*NSD16</f>
        <v>3437.85</v>
      </c>
      <c r="NSG16" s="99">
        <f>NSF16+NSC16</f>
        <v>6938.17</v>
      </c>
      <c r="NSH16" s="94"/>
      <c r="NSI16" s="99">
        <f>NSG16+NSH16</f>
        <v>6938.17</v>
      </c>
      <c r="NSK16" s="49">
        <v>10</v>
      </c>
      <c r="NSL16" s="94" t="s">
        <v>631</v>
      </c>
      <c r="NSM16" s="49">
        <v>372</v>
      </c>
      <c r="NSN16" s="49" t="s">
        <v>625</v>
      </c>
      <c r="NSO16" s="95" t="s">
        <v>632</v>
      </c>
      <c r="NSP16" s="49" t="s">
        <v>629</v>
      </c>
      <c r="NSQ16" s="96">
        <v>167</v>
      </c>
      <c r="NSR16" s="97">
        <v>20.96</v>
      </c>
      <c r="NSS16" s="99">
        <f>NSR16*NSQ16</f>
        <v>3500.32</v>
      </c>
      <c r="NST16" s="94">
        <f>NSM16-NSQ16</f>
        <v>205</v>
      </c>
      <c r="NSU16" s="97">
        <v>16.77</v>
      </c>
      <c r="NSV16" s="99">
        <f>NSU16*NST16</f>
        <v>3437.85</v>
      </c>
      <c r="NSW16" s="99">
        <f>NSV16+NSS16</f>
        <v>6938.17</v>
      </c>
      <c r="NSX16" s="94"/>
      <c r="NSY16" s="99">
        <f>NSW16+NSX16</f>
        <v>6938.17</v>
      </c>
      <c r="NTA16" s="49">
        <v>10</v>
      </c>
      <c r="NTB16" s="94" t="s">
        <v>631</v>
      </c>
      <c r="NTC16" s="49">
        <v>372</v>
      </c>
      <c r="NTD16" s="49" t="s">
        <v>625</v>
      </c>
      <c r="NTE16" s="95" t="s">
        <v>632</v>
      </c>
      <c r="NTF16" s="49" t="s">
        <v>629</v>
      </c>
      <c r="NTG16" s="96">
        <v>167</v>
      </c>
      <c r="NTH16" s="97">
        <v>20.96</v>
      </c>
      <c r="NTI16" s="99">
        <f>NTH16*NTG16</f>
        <v>3500.32</v>
      </c>
      <c r="NTJ16" s="94">
        <f>NTC16-NTG16</f>
        <v>205</v>
      </c>
      <c r="NTK16" s="97">
        <v>16.77</v>
      </c>
      <c r="NTL16" s="99">
        <f>NTK16*NTJ16</f>
        <v>3437.85</v>
      </c>
      <c r="NTM16" s="99">
        <f>NTL16+NTI16</f>
        <v>6938.17</v>
      </c>
      <c r="NTN16" s="94"/>
      <c r="NTO16" s="99">
        <f>NTM16+NTN16</f>
        <v>6938.17</v>
      </c>
      <c r="NTQ16" s="49">
        <v>10</v>
      </c>
      <c r="NTR16" s="94" t="s">
        <v>631</v>
      </c>
      <c r="NTS16" s="49">
        <v>372</v>
      </c>
      <c r="NTT16" s="49" t="s">
        <v>625</v>
      </c>
      <c r="NTU16" s="95" t="s">
        <v>632</v>
      </c>
      <c r="NTV16" s="49" t="s">
        <v>629</v>
      </c>
      <c r="NTW16" s="96">
        <v>167</v>
      </c>
      <c r="NTX16" s="97">
        <v>20.96</v>
      </c>
      <c r="NTY16" s="99">
        <f>NTX16*NTW16</f>
        <v>3500.32</v>
      </c>
      <c r="NTZ16" s="94">
        <f>NTS16-NTW16</f>
        <v>205</v>
      </c>
      <c r="NUA16" s="97">
        <v>16.77</v>
      </c>
      <c r="NUB16" s="99">
        <f>NUA16*NTZ16</f>
        <v>3437.85</v>
      </c>
      <c r="NUC16" s="99">
        <f>NUB16+NTY16</f>
        <v>6938.17</v>
      </c>
      <c r="NUD16" s="94"/>
      <c r="NUE16" s="99">
        <f>NUC16+NUD16</f>
        <v>6938.17</v>
      </c>
      <c r="NUG16" s="49">
        <v>10</v>
      </c>
      <c r="NUH16" s="94" t="s">
        <v>631</v>
      </c>
      <c r="NUI16" s="49">
        <v>372</v>
      </c>
      <c r="NUJ16" s="49" t="s">
        <v>625</v>
      </c>
      <c r="NUK16" s="95" t="s">
        <v>632</v>
      </c>
      <c r="NUL16" s="49" t="s">
        <v>629</v>
      </c>
      <c r="NUM16" s="96">
        <v>167</v>
      </c>
      <c r="NUN16" s="97">
        <v>20.96</v>
      </c>
      <c r="NUO16" s="99">
        <f>NUN16*NUM16</f>
        <v>3500.32</v>
      </c>
      <c r="NUP16" s="94">
        <f>NUI16-NUM16</f>
        <v>205</v>
      </c>
      <c r="NUQ16" s="97">
        <v>16.77</v>
      </c>
      <c r="NUR16" s="99">
        <f>NUQ16*NUP16</f>
        <v>3437.85</v>
      </c>
      <c r="NUS16" s="99">
        <f>NUR16+NUO16</f>
        <v>6938.17</v>
      </c>
      <c r="NUT16" s="94"/>
      <c r="NUU16" s="99">
        <f>NUS16+NUT16</f>
        <v>6938.17</v>
      </c>
      <c r="NUW16" s="49">
        <v>10</v>
      </c>
      <c r="NUX16" s="94" t="s">
        <v>631</v>
      </c>
      <c r="NUY16" s="49">
        <v>372</v>
      </c>
      <c r="NUZ16" s="49" t="s">
        <v>625</v>
      </c>
      <c r="NVA16" s="95" t="s">
        <v>632</v>
      </c>
      <c r="NVB16" s="49" t="s">
        <v>629</v>
      </c>
      <c r="NVC16" s="96">
        <v>167</v>
      </c>
      <c r="NVD16" s="97">
        <v>20.96</v>
      </c>
      <c r="NVE16" s="99">
        <f>NVD16*NVC16</f>
        <v>3500.32</v>
      </c>
      <c r="NVF16" s="94">
        <f>NUY16-NVC16</f>
        <v>205</v>
      </c>
      <c r="NVG16" s="97">
        <v>16.77</v>
      </c>
      <c r="NVH16" s="99">
        <f>NVG16*NVF16</f>
        <v>3437.85</v>
      </c>
      <c r="NVI16" s="99">
        <f>NVH16+NVE16</f>
        <v>6938.17</v>
      </c>
      <c r="NVJ16" s="94"/>
      <c r="NVK16" s="99">
        <f>NVI16+NVJ16</f>
        <v>6938.17</v>
      </c>
      <c r="NVM16" s="49">
        <v>10</v>
      </c>
      <c r="NVN16" s="94" t="s">
        <v>631</v>
      </c>
      <c r="NVO16" s="49">
        <v>372</v>
      </c>
      <c r="NVP16" s="49" t="s">
        <v>625</v>
      </c>
      <c r="NVQ16" s="95" t="s">
        <v>632</v>
      </c>
      <c r="NVR16" s="49" t="s">
        <v>629</v>
      </c>
      <c r="NVS16" s="96">
        <v>167</v>
      </c>
      <c r="NVT16" s="97">
        <v>20.96</v>
      </c>
      <c r="NVU16" s="99">
        <f>NVT16*NVS16</f>
        <v>3500.32</v>
      </c>
      <c r="NVV16" s="94">
        <f>NVO16-NVS16</f>
        <v>205</v>
      </c>
      <c r="NVW16" s="97">
        <v>16.77</v>
      </c>
      <c r="NVX16" s="99">
        <f>NVW16*NVV16</f>
        <v>3437.85</v>
      </c>
      <c r="NVY16" s="99">
        <f>NVX16+NVU16</f>
        <v>6938.17</v>
      </c>
      <c r="NVZ16" s="94"/>
      <c r="NWA16" s="99">
        <f>NVY16+NVZ16</f>
        <v>6938.17</v>
      </c>
      <c r="NWC16" s="49">
        <v>10</v>
      </c>
      <c r="NWD16" s="94" t="s">
        <v>631</v>
      </c>
      <c r="NWE16" s="49">
        <v>372</v>
      </c>
      <c r="NWF16" s="49" t="s">
        <v>625</v>
      </c>
      <c r="NWG16" s="95" t="s">
        <v>632</v>
      </c>
      <c r="NWH16" s="49" t="s">
        <v>629</v>
      </c>
      <c r="NWI16" s="96">
        <v>167</v>
      </c>
      <c r="NWJ16" s="97">
        <v>20.96</v>
      </c>
      <c r="NWK16" s="99">
        <f>NWJ16*NWI16</f>
        <v>3500.32</v>
      </c>
      <c r="NWL16" s="94">
        <f>NWE16-NWI16</f>
        <v>205</v>
      </c>
      <c r="NWM16" s="97">
        <v>16.77</v>
      </c>
      <c r="NWN16" s="99">
        <f>NWM16*NWL16</f>
        <v>3437.85</v>
      </c>
      <c r="NWO16" s="99">
        <f>NWN16+NWK16</f>
        <v>6938.17</v>
      </c>
      <c r="NWP16" s="94"/>
      <c r="NWQ16" s="99">
        <f>NWO16+NWP16</f>
        <v>6938.17</v>
      </c>
      <c r="NWS16" s="49">
        <v>10</v>
      </c>
      <c r="NWT16" s="94" t="s">
        <v>631</v>
      </c>
      <c r="NWU16" s="49">
        <v>372</v>
      </c>
      <c r="NWV16" s="49" t="s">
        <v>625</v>
      </c>
      <c r="NWW16" s="95" t="s">
        <v>632</v>
      </c>
      <c r="NWX16" s="49" t="s">
        <v>629</v>
      </c>
      <c r="NWY16" s="96">
        <v>167</v>
      </c>
      <c r="NWZ16" s="97">
        <v>20.96</v>
      </c>
      <c r="NXA16" s="99">
        <f>NWZ16*NWY16</f>
        <v>3500.32</v>
      </c>
      <c r="NXB16" s="94">
        <f>NWU16-NWY16</f>
        <v>205</v>
      </c>
      <c r="NXC16" s="97">
        <v>16.77</v>
      </c>
      <c r="NXD16" s="99">
        <f>NXC16*NXB16</f>
        <v>3437.85</v>
      </c>
      <c r="NXE16" s="99">
        <f>NXD16+NXA16</f>
        <v>6938.17</v>
      </c>
      <c r="NXF16" s="94"/>
      <c r="NXG16" s="99">
        <f>NXE16+NXF16</f>
        <v>6938.17</v>
      </c>
      <c r="NXI16" s="49">
        <v>10</v>
      </c>
      <c r="NXJ16" s="94" t="s">
        <v>631</v>
      </c>
      <c r="NXK16" s="49">
        <v>372</v>
      </c>
      <c r="NXL16" s="49" t="s">
        <v>625</v>
      </c>
      <c r="NXM16" s="95" t="s">
        <v>632</v>
      </c>
      <c r="NXN16" s="49" t="s">
        <v>629</v>
      </c>
      <c r="NXO16" s="96">
        <v>167</v>
      </c>
      <c r="NXP16" s="97">
        <v>20.96</v>
      </c>
      <c r="NXQ16" s="99">
        <f>NXP16*NXO16</f>
        <v>3500.32</v>
      </c>
      <c r="NXR16" s="94">
        <f>NXK16-NXO16</f>
        <v>205</v>
      </c>
      <c r="NXS16" s="97">
        <v>16.77</v>
      </c>
      <c r="NXT16" s="99">
        <f>NXS16*NXR16</f>
        <v>3437.85</v>
      </c>
      <c r="NXU16" s="99">
        <f>NXT16+NXQ16</f>
        <v>6938.17</v>
      </c>
      <c r="NXV16" s="94"/>
      <c r="NXW16" s="99">
        <f>NXU16+NXV16</f>
        <v>6938.17</v>
      </c>
      <c r="NXY16" s="49">
        <v>10</v>
      </c>
      <c r="NXZ16" s="94" t="s">
        <v>631</v>
      </c>
      <c r="NYA16" s="49">
        <v>372</v>
      </c>
      <c r="NYB16" s="49" t="s">
        <v>625</v>
      </c>
      <c r="NYC16" s="95" t="s">
        <v>632</v>
      </c>
      <c r="NYD16" s="49" t="s">
        <v>629</v>
      </c>
      <c r="NYE16" s="96">
        <v>167</v>
      </c>
      <c r="NYF16" s="97">
        <v>20.96</v>
      </c>
      <c r="NYG16" s="99">
        <f>NYF16*NYE16</f>
        <v>3500.32</v>
      </c>
      <c r="NYH16" s="94">
        <f>NYA16-NYE16</f>
        <v>205</v>
      </c>
      <c r="NYI16" s="97">
        <v>16.77</v>
      </c>
      <c r="NYJ16" s="99">
        <f>NYI16*NYH16</f>
        <v>3437.85</v>
      </c>
      <c r="NYK16" s="99">
        <f>NYJ16+NYG16</f>
        <v>6938.17</v>
      </c>
      <c r="NYL16" s="94"/>
      <c r="NYM16" s="99">
        <f>NYK16+NYL16</f>
        <v>6938.17</v>
      </c>
      <c r="NYO16" s="49">
        <v>10</v>
      </c>
      <c r="NYP16" s="94" t="s">
        <v>631</v>
      </c>
      <c r="NYQ16" s="49">
        <v>372</v>
      </c>
      <c r="NYR16" s="49" t="s">
        <v>625</v>
      </c>
      <c r="NYS16" s="95" t="s">
        <v>632</v>
      </c>
      <c r="NYT16" s="49" t="s">
        <v>629</v>
      </c>
      <c r="NYU16" s="96">
        <v>167</v>
      </c>
      <c r="NYV16" s="97">
        <v>20.96</v>
      </c>
      <c r="NYW16" s="99">
        <f>NYV16*NYU16</f>
        <v>3500.32</v>
      </c>
      <c r="NYX16" s="94">
        <f>NYQ16-NYU16</f>
        <v>205</v>
      </c>
      <c r="NYY16" s="97">
        <v>16.77</v>
      </c>
      <c r="NYZ16" s="99">
        <f>NYY16*NYX16</f>
        <v>3437.85</v>
      </c>
      <c r="NZA16" s="99">
        <f>NYZ16+NYW16</f>
        <v>6938.17</v>
      </c>
      <c r="NZB16" s="94"/>
      <c r="NZC16" s="99">
        <f>NZA16+NZB16</f>
        <v>6938.17</v>
      </c>
      <c r="NZE16" s="49">
        <v>10</v>
      </c>
      <c r="NZF16" s="94" t="s">
        <v>631</v>
      </c>
      <c r="NZG16" s="49">
        <v>372</v>
      </c>
      <c r="NZH16" s="49" t="s">
        <v>625</v>
      </c>
      <c r="NZI16" s="95" t="s">
        <v>632</v>
      </c>
      <c r="NZJ16" s="49" t="s">
        <v>629</v>
      </c>
      <c r="NZK16" s="96">
        <v>167</v>
      </c>
      <c r="NZL16" s="97">
        <v>20.96</v>
      </c>
      <c r="NZM16" s="99">
        <f>NZL16*NZK16</f>
        <v>3500.32</v>
      </c>
      <c r="NZN16" s="94">
        <f>NZG16-NZK16</f>
        <v>205</v>
      </c>
      <c r="NZO16" s="97">
        <v>16.77</v>
      </c>
      <c r="NZP16" s="99">
        <f>NZO16*NZN16</f>
        <v>3437.85</v>
      </c>
      <c r="NZQ16" s="99">
        <f>NZP16+NZM16</f>
        <v>6938.17</v>
      </c>
      <c r="NZR16" s="94"/>
      <c r="NZS16" s="99">
        <f>NZQ16+NZR16</f>
        <v>6938.17</v>
      </c>
      <c r="NZU16" s="49">
        <v>10</v>
      </c>
      <c r="NZV16" s="94" t="s">
        <v>631</v>
      </c>
      <c r="NZW16" s="49">
        <v>372</v>
      </c>
      <c r="NZX16" s="49" t="s">
        <v>625</v>
      </c>
      <c r="NZY16" s="95" t="s">
        <v>632</v>
      </c>
      <c r="NZZ16" s="49" t="s">
        <v>629</v>
      </c>
      <c r="OAA16" s="96">
        <v>167</v>
      </c>
      <c r="OAB16" s="97">
        <v>20.96</v>
      </c>
      <c r="OAC16" s="99">
        <f>OAB16*OAA16</f>
        <v>3500.32</v>
      </c>
      <c r="OAD16" s="94">
        <f>NZW16-OAA16</f>
        <v>205</v>
      </c>
      <c r="OAE16" s="97">
        <v>16.77</v>
      </c>
      <c r="OAF16" s="99">
        <f>OAE16*OAD16</f>
        <v>3437.85</v>
      </c>
      <c r="OAG16" s="99">
        <f>OAF16+OAC16</f>
        <v>6938.17</v>
      </c>
      <c r="OAH16" s="94"/>
      <c r="OAI16" s="99">
        <f>OAG16+OAH16</f>
        <v>6938.17</v>
      </c>
      <c r="OAK16" s="49">
        <v>10</v>
      </c>
      <c r="OAL16" s="94" t="s">
        <v>631</v>
      </c>
      <c r="OAM16" s="49">
        <v>372</v>
      </c>
      <c r="OAN16" s="49" t="s">
        <v>625</v>
      </c>
      <c r="OAO16" s="95" t="s">
        <v>632</v>
      </c>
      <c r="OAP16" s="49" t="s">
        <v>629</v>
      </c>
      <c r="OAQ16" s="96">
        <v>167</v>
      </c>
      <c r="OAR16" s="97">
        <v>20.96</v>
      </c>
      <c r="OAS16" s="99">
        <f>OAR16*OAQ16</f>
        <v>3500.32</v>
      </c>
      <c r="OAT16" s="94">
        <f>OAM16-OAQ16</f>
        <v>205</v>
      </c>
      <c r="OAU16" s="97">
        <v>16.77</v>
      </c>
      <c r="OAV16" s="99">
        <f>OAU16*OAT16</f>
        <v>3437.85</v>
      </c>
      <c r="OAW16" s="99">
        <f>OAV16+OAS16</f>
        <v>6938.17</v>
      </c>
      <c r="OAX16" s="94"/>
      <c r="OAY16" s="99">
        <f>OAW16+OAX16</f>
        <v>6938.17</v>
      </c>
      <c r="OBA16" s="49">
        <v>10</v>
      </c>
      <c r="OBB16" s="94" t="s">
        <v>631</v>
      </c>
      <c r="OBC16" s="49">
        <v>372</v>
      </c>
      <c r="OBD16" s="49" t="s">
        <v>625</v>
      </c>
      <c r="OBE16" s="95" t="s">
        <v>632</v>
      </c>
      <c r="OBF16" s="49" t="s">
        <v>629</v>
      </c>
      <c r="OBG16" s="96">
        <v>167</v>
      </c>
      <c r="OBH16" s="97">
        <v>20.96</v>
      </c>
      <c r="OBI16" s="99">
        <f>OBH16*OBG16</f>
        <v>3500.32</v>
      </c>
      <c r="OBJ16" s="94">
        <f>OBC16-OBG16</f>
        <v>205</v>
      </c>
      <c r="OBK16" s="97">
        <v>16.77</v>
      </c>
      <c r="OBL16" s="99">
        <f>OBK16*OBJ16</f>
        <v>3437.85</v>
      </c>
      <c r="OBM16" s="99">
        <f>OBL16+OBI16</f>
        <v>6938.17</v>
      </c>
      <c r="OBN16" s="94"/>
      <c r="OBO16" s="99">
        <f>OBM16+OBN16</f>
        <v>6938.17</v>
      </c>
      <c r="OBQ16" s="49">
        <v>10</v>
      </c>
      <c r="OBR16" s="94" t="s">
        <v>631</v>
      </c>
      <c r="OBS16" s="49">
        <v>372</v>
      </c>
      <c r="OBT16" s="49" t="s">
        <v>625</v>
      </c>
      <c r="OBU16" s="95" t="s">
        <v>632</v>
      </c>
      <c r="OBV16" s="49" t="s">
        <v>629</v>
      </c>
      <c r="OBW16" s="96">
        <v>167</v>
      </c>
      <c r="OBX16" s="97">
        <v>20.96</v>
      </c>
      <c r="OBY16" s="99">
        <f>OBX16*OBW16</f>
        <v>3500.32</v>
      </c>
      <c r="OBZ16" s="94">
        <f>OBS16-OBW16</f>
        <v>205</v>
      </c>
      <c r="OCA16" s="97">
        <v>16.77</v>
      </c>
      <c r="OCB16" s="99">
        <f>OCA16*OBZ16</f>
        <v>3437.85</v>
      </c>
      <c r="OCC16" s="99">
        <f>OCB16+OBY16</f>
        <v>6938.17</v>
      </c>
      <c r="OCD16" s="94"/>
      <c r="OCE16" s="99">
        <f>OCC16+OCD16</f>
        <v>6938.17</v>
      </c>
      <c r="OCG16" s="49">
        <v>10</v>
      </c>
      <c r="OCH16" s="94" t="s">
        <v>631</v>
      </c>
      <c r="OCI16" s="49">
        <v>372</v>
      </c>
      <c r="OCJ16" s="49" t="s">
        <v>625</v>
      </c>
      <c r="OCK16" s="95" t="s">
        <v>632</v>
      </c>
      <c r="OCL16" s="49" t="s">
        <v>629</v>
      </c>
      <c r="OCM16" s="96">
        <v>167</v>
      </c>
      <c r="OCN16" s="97">
        <v>20.96</v>
      </c>
      <c r="OCO16" s="99">
        <f>OCN16*OCM16</f>
        <v>3500.32</v>
      </c>
      <c r="OCP16" s="94">
        <f>OCI16-OCM16</f>
        <v>205</v>
      </c>
      <c r="OCQ16" s="97">
        <v>16.77</v>
      </c>
      <c r="OCR16" s="99">
        <f>OCQ16*OCP16</f>
        <v>3437.85</v>
      </c>
      <c r="OCS16" s="99">
        <f>OCR16+OCO16</f>
        <v>6938.17</v>
      </c>
      <c r="OCT16" s="94"/>
      <c r="OCU16" s="99">
        <f>OCS16+OCT16</f>
        <v>6938.17</v>
      </c>
      <c r="OCW16" s="49">
        <v>10</v>
      </c>
      <c r="OCX16" s="94" t="s">
        <v>631</v>
      </c>
      <c r="OCY16" s="49">
        <v>372</v>
      </c>
      <c r="OCZ16" s="49" t="s">
        <v>625</v>
      </c>
      <c r="ODA16" s="95" t="s">
        <v>632</v>
      </c>
      <c r="ODB16" s="49" t="s">
        <v>629</v>
      </c>
      <c r="ODC16" s="96">
        <v>167</v>
      </c>
      <c r="ODD16" s="97">
        <v>20.96</v>
      </c>
      <c r="ODE16" s="99">
        <f>ODD16*ODC16</f>
        <v>3500.32</v>
      </c>
      <c r="ODF16" s="94">
        <f>OCY16-ODC16</f>
        <v>205</v>
      </c>
      <c r="ODG16" s="97">
        <v>16.77</v>
      </c>
      <c r="ODH16" s="99">
        <f>ODG16*ODF16</f>
        <v>3437.85</v>
      </c>
      <c r="ODI16" s="99">
        <f>ODH16+ODE16</f>
        <v>6938.17</v>
      </c>
      <c r="ODJ16" s="94"/>
      <c r="ODK16" s="99">
        <f>ODI16+ODJ16</f>
        <v>6938.17</v>
      </c>
      <c r="ODM16" s="49">
        <v>10</v>
      </c>
      <c r="ODN16" s="94" t="s">
        <v>631</v>
      </c>
      <c r="ODO16" s="49">
        <v>372</v>
      </c>
      <c r="ODP16" s="49" t="s">
        <v>625</v>
      </c>
      <c r="ODQ16" s="95" t="s">
        <v>632</v>
      </c>
      <c r="ODR16" s="49" t="s">
        <v>629</v>
      </c>
      <c r="ODS16" s="96">
        <v>167</v>
      </c>
      <c r="ODT16" s="97">
        <v>20.96</v>
      </c>
      <c r="ODU16" s="99">
        <f>ODT16*ODS16</f>
        <v>3500.32</v>
      </c>
      <c r="ODV16" s="94">
        <f>ODO16-ODS16</f>
        <v>205</v>
      </c>
      <c r="ODW16" s="97">
        <v>16.77</v>
      </c>
      <c r="ODX16" s="99">
        <f>ODW16*ODV16</f>
        <v>3437.85</v>
      </c>
      <c r="ODY16" s="99">
        <f>ODX16+ODU16</f>
        <v>6938.17</v>
      </c>
      <c r="ODZ16" s="94"/>
      <c r="OEA16" s="99">
        <f>ODY16+ODZ16</f>
        <v>6938.17</v>
      </c>
      <c r="OEC16" s="49">
        <v>10</v>
      </c>
      <c r="OED16" s="94" t="s">
        <v>631</v>
      </c>
      <c r="OEE16" s="49">
        <v>372</v>
      </c>
      <c r="OEF16" s="49" t="s">
        <v>625</v>
      </c>
      <c r="OEG16" s="95" t="s">
        <v>632</v>
      </c>
      <c r="OEH16" s="49" t="s">
        <v>629</v>
      </c>
      <c r="OEI16" s="96">
        <v>167</v>
      </c>
      <c r="OEJ16" s="97">
        <v>20.96</v>
      </c>
      <c r="OEK16" s="99">
        <f>OEJ16*OEI16</f>
        <v>3500.32</v>
      </c>
      <c r="OEL16" s="94">
        <f>OEE16-OEI16</f>
        <v>205</v>
      </c>
      <c r="OEM16" s="97">
        <v>16.77</v>
      </c>
      <c r="OEN16" s="99">
        <f>OEM16*OEL16</f>
        <v>3437.85</v>
      </c>
      <c r="OEO16" s="99">
        <f>OEN16+OEK16</f>
        <v>6938.17</v>
      </c>
      <c r="OEP16" s="94"/>
      <c r="OEQ16" s="99">
        <f>OEO16+OEP16</f>
        <v>6938.17</v>
      </c>
      <c r="OES16" s="49">
        <v>10</v>
      </c>
      <c r="OET16" s="94" t="s">
        <v>631</v>
      </c>
      <c r="OEU16" s="49">
        <v>372</v>
      </c>
      <c r="OEV16" s="49" t="s">
        <v>625</v>
      </c>
      <c r="OEW16" s="95" t="s">
        <v>632</v>
      </c>
      <c r="OEX16" s="49" t="s">
        <v>629</v>
      </c>
      <c r="OEY16" s="96">
        <v>167</v>
      </c>
      <c r="OEZ16" s="97">
        <v>20.96</v>
      </c>
      <c r="OFA16" s="99">
        <f>OEZ16*OEY16</f>
        <v>3500.32</v>
      </c>
      <c r="OFB16" s="94">
        <f>OEU16-OEY16</f>
        <v>205</v>
      </c>
      <c r="OFC16" s="97">
        <v>16.77</v>
      </c>
      <c r="OFD16" s="99">
        <f>OFC16*OFB16</f>
        <v>3437.85</v>
      </c>
      <c r="OFE16" s="99">
        <f>OFD16+OFA16</f>
        <v>6938.17</v>
      </c>
      <c r="OFF16" s="94"/>
      <c r="OFG16" s="99">
        <f>OFE16+OFF16</f>
        <v>6938.17</v>
      </c>
      <c r="OFI16" s="49">
        <v>10</v>
      </c>
      <c r="OFJ16" s="94" t="s">
        <v>631</v>
      </c>
      <c r="OFK16" s="49">
        <v>372</v>
      </c>
      <c r="OFL16" s="49" t="s">
        <v>625</v>
      </c>
      <c r="OFM16" s="95" t="s">
        <v>632</v>
      </c>
      <c r="OFN16" s="49" t="s">
        <v>629</v>
      </c>
      <c r="OFO16" s="96">
        <v>167</v>
      </c>
      <c r="OFP16" s="97">
        <v>20.96</v>
      </c>
      <c r="OFQ16" s="99">
        <f>OFP16*OFO16</f>
        <v>3500.32</v>
      </c>
      <c r="OFR16" s="94">
        <f>OFK16-OFO16</f>
        <v>205</v>
      </c>
      <c r="OFS16" s="97">
        <v>16.77</v>
      </c>
      <c r="OFT16" s="99">
        <f>OFS16*OFR16</f>
        <v>3437.85</v>
      </c>
      <c r="OFU16" s="99">
        <f>OFT16+OFQ16</f>
        <v>6938.17</v>
      </c>
      <c r="OFV16" s="94"/>
      <c r="OFW16" s="99">
        <f>OFU16+OFV16</f>
        <v>6938.17</v>
      </c>
      <c r="OFY16" s="49">
        <v>10</v>
      </c>
      <c r="OFZ16" s="94" t="s">
        <v>631</v>
      </c>
      <c r="OGA16" s="49">
        <v>372</v>
      </c>
      <c r="OGB16" s="49" t="s">
        <v>625</v>
      </c>
      <c r="OGC16" s="95" t="s">
        <v>632</v>
      </c>
      <c r="OGD16" s="49" t="s">
        <v>629</v>
      </c>
      <c r="OGE16" s="96">
        <v>167</v>
      </c>
      <c r="OGF16" s="97">
        <v>20.96</v>
      </c>
      <c r="OGG16" s="99">
        <f>OGF16*OGE16</f>
        <v>3500.32</v>
      </c>
      <c r="OGH16" s="94">
        <f>OGA16-OGE16</f>
        <v>205</v>
      </c>
      <c r="OGI16" s="97">
        <v>16.77</v>
      </c>
      <c r="OGJ16" s="99">
        <f>OGI16*OGH16</f>
        <v>3437.85</v>
      </c>
      <c r="OGK16" s="99">
        <f>OGJ16+OGG16</f>
        <v>6938.17</v>
      </c>
      <c r="OGL16" s="94"/>
      <c r="OGM16" s="99">
        <f>OGK16+OGL16</f>
        <v>6938.17</v>
      </c>
      <c r="OGO16" s="49">
        <v>10</v>
      </c>
      <c r="OGP16" s="94" t="s">
        <v>631</v>
      </c>
      <c r="OGQ16" s="49">
        <v>372</v>
      </c>
      <c r="OGR16" s="49" t="s">
        <v>625</v>
      </c>
      <c r="OGS16" s="95" t="s">
        <v>632</v>
      </c>
      <c r="OGT16" s="49" t="s">
        <v>629</v>
      </c>
      <c r="OGU16" s="96">
        <v>167</v>
      </c>
      <c r="OGV16" s="97">
        <v>20.96</v>
      </c>
      <c r="OGW16" s="99">
        <f>OGV16*OGU16</f>
        <v>3500.32</v>
      </c>
      <c r="OGX16" s="94">
        <f>OGQ16-OGU16</f>
        <v>205</v>
      </c>
      <c r="OGY16" s="97">
        <v>16.77</v>
      </c>
      <c r="OGZ16" s="99">
        <f>OGY16*OGX16</f>
        <v>3437.85</v>
      </c>
      <c r="OHA16" s="99">
        <f>OGZ16+OGW16</f>
        <v>6938.17</v>
      </c>
      <c r="OHB16" s="94"/>
      <c r="OHC16" s="99">
        <f>OHA16+OHB16</f>
        <v>6938.17</v>
      </c>
      <c r="OHE16" s="49">
        <v>10</v>
      </c>
      <c r="OHF16" s="94" t="s">
        <v>631</v>
      </c>
      <c r="OHG16" s="49">
        <v>372</v>
      </c>
      <c r="OHH16" s="49" t="s">
        <v>625</v>
      </c>
      <c r="OHI16" s="95" t="s">
        <v>632</v>
      </c>
      <c r="OHJ16" s="49" t="s">
        <v>629</v>
      </c>
      <c r="OHK16" s="96">
        <v>167</v>
      </c>
      <c r="OHL16" s="97">
        <v>20.96</v>
      </c>
      <c r="OHM16" s="99">
        <f>OHL16*OHK16</f>
        <v>3500.32</v>
      </c>
      <c r="OHN16" s="94">
        <f>OHG16-OHK16</f>
        <v>205</v>
      </c>
      <c r="OHO16" s="97">
        <v>16.77</v>
      </c>
      <c r="OHP16" s="99">
        <f>OHO16*OHN16</f>
        <v>3437.85</v>
      </c>
      <c r="OHQ16" s="99">
        <f>OHP16+OHM16</f>
        <v>6938.17</v>
      </c>
      <c r="OHR16" s="94"/>
      <c r="OHS16" s="99">
        <f>OHQ16+OHR16</f>
        <v>6938.17</v>
      </c>
      <c r="OHU16" s="49">
        <v>10</v>
      </c>
      <c r="OHV16" s="94" t="s">
        <v>631</v>
      </c>
      <c r="OHW16" s="49">
        <v>372</v>
      </c>
      <c r="OHX16" s="49" t="s">
        <v>625</v>
      </c>
      <c r="OHY16" s="95" t="s">
        <v>632</v>
      </c>
      <c r="OHZ16" s="49" t="s">
        <v>629</v>
      </c>
      <c r="OIA16" s="96">
        <v>167</v>
      </c>
      <c r="OIB16" s="97">
        <v>20.96</v>
      </c>
      <c r="OIC16" s="99">
        <f>OIB16*OIA16</f>
        <v>3500.32</v>
      </c>
      <c r="OID16" s="94">
        <f>OHW16-OIA16</f>
        <v>205</v>
      </c>
      <c r="OIE16" s="97">
        <v>16.77</v>
      </c>
      <c r="OIF16" s="99">
        <f>OIE16*OID16</f>
        <v>3437.85</v>
      </c>
      <c r="OIG16" s="99">
        <f>OIF16+OIC16</f>
        <v>6938.17</v>
      </c>
      <c r="OIH16" s="94"/>
      <c r="OII16" s="99">
        <f>OIG16+OIH16</f>
        <v>6938.17</v>
      </c>
      <c r="OIK16" s="49">
        <v>10</v>
      </c>
      <c r="OIL16" s="94" t="s">
        <v>631</v>
      </c>
      <c r="OIM16" s="49">
        <v>372</v>
      </c>
      <c r="OIN16" s="49" t="s">
        <v>625</v>
      </c>
      <c r="OIO16" s="95" t="s">
        <v>632</v>
      </c>
      <c r="OIP16" s="49" t="s">
        <v>629</v>
      </c>
      <c r="OIQ16" s="96">
        <v>167</v>
      </c>
      <c r="OIR16" s="97">
        <v>20.96</v>
      </c>
      <c r="OIS16" s="99">
        <f>OIR16*OIQ16</f>
        <v>3500.32</v>
      </c>
      <c r="OIT16" s="94">
        <f>OIM16-OIQ16</f>
        <v>205</v>
      </c>
      <c r="OIU16" s="97">
        <v>16.77</v>
      </c>
      <c r="OIV16" s="99">
        <f>OIU16*OIT16</f>
        <v>3437.85</v>
      </c>
      <c r="OIW16" s="99">
        <f>OIV16+OIS16</f>
        <v>6938.17</v>
      </c>
      <c r="OIX16" s="94"/>
      <c r="OIY16" s="99">
        <f>OIW16+OIX16</f>
        <v>6938.17</v>
      </c>
      <c r="OJA16" s="49">
        <v>10</v>
      </c>
      <c r="OJB16" s="94" t="s">
        <v>631</v>
      </c>
      <c r="OJC16" s="49">
        <v>372</v>
      </c>
      <c r="OJD16" s="49" t="s">
        <v>625</v>
      </c>
      <c r="OJE16" s="95" t="s">
        <v>632</v>
      </c>
      <c r="OJF16" s="49" t="s">
        <v>629</v>
      </c>
      <c r="OJG16" s="96">
        <v>167</v>
      </c>
      <c r="OJH16" s="97">
        <v>20.96</v>
      </c>
      <c r="OJI16" s="99">
        <f>OJH16*OJG16</f>
        <v>3500.32</v>
      </c>
      <c r="OJJ16" s="94">
        <f>OJC16-OJG16</f>
        <v>205</v>
      </c>
      <c r="OJK16" s="97">
        <v>16.77</v>
      </c>
      <c r="OJL16" s="99">
        <f>OJK16*OJJ16</f>
        <v>3437.85</v>
      </c>
      <c r="OJM16" s="99">
        <f>OJL16+OJI16</f>
        <v>6938.17</v>
      </c>
      <c r="OJN16" s="94"/>
      <c r="OJO16" s="99">
        <f>OJM16+OJN16</f>
        <v>6938.17</v>
      </c>
      <c r="OJQ16" s="49">
        <v>10</v>
      </c>
      <c r="OJR16" s="94" t="s">
        <v>631</v>
      </c>
      <c r="OJS16" s="49">
        <v>372</v>
      </c>
      <c r="OJT16" s="49" t="s">
        <v>625</v>
      </c>
      <c r="OJU16" s="95" t="s">
        <v>632</v>
      </c>
      <c r="OJV16" s="49" t="s">
        <v>629</v>
      </c>
      <c r="OJW16" s="96">
        <v>167</v>
      </c>
      <c r="OJX16" s="97">
        <v>20.96</v>
      </c>
      <c r="OJY16" s="99">
        <f>OJX16*OJW16</f>
        <v>3500.32</v>
      </c>
      <c r="OJZ16" s="94">
        <f>OJS16-OJW16</f>
        <v>205</v>
      </c>
      <c r="OKA16" s="97">
        <v>16.77</v>
      </c>
      <c r="OKB16" s="99">
        <f>OKA16*OJZ16</f>
        <v>3437.85</v>
      </c>
      <c r="OKC16" s="99">
        <f>OKB16+OJY16</f>
        <v>6938.17</v>
      </c>
      <c r="OKD16" s="94"/>
      <c r="OKE16" s="99">
        <f>OKC16+OKD16</f>
        <v>6938.17</v>
      </c>
      <c r="OKG16" s="49">
        <v>10</v>
      </c>
      <c r="OKH16" s="94" t="s">
        <v>631</v>
      </c>
      <c r="OKI16" s="49">
        <v>372</v>
      </c>
      <c r="OKJ16" s="49" t="s">
        <v>625</v>
      </c>
      <c r="OKK16" s="95" t="s">
        <v>632</v>
      </c>
      <c r="OKL16" s="49" t="s">
        <v>629</v>
      </c>
      <c r="OKM16" s="96">
        <v>167</v>
      </c>
      <c r="OKN16" s="97">
        <v>20.96</v>
      </c>
      <c r="OKO16" s="99">
        <f>OKN16*OKM16</f>
        <v>3500.32</v>
      </c>
      <c r="OKP16" s="94">
        <f>OKI16-OKM16</f>
        <v>205</v>
      </c>
      <c r="OKQ16" s="97">
        <v>16.77</v>
      </c>
      <c r="OKR16" s="99">
        <f>OKQ16*OKP16</f>
        <v>3437.85</v>
      </c>
      <c r="OKS16" s="99">
        <f>OKR16+OKO16</f>
        <v>6938.17</v>
      </c>
      <c r="OKT16" s="94"/>
      <c r="OKU16" s="99">
        <f>OKS16+OKT16</f>
        <v>6938.17</v>
      </c>
      <c r="OKW16" s="49">
        <v>10</v>
      </c>
      <c r="OKX16" s="94" t="s">
        <v>631</v>
      </c>
      <c r="OKY16" s="49">
        <v>372</v>
      </c>
      <c r="OKZ16" s="49" t="s">
        <v>625</v>
      </c>
      <c r="OLA16" s="95" t="s">
        <v>632</v>
      </c>
      <c r="OLB16" s="49" t="s">
        <v>629</v>
      </c>
      <c r="OLC16" s="96">
        <v>167</v>
      </c>
      <c r="OLD16" s="97">
        <v>20.96</v>
      </c>
      <c r="OLE16" s="99">
        <f>OLD16*OLC16</f>
        <v>3500.32</v>
      </c>
      <c r="OLF16" s="94">
        <f>OKY16-OLC16</f>
        <v>205</v>
      </c>
      <c r="OLG16" s="97">
        <v>16.77</v>
      </c>
      <c r="OLH16" s="99">
        <f>OLG16*OLF16</f>
        <v>3437.85</v>
      </c>
      <c r="OLI16" s="99">
        <f>OLH16+OLE16</f>
        <v>6938.17</v>
      </c>
      <c r="OLJ16" s="94"/>
      <c r="OLK16" s="99">
        <f>OLI16+OLJ16</f>
        <v>6938.17</v>
      </c>
      <c r="OLM16" s="49">
        <v>10</v>
      </c>
      <c r="OLN16" s="94" t="s">
        <v>631</v>
      </c>
      <c r="OLO16" s="49">
        <v>372</v>
      </c>
      <c r="OLP16" s="49" t="s">
        <v>625</v>
      </c>
      <c r="OLQ16" s="95" t="s">
        <v>632</v>
      </c>
      <c r="OLR16" s="49" t="s">
        <v>629</v>
      </c>
      <c r="OLS16" s="96">
        <v>167</v>
      </c>
      <c r="OLT16" s="97">
        <v>20.96</v>
      </c>
      <c r="OLU16" s="99">
        <f>OLT16*OLS16</f>
        <v>3500.32</v>
      </c>
      <c r="OLV16" s="94">
        <f>OLO16-OLS16</f>
        <v>205</v>
      </c>
      <c r="OLW16" s="97">
        <v>16.77</v>
      </c>
      <c r="OLX16" s="99">
        <f>OLW16*OLV16</f>
        <v>3437.85</v>
      </c>
      <c r="OLY16" s="99">
        <f>OLX16+OLU16</f>
        <v>6938.17</v>
      </c>
      <c r="OLZ16" s="94"/>
      <c r="OMA16" s="99">
        <f>OLY16+OLZ16</f>
        <v>6938.17</v>
      </c>
      <c r="OMC16" s="49">
        <v>10</v>
      </c>
      <c r="OMD16" s="94" t="s">
        <v>631</v>
      </c>
      <c r="OME16" s="49">
        <v>372</v>
      </c>
      <c r="OMF16" s="49" t="s">
        <v>625</v>
      </c>
      <c r="OMG16" s="95" t="s">
        <v>632</v>
      </c>
      <c r="OMH16" s="49" t="s">
        <v>629</v>
      </c>
      <c r="OMI16" s="96">
        <v>167</v>
      </c>
      <c r="OMJ16" s="97">
        <v>20.96</v>
      </c>
      <c r="OMK16" s="99">
        <f>OMJ16*OMI16</f>
        <v>3500.32</v>
      </c>
      <c r="OML16" s="94">
        <f>OME16-OMI16</f>
        <v>205</v>
      </c>
      <c r="OMM16" s="97">
        <v>16.77</v>
      </c>
      <c r="OMN16" s="99">
        <f>OMM16*OML16</f>
        <v>3437.85</v>
      </c>
      <c r="OMO16" s="99">
        <f>OMN16+OMK16</f>
        <v>6938.17</v>
      </c>
      <c r="OMP16" s="94"/>
      <c r="OMQ16" s="99">
        <f>OMO16+OMP16</f>
        <v>6938.17</v>
      </c>
      <c r="OMS16" s="49">
        <v>10</v>
      </c>
      <c r="OMT16" s="94" t="s">
        <v>631</v>
      </c>
      <c r="OMU16" s="49">
        <v>372</v>
      </c>
      <c r="OMV16" s="49" t="s">
        <v>625</v>
      </c>
      <c r="OMW16" s="95" t="s">
        <v>632</v>
      </c>
      <c r="OMX16" s="49" t="s">
        <v>629</v>
      </c>
      <c r="OMY16" s="96">
        <v>167</v>
      </c>
      <c r="OMZ16" s="97">
        <v>20.96</v>
      </c>
      <c r="ONA16" s="99">
        <f>OMZ16*OMY16</f>
        <v>3500.32</v>
      </c>
      <c r="ONB16" s="94">
        <f>OMU16-OMY16</f>
        <v>205</v>
      </c>
      <c r="ONC16" s="97">
        <v>16.77</v>
      </c>
      <c r="OND16" s="99">
        <f>ONC16*ONB16</f>
        <v>3437.85</v>
      </c>
      <c r="ONE16" s="99">
        <f>OND16+ONA16</f>
        <v>6938.17</v>
      </c>
      <c r="ONF16" s="94"/>
      <c r="ONG16" s="99">
        <f>ONE16+ONF16</f>
        <v>6938.17</v>
      </c>
      <c r="ONI16" s="49">
        <v>10</v>
      </c>
      <c r="ONJ16" s="94" t="s">
        <v>631</v>
      </c>
      <c r="ONK16" s="49">
        <v>372</v>
      </c>
      <c r="ONL16" s="49" t="s">
        <v>625</v>
      </c>
      <c r="ONM16" s="95" t="s">
        <v>632</v>
      </c>
      <c r="ONN16" s="49" t="s">
        <v>629</v>
      </c>
      <c r="ONO16" s="96">
        <v>167</v>
      </c>
      <c r="ONP16" s="97">
        <v>20.96</v>
      </c>
      <c r="ONQ16" s="99">
        <f>ONP16*ONO16</f>
        <v>3500.32</v>
      </c>
      <c r="ONR16" s="94">
        <f>ONK16-ONO16</f>
        <v>205</v>
      </c>
      <c r="ONS16" s="97">
        <v>16.77</v>
      </c>
      <c r="ONT16" s="99">
        <f>ONS16*ONR16</f>
        <v>3437.85</v>
      </c>
      <c r="ONU16" s="99">
        <f>ONT16+ONQ16</f>
        <v>6938.17</v>
      </c>
      <c r="ONV16" s="94"/>
      <c r="ONW16" s="99">
        <f>ONU16+ONV16</f>
        <v>6938.17</v>
      </c>
      <c r="ONY16" s="49">
        <v>10</v>
      </c>
      <c r="ONZ16" s="94" t="s">
        <v>631</v>
      </c>
      <c r="OOA16" s="49">
        <v>372</v>
      </c>
      <c r="OOB16" s="49" t="s">
        <v>625</v>
      </c>
      <c r="OOC16" s="95" t="s">
        <v>632</v>
      </c>
      <c r="OOD16" s="49" t="s">
        <v>629</v>
      </c>
      <c r="OOE16" s="96">
        <v>167</v>
      </c>
      <c r="OOF16" s="97">
        <v>20.96</v>
      </c>
      <c r="OOG16" s="99">
        <f>OOF16*OOE16</f>
        <v>3500.32</v>
      </c>
      <c r="OOH16" s="94">
        <f>OOA16-OOE16</f>
        <v>205</v>
      </c>
      <c r="OOI16" s="97">
        <v>16.77</v>
      </c>
      <c r="OOJ16" s="99">
        <f>OOI16*OOH16</f>
        <v>3437.85</v>
      </c>
      <c r="OOK16" s="99">
        <f>OOJ16+OOG16</f>
        <v>6938.17</v>
      </c>
      <c r="OOL16" s="94"/>
      <c r="OOM16" s="99">
        <f>OOK16+OOL16</f>
        <v>6938.17</v>
      </c>
      <c r="OOO16" s="49">
        <v>10</v>
      </c>
      <c r="OOP16" s="94" t="s">
        <v>631</v>
      </c>
      <c r="OOQ16" s="49">
        <v>372</v>
      </c>
      <c r="OOR16" s="49" t="s">
        <v>625</v>
      </c>
      <c r="OOS16" s="95" t="s">
        <v>632</v>
      </c>
      <c r="OOT16" s="49" t="s">
        <v>629</v>
      </c>
      <c r="OOU16" s="96">
        <v>167</v>
      </c>
      <c r="OOV16" s="97">
        <v>20.96</v>
      </c>
      <c r="OOW16" s="99">
        <f>OOV16*OOU16</f>
        <v>3500.32</v>
      </c>
      <c r="OOX16" s="94">
        <f>OOQ16-OOU16</f>
        <v>205</v>
      </c>
      <c r="OOY16" s="97">
        <v>16.77</v>
      </c>
      <c r="OOZ16" s="99">
        <f>OOY16*OOX16</f>
        <v>3437.85</v>
      </c>
      <c r="OPA16" s="99">
        <f>OOZ16+OOW16</f>
        <v>6938.17</v>
      </c>
      <c r="OPB16" s="94"/>
      <c r="OPC16" s="99">
        <f>OPA16+OPB16</f>
        <v>6938.17</v>
      </c>
      <c r="OPE16" s="49">
        <v>10</v>
      </c>
      <c r="OPF16" s="94" t="s">
        <v>631</v>
      </c>
      <c r="OPG16" s="49">
        <v>372</v>
      </c>
      <c r="OPH16" s="49" t="s">
        <v>625</v>
      </c>
      <c r="OPI16" s="95" t="s">
        <v>632</v>
      </c>
      <c r="OPJ16" s="49" t="s">
        <v>629</v>
      </c>
      <c r="OPK16" s="96">
        <v>167</v>
      </c>
      <c r="OPL16" s="97">
        <v>20.96</v>
      </c>
      <c r="OPM16" s="99">
        <f>OPL16*OPK16</f>
        <v>3500.32</v>
      </c>
      <c r="OPN16" s="94">
        <f>OPG16-OPK16</f>
        <v>205</v>
      </c>
      <c r="OPO16" s="97">
        <v>16.77</v>
      </c>
      <c r="OPP16" s="99">
        <f>OPO16*OPN16</f>
        <v>3437.85</v>
      </c>
      <c r="OPQ16" s="99">
        <f>OPP16+OPM16</f>
        <v>6938.17</v>
      </c>
      <c r="OPR16" s="94"/>
      <c r="OPS16" s="99">
        <f>OPQ16+OPR16</f>
        <v>6938.17</v>
      </c>
      <c r="OPU16" s="49">
        <v>10</v>
      </c>
      <c r="OPV16" s="94" t="s">
        <v>631</v>
      </c>
      <c r="OPW16" s="49">
        <v>372</v>
      </c>
      <c r="OPX16" s="49" t="s">
        <v>625</v>
      </c>
      <c r="OPY16" s="95" t="s">
        <v>632</v>
      </c>
      <c r="OPZ16" s="49" t="s">
        <v>629</v>
      </c>
      <c r="OQA16" s="96">
        <v>167</v>
      </c>
      <c r="OQB16" s="97">
        <v>20.96</v>
      </c>
      <c r="OQC16" s="99">
        <f>OQB16*OQA16</f>
        <v>3500.32</v>
      </c>
      <c r="OQD16" s="94">
        <f>OPW16-OQA16</f>
        <v>205</v>
      </c>
      <c r="OQE16" s="97">
        <v>16.77</v>
      </c>
      <c r="OQF16" s="99">
        <f>OQE16*OQD16</f>
        <v>3437.85</v>
      </c>
      <c r="OQG16" s="99">
        <f>OQF16+OQC16</f>
        <v>6938.17</v>
      </c>
      <c r="OQH16" s="94"/>
      <c r="OQI16" s="99">
        <f>OQG16+OQH16</f>
        <v>6938.17</v>
      </c>
      <c r="OQK16" s="49">
        <v>10</v>
      </c>
      <c r="OQL16" s="94" t="s">
        <v>631</v>
      </c>
      <c r="OQM16" s="49">
        <v>372</v>
      </c>
      <c r="OQN16" s="49" t="s">
        <v>625</v>
      </c>
      <c r="OQO16" s="95" t="s">
        <v>632</v>
      </c>
      <c r="OQP16" s="49" t="s">
        <v>629</v>
      </c>
      <c r="OQQ16" s="96">
        <v>167</v>
      </c>
      <c r="OQR16" s="97">
        <v>20.96</v>
      </c>
      <c r="OQS16" s="99">
        <f>OQR16*OQQ16</f>
        <v>3500.32</v>
      </c>
      <c r="OQT16" s="94">
        <f>OQM16-OQQ16</f>
        <v>205</v>
      </c>
      <c r="OQU16" s="97">
        <v>16.77</v>
      </c>
      <c r="OQV16" s="99">
        <f>OQU16*OQT16</f>
        <v>3437.85</v>
      </c>
      <c r="OQW16" s="99">
        <f>OQV16+OQS16</f>
        <v>6938.17</v>
      </c>
      <c r="OQX16" s="94"/>
      <c r="OQY16" s="99">
        <f>OQW16+OQX16</f>
        <v>6938.17</v>
      </c>
      <c r="ORA16" s="49">
        <v>10</v>
      </c>
      <c r="ORB16" s="94" t="s">
        <v>631</v>
      </c>
      <c r="ORC16" s="49">
        <v>372</v>
      </c>
      <c r="ORD16" s="49" t="s">
        <v>625</v>
      </c>
      <c r="ORE16" s="95" t="s">
        <v>632</v>
      </c>
      <c r="ORF16" s="49" t="s">
        <v>629</v>
      </c>
      <c r="ORG16" s="96">
        <v>167</v>
      </c>
      <c r="ORH16" s="97">
        <v>20.96</v>
      </c>
      <c r="ORI16" s="99">
        <f>ORH16*ORG16</f>
        <v>3500.32</v>
      </c>
      <c r="ORJ16" s="94">
        <f>ORC16-ORG16</f>
        <v>205</v>
      </c>
      <c r="ORK16" s="97">
        <v>16.77</v>
      </c>
      <c r="ORL16" s="99">
        <f>ORK16*ORJ16</f>
        <v>3437.85</v>
      </c>
      <c r="ORM16" s="99">
        <f>ORL16+ORI16</f>
        <v>6938.17</v>
      </c>
      <c r="ORN16" s="94"/>
      <c r="ORO16" s="99">
        <f>ORM16+ORN16</f>
        <v>6938.17</v>
      </c>
      <c r="ORQ16" s="49">
        <v>10</v>
      </c>
      <c r="ORR16" s="94" t="s">
        <v>631</v>
      </c>
      <c r="ORS16" s="49">
        <v>372</v>
      </c>
      <c r="ORT16" s="49" t="s">
        <v>625</v>
      </c>
      <c r="ORU16" s="95" t="s">
        <v>632</v>
      </c>
      <c r="ORV16" s="49" t="s">
        <v>629</v>
      </c>
      <c r="ORW16" s="96">
        <v>167</v>
      </c>
      <c r="ORX16" s="97">
        <v>20.96</v>
      </c>
      <c r="ORY16" s="99">
        <f>ORX16*ORW16</f>
        <v>3500.32</v>
      </c>
      <c r="ORZ16" s="94">
        <f>ORS16-ORW16</f>
        <v>205</v>
      </c>
      <c r="OSA16" s="97">
        <v>16.77</v>
      </c>
      <c r="OSB16" s="99">
        <f>OSA16*ORZ16</f>
        <v>3437.85</v>
      </c>
      <c r="OSC16" s="99">
        <f>OSB16+ORY16</f>
        <v>6938.17</v>
      </c>
      <c r="OSD16" s="94"/>
      <c r="OSE16" s="99">
        <f>OSC16+OSD16</f>
        <v>6938.17</v>
      </c>
      <c r="OSG16" s="49">
        <v>10</v>
      </c>
      <c r="OSH16" s="94" t="s">
        <v>631</v>
      </c>
      <c r="OSI16" s="49">
        <v>372</v>
      </c>
      <c r="OSJ16" s="49" t="s">
        <v>625</v>
      </c>
      <c r="OSK16" s="95" t="s">
        <v>632</v>
      </c>
      <c r="OSL16" s="49" t="s">
        <v>629</v>
      </c>
      <c r="OSM16" s="96">
        <v>167</v>
      </c>
      <c r="OSN16" s="97">
        <v>20.96</v>
      </c>
      <c r="OSO16" s="99">
        <f>OSN16*OSM16</f>
        <v>3500.32</v>
      </c>
      <c r="OSP16" s="94">
        <f>OSI16-OSM16</f>
        <v>205</v>
      </c>
      <c r="OSQ16" s="97">
        <v>16.77</v>
      </c>
      <c r="OSR16" s="99">
        <f>OSQ16*OSP16</f>
        <v>3437.85</v>
      </c>
      <c r="OSS16" s="99">
        <f>OSR16+OSO16</f>
        <v>6938.17</v>
      </c>
      <c r="OST16" s="94"/>
      <c r="OSU16" s="99">
        <f>OSS16+OST16</f>
        <v>6938.17</v>
      </c>
      <c r="OSW16" s="49">
        <v>10</v>
      </c>
      <c r="OSX16" s="94" t="s">
        <v>631</v>
      </c>
      <c r="OSY16" s="49">
        <v>372</v>
      </c>
      <c r="OSZ16" s="49" t="s">
        <v>625</v>
      </c>
      <c r="OTA16" s="95" t="s">
        <v>632</v>
      </c>
      <c r="OTB16" s="49" t="s">
        <v>629</v>
      </c>
      <c r="OTC16" s="96">
        <v>167</v>
      </c>
      <c r="OTD16" s="97">
        <v>20.96</v>
      </c>
      <c r="OTE16" s="99">
        <f>OTD16*OTC16</f>
        <v>3500.32</v>
      </c>
      <c r="OTF16" s="94">
        <f>OSY16-OTC16</f>
        <v>205</v>
      </c>
      <c r="OTG16" s="97">
        <v>16.77</v>
      </c>
      <c r="OTH16" s="99">
        <f>OTG16*OTF16</f>
        <v>3437.85</v>
      </c>
      <c r="OTI16" s="99">
        <f>OTH16+OTE16</f>
        <v>6938.17</v>
      </c>
      <c r="OTJ16" s="94"/>
      <c r="OTK16" s="99">
        <f>OTI16+OTJ16</f>
        <v>6938.17</v>
      </c>
      <c r="OTM16" s="49">
        <v>10</v>
      </c>
      <c r="OTN16" s="94" t="s">
        <v>631</v>
      </c>
      <c r="OTO16" s="49">
        <v>372</v>
      </c>
      <c r="OTP16" s="49" t="s">
        <v>625</v>
      </c>
      <c r="OTQ16" s="95" t="s">
        <v>632</v>
      </c>
      <c r="OTR16" s="49" t="s">
        <v>629</v>
      </c>
      <c r="OTS16" s="96">
        <v>167</v>
      </c>
      <c r="OTT16" s="97">
        <v>20.96</v>
      </c>
      <c r="OTU16" s="99">
        <f>OTT16*OTS16</f>
        <v>3500.32</v>
      </c>
      <c r="OTV16" s="94">
        <f>OTO16-OTS16</f>
        <v>205</v>
      </c>
      <c r="OTW16" s="97">
        <v>16.77</v>
      </c>
      <c r="OTX16" s="99">
        <f>OTW16*OTV16</f>
        <v>3437.85</v>
      </c>
      <c r="OTY16" s="99">
        <f>OTX16+OTU16</f>
        <v>6938.17</v>
      </c>
      <c r="OTZ16" s="94"/>
      <c r="OUA16" s="99">
        <f>OTY16+OTZ16</f>
        <v>6938.17</v>
      </c>
      <c r="OUC16" s="49">
        <v>10</v>
      </c>
      <c r="OUD16" s="94" t="s">
        <v>631</v>
      </c>
      <c r="OUE16" s="49">
        <v>372</v>
      </c>
      <c r="OUF16" s="49" t="s">
        <v>625</v>
      </c>
      <c r="OUG16" s="95" t="s">
        <v>632</v>
      </c>
      <c r="OUH16" s="49" t="s">
        <v>629</v>
      </c>
      <c r="OUI16" s="96">
        <v>167</v>
      </c>
      <c r="OUJ16" s="97">
        <v>20.96</v>
      </c>
      <c r="OUK16" s="99">
        <f>OUJ16*OUI16</f>
        <v>3500.32</v>
      </c>
      <c r="OUL16" s="94">
        <f>OUE16-OUI16</f>
        <v>205</v>
      </c>
      <c r="OUM16" s="97">
        <v>16.77</v>
      </c>
      <c r="OUN16" s="99">
        <f>OUM16*OUL16</f>
        <v>3437.85</v>
      </c>
      <c r="OUO16" s="99">
        <f>OUN16+OUK16</f>
        <v>6938.17</v>
      </c>
      <c r="OUP16" s="94"/>
      <c r="OUQ16" s="99">
        <f>OUO16+OUP16</f>
        <v>6938.17</v>
      </c>
      <c r="OUS16" s="49">
        <v>10</v>
      </c>
      <c r="OUT16" s="94" t="s">
        <v>631</v>
      </c>
      <c r="OUU16" s="49">
        <v>372</v>
      </c>
      <c r="OUV16" s="49" t="s">
        <v>625</v>
      </c>
      <c r="OUW16" s="95" t="s">
        <v>632</v>
      </c>
      <c r="OUX16" s="49" t="s">
        <v>629</v>
      </c>
      <c r="OUY16" s="96">
        <v>167</v>
      </c>
      <c r="OUZ16" s="97">
        <v>20.96</v>
      </c>
      <c r="OVA16" s="99">
        <f>OUZ16*OUY16</f>
        <v>3500.32</v>
      </c>
      <c r="OVB16" s="94">
        <f>OUU16-OUY16</f>
        <v>205</v>
      </c>
      <c r="OVC16" s="97">
        <v>16.77</v>
      </c>
      <c r="OVD16" s="99">
        <f>OVC16*OVB16</f>
        <v>3437.85</v>
      </c>
      <c r="OVE16" s="99">
        <f>OVD16+OVA16</f>
        <v>6938.17</v>
      </c>
      <c r="OVF16" s="94"/>
      <c r="OVG16" s="99">
        <f>OVE16+OVF16</f>
        <v>6938.17</v>
      </c>
      <c r="OVI16" s="49">
        <v>10</v>
      </c>
      <c r="OVJ16" s="94" t="s">
        <v>631</v>
      </c>
      <c r="OVK16" s="49">
        <v>372</v>
      </c>
      <c r="OVL16" s="49" t="s">
        <v>625</v>
      </c>
      <c r="OVM16" s="95" t="s">
        <v>632</v>
      </c>
      <c r="OVN16" s="49" t="s">
        <v>629</v>
      </c>
      <c r="OVO16" s="96">
        <v>167</v>
      </c>
      <c r="OVP16" s="97">
        <v>20.96</v>
      </c>
      <c r="OVQ16" s="99">
        <f>OVP16*OVO16</f>
        <v>3500.32</v>
      </c>
      <c r="OVR16" s="94">
        <f>OVK16-OVO16</f>
        <v>205</v>
      </c>
      <c r="OVS16" s="97">
        <v>16.77</v>
      </c>
      <c r="OVT16" s="99">
        <f>OVS16*OVR16</f>
        <v>3437.85</v>
      </c>
      <c r="OVU16" s="99">
        <f>OVT16+OVQ16</f>
        <v>6938.17</v>
      </c>
      <c r="OVV16" s="94"/>
      <c r="OVW16" s="99">
        <f>OVU16+OVV16</f>
        <v>6938.17</v>
      </c>
      <c r="OVY16" s="49">
        <v>10</v>
      </c>
      <c r="OVZ16" s="94" t="s">
        <v>631</v>
      </c>
      <c r="OWA16" s="49">
        <v>372</v>
      </c>
      <c r="OWB16" s="49" t="s">
        <v>625</v>
      </c>
      <c r="OWC16" s="95" t="s">
        <v>632</v>
      </c>
      <c r="OWD16" s="49" t="s">
        <v>629</v>
      </c>
      <c r="OWE16" s="96">
        <v>167</v>
      </c>
      <c r="OWF16" s="97">
        <v>20.96</v>
      </c>
      <c r="OWG16" s="99">
        <f>OWF16*OWE16</f>
        <v>3500.32</v>
      </c>
      <c r="OWH16" s="94">
        <f>OWA16-OWE16</f>
        <v>205</v>
      </c>
      <c r="OWI16" s="97">
        <v>16.77</v>
      </c>
      <c r="OWJ16" s="99">
        <f>OWI16*OWH16</f>
        <v>3437.85</v>
      </c>
      <c r="OWK16" s="99">
        <f>OWJ16+OWG16</f>
        <v>6938.17</v>
      </c>
      <c r="OWL16" s="94"/>
      <c r="OWM16" s="99">
        <f>OWK16+OWL16</f>
        <v>6938.17</v>
      </c>
      <c r="OWO16" s="49">
        <v>10</v>
      </c>
      <c r="OWP16" s="94" t="s">
        <v>631</v>
      </c>
      <c r="OWQ16" s="49">
        <v>372</v>
      </c>
      <c r="OWR16" s="49" t="s">
        <v>625</v>
      </c>
      <c r="OWS16" s="95" t="s">
        <v>632</v>
      </c>
      <c r="OWT16" s="49" t="s">
        <v>629</v>
      </c>
      <c r="OWU16" s="96">
        <v>167</v>
      </c>
      <c r="OWV16" s="97">
        <v>20.96</v>
      </c>
      <c r="OWW16" s="99">
        <f>OWV16*OWU16</f>
        <v>3500.32</v>
      </c>
      <c r="OWX16" s="94">
        <f>OWQ16-OWU16</f>
        <v>205</v>
      </c>
      <c r="OWY16" s="97">
        <v>16.77</v>
      </c>
      <c r="OWZ16" s="99">
        <f>OWY16*OWX16</f>
        <v>3437.85</v>
      </c>
      <c r="OXA16" s="99">
        <f>OWZ16+OWW16</f>
        <v>6938.17</v>
      </c>
      <c r="OXB16" s="94"/>
      <c r="OXC16" s="99">
        <f>OXA16+OXB16</f>
        <v>6938.17</v>
      </c>
      <c r="OXE16" s="49">
        <v>10</v>
      </c>
      <c r="OXF16" s="94" t="s">
        <v>631</v>
      </c>
      <c r="OXG16" s="49">
        <v>372</v>
      </c>
      <c r="OXH16" s="49" t="s">
        <v>625</v>
      </c>
      <c r="OXI16" s="95" t="s">
        <v>632</v>
      </c>
      <c r="OXJ16" s="49" t="s">
        <v>629</v>
      </c>
      <c r="OXK16" s="96">
        <v>167</v>
      </c>
      <c r="OXL16" s="97">
        <v>20.96</v>
      </c>
      <c r="OXM16" s="99">
        <f>OXL16*OXK16</f>
        <v>3500.32</v>
      </c>
      <c r="OXN16" s="94">
        <f>OXG16-OXK16</f>
        <v>205</v>
      </c>
      <c r="OXO16" s="97">
        <v>16.77</v>
      </c>
      <c r="OXP16" s="99">
        <f>OXO16*OXN16</f>
        <v>3437.85</v>
      </c>
      <c r="OXQ16" s="99">
        <f>OXP16+OXM16</f>
        <v>6938.17</v>
      </c>
      <c r="OXR16" s="94"/>
      <c r="OXS16" s="99">
        <f>OXQ16+OXR16</f>
        <v>6938.17</v>
      </c>
      <c r="OXU16" s="49">
        <v>10</v>
      </c>
      <c r="OXV16" s="94" t="s">
        <v>631</v>
      </c>
      <c r="OXW16" s="49">
        <v>372</v>
      </c>
      <c r="OXX16" s="49" t="s">
        <v>625</v>
      </c>
      <c r="OXY16" s="95" t="s">
        <v>632</v>
      </c>
      <c r="OXZ16" s="49" t="s">
        <v>629</v>
      </c>
      <c r="OYA16" s="96">
        <v>167</v>
      </c>
      <c r="OYB16" s="97">
        <v>20.96</v>
      </c>
      <c r="OYC16" s="99">
        <f>OYB16*OYA16</f>
        <v>3500.32</v>
      </c>
      <c r="OYD16" s="94">
        <f>OXW16-OYA16</f>
        <v>205</v>
      </c>
      <c r="OYE16" s="97">
        <v>16.77</v>
      </c>
      <c r="OYF16" s="99">
        <f>OYE16*OYD16</f>
        <v>3437.85</v>
      </c>
      <c r="OYG16" s="99">
        <f>OYF16+OYC16</f>
        <v>6938.17</v>
      </c>
      <c r="OYH16" s="94"/>
      <c r="OYI16" s="99">
        <f>OYG16+OYH16</f>
        <v>6938.17</v>
      </c>
      <c r="OYK16" s="49">
        <v>10</v>
      </c>
      <c r="OYL16" s="94" t="s">
        <v>631</v>
      </c>
      <c r="OYM16" s="49">
        <v>372</v>
      </c>
      <c r="OYN16" s="49" t="s">
        <v>625</v>
      </c>
      <c r="OYO16" s="95" t="s">
        <v>632</v>
      </c>
      <c r="OYP16" s="49" t="s">
        <v>629</v>
      </c>
      <c r="OYQ16" s="96">
        <v>167</v>
      </c>
      <c r="OYR16" s="97">
        <v>20.96</v>
      </c>
      <c r="OYS16" s="99">
        <f>OYR16*OYQ16</f>
        <v>3500.32</v>
      </c>
      <c r="OYT16" s="94">
        <f>OYM16-OYQ16</f>
        <v>205</v>
      </c>
      <c r="OYU16" s="97">
        <v>16.77</v>
      </c>
      <c r="OYV16" s="99">
        <f>OYU16*OYT16</f>
        <v>3437.85</v>
      </c>
      <c r="OYW16" s="99">
        <f>OYV16+OYS16</f>
        <v>6938.17</v>
      </c>
      <c r="OYX16" s="94"/>
      <c r="OYY16" s="99">
        <f>OYW16+OYX16</f>
        <v>6938.17</v>
      </c>
      <c r="OZA16" s="49">
        <v>10</v>
      </c>
      <c r="OZB16" s="94" t="s">
        <v>631</v>
      </c>
      <c r="OZC16" s="49">
        <v>372</v>
      </c>
      <c r="OZD16" s="49" t="s">
        <v>625</v>
      </c>
      <c r="OZE16" s="95" t="s">
        <v>632</v>
      </c>
      <c r="OZF16" s="49" t="s">
        <v>629</v>
      </c>
      <c r="OZG16" s="96">
        <v>167</v>
      </c>
      <c r="OZH16" s="97">
        <v>20.96</v>
      </c>
      <c r="OZI16" s="99">
        <f>OZH16*OZG16</f>
        <v>3500.32</v>
      </c>
      <c r="OZJ16" s="94">
        <f>OZC16-OZG16</f>
        <v>205</v>
      </c>
      <c r="OZK16" s="97">
        <v>16.77</v>
      </c>
      <c r="OZL16" s="99">
        <f>OZK16*OZJ16</f>
        <v>3437.85</v>
      </c>
      <c r="OZM16" s="99">
        <f>OZL16+OZI16</f>
        <v>6938.17</v>
      </c>
      <c r="OZN16" s="94"/>
      <c r="OZO16" s="99">
        <f>OZM16+OZN16</f>
        <v>6938.17</v>
      </c>
      <c r="OZQ16" s="49">
        <v>10</v>
      </c>
      <c r="OZR16" s="94" t="s">
        <v>631</v>
      </c>
      <c r="OZS16" s="49">
        <v>372</v>
      </c>
      <c r="OZT16" s="49" t="s">
        <v>625</v>
      </c>
      <c r="OZU16" s="95" t="s">
        <v>632</v>
      </c>
      <c r="OZV16" s="49" t="s">
        <v>629</v>
      </c>
      <c r="OZW16" s="96">
        <v>167</v>
      </c>
      <c r="OZX16" s="97">
        <v>20.96</v>
      </c>
      <c r="OZY16" s="99">
        <f>OZX16*OZW16</f>
        <v>3500.32</v>
      </c>
      <c r="OZZ16" s="94">
        <f>OZS16-OZW16</f>
        <v>205</v>
      </c>
      <c r="PAA16" s="97">
        <v>16.77</v>
      </c>
      <c r="PAB16" s="99">
        <f>PAA16*OZZ16</f>
        <v>3437.85</v>
      </c>
      <c r="PAC16" s="99">
        <f>PAB16+OZY16</f>
        <v>6938.17</v>
      </c>
      <c r="PAD16" s="94"/>
      <c r="PAE16" s="99">
        <f>PAC16+PAD16</f>
        <v>6938.17</v>
      </c>
      <c r="PAG16" s="49">
        <v>10</v>
      </c>
      <c r="PAH16" s="94" t="s">
        <v>631</v>
      </c>
      <c r="PAI16" s="49">
        <v>372</v>
      </c>
      <c r="PAJ16" s="49" t="s">
        <v>625</v>
      </c>
      <c r="PAK16" s="95" t="s">
        <v>632</v>
      </c>
      <c r="PAL16" s="49" t="s">
        <v>629</v>
      </c>
      <c r="PAM16" s="96">
        <v>167</v>
      </c>
      <c r="PAN16" s="97">
        <v>20.96</v>
      </c>
      <c r="PAO16" s="99">
        <f>PAN16*PAM16</f>
        <v>3500.32</v>
      </c>
      <c r="PAP16" s="94">
        <f>PAI16-PAM16</f>
        <v>205</v>
      </c>
      <c r="PAQ16" s="97">
        <v>16.77</v>
      </c>
      <c r="PAR16" s="99">
        <f>PAQ16*PAP16</f>
        <v>3437.85</v>
      </c>
      <c r="PAS16" s="99">
        <f>PAR16+PAO16</f>
        <v>6938.17</v>
      </c>
      <c r="PAT16" s="94"/>
      <c r="PAU16" s="99">
        <f>PAS16+PAT16</f>
        <v>6938.17</v>
      </c>
      <c r="PAW16" s="49">
        <v>10</v>
      </c>
      <c r="PAX16" s="94" t="s">
        <v>631</v>
      </c>
      <c r="PAY16" s="49">
        <v>372</v>
      </c>
      <c r="PAZ16" s="49" t="s">
        <v>625</v>
      </c>
      <c r="PBA16" s="95" t="s">
        <v>632</v>
      </c>
      <c r="PBB16" s="49" t="s">
        <v>629</v>
      </c>
      <c r="PBC16" s="96">
        <v>167</v>
      </c>
      <c r="PBD16" s="97">
        <v>20.96</v>
      </c>
      <c r="PBE16" s="99">
        <f>PBD16*PBC16</f>
        <v>3500.32</v>
      </c>
      <c r="PBF16" s="94">
        <f>PAY16-PBC16</f>
        <v>205</v>
      </c>
      <c r="PBG16" s="97">
        <v>16.77</v>
      </c>
      <c r="PBH16" s="99">
        <f>PBG16*PBF16</f>
        <v>3437.85</v>
      </c>
      <c r="PBI16" s="99">
        <f>PBH16+PBE16</f>
        <v>6938.17</v>
      </c>
      <c r="PBJ16" s="94"/>
      <c r="PBK16" s="99">
        <f>PBI16+PBJ16</f>
        <v>6938.17</v>
      </c>
      <c r="PBM16" s="49">
        <v>10</v>
      </c>
      <c r="PBN16" s="94" t="s">
        <v>631</v>
      </c>
      <c r="PBO16" s="49">
        <v>372</v>
      </c>
      <c r="PBP16" s="49" t="s">
        <v>625</v>
      </c>
      <c r="PBQ16" s="95" t="s">
        <v>632</v>
      </c>
      <c r="PBR16" s="49" t="s">
        <v>629</v>
      </c>
      <c r="PBS16" s="96">
        <v>167</v>
      </c>
      <c r="PBT16" s="97">
        <v>20.96</v>
      </c>
      <c r="PBU16" s="99">
        <f>PBT16*PBS16</f>
        <v>3500.32</v>
      </c>
      <c r="PBV16" s="94">
        <f>PBO16-PBS16</f>
        <v>205</v>
      </c>
      <c r="PBW16" s="97">
        <v>16.77</v>
      </c>
      <c r="PBX16" s="99">
        <f>PBW16*PBV16</f>
        <v>3437.85</v>
      </c>
      <c r="PBY16" s="99">
        <f>PBX16+PBU16</f>
        <v>6938.17</v>
      </c>
      <c r="PBZ16" s="94"/>
      <c r="PCA16" s="99">
        <f>PBY16+PBZ16</f>
        <v>6938.17</v>
      </c>
      <c r="PCC16" s="49">
        <v>10</v>
      </c>
      <c r="PCD16" s="94" t="s">
        <v>631</v>
      </c>
      <c r="PCE16" s="49">
        <v>372</v>
      </c>
      <c r="PCF16" s="49" t="s">
        <v>625</v>
      </c>
      <c r="PCG16" s="95" t="s">
        <v>632</v>
      </c>
      <c r="PCH16" s="49" t="s">
        <v>629</v>
      </c>
      <c r="PCI16" s="96">
        <v>167</v>
      </c>
      <c r="PCJ16" s="97">
        <v>20.96</v>
      </c>
      <c r="PCK16" s="99">
        <f>PCJ16*PCI16</f>
        <v>3500.32</v>
      </c>
      <c r="PCL16" s="94">
        <f>PCE16-PCI16</f>
        <v>205</v>
      </c>
      <c r="PCM16" s="97">
        <v>16.77</v>
      </c>
      <c r="PCN16" s="99">
        <f>PCM16*PCL16</f>
        <v>3437.85</v>
      </c>
      <c r="PCO16" s="99">
        <f>PCN16+PCK16</f>
        <v>6938.17</v>
      </c>
      <c r="PCP16" s="94"/>
      <c r="PCQ16" s="99">
        <f>PCO16+PCP16</f>
        <v>6938.17</v>
      </c>
      <c r="PCS16" s="49">
        <v>10</v>
      </c>
      <c r="PCT16" s="94" t="s">
        <v>631</v>
      </c>
      <c r="PCU16" s="49">
        <v>372</v>
      </c>
      <c r="PCV16" s="49" t="s">
        <v>625</v>
      </c>
      <c r="PCW16" s="95" t="s">
        <v>632</v>
      </c>
      <c r="PCX16" s="49" t="s">
        <v>629</v>
      </c>
      <c r="PCY16" s="96">
        <v>167</v>
      </c>
      <c r="PCZ16" s="97">
        <v>20.96</v>
      </c>
      <c r="PDA16" s="99">
        <f>PCZ16*PCY16</f>
        <v>3500.32</v>
      </c>
      <c r="PDB16" s="94">
        <f>PCU16-PCY16</f>
        <v>205</v>
      </c>
      <c r="PDC16" s="97">
        <v>16.77</v>
      </c>
      <c r="PDD16" s="99">
        <f>PDC16*PDB16</f>
        <v>3437.85</v>
      </c>
      <c r="PDE16" s="99">
        <f>PDD16+PDA16</f>
        <v>6938.17</v>
      </c>
      <c r="PDF16" s="94"/>
      <c r="PDG16" s="99">
        <f>PDE16+PDF16</f>
        <v>6938.17</v>
      </c>
      <c r="PDI16" s="49">
        <v>10</v>
      </c>
      <c r="PDJ16" s="94" t="s">
        <v>631</v>
      </c>
      <c r="PDK16" s="49">
        <v>372</v>
      </c>
      <c r="PDL16" s="49" t="s">
        <v>625</v>
      </c>
      <c r="PDM16" s="95" t="s">
        <v>632</v>
      </c>
      <c r="PDN16" s="49" t="s">
        <v>629</v>
      </c>
      <c r="PDO16" s="96">
        <v>167</v>
      </c>
      <c r="PDP16" s="97">
        <v>20.96</v>
      </c>
      <c r="PDQ16" s="99">
        <f>PDP16*PDO16</f>
        <v>3500.32</v>
      </c>
      <c r="PDR16" s="94">
        <f>PDK16-PDO16</f>
        <v>205</v>
      </c>
      <c r="PDS16" s="97">
        <v>16.77</v>
      </c>
      <c r="PDT16" s="99">
        <f>PDS16*PDR16</f>
        <v>3437.85</v>
      </c>
      <c r="PDU16" s="99">
        <f>PDT16+PDQ16</f>
        <v>6938.17</v>
      </c>
      <c r="PDV16" s="94"/>
      <c r="PDW16" s="99">
        <f>PDU16+PDV16</f>
        <v>6938.17</v>
      </c>
      <c r="PDY16" s="49">
        <v>10</v>
      </c>
      <c r="PDZ16" s="94" t="s">
        <v>631</v>
      </c>
      <c r="PEA16" s="49">
        <v>372</v>
      </c>
      <c r="PEB16" s="49" t="s">
        <v>625</v>
      </c>
      <c r="PEC16" s="95" t="s">
        <v>632</v>
      </c>
      <c r="PED16" s="49" t="s">
        <v>629</v>
      </c>
      <c r="PEE16" s="96">
        <v>167</v>
      </c>
      <c r="PEF16" s="97">
        <v>20.96</v>
      </c>
      <c r="PEG16" s="99">
        <f>PEF16*PEE16</f>
        <v>3500.32</v>
      </c>
      <c r="PEH16" s="94">
        <f>PEA16-PEE16</f>
        <v>205</v>
      </c>
      <c r="PEI16" s="97">
        <v>16.77</v>
      </c>
      <c r="PEJ16" s="99">
        <f>PEI16*PEH16</f>
        <v>3437.85</v>
      </c>
      <c r="PEK16" s="99">
        <f>PEJ16+PEG16</f>
        <v>6938.17</v>
      </c>
      <c r="PEL16" s="94"/>
      <c r="PEM16" s="99">
        <f>PEK16+PEL16</f>
        <v>6938.17</v>
      </c>
      <c r="PEO16" s="49">
        <v>10</v>
      </c>
      <c r="PEP16" s="94" t="s">
        <v>631</v>
      </c>
      <c r="PEQ16" s="49">
        <v>372</v>
      </c>
      <c r="PER16" s="49" t="s">
        <v>625</v>
      </c>
      <c r="PES16" s="95" t="s">
        <v>632</v>
      </c>
      <c r="PET16" s="49" t="s">
        <v>629</v>
      </c>
      <c r="PEU16" s="96">
        <v>167</v>
      </c>
      <c r="PEV16" s="97">
        <v>20.96</v>
      </c>
      <c r="PEW16" s="99">
        <f>PEV16*PEU16</f>
        <v>3500.32</v>
      </c>
      <c r="PEX16" s="94">
        <f>PEQ16-PEU16</f>
        <v>205</v>
      </c>
      <c r="PEY16" s="97">
        <v>16.77</v>
      </c>
      <c r="PEZ16" s="99">
        <f>PEY16*PEX16</f>
        <v>3437.85</v>
      </c>
      <c r="PFA16" s="99">
        <f>PEZ16+PEW16</f>
        <v>6938.17</v>
      </c>
      <c r="PFB16" s="94"/>
      <c r="PFC16" s="99">
        <f>PFA16+PFB16</f>
        <v>6938.17</v>
      </c>
      <c r="PFE16" s="49">
        <v>10</v>
      </c>
      <c r="PFF16" s="94" t="s">
        <v>631</v>
      </c>
      <c r="PFG16" s="49">
        <v>372</v>
      </c>
      <c r="PFH16" s="49" t="s">
        <v>625</v>
      </c>
      <c r="PFI16" s="95" t="s">
        <v>632</v>
      </c>
      <c r="PFJ16" s="49" t="s">
        <v>629</v>
      </c>
      <c r="PFK16" s="96">
        <v>167</v>
      </c>
      <c r="PFL16" s="97">
        <v>20.96</v>
      </c>
      <c r="PFM16" s="99">
        <f>PFL16*PFK16</f>
        <v>3500.32</v>
      </c>
      <c r="PFN16" s="94">
        <f>PFG16-PFK16</f>
        <v>205</v>
      </c>
      <c r="PFO16" s="97">
        <v>16.77</v>
      </c>
      <c r="PFP16" s="99">
        <f>PFO16*PFN16</f>
        <v>3437.85</v>
      </c>
      <c r="PFQ16" s="99">
        <f>PFP16+PFM16</f>
        <v>6938.17</v>
      </c>
      <c r="PFR16" s="94"/>
      <c r="PFS16" s="99">
        <f>PFQ16+PFR16</f>
        <v>6938.17</v>
      </c>
      <c r="PFU16" s="49">
        <v>10</v>
      </c>
      <c r="PFV16" s="94" t="s">
        <v>631</v>
      </c>
      <c r="PFW16" s="49">
        <v>372</v>
      </c>
      <c r="PFX16" s="49" t="s">
        <v>625</v>
      </c>
      <c r="PFY16" s="95" t="s">
        <v>632</v>
      </c>
      <c r="PFZ16" s="49" t="s">
        <v>629</v>
      </c>
      <c r="PGA16" s="96">
        <v>167</v>
      </c>
      <c r="PGB16" s="97">
        <v>20.96</v>
      </c>
      <c r="PGC16" s="99">
        <f>PGB16*PGA16</f>
        <v>3500.32</v>
      </c>
      <c r="PGD16" s="94">
        <f>PFW16-PGA16</f>
        <v>205</v>
      </c>
      <c r="PGE16" s="97">
        <v>16.77</v>
      </c>
      <c r="PGF16" s="99">
        <f>PGE16*PGD16</f>
        <v>3437.85</v>
      </c>
      <c r="PGG16" s="99">
        <f>PGF16+PGC16</f>
        <v>6938.17</v>
      </c>
      <c r="PGH16" s="94"/>
      <c r="PGI16" s="99">
        <f>PGG16+PGH16</f>
        <v>6938.17</v>
      </c>
      <c r="PGK16" s="49">
        <v>10</v>
      </c>
      <c r="PGL16" s="94" t="s">
        <v>631</v>
      </c>
      <c r="PGM16" s="49">
        <v>372</v>
      </c>
      <c r="PGN16" s="49" t="s">
        <v>625</v>
      </c>
      <c r="PGO16" s="95" t="s">
        <v>632</v>
      </c>
      <c r="PGP16" s="49" t="s">
        <v>629</v>
      </c>
      <c r="PGQ16" s="96">
        <v>167</v>
      </c>
      <c r="PGR16" s="97">
        <v>20.96</v>
      </c>
      <c r="PGS16" s="99">
        <f>PGR16*PGQ16</f>
        <v>3500.32</v>
      </c>
      <c r="PGT16" s="94">
        <f>PGM16-PGQ16</f>
        <v>205</v>
      </c>
      <c r="PGU16" s="97">
        <v>16.77</v>
      </c>
      <c r="PGV16" s="99">
        <f>PGU16*PGT16</f>
        <v>3437.85</v>
      </c>
      <c r="PGW16" s="99">
        <f>PGV16+PGS16</f>
        <v>6938.17</v>
      </c>
      <c r="PGX16" s="94"/>
      <c r="PGY16" s="99">
        <f>PGW16+PGX16</f>
        <v>6938.17</v>
      </c>
      <c r="PHA16" s="49">
        <v>10</v>
      </c>
      <c r="PHB16" s="94" t="s">
        <v>631</v>
      </c>
      <c r="PHC16" s="49">
        <v>372</v>
      </c>
      <c r="PHD16" s="49" t="s">
        <v>625</v>
      </c>
      <c r="PHE16" s="95" t="s">
        <v>632</v>
      </c>
      <c r="PHF16" s="49" t="s">
        <v>629</v>
      </c>
      <c r="PHG16" s="96">
        <v>167</v>
      </c>
      <c r="PHH16" s="97">
        <v>20.96</v>
      </c>
      <c r="PHI16" s="99">
        <f>PHH16*PHG16</f>
        <v>3500.32</v>
      </c>
      <c r="PHJ16" s="94">
        <f>PHC16-PHG16</f>
        <v>205</v>
      </c>
      <c r="PHK16" s="97">
        <v>16.77</v>
      </c>
      <c r="PHL16" s="99">
        <f>PHK16*PHJ16</f>
        <v>3437.85</v>
      </c>
      <c r="PHM16" s="99">
        <f>PHL16+PHI16</f>
        <v>6938.17</v>
      </c>
      <c r="PHN16" s="94"/>
      <c r="PHO16" s="99">
        <f>PHM16+PHN16</f>
        <v>6938.17</v>
      </c>
      <c r="PHQ16" s="49">
        <v>10</v>
      </c>
      <c r="PHR16" s="94" t="s">
        <v>631</v>
      </c>
      <c r="PHS16" s="49">
        <v>372</v>
      </c>
      <c r="PHT16" s="49" t="s">
        <v>625</v>
      </c>
      <c r="PHU16" s="95" t="s">
        <v>632</v>
      </c>
      <c r="PHV16" s="49" t="s">
        <v>629</v>
      </c>
      <c r="PHW16" s="96">
        <v>167</v>
      </c>
      <c r="PHX16" s="97">
        <v>20.96</v>
      </c>
      <c r="PHY16" s="99">
        <f>PHX16*PHW16</f>
        <v>3500.32</v>
      </c>
      <c r="PHZ16" s="94">
        <f>PHS16-PHW16</f>
        <v>205</v>
      </c>
      <c r="PIA16" s="97">
        <v>16.77</v>
      </c>
      <c r="PIB16" s="99">
        <f>PIA16*PHZ16</f>
        <v>3437.85</v>
      </c>
      <c r="PIC16" s="99">
        <f>PIB16+PHY16</f>
        <v>6938.17</v>
      </c>
      <c r="PID16" s="94"/>
      <c r="PIE16" s="99">
        <f>PIC16+PID16</f>
        <v>6938.17</v>
      </c>
      <c r="PIG16" s="49">
        <v>10</v>
      </c>
      <c r="PIH16" s="94" t="s">
        <v>631</v>
      </c>
      <c r="PII16" s="49">
        <v>372</v>
      </c>
      <c r="PIJ16" s="49" t="s">
        <v>625</v>
      </c>
      <c r="PIK16" s="95" t="s">
        <v>632</v>
      </c>
      <c r="PIL16" s="49" t="s">
        <v>629</v>
      </c>
      <c r="PIM16" s="96">
        <v>167</v>
      </c>
      <c r="PIN16" s="97">
        <v>20.96</v>
      </c>
      <c r="PIO16" s="99">
        <f>PIN16*PIM16</f>
        <v>3500.32</v>
      </c>
      <c r="PIP16" s="94">
        <f>PII16-PIM16</f>
        <v>205</v>
      </c>
      <c r="PIQ16" s="97">
        <v>16.77</v>
      </c>
      <c r="PIR16" s="99">
        <f>PIQ16*PIP16</f>
        <v>3437.85</v>
      </c>
      <c r="PIS16" s="99">
        <f>PIR16+PIO16</f>
        <v>6938.17</v>
      </c>
      <c r="PIT16" s="94"/>
      <c r="PIU16" s="99">
        <f>PIS16+PIT16</f>
        <v>6938.17</v>
      </c>
      <c r="PIW16" s="49">
        <v>10</v>
      </c>
      <c r="PIX16" s="94" t="s">
        <v>631</v>
      </c>
      <c r="PIY16" s="49">
        <v>372</v>
      </c>
      <c r="PIZ16" s="49" t="s">
        <v>625</v>
      </c>
      <c r="PJA16" s="95" t="s">
        <v>632</v>
      </c>
      <c r="PJB16" s="49" t="s">
        <v>629</v>
      </c>
      <c r="PJC16" s="96">
        <v>167</v>
      </c>
      <c r="PJD16" s="97">
        <v>20.96</v>
      </c>
      <c r="PJE16" s="99">
        <f>PJD16*PJC16</f>
        <v>3500.32</v>
      </c>
      <c r="PJF16" s="94">
        <f>PIY16-PJC16</f>
        <v>205</v>
      </c>
      <c r="PJG16" s="97">
        <v>16.77</v>
      </c>
      <c r="PJH16" s="99">
        <f>PJG16*PJF16</f>
        <v>3437.85</v>
      </c>
      <c r="PJI16" s="99">
        <f>PJH16+PJE16</f>
        <v>6938.17</v>
      </c>
      <c r="PJJ16" s="94"/>
      <c r="PJK16" s="99">
        <f>PJI16+PJJ16</f>
        <v>6938.17</v>
      </c>
      <c r="PJM16" s="49">
        <v>10</v>
      </c>
      <c r="PJN16" s="94" t="s">
        <v>631</v>
      </c>
      <c r="PJO16" s="49">
        <v>372</v>
      </c>
      <c r="PJP16" s="49" t="s">
        <v>625</v>
      </c>
      <c r="PJQ16" s="95" t="s">
        <v>632</v>
      </c>
      <c r="PJR16" s="49" t="s">
        <v>629</v>
      </c>
      <c r="PJS16" s="96">
        <v>167</v>
      </c>
      <c r="PJT16" s="97">
        <v>20.96</v>
      </c>
      <c r="PJU16" s="99">
        <f>PJT16*PJS16</f>
        <v>3500.32</v>
      </c>
      <c r="PJV16" s="94">
        <f>PJO16-PJS16</f>
        <v>205</v>
      </c>
      <c r="PJW16" s="97">
        <v>16.77</v>
      </c>
      <c r="PJX16" s="99">
        <f>PJW16*PJV16</f>
        <v>3437.85</v>
      </c>
      <c r="PJY16" s="99">
        <f>PJX16+PJU16</f>
        <v>6938.17</v>
      </c>
      <c r="PJZ16" s="94"/>
      <c r="PKA16" s="99">
        <f>PJY16+PJZ16</f>
        <v>6938.17</v>
      </c>
      <c r="PKC16" s="49">
        <v>10</v>
      </c>
      <c r="PKD16" s="94" t="s">
        <v>631</v>
      </c>
      <c r="PKE16" s="49">
        <v>372</v>
      </c>
      <c r="PKF16" s="49" t="s">
        <v>625</v>
      </c>
      <c r="PKG16" s="95" t="s">
        <v>632</v>
      </c>
      <c r="PKH16" s="49" t="s">
        <v>629</v>
      </c>
      <c r="PKI16" s="96">
        <v>167</v>
      </c>
      <c r="PKJ16" s="97">
        <v>20.96</v>
      </c>
      <c r="PKK16" s="99">
        <f>PKJ16*PKI16</f>
        <v>3500.32</v>
      </c>
      <c r="PKL16" s="94">
        <f>PKE16-PKI16</f>
        <v>205</v>
      </c>
      <c r="PKM16" s="97">
        <v>16.77</v>
      </c>
      <c r="PKN16" s="99">
        <f>PKM16*PKL16</f>
        <v>3437.85</v>
      </c>
      <c r="PKO16" s="99">
        <f>PKN16+PKK16</f>
        <v>6938.17</v>
      </c>
      <c r="PKP16" s="94"/>
      <c r="PKQ16" s="99">
        <f>PKO16+PKP16</f>
        <v>6938.17</v>
      </c>
      <c r="PKS16" s="49">
        <v>10</v>
      </c>
      <c r="PKT16" s="94" t="s">
        <v>631</v>
      </c>
      <c r="PKU16" s="49">
        <v>372</v>
      </c>
      <c r="PKV16" s="49" t="s">
        <v>625</v>
      </c>
      <c r="PKW16" s="95" t="s">
        <v>632</v>
      </c>
      <c r="PKX16" s="49" t="s">
        <v>629</v>
      </c>
      <c r="PKY16" s="96">
        <v>167</v>
      </c>
      <c r="PKZ16" s="97">
        <v>20.96</v>
      </c>
      <c r="PLA16" s="99">
        <f>PKZ16*PKY16</f>
        <v>3500.32</v>
      </c>
      <c r="PLB16" s="94">
        <f>PKU16-PKY16</f>
        <v>205</v>
      </c>
      <c r="PLC16" s="97">
        <v>16.77</v>
      </c>
      <c r="PLD16" s="99">
        <f>PLC16*PLB16</f>
        <v>3437.85</v>
      </c>
      <c r="PLE16" s="99">
        <f>PLD16+PLA16</f>
        <v>6938.17</v>
      </c>
      <c r="PLF16" s="94"/>
      <c r="PLG16" s="99">
        <f>PLE16+PLF16</f>
        <v>6938.17</v>
      </c>
      <c r="PLI16" s="49">
        <v>10</v>
      </c>
      <c r="PLJ16" s="94" t="s">
        <v>631</v>
      </c>
      <c r="PLK16" s="49">
        <v>372</v>
      </c>
      <c r="PLL16" s="49" t="s">
        <v>625</v>
      </c>
      <c r="PLM16" s="95" t="s">
        <v>632</v>
      </c>
      <c r="PLN16" s="49" t="s">
        <v>629</v>
      </c>
      <c r="PLO16" s="96">
        <v>167</v>
      </c>
      <c r="PLP16" s="97">
        <v>20.96</v>
      </c>
      <c r="PLQ16" s="99">
        <f>PLP16*PLO16</f>
        <v>3500.32</v>
      </c>
      <c r="PLR16" s="94">
        <f>PLK16-PLO16</f>
        <v>205</v>
      </c>
      <c r="PLS16" s="97">
        <v>16.77</v>
      </c>
      <c r="PLT16" s="99">
        <f>PLS16*PLR16</f>
        <v>3437.85</v>
      </c>
      <c r="PLU16" s="99">
        <f>PLT16+PLQ16</f>
        <v>6938.17</v>
      </c>
      <c r="PLV16" s="94"/>
      <c r="PLW16" s="99">
        <f>PLU16+PLV16</f>
        <v>6938.17</v>
      </c>
      <c r="PLY16" s="49">
        <v>10</v>
      </c>
      <c r="PLZ16" s="94" t="s">
        <v>631</v>
      </c>
      <c r="PMA16" s="49">
        <v>372</v>
      </c>
      <c r="PMB16" s="49" t="s">
        <v>625</v>
      </c>
      <c r="PMC16" s="95" t="s">
        <v>632</v>
      </c>
      <c r="PMD16" s="49" t="s">
        <v>629</v>
      </c>
      <c r="PME16" s="96">
        <v>167</v>
      </c>
      <c r="PMF16" s="97">
        <v>20.96</v>
      </c>
      <c r="PMG16" s="99">
        <f>PMF16*PME16</f>
        <v>3500.32</v>
      </c>
      <c r="PMH16" s="94">
        <f>PMA16-PME16</f>
        <v>205</v>
      </c>
      <c r="PMI16" s="97">
        <v>16.77</v>
      </c>
      <c r="PMJ16" s="99">
        <f>PMI16*PMH16</f>
        <v>3437.85</v>
      </c>
      <c r="PMK16" s="99">
        <f>PMJ16+PMG16</f>
        <v>6938.17</v>
      </c>
      <c r="PML16" s="94"/>
      <c r="PMM16" s="99">
        <f>PMK16+PML16</f>
        <v>6938.17</v>
      </c>
      <c r="PMO16" s="49">
        <v>10</v>
      </c>
      <c r="PMP16" s="94" t="s">
        <v>631</v>
      </c>
      <c r="PMQ16" s="49">
        <v>372</v>
      </c>
      <c r="PMR16" s="49" t="s">
        <v>625</v>
      </c>
      <c r="PMS16" s="95" t="s">
        <v>632</v>
      </c>
      <c r="PMT16" s="49" t="s">
        <v>629</v>
      </c>
      <c r="PMU16" s="96">
        <v>167</v>
      </c>
      <c r="PMV16" s="97">
        <v>20.96</v>
      </c>
      <c r="PMW16" s="99">
        <f>PMV16*PMU16</f>
        <v>3500.32</v>
      </c>
      <c r="PMX16" s="94">
        <f>PMQ16-PMU16</f>
        <v>205</v>
      </c>
      <c r="PMY16" s="97">
        <v>16.77</v>
      </c>
      <c r="PMZ16" s="99">
        <f>PMY16*PMX16</f>
        <v>3437.85</v>
      </c>
      <c r="PNA16" s="99">
        <f>PMZ16+PMW16</f>
        <v>6938.17</v>
      </c>
      <c r="PNB16" s="94"/>
      <c r="PNC16" s="99">
        <f>PNA16+PNB16</f>
        <v>6938.17</v>
      </c>
      <c r="PNE16" s="49">
        <v>10</v>
      </c>
      <c r="PNF16" s="94" t="s">
        <v>631</v>
      </c>
      <c r="PNG16" s="49">
        <v>372</v>
      </c>
      <c r="PNH16" s="49" t="s">
        <v>625</v>
      </c>
      <c r="PNI16" s="95" t="s">
        <v>632</v>
      </c>
      <c r="PNJ16" s="49" t="s">
        <v>629</v>
      </c>
      <c r="PNK16" s="96">
        <v>167</v>
      </c>
      <c r="PNL16" s="97">
        <v>20.96</v>
      </c>
      <c r="PNM16" s="99">
        <f>PNL16*PNK16</f>
        <v>3500.32</v>
      </c>
      <c r="PNN16" s="94">
        <f>PNG16-PNK16</f>
        <v>205</v>
      </c>
      <c r="PNO16" s="97">
        <v>16.77</v>
      </c>
      <c r="PNP16" s="99">
        <f>PNO16*PNN16</f>
        <v>3437.85</v>
      </c>
      <c r="PNQ16" s="99">
        <f>PNP16+PNM16</f>
        <v>6938.17</v>
      </c>
      <c r="PNR16" s="94"/>
      <c r="PNS16" s="99">
        <f>PNQ16+PNR16</f>
        <v>6938.17</v>
      </c>
      <c r="PNU16" s="49">
        <v>10</v>
      </c>
      <c r="PNV16" s="94" t="s">
        <v>631</v>
      </c>
      <c r="PNW16" s="49">
        <v>372</v>
      </c>
      <c r="PNX16" s="49" t="s">
        <v>625</v>
      </c>
      <c r="PNY16" s="95" t="s">
        <v>632</v>
      </c>
      <c r="PNZ16" s="49" t="s">
        <v>629</v>
      </c>
      <c r="POA16" s="96">
        <v>167</v>
      </c>
      <c r="POB16" s="97">
        <v>20.96</v>
      </c>
      <c r="POC16" s="99">
        <f>POB16*POA16</f>
        <v>3500.32</v>
      </c>
      <c r="POD16" s="94">
        <f>PNW16-POA16</f>
        <v>205</v>
      </c>
      <c r="POE16" s="97">
        <v>16.77</v>
      </c>
      <c r="POF16" s="99">
        <f>POE16*POD16</f>
        <v>3437.85</v>
      </c>
      <c r="POG16" s="99">
        <f>POF16+POC16</f>
        <v>6938.17</v>
      </c>
      <c r="POH16" s="94"/>
      <c r="POI16" s="99">
        <f>POG16+POH16</f>
        <v>6938.17</v>
      </c>
      <c r="POK16" s="49">
        <v>10</v>
      </c>
      <c r="POL16" s="94" t="s">
        <v>631</v>
      </c>
      <c r="POM16" s="49">
        <v>372</v>
      </c>
      <c r="PON16" s="49" t="s">
        <v>625</v>
      </c>
      <c r="POO16" s="95" t="s">
        <v>632</v>
      </c>
      <c r="POP16" s="49" t="s">
        <v>629</v>
      </c>
      <c r="POQ16" s="96">
        <v>167</v>
      </c>
      <c r="POR16" s="97">
        <v>20.96</v>
      </c>
      <c r="POS16" s="99">
        <f>POR16*POQ16</f>
        <v>3500.32</v>
      </c>
      <c r="POT16" s="94">
        <f>POM16-POQ16</f>
        <v>205</v>
      </c>
      <c r="POU16" s="97">
        <v>16.77</v>
      </c>
      <c r="POV16" s="99">
        <f>POU16*POT16</f>
        <v>3437.85</v>
      </c>
      <c r="POW16" s="99">
        <f>POV16+POS16</f>
        <v>6938.17</v>
      </c>
      <c r="POX16" s="94"/>
      <c r="POY16" s="99">
        <f>POW16+POX16</f>
        <v>6938.17</v>
      </c>
      <c r="PPA16" s="49">
        <v>10</v>
      </c>
      <c r="PPB16" s="94" t="s">
        <v>631</v>
      </c>
      <c r="PPC16" s="49">
        <v>372</v>
      </c>
      <c r="PPD16" s="49" t="s">
        <v>625</v>
      </c>
      <c r="PPE16" s="95" t="s">
        <v>632</v>
      </c>
      <c r="PPF16" s="49" t="s">
        <v>629</v>
      </c>
      <c r="PPG16" s="96">
        <v>167</v>
      </c>
      <c r="PPH16" s="97">
        <v>20.96</v>
      </c>
      <c r="PPI16" s="99">
        <f>PPH16*PPG16</f>
        <v>3500.32</v>
      </c>
      <c r="PPJ16" s="94">
        <f>PPC16-PPG16</f>
        <v>205</v>
      </c>
      <c r="PPK16" s="97">
        <v>16.77</v>
      </c>
      <c r="PPL16" s="99">
        <f>PPK16*PPJ16</f>
        <v>3437.85</v>
      </c>
      <c r="PPM16" s="99">
        <f>PPL16+PPI16</f>
        <v>6938.17</v>
      </c>
      <c r="PPN16" s="94"/>
      <c r="PPO16" s="99">
        <f>PPM16+PPN16</f>
        <v>6938.17</v>
      </c>
      <c r="PPQ16" s="49">
        <v>10</v>
      </c>
      <c r="PPR16" s="94" t="s">
        <v>631</v>
      </c>
      <c r="PPS16" s="49">
        <v>372</v>
      </c>
      <c r="PPT16" s="49" t="s">
        <v>625</v>
      </c>
      <c r="PPU16" s="95" t="s">
        <v>632</v>
      </c>
      <c r="PPV16" s="49" t="s">
        <v>629</v>
      </c>
      <c r="PPW16" s="96">
        <v>167</v>
      </c>
      <c r="PPX16" s="97">
        <v>20.96</v>
      </c>
      <c r="PPY16" s="99">
        <f>PPX16*PPW16</f>
        <v>3500.32</v>
      </c>
      <c r="PPZ16" s="94">
        <f>PPS16-PPW16</f>
        <v>205</v>
      </c>
      <c r="PQA16" s="97">
        <v>16.77</v>
      </c>
      <c r="PQB16" s="99">
        <f>PQA16*PPZ16</f>
        <v>3437.85</v>
      </c>
      <c r="PQC16" s="99">
        <f>PQB16+PPY16</f>
        <v>6938.17</v>
      </c>
      <c r="PQD16" s="94"/>
      <c r="PQE16" s="99">
        <f>PQC16+PQD16</f>
        <v>6938.17</v>
      </c>
      <c r="PQG16" s="49">
        <v>10</v>
      </c>
      <c r="PQH16" s="94" t="s">
        <v>631</v>
      </c>
      <c r="PQI16" s="49">
        <v>372</v>
      </c>
      <c r="PQJ16" s="49" t="s">
        <v>625</v>
      </c>
      <c r="PQK16" s="95" t="s">
        <v>632</v>
      </c>
      <c r="PQL16" s="49" t="s">
        <v>629</v>
      </c>
      <c r="PQM16" s="96">
        <v>167</v>
      </c>
      <c r="PQN16" s="97">
        <v>20.96</v>
      </c>
      <c r="PQO16" s="99">
        <f>PQN16*PQM16</f>
        <v>3500.32</v>
      </c>
      <c r="PQP16" s="94">
        <f>PQI16-PQM16</f>
        <v>205</v>
      </c>
      <c r="PQQ16" s="97">
        <v>16.77</v>
      </c>
      <c r="PQR16" s="99">
        <f>PQQ16*PQP16</f>
        <v>3437.85</v>
      </c>
      <c r="PQS16" s="99">
        <f>PQR16+PQO16</f>
        <v>6938.17</v>
      </c>
      <c r="PQT16" s="94"/>
      <c r="PQU16" s="99">
        <f>PQS16+PQT16</f>
        <v>6938.17</v>
      </c>
      <c r="PQW16" s="49">
        <v>10</v>
      </c>
      <c r="PQX16" s="94" t="s">
        <v>631</v>
      </c>
      <c r="PQY16" s="49">
        <v>372</v>
      </c>
      <c r="PQZ16" s="49" t="s">
        <v>625</v>
      </c>
      <c r="PRA16" s="95" t="s">
        <v>632</v>
      </c>
      <c r="PRB16" s="49" t="s">
        <v>629</v>
      </c>
      <c r="PRC16" s="96">
        <v>167</v>
      </c>
      <c r="PRD16" s="97">
        <v>20.96</v>
      </c>
      <c r="PRE16" s="99">
        <f>PRD16*PRC16</f>
        <v>3500.32</v>
      </c>
      <c r="PRF16" s="94">
        <f>PQY16-PRC16</f>
        <v>205</v>
      </c>
      <c r="PRG16" s="97">
        <v>16.77</v>
      </c>
      <c r="PRH16" s="99">
        <f>PRG16*PRF16</f>
        <v>3437.85</v>
      </c>
      <c r="PRI16" s="99">
        <f>PRH16+PRE16</f>
        <v>6938.17</v>
      </c>
      <c r="PRJ16" s="94"/>
      <c r="PRK16" s="99">
        <f>PRI16+PRJ16</f>
        <v>6938.17</v>
      </c>
      <c r="PRM16" s="49">
        <v>10</v>
      </c>
      <c r="PRN16" s="94" t="s">
        <v>631</v>
      </c>
      <c r="PRO16" s="49">
        <v>372</v>
      </c>
      <c r="PRP16" s="49" t="s">
        <v>625</v>
      </c>
      <c r="PRQ16" s="95" t="s">
        <v>632</v>
      </c>
      <c r="PRR16" s="49" t="s">
        <v>629</v>
      </c>
      <c r="PRS16" s="96">
        <v>167</v>
      </c>
      <c r="PRT16" s="97">
        <v>20.96</v>
      </c>
      <c r="PRU16" s="99">
        <f>PRT16*PRS16</f>
        <v>3500.32</v>
      </c>
      <c r="PRV16" s="94">
        <f>PRO16-PRS16</f>
        <v>205</v>
      </c>
      <c r="PRW16" s="97">
        <v>16.77</v>
      </c>
      <c r="PRX16" s="99">
        <f>PRW16*PRV16</f>
        <v>3437.85</v>
      </c>
      <c r="PRY16" s="99">
        <f>PRX16+PRU16</f>
        <v>6938.17</v>
      </c>
      <c r="PRZ16" s="94"/>
      <c r="PSA16" s="99">
        <f>PRY16+PRZ16</f>
        <v>6938.17</v>
      </c>
      <c r="PSC16" s="49">
        <v>10</v>
      </c>
      <c r="PSD16" s="94" t="s">
        <v>631</v>
      </c>
      <c r="PSE16" s="49">
        <v>372</v>
      </c>
      <c r="PSF16" s="49" t="s">
        <v>625</v>
      </c>
      <c r="PSG16" s="95" t="s">
        <v>632</v>
      </c>
      <c r="PSH16" s="49" t="s">
        <v>629</v>
      </c>
      <c r="PSI16" s="96">
        <v>167</v>
      </c>
      <c r="PSJ16" s="97">
        <v>20.96</v>
      </c>
      <c r="PSK16" s="99">
        <f>PSJ16*PSI16</f>
        <v>3500.32</v>
      </c>
      <c r="PSL16" s="94">
        <f>PSE16-PSI16</f>
        <v>205</v>
      </c>
      <c r="PSM16" s="97">
        <v>16.77</v>
      </c>
      <c r="PSN16" s="99">
        <f>PSM16*PSL16</f>
        <v>3437.85</v>
      </c>
      <c r="PSO16" s="99">
        <f>PSN16+PSK16</f>
        <v>6938.17</v>
      </c>
      <c r="PSP16" s="94"/>
      <c r="PSQ16" s="99">
        <f>PSO16+PSP16</f>
        <v>6938.17</v>
      </c>
      <c r="PSS16" s="49">
        <v>10</v>
      </c>
      <c r="PST16" s="94" t="s">
        <v>631</v>
      </c>
      <c r="PSU16" s="49">
        <v>372</v>
      </c>
      <c r="PSV16" s="49" t="s">
        <v>625</v>
      </c>
      <c r="PSW16" s="95" t="s">
        <v>632</v>
      </c>
      <c r="PSX16" s="49" t="s">
        <v>629</v>
      </c>
      <c r="PSY16" s="96">
        <v>167</v>
      </c>
      <c r="PSZ16" s="97">
        <v>20.96</v>
      </c>
      <c r="PTA16" s="99">
        <f>PSZ16*PSY16</f>
        <v>3500.32</v>
      </c>
      <c r="PTB16" s="94">
        <f>PSU16-PSY16</f>
        <v>205</v>
      </c>
      <c r="PTC16" s="97">
        <v>16.77</v>
      </c>
      <c r="PTD16" s="99">
        <f>PTC16*PTB16</f>
        <v>3437.85</v>
      </c>
      <c r="PTE16" s="99">
        <f>PTD16+PTA16</f>
        <v>6938.17</v>
      </c>
      <c r="PTF16" s="94"/>
      <c r="PTG16" s="99">
        <f>PTE16+PTF16</f>
        <v>6938.17</v>
      </c>
      <c r="PTI16" s="49">
        <v>10</v>
      </c>
      <c r="PTJ16" s="94" t="s">
        <v>631</v>
      </c>
      <c r="PTK16" s="49">
        <v>372</v>
      </c>
      <c r="PTL16" s="49" t="s">
        <v>625</v>
      </c>
      <c r="PTM16" s="95" t="s">
        <v>632</v>
      </c>
      <c r="PTN16" s="49" t="s">
        <v>629</v>
      </c>
      <c r="PTO16" s="96">
        <v>167</v>
      </c>
      <c r="PTP16" s="97">
        <v>20.96</v>
      </c>
      <c r="PTQ16" s="99">
        <f>PTP16*PTO16</f>
        <v>3500.32</v>
      </c>
      <c r="PTR16" s="94">
        <f>PTK16-PTO16</f>
        <v>205</v>
      </c>
      <c r="PTS16" s="97">
        <v>16.77</v>
      </c>
      <c r="PTT16" s="99">
        <f>PTS16*PTR16</f>
        <v>3437.85</v>
      </c>
      <c r="PTU16" s="99">
        <f>PTT16+PTQ16</f>
        <v>6938.17</v>
      </c>
      <c r="PTV16" s="94"/>
      <c r="PTW16" s="99">
        <f>PTU16+PTV16</f>
        <v>6938.17</v>
      </c>
      <c r="PTY16" s="49">
        <v>10</v>
      </c>
      <c r="PTZ16" s="94" t="s">
        <v>631</v>
      </c>
      <c r="PUA16" s="49">
        <v>372</v>
      </c>
      <c r="PUB16" s="49" t="s">
        <v>625</v>
      </c>
      <c r="PUC16" s="95" t="s">
        <v>632</v>
      </c>
      <c r="PUD16" s="49" t="s">
        <v>629</v>
      </c>
      <c r="PUE16" s="96">
        <v>167</v>
      </c>
      <c r="PUF16" s="97">
        <v>20.96</v>
      </c>
      <c r="PUG16" s="99">
        <f>PUF16*PUE16</f>
        <v>3500.32</v>
      </c>
      <c r="PUH16" s="94">
        <f>PUA16-PUE16</f>
        <v>205</v>
      </c>
      <c r="PUI16" s="97">
        <v>16.77</v>
      </c>
      <c r="PUJ16" s="99">
        <f>PUI16*PUH16</f>
        <v>3437.85</v>
      </c>
      <c r="PUK16" s="99">
        <f>PUJ16+PUG16</f>
        <v>6938.17</v>
      </c>
      <c r="PUL16" s="94"/>
      <c r="PUM16" s="99">
        <f>PUK16+PUL16</f>
        <v>6938.17</v>
      </c>
      <c r="PUO16" s="49">
        <v>10</v>
      </c>
      <c r="PUP16" s="94" t="s">
        <v>631</v>
      </c>
      <c r="PUQ16" s="49">
        <v>372</v>
      </c>
      <c r="PUR16" s="49" t="s">
        <v>625</v>
      </c>
      <c r="PUS16" s="95" t="s">
        <v>632</v>
      </c>
      <c r="PUT16" s="49" t="s">
        <v>629</v>
      </c>
      <c r="PUU16" s="96">
        <v>167</v>
      </c>
      <c r="PUV16" s="97">
        <v>20.96</v>
      </c>
      <c r="PUW16" s="99">
        <f>PUV16*PUU16</f>
        <v>3500.32</v>
      </c>
      <c r="PUX16" s="94">
        <f>PUQ16-PUU16</f>
        <v>205</v>
      </c>
      <c r="PUY16" s="97">
        <v>16.77</v>
      </c>
      <c r="PUZ16" s="99">
        <f>PUY16*PUX16</f>
        <v>3437.85</v>
      </c>
      <c r="PVA16" s="99">
        <f>PUZ16+PUW16</f>
        <v>6938.17</v>
      </c>
      <c r="PVB16" s="94"/>
      <c r="PVC16" s="99">
        <f>PVA16+PVB16</f>
        <v>6938.17</v>
      </c>
      <c r="PVE16" s="49">
        <v>10</v>
      </c>
      <c r="PVF16" s="94" t="s">
        <v>631</v>
      </c>
      <c r="PVG16" s="49">
        <v>372</v>
      </c>
      <c r="PVH16" s="49" t="s">
        <v>625</v>
      </c>
      <c r="PVI16" s="95" t="s">
        <v>632</v>
      </c>
      <c r="PVJ16" s="49" t="s">
        <v>629</v>
      </c>
      <c r="PVK16" s="96">
        <v>167</v>
      </c>
      <c r="PVL16" s="97">
        <v>20.96</v>
      </c>
      <c r="PVM16" s="99">
        <f>PVL16*PVK16</f>
        <v>3500.32</v>
      </c>
      <c r="PVN16" s="94">
        <f>PVG16-PVK16</f>
        <v>205</v>
      </c>
      <c r="PVO16" s="97">
        <v>16.77</v>
      </c>
      <c r="PVP16" s="99">
        <f>PVO16*PVN16</f>
        <v>3437.85</v>
      </c>
      <c r="PVQ16" s="99">
        <f>PVP16+PVM16</f>
        <v>6938.17</v>
      </c>
      <c r="PVR16" s="94"/>
      <c r="PVS16" s="99">
        <f>PVQ16+PVR16</f>
        <v>6938.17</v>
      </c>
      <c r="PVU16" s="49">
        <v>10</v>
      </c>
      <c r="PVV16" s="94" t="s">
        <v>631</v>
      </c>
      <c r="PVW16" s="49">
        <v>372</v>
      </c>
      <c r="PVX16" s="49" t="s">
        <v>625</v>
      </c>
      <c r="PVY16" s="95" t="s">
        <v>632</v>
      </c>
      <c r="PVZ16" s="49" t="s">
        <v>629</v>
      </c>
      <c r="PWA16" s="96">
        <v>167</v>
      </c>
      <c r="PWB16" s="97">
        <v>20.96</v>
      </c>
      <c r="PWC16" s="99">
        <f>PWB16*PWA16</f>
        <v>3500.32</v>
      </c>
      <c r="PWD16" s="94">
        <f>PVW16-PWA16</f>
        <v>205</v>
      </c>
      <c r="PWE16" s="97">
        <v>16.77</v>
      </c>
      <c r="PWF16" s="99">
        <f>PWE16*PWD16</f>
        <v>3437.85</v>
      </c>
      <c r="PWG16" s="99">
        <f>PWF16+PWC16</f>
        <v>6938.17</v>
      </c>
      <c r="PWH16" s="94"/>
      <c r="PWI16" s="99">
        <f>PWG16+PWH16</f>
        <v>6938.17</v>
      </c>
      <c r="PWK16" s="49">
        <v>10</v>
      </c>
      <c r="PWL16" s="94" t="s">
        <v>631</v>
      </c>
      <c r="PWM16" s="49">
        <v>372</v>
      </c>
      <c r="PWN16" s="49" t="s">
        <v>625</v>
      </c>
      <c r="PWO16" s="95" t="s">
        <v>632</v>
      </c>
      <c r="PWP16" s="49" t="s">
        <v>629</v>
      </c>
      <c r="PWQ16" s="96">
        <v>167</v>
      </c>
      <c r="PWR16" s="97">
        <v>20.96</v>
      </c>
      <c r="PWS16" s="99">
        <f>PWR16*PWQ16</f>
        <v>3500.32</v>
      </c>
      <c r="PWT16" s="94">
        <f>PWM16-PWQ16</f>
        <v>205</v>
      </c>
      <c r="PWU16" s="97">
        <v>16.77</v>
      </c>
      <c r="PWV16" s="99">
        <f>PWU16*PWT16</f>
        <v>3437.85</v>
      </c>
      <c r="PWW16" s="99">
        <f>PWV16+PWS16</f>
        <v>6938.17</v>
      </c>
      <c r="PWX16" s="94"/>
      <c r="PWY16" s="99">
        <f>PWW16+PWX16</f>
        <v>6938.17</v>
      </c>
      <c r="PXA16" s="49">
        <v>10</v>
      </c>
      <c r="PXB16" s="94" t="s">
        <v>631</v>
      </c>
      <c r="PXC16" s="49">
        <v>372</v>
      </c>
      <c r="PXD16" s="49" t="s">
        <v>625</v>
      </c>
      <c r="PXE16" s="95" t="s">
        <v>632</v>
      </c>
      <c r="PXF16" s="49" t="s">
        <v>629</v>
      </c>
      <c r="PXG16" s="96">
        <v>167</v>
      </c>
      <c r="PXH16" s="97">
        <v>20.96</v>
      </c>
      <c r="PXI16" s="99">
        <f>PXH16*PXG16</f>
        <v>3500.32</v>
      </c>
      <c r="PXJ16" s="94">
        <f>PXC16-PXG16</f>
        <v>205</v>
      </c>
      <c r="PXK16" s="97">
        <v>16.77</v>
      </c>
      <c r="PXL16" s="99">
        <f>PXK16*PXJ16</f>
        <v>3437.85</v>
      </c>
      <c r="PXM16" s="99">
        <f>PXL16+PXI16</f>
        <v>6938.17</v>
      </c>
      <c r="PXN16" s="94"/>
      <c r="PXO16" s="99">
        <f>PXM16+PXN16</f>
        <v>6938.17</v>
      </c>
      <c r="PXQ16" s="49">
        <v>10</v>
      </c>
      <c r="PXR16" s="94" t="s">
        <v>631</v>
      </c>
      <c r="PXS16" s="49">
        <v>372</v>
      </c>
      <c r="PXT16" s="49" t="s">
        <v>625</v>
      </c>
      <c r="PXU16" s="95" t="s">
        <v>632</v>
      </c>
      <c r="PXV16" s="49" t="s">
        <v>629</v>
      </c>
      <c r="PXW16" s="96">
        <v>167</v>
      </c>
      <c r="PXX16" s="97">
        <v>20.96</v>
      </c>
      <c r="PXY16" s="99">
        <f>PXX16*PXW16</f>
        <v>3500.32</v>
      </c>
      <c r="PXZ16" s="94">
        <f>PXS16-PXW16</f>
        <v>205</v>
      </c>
      <c r="PYA16" s="97">
        <v>16.77</v>
      </c>
      <c r="PYB16" s="99">
        <f>PYA16*PXZ16</f>
        <v>3437.85</v>
      </c>
      <c r="PYC16" s="99">
        <f>PYB16+PXY16</f>
        <v>6938.17</v>
      </c>
      <c r="PYD16" s="94"/>
      <c r="PYE16" s="99">
        <f>PYC16+PYD16</f>
        <v>6938.17</v>
      </c>
      <c r="PYG16" s="49">
        <v>10</v>
      </c>
      <c r="PYH16" s="94" t="s">
        <v>631</v>
      </c>
      <c r="PYI16" s="49">
        <v>372</v>
      </c>
      <c r="PYJ16" s="49" t="s">
        <v>625</v>
      </c>
      <c r="PYK16" s="95" t="s">
        <v>632</v>
      </c>
      <c r="PYL16" s="49" t="s">
        <v>629</v>
      </c>
      <c r="PYM16" s="96">
        <v>167</v>
      </c>
      <c r="PYN16" s="97">
        <v>20.96</v>
      </c>
      <c r="PYO16" s="99">
        <f>PYN16*PYM16</f>
        <v>3500.32</v>
      </c>
      <c r="PYP16" s="94">
        <f>PYI16-PYM16</f>
        <v>205</v>
      </c>
      <c r="PYQ16" s="97">
        <v>16.77</v>
      </c>
      <c r="PYR16" s="99">
        <f>PYQ16*PYP16</f>
        <v>3437.85</v>
      </c>
      <c r="PYS16" s="99">
        <f>PYR16+PYO16</f>
        <v>6938.17</v>
      </c>
      <c r="PYT16" s="94"/>
      <c r="PYU16" s="99">
        <f>PYS16+PYT16</f>
        <v>6938.17</v>
      </c>
      <c r="PYW16" s="49">
        <v>10</v>
      </c>
      <c r="PYX16" s="94" t="s">
        <v>631</v>
      </c>
      <c r="PYY16" s="49">
        <v>372</v>
      </c>
      <c r="PYZ16" s="49" t="s">
        <v>625</v>
      </c>
      <c r="PZA16" s="95" t="s">
        <v>632</v>
      </c>
      <c r="PZB16" s="49" t="s">
        <v>629</v>
      </c>
      <c r="PZC16" s="96">
        <v>167</v>
      </c>
      <c r="PZD16" s="97">
        <v>20.96</v>
      </c>
      <c r="PZE16" s="99">
        <f>PZD16*PZC16</f>
        <v>3500.32</v>
      </c>
      <c r="PZF16" s="94">
        <f>PYY16-PZC16</f>
        <v>205</v>
      </c>
      <c r="PZG16" s="97">
        <v>16.77</v>
      </c>
      <c r="PZH16" s="99">
        <f>PZG16*PZF16</f>
        <v>3437.85</v>
      </c>
      <c r="PZI16" s="99">
        <f>PZH16+PZE16</f>
        <v>6938.17</v>
      </c>
      <c r="PZJ16" s="94"/>
      <c r="PZK16" s="99">
        <f>PZI16+PZJ16</f>
        <v>6938.17</v>
      </c>
      <c r="PZM16" s="49">
        <v>10</v>
      </c>
      <c r="PZN16" s="94" t="s">
        <v>631</v>
      </c>
      <c r="PZO16" s="49">
        <v>372</v>
      </c>
      <c r="PZP16" s="49" t="s">
        <v>625</v>
      </c>
      <c r="PZQ16" s="95" t="s">
        <v>632</v>
      </c>
      <c r="PZR16" s="49" t="s">
        <v>629</v>
      </c>
      <c r="PZS16" s="96">
        <v>167</v>
      </c>
      <c r="PZT16" s="97">
        <v>20.96</v>
      </c>
      <c r="PZU16" s="99">
        <f>PZT16*PZS16</f>
        <v>3500.32</v>
      </c>
      <c r="PZV16" s="94">
        <f>PZO16-PZS16</f>
        <v>205</v>
      </c>
      <c r="PZW16" s="97">
        <v>16.77</v>
      </c>
      <c r="PZX16" s="99">
        <f>PZW16*PZV16</f>
        <v>3437.85</v>
      </c>
      <c r="PZY16" s="99">
        <f>PZX16+PZU16</f>
        <v>6938.17</v>
      </c>
      <c r="PZZ16" s="94"/>
      <c r="QAA16" s="99">
        <f>PZY16+PZZ16</f>
        <v>6938.17</v>
      </c>
      <c r="QAC16" s="49">
        <v>10</v>
      </c>
      <c r="QAD16" s="94" t="s">
        <v>631</v>
      </c>
      <c r="QAE16" s="49">
        <v>372</v>
      </c>
      <c r="QAF16" s="49" t="s">
        <v>625</v>
      </c>
      <c r="QAG16" s="95" t="s">
        <v>632</v>
      </c>
      <c r="QAH16" s="49" t="s">
        <v>629</v>
      </c>
      <c r="QAI16" s="96">
        <v>167</v>
      </c>
      <c r="QAJ16" s="97">
        <v>20.96</v>
      </c>
      <c r="QAK16" s="99">
        <f>QAJ16*QAI16</f>
        <v>3500.32</v>
      </c>
      <c r="QAL16" s="94">
        <f>QAE16-QAI16</f>
        <v>205</v>
      </c>
      <c r="QAM16" s="97">
        <v>16.77</v>
      </c>
      <c r="QAN16" s="99">
        <f>QAM16*QAL16</f>
        <v>3437.85</v>
      </c>
      <c r="QAO16" s="99">
        <f>QAN16+QAK16</f>
        <v>6938.17</v>
      </c>
      <c r="QAP16" s="94"/>
      <c r="QAQ16" s="99">
        <f>QAO16+QAP16</f>
        <v>6938.17</v>
      </c>
      <c r="QAS16" s="49">
        <v>10</v>
      </c>
      <c r="QAT16" s="94" t="s">
        <v>631</v>
      </c>
      <c r="QAU16" s="49">
        <v>372</v>
      </c>
      <c r="QAV16" s="49" t="s">
        <v>625</v>
      </c>
      <c r="QAW16" s="95" t="s">
        <v>632</v>
      </c>
      <c r="QAX16" s="49" t="s">
        <v>629</v>
      </c>
      <c r="QAY16" s="96">
        <v>167</v>
      </c>
      <c r="QAZ16" s="97">
        <v>20.96</v>
      </c>
      <c r="QBA16" s="99">
        <f>QAZ16*QAY16</f>
        <v>3500.32</v>
      </c>
      <c r="QBB16" s="94">
        <f>QAU16-QAY16</f>
        <v>205</v>
      </c>
      <c r="QBC16" s="97">
        <v>16.77</v>
      </c>
      <c r="QBD16" s="99">
        <f>QBC16*QBB16</f>
        <v>3437.85</v>
      </c>
      <c r="QBE16" s="99">
        <f>QBD16+QBA16</f>
        <v>6938.17</v>
      </c>
      <c r="QBF16" s="94"/>
      <c r="QBG16" s="99">
        <f>QBE16+QBF16</f>
        <v>6938.17</v>
      </c>
      <c r="QBI16" s="49">
        <v>10</v>
      </c>
      <c r="QBJ16" s="94" t="s">
        <v>631</v>
      </c>
      <c r="QBK16" s="49">
        <v>372</v>
      </c>
      <c r="QBL16" s="49" t="s">
        <v>625</v>
      </c>
      <c r="QBM16" s="95" t="s">
        <v>632</v>
      </c>
      <c r="QBN16" s="49" t="s">
        <v>629</v>
      </c>
      <c r="QBO16" s="96">
        <v>167</v>
      </c>
      <c r="QBP16" s="97">
        <v>20.96</v>
      </c>
      <c r="QBQ16" s="99">
        <f>QBP16*QBO16</f>
        <v>3500.32</v>
      </c>
      <c r="QBR16" s="94">
        <f>QBK16-QBO16</f>
        <v>205</v>
      </c>
      <c r="QBS16" s="97">
        <v>16.77</v>
      </c>
      <c r="QBT16" s="99">
        <f>QBS16*QBR16</f>
        <v>3437.85</v>
      </c>
      <c r="QBU16" s="99">
        <f>QBT16+QBQ16</f>
        <v>6938.17</v>
      </c>
      <c r="QBV16" s="94"/>
      <c r="QBW16" s="99">
        <f>QBU16+QBV16</f>
        <v>6938.17</v>
      </c>
      <c r="QBY16" s="49">
        <v>10</v>
      </c>
      <c r="QBZ16" s="94" t="s">
        <v>631</v>
      </c>
      <c r="QCA16" s="49">
        <v>372</v>
      </c>
      <c r="QCB16" s="49" t="s">
        <v>625</v>
      </c>
      <c r="QCC16" s="95" t="s">
        <v>632</v>
      </c>
      <c r="QCD16" s="49" t="s">
        <v>629</v>
      </c>
      <c r="QCE16" s="96">
        <v>167</v>
      </c>
      <c r="QCF16" s="97">
        <v>20.96</v>
      </c>
      <c r="QCG16" s="99">
        <f>QCF16*QCE16</f>
        <v>3500.32</v>
      </c>
      <c r="QCH16" s="94">
        <f>QCA16-QCE16</f>
        <v>205</v>
      </c>
      <c r="QCI16" s="97">
        <v>16.77</v>
      </c>
      <c r="QCJ16" s="99">
        <f>QCI16*QCH16</f>
        <v>3437.85</v>
      </c>
      <c r="QCK16" s="99">
        <f>QCJ16+QCG16</f>
        <v>6938.17</v>
      </c>
      <c r="QCL16" s="94"/>
      <c r="QCM16" s="99">
        <f>QCK16+QCL16</f>
        <v>6938.17</v>
      </c>
      <c r="QCO16" s="49">
        <v>10</v>
      </c>
      <c r="QCP16" s="94" t="s">
        <v>631</v>
      </c>
      <c r="QCQ16" s="49">
        <v>372</v>
      </c>
      <c r="QCR16" s="49" t="s">
        <v>625</v>
      </c>
      <c r="QCS16" s="95" t="s">
        <v>632</v>
      </c>
      <c r="QCT16" s="49" t="s">
        <v>629</v>
      </c>
      <c r="QCU16" s="96">
        <v>167</v>
      </c>
      <c r="QCV16" s="97">
        <v>20.96</v>
      </c>
      <c r="QCW16" s="99">
        <f>QCV16*QCU16</f>
        <v>3500.32</v>
      </c>
      <c r="QCX16" s="94">
        <f>QCQ16-QCU16</f>
        <v>205</v>
      </c>
      <c r="QCY16" s="97">
        <v>16.77</v>
      </c>
      <c r="QCZ16" s="99">
        <f>QCY16*QCX16</f>
        <v>3437.85</v>
      </c>
      <c r="QDA16" s="99">
        <f>QCZ16+QCW16</f>
        <v>6938.17</v>
      </c>
      <c r="QDB16" s="94"/>
      <c r="QDC16" s="99">
        <f>QDA16+QDB16</f>
        <v>6938.17</v>
      </c>
      <c r="QDE16" s="49">
        <v>10</v>
      </c>
      <c r="QDF16" s="94" t="s">
        <v>631</v>
      </c>
      <c r="QDG16" s="49">
        <v>372</v>
      </c>
      <c r="QDH16" s="49" t="s">
        <v>625</v>
      </c>
      <c r="QDI16" s="95" t="s">
        <v>632</v>
      </c>
      <c r="QDJ16" s="49" t="s">
        <v>629</v>
      </c>
      <c r="QDK16" s="96">
        <v>167</v>
      </c>
      <c r="QDL16" s="97">
        <v>20.96</v>
      </c>
      <c r="QDM16" s="99">
        <f>QDL16*QDK16</f>
        <v>3500.32</v>
      </c>
      <c r="QDN16" s="94">
        <f>QDG16-QDK16</f>
        <v>205</v>
      </c>
      <c r="QDO16" s="97">
        <v>16.77</v>
      </c>
      <c r="QDP16" s="99">
        <f>QDO16*QDN16</f>
        <v>3437.85</v>
      </c>
      <c r="QDQ16" s="99">
        <f>QDP16+QDM16</f>
        <v>6938.17</v>
      </c>
      <c r="QDR16" s="94"/>
      <c r="QDS16" s="99">
        <f>QDQ16+QDR16</f>
        <v>6938.17</v>
      </c>
      <c r="QDU16" s="49">
        <v>10</v>
      </c>
      <c r="QDV16" s="94" t="s">
        <v>631</v>
      </c>
      <c r="QDW16" s="49">
        <v>372</v>
      </c>
      <c r="QDX16" s="49" t="s">
        <v>625</v>
      </c>
      <c r="QDY16" s="95" t="s">
        <v>632</v>
      </c>
      <c r="QDZ16" s="49" t="s">
        <v>629</v>
      </c>
      <c r="QEA16" s="96">
        <v>167</v>
      </c>
      <c r="QEB16" s="97">
        <v>20.96</v>
      </c>
      <c r="QEC16" s="99">
        <f>QEB16*QEA16</f>
        <v>3500.32</v>
      </c>
      <c r="QED16" s="94">
        <f>QDW16-QEA16</f>
        <v>205</v>
      </c>
      <c r="QEE16" s="97">
        <v>16.77</v>
      </c>
      <c r="QEF16" s="99">
        <f>QEE16*QED16</f>
        <v>3437.85</v>
      </c>
      <c r="QEG16" s="99">
        <f>QEF16+QEC16</f>
        <v>6938.17</v>
      </c>
      <c r="QEH16" s="94"/>
      <c r="QEI16" s="99">
        <f>QEG16+QEH16</f>
        <v>6938.17</v>
      </c>
      <c r="QEK16" s="49">
        <v>10</v>
      </c>
      <c r="QEL16" s="94" t="s">
        <v>631</v>
      </c>
      <c r="QEM16" s="49">
        <v>372</v>
      </c>
      <c r="QEN16" s="49" t="s">
        <v>625</v>
      </c>
      <c r="QEO16" s="95" t="s">
        <v>632</v>
      </c>
      <c r="QEP16" s="49" t="s">
        <v>629</v>
      </c>
      <c r="QEQ16" s="96">
        <v>167</v>
      </c>
      <c r="QER16" s="97">
        <v>20.96</v>
      </c>
      <c r="QES16" s="99">
        <f>QER16*QEQ16</f>
        <v>3500.32</v>
      </c>
      <c r="QET16" s="94">
        <f>QEM16-QEQ16</f>
        <v>205</v>
      </c>
      <c r="QEU16" s="97">
        <v>16.77</v>
      </c>
      <c r="QEV16" s="99">
        <f>QEU16*QET16</f>
        <v>3437.85</v>
      </c>
      <c r="QEW16" s="99">
        <f>QEV16+QES16</f>
        <v>6938.17</v>
      </c>
      <c r="QEX16" s="94"/>
      <c r="QEY16" s="99">
        <f>QEW16+QEX16</f>
        <v>6938.17</v>
      </c>
      <c r="QFA16" s="49">
        <v>10</v>
      </c>
      <c r="QFB16" s="94" t="s">
        <v>631</v>
      </c>
      <c r="QFC16" s="49">
        <v>372</v>
      </c>
      <c r="QFD16" s="49" t="s">
        <v>625</v>
      </c>
      <c r="QFE16" s="95" t="s">
        <v>632</v>
      </c>
      <c r="QFF16" s="49" t="s">
        <v>629</v>
      </c>
      <c r="QFG16" s="96">
        <v>167</v>
      </c>
      <c r="QFH16" s="97">
        <v>20.96</v>
      </c>
      <c r="QFI16" s="99">
        <f>QFH16*QFG16</f>
        <v>3500.32</v>
      </c>
      <c r="QFJ16" s="94">
        <f>QFC16-QFG16</f>
        <v>205</v>
      </c>
      <c r="QFK16" s="97">
        <v>16.77</v>
      </c>
      <c r="QFL16" s="99">
        <f>QFK16*QFJ16</f>
        <v>3437.85</v>
      </c>
      <c r="QFM16" s="99">
        <f>QFL16+QFI16</f>
        <v>6938.17</v>
      </c>
      <c r="QFN16" s="94"/>
      <c r="QFO16" s="99">
        <f>QFM16+QFN16</f>
        <v>6938.17</v>
      </c>
      <c r="QFQ16" s="49">
        <v>10</v>
      </c>
      <c r="QFR16" s="94" t="s">
        <v>631</v>
      </c>
      <c r="QFS16" s="49">
        <v>372</v>
      </c>
      <c r="QFT16" s="49" t="s">
        <v>625</v>
      </c>
      <c r="QFU16" s="95" t="s">
        <v>632</v>
      </c>
      <c r="QFV16" s="49" t="s">
        <v>629</v>
      </c>
      <c r="QFW16" s="96">
        <v>167</v>
      </c>
      <c r="QFX16" s="97">
        <v>20.96</v>
      </c>
      <c r="QFY16" s="99">
        <f>QFX16*QFW16</f>
        <v>3500.32</v>
      </c>
      <c r="QFZ16" s="94">
        <f>QFS16-QFW16</f>
        <v>205</v>
      </c>
      <c r="QGA16" s="97">
        <v>16.77</v>
      </c>
      <c r="QGB16" s="99">
        <f>QGA16*QFZ16</f>
        <v>3437.85</v>
      </c>
      <c r="QGC16" s="99">
        <f>QGB16+QFY16</f>
        <v>6938.17</v>
      </c>
      <c r="QGD16" s="94"/>
      <c r="QGE16" s="99">
        <f>QGC16+QGD16</f>
        <v>6938.17</v>
      </c>
      <c r="QGG16" s="49">
        <v>10</v>
      </c>
      <c r="QGH16" s="94" t="s">
        <v>631</v>
      </c>
      <c r="QGI16" s="49">
        <v>372</v>
      </c>
      <c r="QGJ16" s="49" t="s">
        <v>625</v>
      </c>
      <c r="QGK16" s="95" t="s">
        <v>632</v>
      </c>
      <c r="QGL16" s="49" t="s">
        <v>629</v>
      </c>
      <c r="QGM16" s="96">
        <v>167</v>
      </c>
      <c r="QGN16" s="97">
        <v>20.96</v>
      </c>
      <c r="QGO16" s="99">
        <f>QGN16*QGM16</f>
        <v>3500.32</v>
      </c>
      <c r="QGP16" s="94">
        <f>QGI16-QGM16</f>
        <v>205</v>
      </c>
      <c r="QGQ16" s="97">
        <v>16.77</v>
      </c>
      <c r="QGR16" s="99">
        <f>QGQ16*QGP16</f>
        <v>3437.85</v>
      </c>
      <c r="QGS16" s="99">
        <f>QGR16+QGO16</f>
        <v>6938.17</v>
      </c>
      <c r="QGT16" s="94"/>
      <c r="QGU16" s="99">
        <f>QGS16+QGT16</f>
        <v>6938.17</v>
      </c>
      <c r="QGW16" s="49">
        <v>10</v>
      </c>
      <c r="QGX16" s="94" t="s">
        <v>631</v>
      </c>
      <c r="QGY16" s="49">
        <v>372</v>
      </c>
      <c r="QGZ16" s="49" t="s">
        <v>625</v>
      </c>
      <c r="QHA16" s="95" t="s">
        <v>632</v>
      </c>
      <c r="QHB16" s="49" t="s">
        <v>629</v>
      </c>
      <c r="QHC16" s="96">
        <v>167</v>
      </c>
      <c r="QHD16" s="97">
        <v>20.96</v>
      </c>
      <c r="QHE16" s="99">
        <f>QHD16*QHC16</f>
        <v>3500.32</v>
      </c>
      <c r="QHF16" s="94">
        <f>QGY16-QHC16</f>
        <v>205</v>
      </c>
      <c r="QHG16" s="97">
        <v>16.77</v>
      </c>
      <c r="QHH16" s="99">
        <f>QHG16*QHF16</f>
        <v>3437.85</v>
      </c>
      <c r="QHI16" s="99">
        <f>QHH16+QHE16</f>
        <v>6938.17</v>
      </c>
      <c r="QHJ16" s="94"/>
      <c r="QHK16" s="99">
        <f>QHI16+QHJ16</f>
        <v>6938.17</v>
      </c>
      <c r="QHM16" s="49">
        <v>10</v>
      </c>
      <c r="QHN16" s="94" t="s">
        <v>631</v>
      </c>
      <c r="QHO16" s="49">
        <v>372</v>
      </c>
      <c r="QHP16" s="49" t="s">
        <v>625</v>
      </c>
      <c r="QHQ16" s="95" t="s">
        <v>632</v>
      </c>
      <c r="QHR16" s="49" t="s">
        <v>629</v>
      </c>
      <c r="QHS16" s="96">
        <v>167</v>
      </c>
      <c r="QHT16" s="97">
        <v>20.96</v>
      </c>
      <c r="QHU16" s="99">
        <f>QHT16*QHS16</f>
        <v>3500.32</v>
      </c>
      <c r="QHV16" s="94">
        <f>QHO16-QHS16</f>
        <v>205</v>
      </c>
      <c r="QHW16" s="97">
        <v>16.77</v>
      </c>
      <c r="QHX16" s="99">
        <f>QHW16*QHV16</f>
        <v>3437.85</v>
      </c>
      <c r="QHY16" s="99">
        <f>QHX16+QHU16</f>
        <v>6938.17</v>
      </c>
      <c r="QHZ16" s="94"/>
      <c r="QIA16" s="99">
        <f>QHY16+QHZ16</f>
        <v>6938.17</v>
      </c>
      <c r="QIC16" s="49">
        <v>10</v>
      </c>
      <c r="QID16" s="94" t="s">
        <v>631</v>
      </c>
      <c r="QIE16" s="49">
        <v>372</v>
      </c>
      <c r="QIF16" s="49" t="s">
        <v>625</v>
      </c>
      <c r="QIG16" s="95" t="s">
        <v>632</v>
      </c>
      <c r="QIH16" s="49" t="s">
        <v>629</v>
      </c>
      <c r="QII16" s="96">
        <v>167</v>
      </c>
      <c r="QIJ16" s="97">
        <v>20.96</v>
      </c>
      <c r="QIK16" s="99">
        <f>QIJ16*QII16</f>
        <v>3500.32</v>
      </c>
      <c r="QIL16" s="94">
        <f>QIE16-QII16</f>
        <v>205</v>
      </c>
      <c r="QIM16" s="97">
        <v>16.77</v>
      </c>
      <c r="QIN16" s="99">
        <f>QIM16*QIL16</f>
        <v>3437.85</v>
      </c>
      <c r="QIO16" s="99">
        <f>QIN16+QIK16</f>
        <v>6938.17</v>
      </c>
      <c r="QIP16" s="94"/>
      <c r="QIQ16" s="99">
        <f>QIO16+QIP16</f>
        <v>6938.17</v>
      </c>
      <c r="QIS16" s="49">
        <v>10</v>
      </c>
      <c r="QIT16" s="94" t="s">
        <v>631</v>
      </c>
      <c r="QIU16" s="49">
        <v>372</v>
      </c>
      <c r="QIV16" s="49" t="s">
        <v>625</v>
      </c>
      <c r="QIW16" s="95" t="s">
        <v>632</v>
      </c>
      <c r="QIX16" s="49" t="s">
        <v>629</v>
      </c>
      <c r="QIY16" s="96">
        <v>167</v>
      </c>
      <c r="QIZ16" s="97">
        <v>20.96</v>
      </c>
      <c r="QJA16" s="99">
        <f>QIZ16*QIY16</f>
        <v>3500.32</v>
      </c>
      <c r="QJB16" s="94">
        <f>QIU16-QIY16</f>
        <v>205</v>
      </c>
      <c r="QJC16" s="97">
        <v>16.77</v>
      </c>
      <c r="QJD16" s="99">
        <f>QJC16*QJB16</f>
        <v>3437.85</v>
      </c>
      <c r="QJE16" s="99">
        <f>QJD16+QJA16</f>
        <v>6938.17</v>
      </c>
      <c r="QJF16" s="94"/>
      <c r="QJG16" s="99">
        <f>QJE16+QJF16</f>
        <v>6938.17</v>
      </c>
      <c r="QJI16" s="49">
        <v>10</v>
      </c>
      <c r="QJJ16" s="94" t="s">
        <v>631</v>
      </c>
      <c r="QJK16" s="49">
        <v>372</v>
      </c>
      <c r="QJL16" s="49" t="s">
        <v>625</v>
      </c>
      <c r="QJM16" s="95" t="s">
        <v>632</v>
      </c>
      <c r="QJN16" s="49" t="s">
        <v>629</v>
      </c>
      <c r="QJO16" s="96">
        <v>167</v>
      </c>
      <c r="QJP16" s="97">
        <v>20.96</v>
      </c>
      <c r="QJQ16" s="99">
        <f>QJP16*QJO16</f>
        <v>3500.32</v>
      </c>
      <c r="QJR16" s="94">
        <f>QJK16-QJO16</f>
        <v>205</v>
      </c>
      <c r="QJS16" s="97">
        <v>16.77</v>
      </c>
      <c r="QJT16" s="99">
        <f>QJS16*QJR16</f>
        <v>3437.85</v>
      </c>
      <c r="QJU16" s="99">
        <f>QJT16+QJQ16</f>
        <v>6938.17</v>
      </c>
      <c r="QJV16" s="94"/>
      <c r="QJW16" s="99">
        <f>QJU16+QJV16</f>
        <v>6938.17</v>
      </c>
      <c r="QJY16" s="49">
        <v>10</v>
      </c>
      <c r="QJZ16" s="94" t="s">
        <v>631</v>
      </c>
      <c r="QKA16" s="49">
        <v>372</v>
      </c>
      <c r="QKB16" s="49" t="s">
        <v>625</v>
      </c>
      <c r="QKC16" s="95" t="s">
        <v>632</v>
      </c>
      <c r="QKD16" s="49" t="s">
        <v>629</v>
      </c>
      <c r="QKE16" s="96">
        <v>167</v>
      </c>
      <c r="QKF16" s="97">
        <v>20.96</v>
      </c>
      <c r="QKG16" s="99">
        <f>QKF16*QKE16</f>
        <v>3500.32</v>
      </c>
      <c r="QKH16" s="94">
        <f>QKA16-QKE16</f>
        <v>205</v>
      </c>
      <c r="QKI16" s="97">
        <v>16.77</v>
      </c>
      <c r="QKJ16" s="99">
        <f>QKI16*QKH16</f>
        <v>3437.85</v>
      </c>
      <c r="QKK16" s="99">
        <f>QKJ16+QKG16</f>
        <v>6938.17</v>
      </c>
      <c r="QKL16" s="94"/>
      <c r="QKM16" s="99">
        <f>QKK16+QKL16</f>
        <v>6938.17</v>
      </c>
      <c r="QKO16" s="49">
        <v>10</v>
      </c>
      <c r="QKP16" s="94" t="s">
        <v>631</v>
      </c>
      <c r="QKQ16" s="49">
        <v>372</v>
      </c>
      <c r="QKR16" s="49" t="s">
        <v>625</v>
      </c>
      <c r="QKS16" s="95" t="s">
        <v>632</v>
      </c>
      <c r="QKT16" s="49" t="s">
        <v>629</v>
      </c>
      <c r="QKU16" s="96">
        <v>167</v>
      </c>
      <c r="QKV16" s="97">
        <v>20.96</v>
      </c>
      <c r="QKW16" s="99">
        <f>QKV16*QKU16</f>
        <v>3500.32</v>
      </c>
      <c r="QKX16" s="94">
        <f>QKQ16-QKU16</f>
        <v>205</v>
      </c>
      <c r="QKY16" s="97">
        <v>16.77</v>
      </c>
      <c r="QKZ16" s="99">
        <f>QKY16*QKX16</f>
        <v>3437.85</v>
      </c>
      <c r="QLA16" s="99">
        <f>QKZ16+QKW16</f>
        <v>6938.17</v>
      </c>
      <c r="QLB16" s="94"/>
      <c r="QLC16" s="99">
        <f>QLA16+QLB16</f>
        <v>6938.17</v>
      </c>
      <c r="QLE16" s="49">
        <v>10</v>
      </c>
      <c r="QLF16" s="94" t="s">
        <v>631</v>
      </c>
      <c r="QLG16" s="49">
        <v>372</v>
      </c>
      <c r="QLH16" s="49" t="s">
        <v>625</v>
      </c>
      <c r="QLI16" s="95" t="s">
        <v>632</v>
      </c>
      <c r="QLJ16" s="49" t="s">
        <v>629</v>
      </c>
      <c r="QLK16" s="96">
        <v>167</v>
      </c>
      <c r="QLL16" s="97">
        <v>20.96</v>
      </c>
      <c r="QLM16" s="99">
        <f>QLL16*QLK16</f>
        <v>3500.32</v>
      </c>
      <c r="QLN16" s="94">
        <f>QLG16-QLK16</f>
        <v>205</v>
      </c>
      <c r="QLO16" s="97">
        <v>16.77</v>
      </c>
      <c r="QLP16" s="99">
        <f>QLO16*QLN16</f>
        <v>3437.85</v>
      </c>
      <c r="QLQ16" s="99">
        <f>QLP16+QLM16</f>
        <v>6938.17</v>
      </c>
      <c r="QLR16" s="94"/>
      <c r="QLS16" s="99">
        <f>QLQ16+QLR16</f>
        <v>6938.17</v>
      </c>
      <c r="QLU16" s="49">
        <v>10</v>
      </c>
      <c r="QLV16" s="94" t="s">
        <v>631</v>
      </c>
      <c r="QLW16" s="49">
        <v>372</v>
      </c>
      <c r="QLX16" s="49" t="s">
        <v>625</v>
      </c>
      <c r="QLY16" s="95" t="s">
        <v>632</v>
      </c>
      <c r="QLZ16" s="49" t="s">
        <v>629</v>
      </c>
      <c r="QMA16" s="96">
        <v>167</v>
      </c>
      <c r="QMB16" s="97">
        <v>20.96</v>
      </c>
      <c r="QMC16" s="99">
        <f>QMB16*QMA16</f>
        <v>3500.32</v>
      </c>
      <c r="QMD16" s="94">
        <f>QLW16-QMA16</f>
        <v>205</v>
      </c>
      <c r="QME16" s="97">
        <v>16.77</v>
      </c>
      <c r="QMF16" s="99">
        <f>QME16*QMD16</f>
        <v>3437.85</v>
      </c>
      <c r="QMG16" s="99">
        <f>QMF16+QMC16</f>
        <v>6938.17</v>
      </c>
      <c r="QMH16" s="94"/>
      <c r="QMI16" s="99">
        <f>QMG16+QMH16</f>
        <v>6938.17</v>
      </c>
      <c r="QMK16" s="49">
        <v>10</v>
      </c>
      <c r="QML16" s="94" t="s">
        <v>631</v>
      </c>
      <c r="QMM16" s="49">
        <v>372</v>
      </c>
      <c r="QMN16" s="49" t="s">
        <v>625</v>
      </c>
      <c r="QMO16" s="95" t="s">
        <v>632</v>
      </c>
      <c r="QMP16" s="49" t="s">
        <v>629</v>
      </c>
      <c r="QMQ16" s="96">
        <v>167</v>
      </c>
      <c r="QMR16" s="97">
        <v>20.96</v>
      </c>
      <c r="QMS16" s="99">
        <f>QMR16*QMQ16</f>
        <v>3500.32</v>
      </c>
      <c r="QMT16" s="94">
        <f>QMM16-QMQ16</f>
        <v>205</v>
      </c>
      <c r="QMU16" s="97">
        <v>16.77</v>
      </c>
      <c r="QMV16" s="99">
        <f>QMU16*QMT16</f>
        <v>3437.85</v>
      </c>
      <c r="QMW16" s="99">
        <f>QMV16+QMS16</f>
        <v>6938.17</v>
      </c>
      <c r="QMX16" s="94"/>
      <c r="QMY16" s="99">
        <f>QMW16+QMX16</f>
        <v>6938.17</v>
      </c>
      <c r="QNA16" s="49">
        <v>10</v>
      </c>
      <c r="QNB16" s="94" t="s">
        <v>631</v>
      </c>
      <c r="QNC16" s="49">
        <v>372</v>
      </c>
      <c r="QND16" s="49" t="s">
        <v>625</v>
      </c>
      <c r="QNE16" s="95" t="s">
        <v>632</v>
      </c>
      <c r="QNF16" s="49" t="s">
        <v>629</v>
      </c>
      <c r="QNG16" s="96">
        <v>167</v>
      </c>
      <c r="QNH16" s="97">
        <v>20.96</v>
      </c>
      <c r="QNI16" s="99">
        <f>QNH16*QNG16</f>
        <v>3500.32</v>
      </c>
      <c r="QNJ16" s="94">
        <f>QNC16-QNG16</f>
        <v>205</v>
      </c>
      <c r="QNK16" s="97">
        <v>16.77</v>
      </c>
      <c r="QNL16" s="99">
        <f>QNK16*QNJ16</f>
        <v>3437.85</v>
      </c>
      <c r="QNM16" s="99">
        <f>QNL16+QNI16</f>
        <v>6938.17</v>
      </c>
      <c r="QNN16" s="94"/>
      <c r="QNO16" s="99">
        <f>QNM16+QNN16</f>
        <v>6938.17</v>
      </c>
      <c r="QNQ16" s="49">
        <v>10</v>
      </c>
      <c r="QNR16" s="94" t="s">
        <v>631</v>
      </c>
      <c r="QNS16" s="49">
        <v>372</v>
      </c>
      <c r="QNT16" s="49" t="s">
        <v>625</v>
      </c>
      <c r="QNU16" s="95" t="s">
        <v>632</v>
      </c>
      <c r="QNV16" s="49" t="s">
        <v>629</v>
      </c>
      <c r="QNW16" s="96">
        <v>167</v>
      </c>
      <c r="QNX16" s="97">
        <v>20.96</v>
      </c>
      <c r="QNY16" s="99">
        <f>QNX16*QNW16</f>
        <v>3500.32</v>
      </c>
      <c r="QNZ16" s="94">
        <f>QNS16-QNW16</f>
        <v>205</v>
      </c>
      <c r="QOA16" s="97">
        <v>16.77</v>
      </c>
      <c r="QOB16" s="99">
        <f>QOA16*QNZ16</f>
        <v>3437.85</v>
      </c>
      <c r="QOC16" s="99">
        <f>QOB16+QNY16</f>
        <v>6938.17</v>
      </c>
      <c r="QOD16" s="94"/>
      <c r="QOE16" s="99">
        <f>QOC16+QOD16</f>
        <v>6938.17</v>
      </c>
      <c r="QOG16" s="49">
        <v>10</v>
      </c>
      <c r="QOH16" s="94" t="s">
        <v>631</v>
      </c>
      <c r="QOI16" s="49">
        <v>372</v>
      </c>
      <c r="QOJ16" s="49" t="s">
        <v>625</v>
      </c>
      <c r="QOK16" s="95" t="s">
        <v>632</v>
      </c>
      <c r="QOL16" s="49" t="s">
        <v>629</v>
      </c>
      <c r="QOM16" s="96">
        <v>167</v>
      </c>
      <c r="QON16" s="97">
        <v>20.96</v>
      </c>
      <c r="QOO16" s="99">
        <f>QON16*QOM16</f>
        <v>3500.32</v>
      </c>
      <c r="QOP16" s="94">
        <f>QOI16-QOM16</f>
        <v>205</v>
      </c>
      <c r="QOQ16" s="97">
        <v>16.77</v>
      </c>
      <c r="QOR16" s="99">
        <f>QOQ16*QOP16</f>
        <v>3437.85</v>
      </c>
      <c r="QOS16" s="99">
        <f>QOR16+QOO16</f>
        <v>6938.17</v>
      </c>
      <c r="QOT16" s="94"/>
      <c r="QOU16" s="99">
        <f>QOS16+QOT16</f>
        <v>6938.17</v>
      </c>
      <c r="QOW16" s="49">
        <v>10</v>
      </c>
      <c r="QOX16" s="94" t="s">
        <v>631</v>
      </c>
      <c r="QOY16" s="49">
        <v>372</v>
      </c>
      <c r="QOZ16" s="49" t="s">
        <v>625</v>
      </c>
      <c r="QPA16" s="95" t="s">
        <v>632</v>
      </c>
      <c r="QPB16" s="49" t="s">
        <v>629</v>
      </c>
      <c r="QPC16" s="96">
        <v>167</v>
      </c>
      <c r="QPD16" s="97">
        <v>20.96</v>
      </c>
      <c r="QPE16" s="99">
        <f>QPD16*QPC16</f>
        <v>3500.32</v>
      </c>
      <c r="QPF16" s="94">
        <f>QOY16-QPC16</f>
        <v>205</v>
      </c>
      <c r="QPG16" s="97">
        <v>16.77</v>
      </c>
      <c r="QPH16" s="99">
        <f>QPG16*QPF16</f>
        <v>3437.85</v>
      </c>
      <c r="QPI16" s="99">
        <f>QPH16+QPE16</f>
        <v>6938.17</v>
      </c>
      <c r="QPJ16" s="94"/>
      <c r="QPK16" s="99">
        <f>QPI16+QPJ16</f>
        <v>6938.17</v>
      </c>
      <c r="QPM16" s="49">
        <v>10</v>
      </c>
      <c r="QPN16" s="94" t="s">
        <v>631</v>
      </c>
      <c r="QPO16" s="49">
        <v>372</v>
      </c>
      <c r="QPP16" s="49" t="s">
        <v>625</v>
      </c>
      <c r="QPQ16" s="95" t="s">
        <v>632</v>
      </c>
      <c r="QPR16" s="49" t="s">
        <v>629</v>
      </c>
      <c r="QPS16" s="96">
        <v>167</v>
      </c>
      <c r="QPT16" s="97">
        <v>20.96</v>
      </c>
      <c r="QPU16" s="99">
        <f>QPT16*QPS16</f>
        <v>3500.32</v>
      </c>
      <c r="QPV16" s="94">
        <f>QPO16-QPS16</f>
        <v>205</v>
      </c>
      <c r="QPW16" s="97">
        <v>16.77</v>
      </c>
      <c r="QPX16" s="99">
        <f>QPW16*QPV16</f>
        <v>3437.85</v>
      </c>
      <c r="QPY16" s="99">
        <f>QPX16+QPU16</f>
        <v>6938.17</v>
      </c>
      <c r="QPZ16" s="94"/>
      <c r="QQA16" s="99">
        <f>QPY16+QPZ16</f>
        <v>6938.17</v>
      </c>
      <c r="QQC16" s="49">
        <v>10</v>
      </c>
      <c r="QQD16" s="94" t="s">
        <v>631</v>
      </c>
      <c r="QQE16" s="49">
        <v>372</v>
      </c>
      <c r="QQF16" s="49" t="s">
        <v>625</v>
      </c>
      <c r="QQG16" s="95" t="s">
        <v>632</v>
      </c>
      <c r="QQH16" s="49" t="s">
        <v>629</v>
      </c>
      <c r="QQI16" s="96">
        <v>167</v>
      </c>
      <c r="QQJ16" s="97">
        <v>20.96</v>
      </c>
      <c r="QQK16" s="99">
        <f>QQJ16*QQI16</f>
        <v>3500.32</v>
      </c>
      <c r="QQL16" s="94">
        <f>QQE16-QQI16</f>
        <v>205</v>
      </c>
      <c r="QQM16" s="97">
        <v>16.77</v>
      </c>
      <c r="QQN16" s="99">
        <f>QQM16*QQL16</f>
        <v>3437.85</v>
      </c>
      <c r="QQO16" s="99">
        <f>QQN16+QQK16</f>
        <v>6938.17</v>
      </c>
      <c r="QQP16" s="94"/>
      <c r="QQQ16" s="99">
        <f>QQO16+QQP16</f>
        <v>6938.17</v>
      </c>
      <c r="QQS16" s="49">
        <v>10</v>
      </c>
      <c r="QQT16" s="94" t="s">
        <v>631</v>
      </c>
      <c r="QQU16" s="49">
        <v>372</v>
      </c>
      <c r="QQV16" s="49" t="s">
        <v>625</v>
      </c>
      <c r="QQW16" s="95" t="s">
        <v>632</v>
      </c>
      <c r="QQX16" s="49" t="s">
        <v>629</v>
      </c>
      <c r="QQY16" s="96">
        <v>167</v>
      </c>
      <c r="QQZ16" s="97">
        <v>20.96</v>
      </c>
      <c r="QRA16" s="99">
        <f>QQZ16*QQY16</f>
        <v>3500.32</v>
      </c>
      <c r="QRB16" s="94">
        <f>QQU16-QQY16</f>
        <v>205</v>
      </c>
      <c r="QRC16" s="97">
        <v>16.77</v>
      </c>
      <c r="QRD16" s="99">
        <f>QRC16*QRB16</f>
        <v>3437.85</v>
      </c>
      <c r="QRE16" s="99">
        <f>QRD16+QRA16</f>
        <v>6938.17</v>
      </c>
      <c r="QRF16" s="94"/>
      <c r="QRG16" s="99">
        <f>QRE16+QRF16</f>
        <v>6938.17</v>
      </c>
      <c r="QRI16" s="49">
        <v>10</v>
      </c>
      <c r="QRJ16" s="94" t="s">
        <v>631</v>
      </c>
      <c r="QRK16" s="49">
        <v>372</v>
      </c>
      <c r="QRL16" s="49" t="s">
        <v>625</v>
      </c>
      <c r="QRM16" s="95" t="s">
        <v>632</v>
      </c>
      <c r="QRN16" s="49" t="s">
        <v>629</v>
      </c>
      <c r="QRO16" s="96">
        <v>167</v>
      </c>
      <c r="QRP16" s="97">
        <v>20.96</v>
      </c>
      <c r="QRQ16" s="99">
        <f>QRP16*QRO16</f>
        <v>3500.32</v>
      </c>
      <c r="QRR16" s="94">
        <f>QRK16-QRO16</f>
        <v>205</v>
      </c>
      <c r="QRS16" s="97">
        <v>16.77</v>
      </c>
      <c r="QRT16" s="99">
        <f>QRS16*QRR16</f>
        <v>3437.85</v>
      </c>
      <c r="QRU16" s="99">
        <f>QRT16+QRQ16</f>
        <v>6938.17</v>
      </c>
      <c r="QRV16" s="94"/>
      <c r="QRW16" s="99">
        <f>QRU16+QRV16</f>
        <v>6938.17</v>
      </c>
      <c r="QRY16" s="49">
        <v>10</v>
      </c>
      <c r="QRZ16" s="94" t="s">
        <v>631</v>
      </c>
      <c r="QSA16" s="49">
        <v>372</v>
      </c>
      <c r="QSB16" s="49" t="s">
        <v>625</v>
      </c>
      <c r="QSC16" s="95" t="s">
        <v>632</v>
      </c>
      <c r="QSD16" s="49" t="s">
        <v>629</v>
      </c>
      <c r="QSE16" s="96">
        <v>167</v>
      </c>
      <c r="QSF16" s="97">
        <v>20.96</v>
      </c>
      <c r="QSG16" s="99">
        <f>QSF16*QSE16</f>
        <v>3500.32</v>
      </c>
      <c r="QSH16" s="94">
        <f>QSA16-QSE16</f>
        <v>205</v>
      </c>
      <c r="QSI16" s="97">
        <v>16.77</v>
      </c>
      <c r="QSJ16" s="99">
        <f>QSI16*QSH16</f>
        <v>3437.85</v>
      </c>
      <c r="QSK16" s="99">
        <f>QSJ16+QSG16</f>
        <v>6938.17</v>
      </c>
      <c r="QSL16" s="94"/>
      <c r="QSM16" s="99">
        <f>QSK16+QSL16</f>
        <v>6938.17</v>
      </c>
      <c r="QSO16" s="49">
        <v>10</v>
      </c>
      <c r="QSP16" s="94" t="s">
        <v>631</v>
      </c>
      <c r="QSQ16" s="49">
        <v>372</v>
      </c>
      <c r="QSR16" s="49" t="s">
        <v>625</v>
      </c>
      <c r="QSS16" s="95" t="s">
        <v>632</v>
      </c>
      <c r="QST16" s="49" t="s">
        <v>629</v>
      </c>
      <c r="QSU16" s="96">
        <v>167</v>
      </c>
      <c r="QSV16" s="97">
        <v>20.96</v>
      </c>
      <c r="QSW16" s="99">
        <f>QSV16*QSU16</f>
        <v>3500.32</v>
      </c>
      <c r="QSX16" s="94">
        <f>QSQ16-QSU16</f>
        <v>205</v>
      </c>
      <c r="QSY16" s="97">
        <v>16.77</v>
      </c>
      <c r="QSZ16" s="99">
        <f>QSY16*QSX16</f>
        <v>3437.85</v>
      </c>
      <c r="QTA16" s="99">
        <f>QSZ16+QSW16</f>
        <v>6938.17</v>
      </c>
      <c r="QTB16" s="94"/>
      <c r="QTC16" s="99">
        <f>QTA16+QTB16</f>
        <v>6938.17</v>
      </c>
      <c r="QTE16" s="49">
        <v>10</v>
      </c>
      <c r="QTF16" s="94" t="s">
        <v>631</v>
      </c>
      <c r="QTG16" s="49">
        <v>372</v>
      </c>
      <c r="QTH16" s="49" t="s">
        <v>625</v>
      </c>
      <c r="QTI16" s="95" t="s">
        <v>632</v>
      </c>
      <c r="QTJ16" s="49" t="s">
        <v>629</v>
      </c>
      <c r="QTK16" s="96">
        <v>167</v>
      </c>
      <c r="QTL16" s="97">
        <v>20.96</v>
      </c>
      <c r="QTM16" s="99">
        <f>QTL16*QTK16</f>
        <v>3500.32</v>
      </c>
      <c r="QTN16" s="94">
        <f>QTG16-QTK16</f>
        <v>205</v>
      </c>
      <c r="QTO16" s="97">
        <v>16.77</v>
      </c>
      <c r="QTP16" s="99">
        <f>QTO16*QTN16</f>
        <v>3437.85</v>
      </c>
      <c r="QTQ16" s="99">
        <f>QTP16+QTM16</f>
        <v>6938.17</v>
      </c>
      <c r="QTR16" s="94"/>
      <c r="QTS16" s="99">
        <f>QTQ16+QTR16</f>
        <v>6938.17</v>
      </c>
      <c r="QTU16" s="49">
        <v>10</v>
      </c>
      <c r="QTV16" s="94" t="s">
        <v>631</v>
      </c>
      <c r="QTW16" s="49">
        <v>372</v>
      </c>
      <c r="QTX16" s="49" t="s">
        <v>625</v>
      </c>
      <c r="QTY16" s="95" t="s">
        <v>632</v>
      </c>
      <c r="QTZ16" s="49" t="s">
        <v>629</v>
      </c>
      <c r="QUA16" s="96">
        <v>167</v>
      </c>
      <c r="QUB16" s="97">
        <v>20.96</v>
      </c>
      <c r="QUC16" s="99">
        <f>QUB16*QUA16</f>
        <v>3500.32</v>
      </c>
      <c r="QUD16" s="94">
        <f>QTW16-QUA16</f>
        <v>205</v>
      </c>
      <c r="QUE16" s="97">
        <v>16.77</v>
      </c>
      <c r="QUF16" s="99">
        <f>QUE16*QUD16</f>
        <v>3437.85</v>
      </c>
      <c r="QUG16" s="99">
        <f>QUF16+QUC16</f>
        <v>6938.17</v>
      </c>
      <c r="QUH16" s="94"/>
      <c r="QUI16" s="99">
        <f>QUG16+QUH16</f>
        <v>6938.17</v>
      </c>
      <c r="QUK16" s="49">
        <v>10</v>
      </c>
      <c r="QUL16" s="94" t="s">
        <v>631</v>
      </c>
      <c r="QUM16" s="49">
        <v>372</v>
      </c>
      <c r="QUN16" s="49" t="s">
        <v>625</v>
      </c>
      <c r="QUO16" s="95" t="s">
        <v>632</v>
      </c>
      <c r="QUP16" s="49" t="s">
        <v>629</v>
      </c>
      <c r="QUQ16" s="96">
        <v>167</v>
      </c>
      <c r="QUR16" s="97">
        <v>20.96</v>
      </c>
      <c r="QUS16" s="99">
        <f>QUR16*QUQ16</f>
        <v>3500.32</v>
      </c>
      <c r="QUT16" s="94">
        <f>QUM16-QUQ16</f>
        <v>205</v>
      </c>
      <c r="QUU16" s="97">
        <v>16.77</v>
      </c>
      <c r="QUV16" s="99">
        <f>QUU16*QUT16</f>
        <v>3437.85</v>
      </c>
      <c r="QUW16" s="99">
        <f>QUV16+QUS16</f>
        <v>6938.17</v>
      </c>
      <c r="QUX16" s="94"/>
      <c r="QUY16" s="99">
        <f>QUW16+QUX16</f>
        <v>6938.17</v>
      </c>
      <c r="QVA16" s="49">
        <v>10</v>
      </c>
      <c r="QVB16" s="94" t="s">
        <v>631</v>
      </c>
      <c r="QVC16" s="49">
        <v>372</v>
      </c>
      <c r="QVD16" s="49" t="s">
        <v>625</v>
      </c>
      <c r="QVE16" s="95" t="s">
        <v>632</v>
      </c>
      <c r="QVF16" s="49" t="s">
        <v>629</v>
      </c>
      <c r="QVG16" s="96">
        <v>167</v>
      </c>
      <c r="QVH16" s="97">
        <v>20.96</v>
      </c>
      <c r="QVI16" s="99">
        <f>QVH16*QVG16</f>
        <v>3500.32</v>
      </c>
      <c r="QVJ16" s="94">
        <f>QVC16-QVG16</f>
        <v>205</v>
      </c>
      <c r="QVK16" s="97">
        <v>16.77</v>
      </c>
      <c r="QVL16" s="99">
        <f>QVK16*QVJ16</f>
        <v>3437.85</v>
      </c>
      <c r="QVM16" s="99">
        <f>QVL16+QVI16</f>
        <v>6938.17</v>
      </c>
      <c r="QVN16" s="94"/>
      <c r="QVO16" s="99">
        <f>QVM16+QVN16</f>
        <v>6938.17</v>
      </c>
      <c r="QVQ16" s="49">
        <v>10</v>
      </c>
      <c r="QVR16" s="94" t="s">
        <v>631</v>
      </c>
      <c r="QVS16" s="49">
        <v>372</v>
      </c>
      <c r="QVT16" s="49" t="s">
        <v>625</v>
      </c>
      <c r="QVU16" s="95" t="s">
        <v>632</v>
      </c>
      <c r="QVV16" s="49" t="s">
        <v>629</v>
      </c>
      <c r="QVW16" s="96">
        <v>167</v>
      </c>
      <c r="QVX16" s="97">
        <v>20.96</v>
      </c>
      <c r="QVY16" s="99">
        <f>QVX16*QVW16</f>
        <v>3500.32</v>
      </c>
      <c r="QVZ16" s="94">
        <f>QVS16-QVW16</f>
        <v>205</v>
      </c>
      <c r="QWA16" s="97">
        <v>16.77</v>
      </c>
      <c r="QWB16" s="99">
        <f>QWA16*QVZ16</f>
        <v>3437.85</v>
      </c>
      <c r="QWC16" s="99">
        <f>QWB16+QVY16</f>
        <v>6938.17</v>
      </c>
      <c r="QWD16" s="94"/>
      <c r="QWE16" s="99">
        <f>QWC16+QWD16</f>
        <v>6938.17</v>
      </c>
      <c r="QWG16" s="49">
        <v>10</v>
      </c>
      <c r="QWH16" s="94" t="s">
        <v>631</v>
      </c>
      <c r="QWI16" s="49">
        <v>372</v>
      </c>
      <c r="QWJ16" s="49" t="s">
        <v>625</v>
      </c>
      <c r="QWK16" s="95" t="s">
        <v>632</v>
      </c>
      <c r="QWL16" s="49" t="s">
        <v>629</v>
      </c>
      <c r="QWM16" s="96">
        <v>167</v>
      </c>
      <c r="QWN16" s="97">
        <v>20.96</v>
      </c>
      <c r="QWO16" s="99">
        <f>QWN16*QWM16</f>
        <v>3500.32</v>
      </c>
      <c r="QWP16" s="94">
        <f>QWI16-QWM16</f>
        <v>205</v>
      </c>
      <c r="QWQ16" s="97">
        <v>16.77</v>
      </c>
      <c r="QWR16" s="99">
        <f>QWQ16*QWP16</f>
        <v>3437.85</v>
      </c>
      <c r="QWS16" s="99">
        <f>QWR16+QWO16</f>
        <v>6938.17</v>
      </c>
      <c r="QWT16" s="94"/>
      <c r="QWU16" s="99">
        <f>QWS16+QWT16</f>
        <v>6938.17</v>
      </c>
      <c r="QWW16" s="49">
        <v>10</v>
      </c>
      <c r="QWX16" s="94" t="s">
        <v>631</v>
      </c>
      <c r="QWY16" s="49">
        <v>372</v>
      </c>
      <c r="QWZ16" s="49" t="s">
        <v>625</v>
      </c>
      <c r="QXA16" s="95" t="s">
        <v>632</v>
      </c>
      <c r="QXB16" s="49" t="s">
        <v>629</v>
      </c>
      <c r="QXC16" s="96">
        <v>167</v>
      </c>
      <c r="QXD16" s="97">
        <v>20.96</v>
      </c>
      <c r="QXE16" s="99">
        <f>QXD16*QXC16</f>
        <v>3500.32</v>
      </c>
      <c r="QXF16" s="94">
        <f>QWY16-QXC16</f>
        <v>205</v>
      </c>
      <c r="QXG16" s="97">
        <v>16.77</v>
      </c>
      <c r="QXH16" s="99">
        <f>QXG16*QXF16</f>
        <v>3437.85</v>
      </c>
      <c r="QXI16" s="99">
        <f>QXH16+QXE16</f>
        <v>6938.17</v>
      </c>
      <c r="QXJ16" s="94"/>
      <c r="QXK16" s="99">
        <f>QXI16+QXJ16</f>
        <v>6938.17</v>
      </c>
      <c r="QXM16" s="49">
        <v>10</v>
      </c>
      <c r="QXN16" s="94" t="s">
        <v>631</v>
      </c>
      <c r="QXO16" s="49">
        <v>372</v>
      </c>
      <c r="QXP16" s="49" t="s">
        <v>625</v>
      </c>
      <c r="QXQ16" s="95" t="s">
        <v>632</v>
      </c>
      <c r="QXR16" s="49" t="s">
        <v>629</v>
      </c>
      <c r="QXS16" s="96">
        <v>167</v>
      </c>
      <c r="QXT16" s="97">
        <v>20.96</v>
      </c>
      <c r="QXU16" s="99">
        <f>QXT16*QXS16</f>
        <v>3500.32</v>
      </c>
      <c r="QXV16" s="94">
        <f>QXO16-QXS16</f>
        <v>205</v>
      </c>
      <c r="QXW16" s="97">
        <v>16.77</v>
      </c>
      <c r="QXX16" s="99">
        <f>QXW16*QXV16</f>
        <v>3437.85</v>
      </c>
      <c r="QXY16" s="99">
        <f>QXX16+QXU16</f>
        <v>6938.17</v>
      </c>
      <c r="QXZ16" s="94"/>
      <c r="QYA16" s="99">
        <f>QXY16+QXZ16</f>
        <v>6938.17</v>
      </c>
      <c r="QYC16" s="49">
        <v>10</v>
      </c>
      <c r="QYD16" s="94" t="s">
        <v>631</v>
      </c>
      <c r="QYE16" s="49">
        <v>372</v>
      </c>
      <c r="QYF16" s="49" t="s">
        <v>625</v>
      </c>
      <c r="QYG16" s="95" t="s">
        <v>632</v>
      </c>
      <c r="QYH16" s="49" t="s">
        <v>629</v>
      </c>
      <c r="QYI16" s="96">
        <v>167</v>
      </c>
      <c r="QYJ16" s="97">
        <v>20.96</v>
      </c>
      <c r="QYK16" s="99">
        <f>QYJ16*QYI16</f>
        <v>3500.32</v>
      </c>
      <c r="QYL16" s="94">
        <f>QYE16-QYI16</f>
        <v>205</v>
      </c>
      <c r="QYM16" s="97">
        <v>16.77</v>
      </c>
      <c r="QYN16" s="99">
        <f>QYM16*QYL16</f>
        <v>3437.85</v>
      </c>
      <c r="QYO16" s="99">
        <f>QYN16+QYK16</f>
        <v>6938.17</v>
      </c>
      <c r="QYP16" s="94"/>
      <c r="QYQ16" s="99">
        <f>QYO16+QYP16</f>
        <v>6938.17</v>
      </c>
      <c r="QYS16" s="49">
        <v>10</v>
      </c>
      <c r="QYT16" s="94" t="s">
        <v>631</v>
      </c>
      <c r="QYU16" s="49">
        <v>372</v>
      </c>
      <c r="QYV16" s="49" t="s">
        <v>625</v>
      </c>
      <c r="QYW16" s="95" t="s">
        <v>632</v>
      </c>
      <c r="QYX16" s="49" t="s">
        <v>629</v>
      </c>
      <c r="QYY16" s="96">
        <v>167</v>
      </c>
      <c r="QYZ16" s="97">
        <v>20.96</v>
      </c>
      <c r="QZA16" s="99">
        <f>QYZ16*QYY16</f>
        <v>3500.32</v>
      </c>
      <c r="QZB16" s="94">
        <f>QYU16-QYY16</f>
        <v>205</v>
      </c>
      <c r="QZC16" s="97">
        <v>16.77</v>
      </c>
      <c r="QZD16" s="99">
        <f>QZC16*QZB16</f>
        <v>3437.85</v>
      </c>
      <c r="QZE16" s="99">
        <f>QZD16+QZA16</f>
        <v>6938.17</v>
      </c>
      <c r="QZF16" s="94"/>
      <c r="QZG16" s="99">
        <f>QZE16+QZF16</f>
        <v>6938.17</v>
      </c>
      <c r="QZI16" s="49">
        <v>10</v>
      </c>
      <c r="QZJ16" s="94" t="s">
        <v>631</v>
      </c>
      <c r="QZK16" s="49">
        <v>372</v>
      </c>
      <c r="QZL16" s="49" t="s">
        <v>625</v>
      </c>
      <c r="QZM16" s="95" t="s">
        <v>632</v>
      </c>
      <c r="QZN16" s="49" t="s">
        <v>629</v>
      </c>
      <c r="QZO16" s="96">
        <v>167</v>
      </c>
      <c r="QZP16" s="97">
        <v>20.96</v>
      </c>
      <c r="QZQ16" s="99">
        <f>QZP16*QZO16</f>
        <v>3500.32</v>
      </c>
      <c r="QZR16" s="94">
        <f>QZK16-QZO16</f>
        <v>205</v>
      </c>
      <c r="QZS16" s="97">
        <v>16.77</v>
      </c>
      <c r="QZT16" s="99">
        <f>QZS16*QZR16</f>
        <v>3437.85</v>
      </c>
      <c r="QZU16" s="99">
        <f>QZT16+QZQ16</f>
        <v>6938.17</v>
      </c>
      <c r="QZV16" s="94"/>
      <c r="QZW16" s="99">
        <f>QZU16+QZV16</f>
        <v>6938.17</v>
      </c>
      <c r="QZY16" s="49">
        <v>10</v>
      </c>
      <c r="QZZ16" s="94" t="s">
        <v>631</v>
      </c>
      <c r="RAA16" s="49">
        <v>372</v>
      </c>
      <c r="RAB16" s="49" t="s">
        <v>625</v>
      </c>
      <c r="RAC16" s="95" t="s">
        <v>632</v>
      </c>
      <c r="RAD16" s="49" t="s">
        <v>629</v>
      </c>
      <c r="RAE16" s="96">
        <v>167</v>
      </c>
      <c r="RAF16" s="97">
        <v>20.96</v>
      </c>
      <c r="RAG16" s="99">
        <f>RAF16*RAE16</f>
        <v>3500.32</v>
      </c>
      <c r="RAH16" s="94">
        <f>RAA16-RAE16</f>
        <v>205</v>
      </c>
      <c r="RAI16" s="97">
        <v>16.77</v>
      </c>
      <c r="RAJ16" s="99">
        <f>RAI16*RAH16</f>
        <v>3437.85</v>
      </c>
      <c r="RAK16" s="99">
        <f>RAJ16+RAG16</f>
        <v>6938.17</v>
      </c>
      <c r="RAL16" s="94"/>
      <c r="RAM16" s="99">
        <f>RAK16+RAL16</f>
        <v>6938.17</v>
      </c>
      <c r="RAO16" s="49">
        <v>10</v>
      </c>
      <c r="RAP16" s="94" t="s">
        <v>631</v>
      </c>
      <c r="RAQ16" s="49">
        <v>372</v>
      </c>
      <c r="RAR16" s="49" t="s">
        <v>625</v>
      </c>
      <c r="RAS16" s="95" t="s">
        <v>632</v>
      </c>
      <c r="RAT16" s="49" t="s">
        <v>629</v>
      </c>
      <c r="RAU16" s="96">
        <v>167</v>
      </c>
      <c r="RAV16" s="97">
        <v>20.96</v>
      </c>
      <c r="RAW16" s="99">
        <f>RAV16*RAU16</f>
        <v>3500.32</v>
      </c>
      <c r="RAX16" s="94">
        <f>RAQ16-RAU16</f>
        <v>205</v>
      </c>
      <c r="RAY16" s="97">
        <v>16.77</v>
      </c>
      <c r="RAZ16" s="99">
        <f>RAY16*RAX16</f>
        <v>3437.85</v>
      </c>
      <c r="RBA16" s="99">
        <f>RAZ16+RAW16</f>
        <v>6938.17</v>
      </c>
      <c r="RBB16" s="94"/>
      <c r="RBC16" s="99">
        <f>RBA16+RBB16</f>
        <v>6938.17</v>
      </c>
      <c r="RBE16" s="49">
        <v>10</v>
      </c>
      <c r="RBF16" s="94" t="s">
        <v>631</v>
      </c>
      <c r="RBG16" s="49">
        <v>372</v>
      </c>
      <c r="RBH16" s="49" t="s">
        <v>625</v>
      </c>
      <c r="RBI16" s="95" t="s">
        <v>632</v>
      </c>
      <c r="RBJ16" s="49" t="s">
        <v>629</v>
      </c>
      <c r="RBK16" s="96">
        <v>167</v>
      </c>
      <c r="RBL16" s="97">
        <v>20.96</v>
      </c>
      <c r="RBM16" s="99">
        <f>RBL16*RBK16</f>
        <v>3500.32</v>
      </c>
      <c r="RBN16" s="94">
        <f>RBG16-RBK16</f>
        <v>205</v>
      </c>
      <c r="RBO16" s="97">
        <v>16.77</v>
      </c>
      <c r="RBP16" s="99">
        <f>RBO16*RBN16</f>
        <v>3437.85</v>
      </c>
      <c r="RBQ16" s="99">
        <f>RBP16+RBM16</f>
        <v>6938.17</v>
      </c>
      <c r="RBR16" s="94"/>
      <c r="RBS16" s="99">
        <f>RBQ16+RBR16</f>
        <v>6938.17</v>
      </c>
      <c r="RBU16" s="49">
        <v>10</v>
      </c>
      <c r="RBV16" s="94" t="s">
        <v>631</v>
      </c>
      <c r="RBW16" s="49">
        <v>372</v>
      </c>
      <c r="RBX16" s="49" t="s">
        <v>625</v>
      </c>
      <c r="RBY16" s="95" t="s">
        <v>632</v>
      </c>
      <c r="RBZ16" s="49" t="s">
        <v>629</v>
      </c>
      <c r="RCA16" s="96">
        <v>167</v>
      </c>
      <c r="RCB16" s="97">
        <v>20.96</v>
      </c>
      <c r="RCC16" s="99">
        <f>RCB16*RCA16</f>
        <v>3500.32</v>
      </c>
      <c r="RCD16" s="94">
        <f>RBW16-RCA16</f>
        <v>205</v>
      </c>
      <c r="RCE16" s="97">
        <v>16.77</v>
      </c>
      <c r="RCF16" s="99">
        <f>RCE16*RCD16</f>
        <v>3437.85</v>
      </c>
      <c r="RCG16" s="99">
        <f>RCF16+RCC16</f>
        <v>6938.17</v>
      </c>
      <c r="RCH16" s="94"/>
      <c r="RCI16" s="99">
        <f>RCG16+RCH16</f>
        <v>6938.17</v>
      </c>
      <c r="RCK16" s="49">
        <v>10</v>
      </c>
      <c r="RCL16" s="94" t="s">
        <v>631</v>
      </c>
      <c r="RCM16" s="49">
        <v>372</v>
      </c>
      <c r="RCN16" s="49" t="s">
        <v>625</v>
      </c>
      <c r="RCO16" s="95" t="s">
        <v>632</v>
      </c>
      <c r="RCP16" s="49" t="s">
        <v>629</v>
      </c>
      <c r="RCQ16" s="96">
        <v>167</v>
      </c>
      <c r="RCR16" s="97">
        <v>20.96</v>
      </c>
      <c r="RCS16" s="99">
        <f>RCR16*RCQ16</f>
        <v>3500.32</v>
      </c>
      <c r="RCT16" s="94">
        <f>RCM16-RCQ16</f>
        <v>205</v>
      </c>
      <c r="RCU16" s="97">
        <v>16.77</v>
      </c>
      <c r="RCV16" s="99">
        <f>RCU16*RCT16</f>
        <v>3437.85</v>
      </c>
      <c r="RCW16" s="99">
        <f>RCV16+RCS16</f>
        <v>6938.17</v>
      </c>
      <c r="RCX16" s="94"/>
      <c r="RCY16" s="99">
        <f>RCW16+RCX16</f>
        <v>6938.17</v>
      </c>
      <c r="RDA16" s="49">
        <v>10</v>
      </c>
      <c r="RDB16" s="94" t="s">
        <v>631</v>
      </c>
      <c r="RDC16" s="49">
        <v>372</v>
      </c>
      <c r="RDD16" s="49" t="s">
        <v>625</v>
      </c>
      <c r="RDE16" s="95" t="s">
        <v>632</v>
      </c>
      <c r="RDF16" s="49" t="s">
        <v>629</v>
      </c>
      <c r="RDG16" s="96">
        <v>167</v>
      </c>
      <c r="RDH16" s="97">
        <v>20.96</v>
      </c>
      <c r="RDI16" s="99">
        <f>RDH16*RDG16</f>
        <v>3500.32</v>
      </c>
      <c r="RDJ16" s="94">
        <f>RDC16-RDG16</f>
        <v>205</v>
      </c>
      <c r="RDK16" s="97">
        <v>16.77</v>
      </c>
      <c r="RDL16" s="99">
        <f>RDK16*RDJ16</f>
        <v>3437.85</v>
      </c>
      <c r="RDM16" s="99">
        <f>RDL16+RDI16</f>
        <v>6938.17</v>
      </c>
      <c r="RDN16" s="94"/>
      <c r="RDO16" s="99">
        <f>RDM16+RDN16</f>
        <v>6938.17</v>
      </c>
      <c r="RDQ16" s="49">
        <v>10</v>
      </c>
      <c r="RDR16" s="94" t="s">
        <v>631</v>
      </c>
      <c r="RDS16" s="49">
        <v>372</v>
      </c>
      <c r="RDT16" s="49" t="s">
        <v>625</v>
      </c>
      <c r="RDU16" s="95" t="s">
        <v>632</v>
      </c>
      <c r="RDV16" s="49" t="s">
        <v>629</v>
      </c>
      <c r="RDW16" s="96">
        <v>167</v>
      </c>
      <c r="RDX16" s="97">
        <v>20.96</v>
      </c>
      <c r="RDY16" s="99">
        <f>RDX16*RDW16</f>
        <v>3500.32</v>
      </c>
      <c r="RDZ16" s="94">
        <f>RDS16-RDW16</f>
        <v>205</v>
      </c>
      <c r="REA16" s="97">
        <v>16.77</v>
      </c>
      <c r="REB16" s="99">
        <f>REA16*RDZ16</f>
        <v>3437.85</v>
      </c>
      <c r="REC16" s="99">
        <f>REB16+RDY16</f>
        <v>6938.17</v>
      </c>
      <c r="RED16" s="94"/>
      <c r="REE16" s="99">
        <f>REC16+RED16</f>
        <v>6938.17</v>
      </c>
      <c r="REG16" s="49">
        <v>10</v>
      </c>
      <c r="REH16" s="94" t="s">
        <v>631</v>
      </c>
      <c r="REI16" s="49">
        <v>372</v>
      </c>
      <c r="REJ16" s="49" t="s">
        <v>625</v>
      </c>
      <c r="REK16" s="95" t="s">
        <v>632</v>
      </c>
      <c r="REL16" s="49" t="s">
        <v>629</v>
      </c>
      <c r="REM16" s="96">
        <v>167</v>
      </c>
      <c r="REN16" s="97">
        <v>20.96</v>
      </c>
      <c r="REO16" s="99">
        <f>REN16*REM16</f>
        <v>3500.32</v>
      </c>
      <c r="REP16" s="94">
        <f>REI16-REM16</f>
        <v>205</v>
      </c>
      <c r="REQ16" s="97">
        <v>16.77</v>
      </c>
      <c r="RER16" s="99">
        <f>REQ16*REP16</f>
        <v>3437.85</v>
      </c>
      <c r="RES16" s="99">
        <f>RER16+REO16</f>
        <v>6938.17</v>
      </c>
      <c r="RET16" s="94"/>
      <c r="REU16" s="99">
        <f>RES16+RET16</f>
        <v>6938.17</v>
      </c>
      <c r="REW16" s="49">
        <v>10</v>
      </c>
      <c r="REX16" s="94" t="s">
        <v>631</v>
      </c>
      <c r="REY16" s="49">
        <v>372</v>
      </c>
      <c r="REZ16" s="49" t="s">
        <v>625</v>
      </c>
      <c r="RFA16" s="95" t="s">
        <v>632</v>
      </c>
      <c r="RFB16" s="49" t="s">
        <v>629</v>
      </c>
      <c r="RFC16" s="96">
        <v>167</v>
      </c>
      <c r="RFD16" s="97">
        <v>20.96</v>
      </c>
      <c r="RFE16" s="99">
        <f>RFD16*RFC16</f>
        <v>3500.32</v>
      </c>
      <c r="RFF16" s="94">
        <f>REY16-RFC16</f>
        <v>205</v>
      </c>
      <c r="RFG16" s="97">
        <v>16.77</v>
      </c>
      <c r="RFH16" s="99">
        <f>RFG16*RFF16</f>
        <v>3437.85</v>
      </c>
      <c r="RFI16" s="99">
        <f>RFH16+RFE16</f>
        <v>6938.17</v>
      </c>
      <c r="RFJ16" s="94"/>
      <c r="RFK16" s="99">
        <f>RFI16+RFJ16</f>
        <v>6938.17</v>
      </c>
      <c r="RFM16" s="49">
        <v>10</v>
      </c>
      <c r="RFN16" s="94" t="s">
        <v>631</v>
      </c>
      <c r="RFO16" s="49">
        <v>372</v>
      </c>
      <c r="RFP16" s="49" t="s">
        <v>625</v>
      </c>
      <c r="RFQ16" s="95" t="s">
        <v>632</v>
      </c>
      <c r="RFR16" s="49" t="s">
        <v>629</v>
      </c>
      <c r="RFS16" s="96">
        <v>167</v>
      </c>
      <c r="RFT16" s="97">
        <v>20.96</v>
      </c>
      <c r="RFU16" s="99">
        <f>RFT16*RFS16</f>
        <v>3500.32</v>
      </c>
      <c r="RFV16" s="94">
        <f>RFO16-RFS16</f>
        <v>205</v>
      </c>
      <c r="RFW16" s="97">
        <v>16.77</v>
      </c>
      <c r="RFX16" s="99">
        <f>RFW16*RFV16</f>
        <v>3437.85</v>
      </c>
      <c r="RFY16" s="99">
        <f>RFX16+RFU16</f>
        <v>6938.17</v>
      </c>
      <c r="RFZ16" s="94"/>
      <c r="RGA16" s="99">
        <f>RFY16+RFZ16</f>
        <v>6938.17</v>
      </c>
      <c r="RGC16" s="49">
        <v>10</v>
      </c>
      <c r="RGD16" s="94" t="s">
        <v>631</v>
      </c>
      <c r="RGE16" s="49">
        <v>372</v>
      </c>
      <c r="RGF16" s="49" t="s">
        <v>625</v>
      </c>
      <c r="RGG16" s="95" t="s">
        <v>632</v>
      </c>
      <c r="RGH16" s="49" t="s">
        <v>629</v>
      </c>
      <c r="RGI16" s="96">
        <v>167</v>
      </c>
      <c r="RGJ16" s="97">
        <v>20.96</v>
      </c>
      <c r="RGK16" s="99">
        <f>RGJ16*RGI16</f>
        <v>3500.32</v>
      </c>
      <c r="RGL16" s="94">
        <f>RGE16-RGI16</f>
        <v>205</v>
      </c>
      <c r="RGM16" s="97">
        <v>16.77</v>
      </c>
      <c r="RGN16" s="99">
        <f>RGM16*RGL16</f>
        <v>3437.85</v>
      </c>
      <c r="RGO16" s="99">
        <f>RGN16+RGK16</f>
        <v>6938.17</v>
      </c>
      <c r="RGP16" s="94"/>
      <c r="RGQ16" s="99">
        <f>RGO16+RGP16</f>
        <v>6938.17</v>
      </c>
      <c r="RGS16" s="49">
        <v>10</v>
      </c>
      <c r="RGT16" s="94" t="s">
        <v>631</v>
      </c>
      <c r="RGU16" s="49">
        <v>372</v>
      </c>
      <c r="RGV16" s="49" t="s">
        <v>625</v>
      </c>
      <c r="RGW16" s="95" t="s">
        <v>632</v>
      </c>
      <c r="RGX16" s="49" t="s">
        <v>629</v>
      </c>
      <c r="RGY16" s="96">
        <v>167</v>
      </c>
      <c r="RGZ16" s="97">
        <v>20.96</v>
      </c>
      <c r="RHA16" s="99">
        <f>RGZ16*RGY16</f>
        <v>3500.32</v>
      </c>
      <c r="RHB16" s="94">
        <f>RGU16-RGY16</f>
        <v>205</v>
      </c>
      <c r="RHC16" s="97">
        <v>16.77</v>
      </c>
      <c r="RHD16" s="99">
        <f>RHC16*RHB16</f>
        <v>3437.85</v>
      </c>
      <c r="RHE16" s="99">
        <f>RHD16+RHA16</f>
        <v>6938.17</v>
      </c>
      <c r="RHF16" s="94"/>
      <c r="RHG16" s="99">
        <f>RHE16+RHF16</f>
        <v>6938.17</v>
      </c>
      <c r="RHI16" s="49">
        <v>10</v>
      </c>
      <c r="RHJ16" s="94" t="s">
        <v>631</v>
      </c>
      <c r="RHK16" s="49">
        <v>372</v>
      </c>
      <c r="RHL16" s="49" t="s">
        <v>625</v>
      </c>
      <c r="RHM16" s="95" t="s">
        <v>632</v>
      </c>
      <c r="RHN16" s="49" t="s">
        <v>629</v>
      </c>
      <c r="RHO16" s="96">
        <v>167</v>
      </c>
      <c r="RHP16" s="97">
        <v>20.96</v>
      </c>
      <c r="RHQ16" s="99">
        <f>RHP16*RHO16</f>
        <v>3500.32</v>
      </c>
      <c r="RHR16" s="94">
        <f>RHK16-RHO16</f>
        <v>205</v>
      </c>
      <c r="RHS16" s="97">
        <v>16.77</v>
      </c>
      <c r="RHT16" s="99">
        <f>RHS16*RHR16</f>
        <v>3437.85</v>
      </c>
      <c r="RHU16" s="99">
        <f>RHT16+RHQ16</f>
        <v>6938.17</v>
      </c>
      <c r="RHV16" s="94"/>
      <c r="RHW16" s="99">
        <f>RHU16+RHV16</f>
        <v>6938.17</v>
      </c>
      <c r="RHY16" s="49">
        <v>10</v>
      </c>
      <c r="RHZ16" s="94" t="s">
        <v>631</v>
      </c>
      <c r="RIA16" s="49">
        <v>372</v>
      </c>
      <c r="RIB16" s="49" t="s">
        <v>625</v>
      </c>
      <c r="RIC16" s="95" t="s">
        <v>632</v>
      </c>
      <c r="RID16" s="49" t="s">
        <v>629</v>
      </c>
      <c r="RIE16" s="96">
        <v>167</v>
      </c>
      <c r="RIF16" s="97">
        <v>20.96</v>
      </c>
      <c r="RIG16" s="99">
        <f>RIF16*RIE16</f>
        <v>3500.32</v>
      </c>
      <c r="RIH16" s="94">
        <f>RIA16-RIE16</f>
        <v>205</v>
      </c>
      <c r="RII16" s="97">
        <v>16.77</v>
      </c>
      <c r="RIJ16" s="99">
        <f>RII16*RIH16</f>
        <v>3437.85</v>
      </c>
      <c r="RIK16" s="99">
        <f>RIJ16+RIG16</f>
        <v>6938.17</v>
      </c>
      <c r="RIL16" s="94"/>
      <c r="RIM16" s="99">
        <f>RIK16+RIL16</f>
        <v>6938.17</v>
      </c>
      <c r="RIO16" s="49">
        <v>10</v>
      </c>
      <c r="RIP16" s="94" t="s">
        <v>631</v>
      </c>
      <c r="RIQ16" s="49">
        <v>372</v>
      </c>
      <c r="RIR16" s="49" t="s">
        <v>625</v>
      </c>
      <c r="RIS16" s="95" t="s">
        <v>632</v>
      </c>
      <c r="RIT16" s="49" t="s">
        <v>629</v>
      </c>
      <c r="RIU16" s="96">
        <v>167</v>
      </c>
      <c r="RIV16" s="97">
        <v>20.96</v>
      </c>
      <c r="RIW16" s="99">
        <f>RIV16*RIU16</f>
        <v>3500.32</v>
      </c>
      <c r="RIX16" s="94">
        <f>RIQ16-RIU16</f>
        <v>205</v>
      </c>
      <c r="RIY16" s="97">
        <v>16.77</v>
      </c>
      <c r="RIZ16" s="99">
        <f>RIY16*RIX16</f>
        <v>3437.85</v>
      </c>
      <c r="RJA16" s="99">
        <f>RIZ16+RIW16</f>
        <v>6938.17</v>
      </c>
      <c r="RJB16" s="94"/>
      <c r="RJC16" s="99">
        <f>RJA16+RJB16</f>
        <v>6938.17</v>
      </c>
      <c r="RJE16" s="49">
        <v>10</v>
      </c>
      <c r="RJF16" s="94" t="s">
        <v>631</v>
      </c>
      <c r="RJG16" s="49">
        <v>372</v>
      </c>
      <c r="RJH16" s="49" t="s">
        <v>625</v>
      </c>
      <c r="RJI16" s="95" t="s">
        <v>632</v>
      </c>
      <c r="RJJ16" s="49" t="s">
        <v>629</v>
      </c>
      <c r="RJK16" s="96">
        <v>167</v>
      </c>
      <c r="RJL16" s="97">
        <v>20.96</v>
      </c>
      <c r="RJM16" s="99">
        <f>RJL16*RJK16</f>
        <v>3500.32</v>
      </c>
      <c r="RJN16" s="94">
        <f>RJG16-RJK16</f>
        <v>205</v>
      </c>
      <c r="RJO16" s="97">
        <v>16.77</v>
      </c>
      <c r="RJP16" s="99">
        <f>RJO16*RJN16</f>
        <v>3437.85</v>
      </c>
      <c r="RJQ16" s="99">
        <f>RJP16+RJM16</f>
        <v>6938.17</v>
      </c>
      <c r="RJR16" s="94"/>
      <c r="RJS16" s="99">
        <f>RJQ16+RJR16</f>
        <v>6938.17</v>
      </c>
      <c r="RJU16" s="49">
        <v>10</v>
      </c>
      <c r="RJV16" s="94" t="s">
        <v>631</v>
      </c>
      <c r="RJW16" s="49">
        <v>372</v>
      </c>
      <c r="RJX16" s="49" t="s">
        <v>625</v>
      </c>
      <c r="RJY16" s="95" t="s">
        <v>632</v>
      </c>
      <c r="RJZ16" s="49" t="s">
        <v>629</v>
      </c>
      <c r="RKA16" s="96">
        <v>167</v>
      </c>
      <c r="RKB16" s="97">
        <v>20.96</v>
      </c>
      <c r="RKC16" s="99">
        <f>RKB16*RKA16</f>
        <v>3500.32</v>
      </c>
      <c r="RKD16" s="94">
        <f>RJW16-RKA16</f>
        <v>205</v>
      </c>
      <c r="RKE16" s="97">
        <v>16.77</v>
      </c>
      <c r="RKF16" s="99">
        <f>RKE16*RKD16</f>
        <v>3437.85</v>
      </c>
      <c r="RKG16" s="99">
        <f>RKF16+RKC16</f>
        <v>6938.17</v>
      </c>
      <c r="RKH16" s="94"/>
      <c r="RKI16" s="99">
        <f>RKG16+RKH16</f>
        <v>6938.17</v>
      </c>
      <c r="RKK16" s="49">
        <v>10</v>
      </c>
      <c r="RKL16" s="94" t="s">
        <v>631</v>
      </c>
      <c r="RKM16" s="49">
        <v>372</v>
      </c>
      <c r="RKN16" s="49" t="s">
        <v>625</v>
      </c>
      <c r="RKO16" s="95" t="s">
        <v>632</v>
      </c>
      <c r="RKP16" s="49" t="s">
        <v>629</v>
      </c>
      <c r="RKQ16" s="96">
        <v>167</v>
      </c>
      <c r="RKR16" s="97">
        <v>20.96</v>
      </c>
      <c r="RKS16" s="99">
        <f>RKR16*RKQ16</f>
        <v>3500.32</v>
      </c>
      <c r="RKT16" s="94">
        <f>RKM16-RKQ16</f>
        <v>205</v>
      </c>
      <c r="RKU16" s="97">
        <v>16.77</v>
      </c>
      <c r="RKV16" s="99">
        <f>RKU16*RKT16</f>
        <v>3437.85</v>
      </c>
      <c r="RKW16" s="99">
        <f>RKV16+RKS16</f>
        <v>6938.17</v>
      </c>
      <c r="RKX16" s="94"/>
      <c r="RKY16" s="99">
        <f>RKW16+RKX16</f>
        <v>6938.17</v>
      </c>
      <c r="RLA16" s="49">
        <v>10</v>
      </c>
      <c r="RLB16" s="94" t="s">
        <v>631</v>
      </c>
      <c r="RLC16" s="49">
        <v>372</v>
      </c>
      <c r="RLD16" s="49" t="s">
        <v>625</v>
      </c>
      <c r="RLE16" s="95" t="s">
        <v>632</v>
      </c>
      <c r="RLF16" s="49" t="s">
        <v>629</v>
      </c>
      <c r="RLG16" s="96">
        <v>167</v>
      </c>
      <c r="RLH16" s="97">
        <v>20.96</v>
      </c>
      <c r="RLI16" s="99">
        <f>RLH16*RLG16</f>
        <v>3500.32</v>
      </c>
      <c r="RLJ16" s="94">
        <f>RLC16-RLG16</f>
        <v>205</v>
      </c>
      <c r="RLK16" s="97">
        <v>16.77</v>
      </c>
      <c r="RLL16" s="99">
        <f>RLK16*RLJ16</f>
        <v>3437.85</v>
      </c>
      <c r="RLM16" s="99">
        <f>RLL16+RLI16</f>
        <v>6938.17</v>
      </c>
      <c r="RLN16" s="94"/>
      <c r="RLO16" s="99">
        <f>RLM16+RLN16</f>
        <v>6938.17</v>
      </c>
      <c r="RLQ16" s="49">
        <v>10</v>
      </c>
      <c r="RLR16" s="94" t="s">
        <v>631</v>
      </c>
      <c r="RLS16" s="49">
        <v>372</v>
      </c>
      <c r="RLT16" s="49" t="s">
        <v>625</v>
      </c>
      <c r="RLU16" s="95" t="s">
        <v>632</v>
      </c>
      <c r="RLV16" s="49" t="s">
        <v>629</v>
      </c>
      <c r="RLW16" s="96">
        <v>167</v>
      </c>
      <c r="RLX16" s="97">
        <v>20.96</v>
      </c>
      <c r="RLY16" s="99">
        <f>RLX16*RLW16</f>
        <v>3500.32</v>
      </c>
      <c r="RLZ16" s="94">
        <f>RLS16-RLW16</f>
        <v>205</v>
      </c>
      <c r="RMA16" s="97">
        <v>16.77</v>
      </c>
      <c r="RMB16" s="99">
        <f>RMA16*RLZ16</f>
        <v>3437.85</v>
      </c>
      <c r="RMC16" s="99">
        <f>RMB16+RLY16</f>
        <v>6938.17</v>
      </c>
      <c r="RMD16" s="94"/>
      <c r="RME16" s="99">
        <f>RMC16+RMD16</f>
        <v>6938.17</v>
      </c>
      <c r="RMG16" s="49">
        <v>10</v>
      </c>
      <c r="RMH16" s="94" t="s">
        <v>631</v>
      </c>
      <c r="RMI16" s="49">
        <v>372</v>
      </c>
      <c r="RMJ16" s="49" t="s">
        <v>625</v>
      </c>
      <c r="RMK16" s="95" t="s">
        <v>632</v>
      </c>
      <c r="RML16" s="49" t="s">
        <v>629</v>
      </c>
      <c r="RMM16" s="96">
        <v>167</v>
      </c>
      <c r="RMN16" s="97">
        <v>20.96</v>
      </c>
      <c r="RMO16" s="99">
        <f>RMN16*RMM16</f>
        <v>3500.32</v>
      </c>
      <c r="RMP16" s="94">
        <f>RMI16-RMM16</f>
        <v>205</v>
      </c>
      <c r="RMQ16" s="97">
        <v>16.77</v>
      </c>
      <c r="RMR16" s="99">
        <f>RMQ16*RMP16</f>
        <v>3437.85</v>
      </c>
      <c r="RMS16" s="99">
        <f>RMR16+RMO16</f>
        <v>6938.17</v>
      </c>
      <c r="RMT16" s="94"/>
      <c r="RMU16" s="99">
        <f>RMS16+RMT16</f>
        <v>6938.17</v>
      </c>
      <c r="RMW16" s="49">
        <v>10</v>
      </c>
      <c r="RMX16" s="94" t="s">
        <v>631</v>
      </c>
      <c r="RMY16" s="49">
        <v>372</v>
      </c>
      <c r="RMZ16" s="49" t="s">
        <v>625</v>
      </c>
      <c r="RNA16" s="95" t="s">
        <v>632</v>
      </c>
      <c r="RNB16" s="49" t="s">
        <v>629</v>
      </c>
      <c r="RNC16" s="96">
        <v>167</v>
      </c>
      <c r="RND16" s="97">
        <v>20.96</v>
      </c>
      <c r="RNE16" s="99">
        <f>RND16*RNC16</f>
        <v>3500.32</v>
      </c>
      <c r="RNF16" s="94">
        <f>RMY16-RNC16</f>
        <v>205</v>
      </c>
      <c r="RNG16" s="97">
        <v>16.77</v>
      </c>
      <c r="RNH16" s="99">
        <f>RNG16*RNF16</f>
        <v>3437.85</v>
      </c>
      <c r="RNI16" s="99">
        <f>RNH16+RNE16</f>
        <v>6938.17</v>
      </c>
      <c r="RNJ16" s="94"/>
      <c r="RNK16" s="99">
        <f>RNI16+RNJ16</f>
        <v>6938.17</v>
      </c>
      <c r="RNM16" s="49">
        <v>10</v>
      </c>
      <c r="RNN16" s="94" t="s">
        <v>631</v>
      </c>
      <c r="RNO16" s="49">
        <v>372</v>
      </c>
      <c r="RNP16" s="49" t="s">
        <v>625</v>
      </c>
      <c r="RNQ16" s="95" t="s">
        <v>632</v>
      </c>
      <c r="RNR16" s="49" t="s">
        <v>629</v>
      </c>
      <c r="RNS16" s="96">
        <v>167</v>
      </c>
      <c r="RNT16" s="97">
        <v>20.96</v>
      </c>
      <c r="RNU16" s="99">
        <f>RNT16*RNS16</f>
        <v>3500.32</v>
      </c>
      <c r="RNV16" s="94">
        <f>RNO16-RNS16</f>
        <v>205</v>
      </c>
      <c r="RNW16" s="97">
        <v>16.77</v>
      </c>
      <c r="RNX16" s="99">
        <f>RNW16*RNV16</f>
        <v>3437.85</v>
      </c>
      <c r="RNY16" s="99">
        <f>RNX16+RNU16</f>
        <v>6938.17</v>
      </c>
      <c r="RNZ16" s="94"/>
      <c r="ROA16" s="99">
        <f>RNY16+RNZ16</f>
        <v>6938.17</v>
      </c>
      <c r="ROC16" s="49">
        <v>10</v>
      </c>
      <c r="ROD16" s="94" t="s">
        <v>631</v>
      </c>
      <c r="ROE16" s="49">
        <v>372</v>
      </c>
      <c r="ROF16" s="49" t="s">
        <v>625</v>
      </c>
      <c r="ROG16" s="95" t="s">
        <v>632</v>
      </c>
      <c r="ROH16" s="49" t="s">
        <v>629</v>
      </c>
      <c r="ROI16" s="96">
        <v>167</v>
      </c>
      <c r="ROJ16" s="97">
        <v>20.96</v>
      </c>
      <c r="ROK16" s="99">
        <f>ROJ16*ROI16</f>
        <v>3500.32</v>
      </c>
      <c r="ROL16" s="94">
        <f>ROE16-ROI16</f>
        <v>205</v>
      </c>
      <c r="ROM16" s="97">
        <v>16.77</v>
      </c>
      <c r="RON16" s="99">
        <f>ROM16*ROL16</f>
        <v>3437.85</v>
      </c>
      <c r="ROO16" s="99">
        <f>RON16+ROK16</f>
        <v>6938.17</v>
      </c>
      <c r="ROP16" s="94"/>
      <c r="ROQ16" s="99">
        <f>ROO16+ROP16</f>
        <v>6938.17</v>
      </c>
      <c r="ROS16" s="49">
        <v>10</v>
      </c>
      <c r="ROT16" s="94" t="s">
        <v>631</v>
      </c>
      <c r="ROU16" s="49">
        <v>372</v>
      </c>
      <c r="ROV16" s="49" t="s">
        <v>625</v>
      </c>
      <c r="ROW16" s="95" t="s">
        <v>632</v>
      </c>
      <c r="ROX16" s="49" t="s">
        <v>629</v>
      </c>
      <c r="ROY16" s="96">
        <v>167</v>
      </c>
      <c r="ROZ16" s="97">
        <v>20.96</v>
      </c>
      <c r="RPA16" s="99">
        <f>ROZ16*ROY16</f>
        <v>3500.32</v>
      </c>
      <c r="RPB16" s="94">
        <f>ROU16-ROY16</f>
        <v>205</v>
      </c>
      <c r="RPC16" s="97">
        <v>16.77</v>
      </c>
      <c r="RPD16" s="99">
        <f>RPC16*RPB16</f>
        <v>3437.85</v>
      </c>
      <c r="RPE16" s="99">
        <f>RPD16+RPA16</f>
        <v>6938.17</v>
      </c>
      <c r="RPF16" s="94"/>
      <c r="RPG16" s="99">
        <f>RPE16+RPF16</f>
        <v>6938.17</v>
      </c>
      <c r="RPI16" s="49">
        <v>10</v>
      </c>
      <c r="RPJ16" s="94" t="s">
        <v>631</v>
      </c>
      <c r="RPK16" s="49">
        <v>372</v>
      </c>
      <c r="RPL16" s="49" t="s">
        <v>625</v>
      </c>
      <c r="RPM16" s="95" t="s">
        <v>632</v>
      </c>
      <c r="RPN16" s="49" t="s">
        <v>629</v>
      </c>
      <c r="RPO16" s="96">
        <v>167</v>
      </c>
      <c r="RPP16" s="97">
        <v>20.96</v>
      </c>
      <c r="RPQ16" s="99">
        <f>RPP16*RPO16</f>
        <v>3500.32</v>
      </c>
      <c r="RPR16" s="94">
        <f>RPK16-RPO16</f>
        <v>205</v>
      </c>
      <c r="RPS16" s="97">
        <v>16.77</v>
      </c>
      <c r="RPT16" s="99">
        <f>RPS16*RPR16</f>
        <v>3437.85</v>
      </c>
      <c r="RPU16" s="99">
        <f>RPT16+RPQ16</f>
        <v>6938.17</v>
      </c>
      <c r="RPV16" s="94"/>
      <c r="RPW16" s="99">
        <f>RPU16+RPV16</f>
        <v>6938.17</v>
      </c>
      <c r="RPY16" s="49">
        <v>10</v>
      </c>
      <c r="RPZ16" s="94" t="s">
        <v>631</v>
      </c>
      <c r="RQA16" s="49">
        <v>372</v>
      </c>
      <c r="RQB16" s="49" t="s">
        <v>625</v>
      </c>
      <c r="RQC16" s="95" t="s">
        <v>632</v>
      </c>
      <c r="RQD16" s="49" t="s">
        <v>629</v>
      </c>
      <c r="RQE16" s="96">
        <v>167</v>
      </c>
      <c r="RQF16" s="97">
        <v>20.96</v>
      </c>
      <c r="RQG16" s="99">
        <f>RQF16*RQE16</f>
        <v>3500.32</v>
      </c>
      <c r="RQH16" s="94">
        <f>RQA16-RQE16</f>
        <v>205</v>
      </c>
      <c r="RQI16" s="97">
        <v>16.77</v>
      </c>
      <c r="RQJ16" s="99">
        <f>RQI16*RQH16</f>
        <v>3437.85</v>
      </c>
      <c r="RQK16" s="99">
        <f>RQJ16+RQG16</f>
        <v>6938.17</v>
      </c>
      <c r="RQL16" s="94"/>
      <c r="RQM16" s="99">
        <f>RQK16+RQL16</f>
        <v>6938.17</v>
      </c>
      <c r="RQO16" s="49">
        <v>10</v>
      </c>
      <c r="RQP16" s="94" t="s">
        <v>631</v>
      </c>
      <c r="RQQ16" s="49">
        <v>372</v>
      </c>
      <c r="RQR16" s="49" t="s">
        <v>625</v>
      </c>
      <c r="RQS16" s="95" t="s">
        <v>632</v>
      </c>
      <c r="RQT16" s="49" t="s">
        <v>629</v>
      </c>
      <c r="RQU16" s="96">
        <v>167</v>
      </c>
      <c r="RQV16" s="97">
        <v>20.96</v>
      </c>
      <c r="RQW16" s="99">
        <f>RQV16*RQU16</f>
        <v>3500.32</v>
      </c>
      <c r="RQX16" s="94">
        <f>RQQ16-RQU16</f>
        <v>205</v>
      </c>
      <c r="RQY16" s="97">
        <v>16.77</v>
      </c>
      <c r="RQZ16" s="99">
        <f>RQY16*RQX16</f>
        <v>3437.85</v>
      </c>
      <c r="RRA16" s="99">
        <f>RQZ16+RQW16</f>
        <v>6938.17</v>
      </c>
      <c r="RRB16" s="94"/>
      <c r="RRC16" s="99">
        <f>RRA16+RRB16</f>
        <v>6938.17</v>
      </c>
      <c r="RRE16" s="49">
        <v>10</v>
      </c>
      <c r="RRF16" s="94" t="s">
        <v>631</v>
      </c>
      <c r="RRG16" s="49">
        <v>372</v>
      </c>
      <c r="RRH16" s="49" t="s">
        <v>625</v>
      </c>
      <c r="RRI16" s="95" t="s">
        <v>632</v>
      </c>
      <c r="RRJ16" s="49" t="s">
        <v>629</v>
      </c>
      <c r="RRK16" s="96">
        <v>167</v>
      </c>
      <c r="RRL16" s="97">
        <v>20.96</v>
      </c>
      <c r="RRM16" s="99">
        <f>RRL16*RRK16</f>
        <v>3500.32</v>
      </c>
      <c r="RRN16" s="94">
        <f>RRG16-RRK16</f>
        <v>205</v>
      </c>
      <c r="RRO16" s="97">
        <v>16.77</v>
      </c>
      <c r="RRP16" s="99">
        <f>RRO16*RRN16</f>
        <v>3437.85</v>
      </c>
      <c r="RRQ16" s="99">
        <f>RRP16+RRM16</f>
        <v>6938.17</v>
      </c>
      <c r="RRR16" s="94"/>
      <c r="RRS16" s="99">
        <f>RRQ16+RRR16</f>
        <v>6938.17</v>
      </c>
      <c r="RRU16" s="49">
        <v>10</v>
      </c>
      <c r="RRV16" s="94" t="s">
        <v>631</v>
      </c>
      <c r="RRW16" s="49">
        <v>372</v>
      </c>
      <c r="RRX16" s="49" t="s">
        <v>625</v>
      </c>
      <c r="RRY16" s="95" t="s">
        <v>632</v>
      </c>
      <c r="RRZ16" s="49" t="s">
        <v>629</v>
      </c>
      <c r="RSA16" s="96">
        <v>167</v>
      </c>
      <c r="RSB16" s="97">
        <v>20.96</v>
      </c>
      <c r="RSC16" s="99">
        <f>RSB16*RSA16</f>
        <v>3500.32</v>
      </c>
      <c r="RSD16" s="94">
        <f>RRW16-RSA16</f>
        <v>205</v>
      </c>
      <c r="RSE16" s="97">
        <v>16.77</v>
      </c>
      <c r="RSF16" s="99">
        <f>RSE16*RSD16</f>
        <v>3437.85</v>
      </c>
      <c r="RSG16" s="99">
        <f>RSF16+RSC16</f>
        <v>6938.17</v>
      </c>
      <c r="RSH16" s="94"/>
      <c r="RSI16" s="99">
        <f>RSG16+RSH16</f>
        <v>6938.17</v>
      </c>
      <c r="RSK16" s="49">
        <v>10</v>
      </c>
      <c r="RSL16" s="94" t="s">
        <v>631</v>
      </c>
      <c r="RSM16" s="49">
        <v>372</v>
      </c>
      <c r="RSN16" s="49" t="s">
        <v>625</v>
      </c>
      <c r="RSO16" s="95" t="s">
        <v>632</v>
      </c>
      <c r="RSP16" s="49" t="s">
        <v>629</v>
      </c>
      <c r="RSQ16" s="96">
        <v>167</v>
      </c>
      <c r="RSR16" s="97">
        <v>20.96</v>
      </c>
      <c r="RSS16" s="99">
        <f>RSR16*RSQ16</f>
        <v>3500.32</v>
      </c>
      <c r="RST16" s="94">
        <f>RSM16-RSQ16</f>
        <v>205</v>
      </c>
      <c r="RSU16" s="97">
        <v>16.77</v>
      </c>
      <c r="RSV16" s="99">
        <f>RSU16*RST16</f>
        <v>3437.85</v>
      </c>
      <c r="RSW16" s="99">
        <f>RSV16+RSS16</f>
        <v>6938.17</v>
      </c>
      <c r="RSX16" s="94"/>
      <c r="RSY16" s="99">
        <f>RSW16+RSX16</f>
        <v>6938.17</v>
      </c>
      <c r="RTA16" s="49">
        <v>10</v>
      </c>
      <c r="RTB16" s="94" t="s">
        <v>631</v>
      </c>
      <c r="RTC16" s="49">
        <v>372</v>
      </c>
      <c r="RTD16" s="49" t="s">
        <v>625</v>
      </c>
      <c r="RTE16" s="95" t="s">
        <v>632</v>
      </c>
      <c r="RTF16" s="49" t="s">
        <v>629</v>
      </c>
      <c r="RTG16" s="96">
        <v>167</v>
      </c>
      <c r="RTH16" s="97">
        <v>20.96</v>
      </c>
      <c r="RTI16" s="99">
        <f>RTH16*RTG16</f>
        <v>3500.32</v>
      </c>
      <c r="RTJ16" s="94">
        <f>RTC16-RTG16</f>
        <v>205</v>
      </c>
      <c r="RTK16" s="97">
        <v>16.77</v>
      </c>
      <c r="RTL16" s="99">
        <f>RTK16*RTJ16</f>
        <v>3437.85</v>
      </c>
      <c r="RTM16" s="99">
        <f>RTL16+RTI16</f>
        <v>6938.17</v>
      </c>
      <c r="RTN16" s="94"/>
      <c r="RTO16" s="99">
        <f>RTM16+RTN16</f>
        <v>6938.17</v>
      </c>
      <c r="RTQ16" s="49">
        <v>10</v>
      </c>
      <c r="RTR16" s="94" t="s">
        <v>631</v>
      </c>
      <c r="RTS16" s="49">
        <v>372</v>
      </c>
      <c r="RTT16" s="49" t="s">
        <v>625</v>
      </c>
      <c r="RTU16" s="95" t="s">
        <v>632</v>
      </c>
      <c r="RTV16" s="49" t="s">
        <v>629</v>
      </c>
      <c r="RTW16" s="96">
        <v>167</v>
      </c>
      <c r="RTX16" s="97">
        <v>20.96</v>
      </c>
      <c r="RTY16" s="99">
        <f>RTX16*RTW16</f>
        <v>3500.32</v>
      </c>
      <c r="RTZ16" s="94">
        <f>RTS16-RTW16</f>
        <v>205</v>
      </c>
      <c r="RUA16" s="97">
        <v>16.77</v>
      </c>
      <c r="RUB16" s="99">
        <f>RUA16*RTZ16</f>
        <v>3437.85</v>
      </c>
      <c r="RUC16" s="99">
        <f>RUB16+RTY16</f>
        <v>6938.17</v>
      </c>
      <c r="RUD16" s="94"/>
      <c r="RUE16" s="99">
        <f>RUC16+RUD16</f>
        <v>6938.17</v>
      </c>
      <c r="RUG16" s="49">
        <v>10</v>
      </c>
      <c r="RUH16" s="94" t="s">
        <v>631</v>
      </c>
      <c r="RUI16" s="49">
        <v>372</v>
      </c>
      <c r="RUJ16" s="49" t="s">
        <v>625</v>
      </c>
      <c r="RUK16" s="95" t="s">
        <v>632</v>
      </c>
      <c r="RUL16" s="49" t="s">
        <v>629</v>
      </c>
      <c r="RUM16" s="96">
        <v>167</v>
      </c>
      <c r="RUN16" s="97">
        <v>20.96</v>
      </c>
      <c r="RUO16" s="99">
        <f>RUN16*RUM16</f>
        <v>3500.32</v>
      </c>
      <c r="RUP16" s="94">
        <f>RUI16-RUM16</f>
        <v>205</v>
      </c>
      <c r="RUQ16" s="97">
        <v>16.77</v>
      </c>
      <c r="RUR16" s="99">
        <f>RUQ16*RUP16</f>
        <v>3437.85</v>
      </c>
      <c r="RUS16" s="99">
        <f>RUR16+RUO16</f>
        <v>6938.17</v>
      </c>
      <c r="RUT16" s="94"/>
      <c r="RUU16" s="99">
        <f>RUS16+RUT16</f>
        <v>6938.17</v>
      </c>
      <c r="RUW16" s="49">
        <v>10</v>
      </c>
      <c r="RUX16" s="94" t="s">
        <v>631</v>
      </c>
      <c r="RUY16" s="49">
        <v>372</v>
      </c>
      <c r="RUZ16" s="49" t="s">
        <v>625</v>
      </c>
      <c r="RVA16" s="95" t="s">
        <v>632</v>
      </c>
      <c r="RVB16" s="49" t="s">
        <v>629</v>
      </c>
      <c r="RVC16" s="96">
        <v>167</v>
      </c>
      <c r="RVD16" s="97">
        <v>20.96</v>
      </c>
      <c r="RVE16" s="99">
        <f>RVD16*RVC16</f>
        <v>3500.32</v>
      </c>
      <c r="RVF16" s="94">
        <f>RUY16-RVC16</f>
        <v>205</v>
      </c>
      <c r="RVG16" s="97">
        <v>16.77</v>
      </c>
      <c r="RVH16" s="99">
        <f>RVG16*RVF16</f>
        <v>3437.85</v>
      </c>
      <c r="RVI16" s="99">
        <f>RVH16+RVE16</f>
        <v>6938.17</v>
      </c>
      <c r="RVJ16" s="94"/>
      <c r="RVK16" s="99">
        <f>RVI16+RVJ16</f>
        <v>6938.17</v>
      </c>
      <c r="RVM16" s="49">
        <v>10</v>
      </c>
      <c r="RVN16" s="94" t="s">
        <v>631</v>
      </c>
      <c r="RVO16" s="49">
        <v>372</v>
      </c>
      <c r="RVP16" s="49" t="s">
        <v>625</v>
      </c>
      <c r="RVQ16" s="95" t="s">
        <v>632</v>
      </c>
      <c r="RVR16" s="49" t="s">
        <v>629</v>
      </c>
      <c r="RVS16" s="96">
        <v>167</v>
      </c>
      <c r="RVT16" s="97">
        <v>20.96</v>
      </c>
      <c r="RVU16" s="99">
        <f>RVT16*RVS16</f>
        <v>3500.32</v>
      </c>
      <c r="RVV16" s="94">
        <f>RVO16-RVS16</f>
        <v>205</v>
      </c>
      <c r="RVW16" s="97">
        <v>16.77</v>
      </c>
      <c r="RVX16" s="99">
        <f>RVW16*RVV16</f>
        <v>3437.85</v>
      </c>
      <c r="RVY16" s="99">
        <f>RVX16+RVU16</f>
        <v>6938.17</v>
      </c>
      <c r="RVZ16" s="94"/>
      <c r="RWA16" s="99">
        <f>RVY16+RVZ16</f>
        <v>6938.17</v>
      </c>
      <c r="RWC16" s="49">
        <v>10</v>
      </c>
      <c r="RWD16" s="94" t="s">
        <v>631</v>
      </c>
      <c r="RWE16" s="49">
        <v>372</v>
      </c>
      <c r="RWF16" s="49" t="s">
        <v>625</v>
      </c>
      <c r="RWG16" s="95" t="s">
        <v>632</v>
      </c>
      <c r="RWH16" s="49" t="s">
        <v>629</v>
      </c>
      <c r="RWI16" s="96">
        <v>167</v>
      </c>
      <c r="RWJ16" s="97">
        <v>20.96</v>
      </c>
      <c r="RWK16" s="99">
        <f>RWJ16*RWI16</f>
        <v>3500.32</v>
      </c>
      <c r="RWL16" s="94">
        <f>RWE16-RWI16</f>
        <v>205</v>
      </c>
      <c r="RWM16" s="97">
        <v>16.77</v>
      </c>
      <c r="RWN16" s="99">
        <f>RWM16*RWL16</f>
        <v>3437.85</v>
      </c>
      <c r="RWO16" s="99">
        <f>RWN16+RWK16</f>
        <v>6938.17</v>
      </c>
      <c r="RWP16" s="94"/>
      <c r="RWQ16" s="99">
        <f>RWO16+RWP16</f>
        <v>6938.17</v>
      </c>
      <c r="RWS16" s="49">
        <v>10</v>
      </c>
      <c r="RWT16" s="94" t="s">
        <v>631</v>
      </c>
      <c r="RWU16" s="49">
        <v>372</v>
      </c>
      <c r="RWV16" s="49" t="s">
        <v>625</v>
      </c>
      <c r="RWW16" s="95" t="s">
        <v>632</v>
      </c>
      <c r="RWX16" s="49" t="s">
        <v>629</v>
      </c>
      <c r="RWY16" s="96">
        <v>167</v>
      </c>
      <c r="RWZ16" s="97">
        <v>20.96</v>
      </c>
      <c r="RXA16" s="99">
        <f>RWZ16*RWY16</f>
        <v>3500.32</v>
      </c>
      <c r="RXB16" s="94">
        <f>RWU16-RWY16</f>
        <v>205</v>
      </c>
      <c r="RXC16" s="97">
        <v>16.77</v>
      </c>
      <c r="RXD16" s="99">
        <f>RXC16*RXB16</f>
        <v>3437.85</v>
      </c>
      <c r="RXE16" s="99">
        <f>RXD16+RXA16</f>
        <v>6938.17</v>
      </c>
      <c r="RXF16" s="94"/>
      <c r="RXG16" s="99">
        <f>RXE16+RXF16</f>
        <v>6938.17</v>
      </c>
      <c r="RXI16" s="49">
        <v>10</v>
      </c>
      <c r="RXJ16" s="94" t="s">
        <v>631</v>
      </c>
      <c r="RXK16" s="49">
        <v>372</v>
      </c>
      <c r="RXL16" s="49" t="s">
        <v>625</v>
      </c>
      <c r="RXM16" s="95" t="s">
        <v>632</v>
      </c>
      <c r="RXN16" s="49" t="s">
        <v>629</v>
      </c>
      <c r="RXO16" s="96">
        <v>167</v>
      </c>
      <c r="RXP16" s="97">
        <v>20.96</v>
      </c>
      <c r="RXQ16" s="99">
        <f>RXP16*RXO16</f>
        <v>3500.32</v>
      </c>
      <c r="RXR16" s="94">
        <f>RXK16-RXO16</f>
        <v>205</v>
      </c>
      <c r="RXS16" s="97">
        <v>16.77</v>
      </c>
      <c r="RXT16" s="99">
        <f>RXS16*RXR16</f>
        <v>3437.85</v>
      </c>
      <c r="RXU16" s="99">
        <f>RXT16+RXQ16</f>
        <v>6938.17</v>
      </c>
      <c r="RXV16" s="94"/>
      <c r="RXW16" s="99">
        <f>RXU16+RXV16</f>
        <v>6938.17</v>
      </c>
      <c r="RXY16" s="49">
        <v>10</v>
      </c>
      <c r="RXZ16" s="94" t="s">
        <v>631</v>
      </c>
      <c r="RYA16" s="49">
        <v>372</v>
      </c>
      <c r="RYB16" s="49" t="s">
        <v>625</v>
      </c>
      <c r="RYC16" s="95" t="s">
        <v>632</v>
      </c>
      <c r="RYD16" s="49" t="s">
        <v>629</v>
      </c>
      <c r="RYE16" s="96">
        <v>167</v>
      </c>
      <c r="RYF16" s="97">
        <v>20.96</v>
      </c>
      <c r="RYG16" s="99">
        <f>RYF16*RYE16</f>
        <v>3500.32</v>
      </c>
      <c r="RYH16" s="94">
        <f>RYA16-RYE16</f>
        <v>205</v>
      </c>
      <c r="RYI16" s="97">
        <v>16.77</v>
      </c>
      <c r="RYJ16" s="99">
        <f>RYI16*RYH16</f>
        <v>3437.85</v>
      </c>
      <c r="RYK16" s="99">
        <f>RYJ16+RYG16</f>
        <v>6938.17</v>
      </c>
      <c r="RYL16" s="94"/>
      <c r="RYM16" s="99">
        <f>RYK16+RYL16</f>
        <v>6938.17</v>
      </c>
      <c r="RYO16" s="49">
        <v>10</v>
      </c>
      <c r="RYP16" s="94" t="s">
        <v>631</v>
      </c>
      <c r="RYQ16" s="49">
        <v>372</v>
      </c>
      <c r="RYR16" s="49" t="s">
        <v>625</v>
      </c>
      <c r="RYS16" s="95" t="s">
        <v>632</v>
      </c>
      <c r="RYT16" s="49" t="s">
        <v>629</v>
      </c>
      <c r="RYU16" s="96">
        <v>167</v>
      </c>
      <c r="RYV16" s="97">
        <v>20.96</v>
      </c>
      <c r="RYW16" s="99">
        <f>RYV16*RYU16</f>
        <v>3500.32</v>
      </c>
      <c r="RYX16" s="94">
        <f>RYQ16-RYU16</f>
        <v>205</v>
      </c>
      <c r="RYY16" s="97">
        <v>16.77</v>
      </c>
      <c r="RYZ16" s="99">
        <f>RYY16*RYX16</f>
        <v>3437.85</v>
      </c>
      <c r="RZA16" s="99">
        <f>RYZ16+RYW16</f>
        <v>6938.17</v>
      </c>
      <c r="RZB16" s="94"/>
      <c r="RZC16" s="99">
        <f>RZA16+RZB16</f>
        <v>6938.17</v>
      </c>
      <c r="RZE16" s="49">
        <v>10</v>
      </c>
      <c r="RZF16" s="94" t="s">
        <v>631</v>
      </c>
      <c r="RZG16" s="49">
        <v>372</v>
      </c>
      <c r="RZH16" s="49" t="s">
        <v>625</v>
      </c>
      <c r="RZI16" s="95" t="s">
        <v>632</v>
      </c>
      <c r="RZJ16" s="49" t="s">
        <v>629</v>
      </c>
      <c r="RZK16" s="96">
        <v>167</v>
      </c>
      <c r="RZL16" s="97">
        <v>20.96</v>
      </c>
      <c r="RZM16" s="99">
        <f>RZL16*RZK16</f>
        <v>3500.32</v>
      </c>
      <c r="RZN16" s="94">
        <f>RZG16-RZK16</f>
        <v>205</v>
      </c>
      <c r="RZO16" s="97">
        <v>16.77</v>
      </c>
      <c r="RZP16" s="99">
        <f>RZO16*RZN16</f>
        <v>3437.85</v>
      </c>
      <c r="RZQ16" s="99">
        <f>RZP16+RZM16</f>
        <v>6938.17</v>
      </c>
      <c r="RZR16" s="94"/>
      <c r="RZS16" s="99">
        <f>RZQ16+RZR16</f>
        <v>6938.17</v>
      </c>
      <c r="RZU16" s="49">
        <v>10</v>
      </c>
      <c r="RZV16" s="94" t="s">
        <v>631</v>
      </c>
      <c r="RZW16" s="49">
        <v>372</v>
      </c>
      <c r="RZX16" s="49" t="s">
        <v>625</v>
      </c>
      <c r="RZY16" s="95" t="s">
        <v>632</v>
      </c>
      <c r="RZZ16" s="49" t="s">
        <v>629</v>
      </c>
      <c r="SAA16" s="96">
        <v>167</v>
      </c>
      <c r="SAB16" s="97">
        <v>20.96</v>
      </c>
      <c r="SAC16" s="99">
        <f>SAB16*SAA16</f>
        <v>3500.32</v>
      </c>
      <c r="SAD16" s="94">
        <f>RZW16-SAA16</f>
        <v>205</v>
      </c>
      <c r="SAE16" s="97">
        <v>16.77</v>
      </c>
      <c r="SAF16" s="99">
        <f>SAE16*SAD16</f>
        <v>3437.85</v>
      </c>
      <c r="SAG16" s="99">
        <f>SAF16+SAC16</f>
        <v>6938.17</v>
      </c>
      <c r="SAH16" s="94"/>
      <c r="SAI16" s="99">
        <f>SAG16+SAH16</f>
        <v>6938.17</v>
      </c>
      <c r="SAK16" s="49">
        <v>10</v>
      </c>
      <c r="SAL16" s="94" t="s">
        <v>631</v>
      </c>
      <c r="SAM16" s="49">
        <v>372</v>
      </c>
      <c r="SAN16" s="49" t="s">
        <v>625</v>
      </c>
      <c r="SAO16" s="95" t="s">
        <v>632</v>
      </c>
      <c r="SAP16" s="49" t="s">
        <v>629</v>
      </c>
      <c r="SAQ16" s="96">
        <v>167</v>
      </c>
      <c r="SAR16" s="97">
        <v>20.96</v>
      </c>
      <c r="SAS16" s="99">
        <f>SAR16*SAQ16</f>
        <v>3500.32</v>
      </c>
      <c r="SAT16" s="94">
        <f>SAM16-SAQ16</f>
        <v>205</v>
      </c>
      <c r="SAU16" s="97">
        <v>16.77</v>
      </c>
      <c r="SAV16" s="99">
        <f>SAU16*SAT16</f>
        <v>3437.85</v>
      </c>
      <c r="SAW16" s="99">
        <f>SAV16+SAS16</f>
        <v>6938.17</v>
      </c>
      <c r="SAX16" s="94"/>
      <c r="SAY16" s="99">
        <f>SAW16+SAX16</f>
        <v>6938.17</v>
      </c>
      <c r="SBA16" s="49">
        <v>10</v>
      </c>
      <c r="SBB16" s="94" t="s">
        <v>631</v>
      </c>
      <c r="SBC16" s="49">
        <v>372</v>
      </c>
      <c r="SBD16" s="49" t="s">
        <v>625</v>
      </c>
      <c r="SBE16" s="95" t="s">
        <v>632</v>
      </c>
      <c r="SBF16" s="49" t="s">
        <v>629</v>
      </c>
      <c r="SBG16" s="96">
        <v>167</v>
      </c>
      <c r="SBH16" s="97">
        <v>20.96</v>
      </c>
      <c r="SBI16" s="99">
        <f>SBH16*SBG16</f>
        <v>3500.32</v>
      </c>
      <c r="SBJ16" s="94">
        <f>SBC16-SBG16</f>
        <v>205</v>
      </c>
      <c r="SBK16" s="97">
        <v>16.77</v>
      </c>
      <c r="SBL16" s="99">
        <f>SBK16*SBJ16</f>
        <v>3437.85</v>
      </c>
      <c r="SBM16" s="99">
        <f>SBL16+SBI16</f>
        <v>6938.17</v>
      </c>
      <c r="SBN16" s="94"/>
      <c r="SBO16" s="99">
        <f>SBM16+SBN16</f>
        <v>6938.17</v>
      </c>
      <c r="SBQ16" s="49">
        <v>10</v>
      </c>
      <c r="SBR16" s="94" t="s">
        <v>631</v>
      </c>
      <c r="SBS16" s="49">
        <v>372</v>
      </c>
      <c r="SBT16" s="49" t="s">
        <v>625</v>
      </c>
      <c r="SBU16" s="95" t="s">
        <v>632</v>
      </c>
      <c r="SBV16" s="49" t="s">
        <v>629</v>
      </c>
      <c r="SBW16" s="96">
        <v>167</v>
      </c>
      <c r="SBX16" s="97">
        <v>20.96</v>
      </c>
      <c r="SBY16" s="99">
        <f>SBX16*SBW16</f>
        <v>3500.32</v>
      </c>
      <c r="SBZ16" s="94">
        <f>SBS16-SBW16</f>
        <v>205</v>
      </c>
      <c r="SCA16" s="97">
        <v>16.77</v>
      </c>
      <c r="SCB16" s="99">
        <f>SCA16*SBZ16</f>
        <v>3437.85</v>
      </c>
      <c r="SCC16" s="99">
        <f>SCB16+SBY16</f>
        <v>6938.17</v>
      </c>
      <c r="SCD16" s="94"/>
      <c r="SCE16" s="99">
        <f>SCC16+SCD16</f>
        <v>6938.17</v>
      </c>
      <c r="SCG16" s="49">
        <v>10</v>
      </c>
      <c r="SCH16" s="94" t="s">
        <v>631</v>
      </c>
      <c r="SCI16" s="49">
        <v>372</v>
      </c>
      <c r="SCJ16" s="49" t="s">
        <v>625</v>
      </c>
      <c r="SCK16" s="95" t="s">
        <v>632</v>
      </c>
      <c r="SCL16" s="49" t="s">
        <v>629</v>
      </c>
      <c r="SCM16" s="96">
        <v>167</v>
      </c>
      <c r="SCN16" s="97">
        <v>20.96</v>
      </c>
      <c r="SCO16" s="99">
        <f>SCN16*SCM16</f>
        <v>3500.32</v>
      </c>
      <c r="SCP16" s="94">
        <f>SCI16-SCM16</f>
        <v>205</v>
      </c>
      <c r="SCQ16" s="97">
        <v>16.77</v>
      </c>
      <c r="SCR16" s="99">
        <f>SCQ16*SCP16</f>
        <v>3437.85</v>
      </c>
      <c r="SCS16" s="99">
        <f>SCR16+SCO16</f>
        <v>6938.17</v>
      </c>
      <c r="SCT16" s="94"/>
      <c r="SCU16" s="99">
        <f>SCS16+SCT16</f>
        <v>6938.17</v>
      </c>
      <c r="SCW16" s="49">
        <v>10</v>
      </c>
      <c r="SCX16" s="94" t="s">
        <v>631</v>
      </c>
      <c r="SCY16" s="49">
        <v>372</v>
      </c>
      <c r="SCZ16" s="49" t="s">
        <v>625</v>
      </c>
      <c r="SDA16" s="95" t="s">
        <v>632</v>
      </c>
      <c r="SDB16" s="49" t="s">
        <v>629</v>
      </c>
      <c r="SDC16" s="96">
        <v>167</v>
      </c>
      <c r="SDD16" s="97">
        <v>20.96</v>
      </c>
      <c r="SDE16" s="99">
        <f>SDD16*SDC16</f>
        <v>3500.32</v>
      </c>
      <c r="SDF16" s="94">
        <f>SCY16-SDC16</f>
        <v>205</v>
      </c>
      <c r="SDG16" s="97">
        <v>16.77</v>
      </c>
      <c r="SDH16" s="99">
        <f>SDG16*SDF16</f>
        <v>3437.85</v>
      </c>
      <c r="SDI16" s="99">
        <f>SDH16+SDE16</f>
        <v>6938.17</v>
      </c>
      <c r="SDJ16" s="94"/>
      <c r="SDK16" s="99">
        <f>SDI16+SDJ16</f>
        <v>6938.17</v>
      </c>
      <c r="SDM16" s="49">
        <v>10</v>
      </c>
      <c r="SDN16" s="94" t="s">
        <v>631</v>
      </c>
      <c r="SDO16" s="49">
        <v>372</v>
      </c>
      <c r="SDP16" s="49" t="s">
        <v>625</v>
      </c>
      <c r="SDQ16" s="95" t="s">
        <v>632</v>
      </c>
      <c r="SDR16" s="49" t="s">
        <v>629</v>
      </c>
      <c r="SDS16" s="96">
        <v>167</v>
      </c>
      <c r="SDT16" s="97">
        <v>20.96</v>
      </c>
      <c r="SDU16" s="99">
        <f>SDT16*SDS16</f>
        <v>3500.32</v>
      </c>
      <c r="SDV16" s="94">
        <f>SDO16-SDS16</f>
        <v>205</v>
      </c>
      <c r="SDW16" s="97">
        <v>16.77</v>
      </c>
      <c r="SDX16" s="99">
        <f>SDW16*SDV16</f>
        <v>3437.85</v>
      </c>
      <c r="SDY16" s="99">
        <f>SDX16+SDU16</f>
        <v>6938.17</v>
      </c>
      <c r="SDZ16" s="94"/>
      <c r="SEA16" s="99">
        <f>SDY16+SDZ16</f>
        <v>6938.17</v>
      </c>
      <c r="SEC16" s="49">
        <v>10</v>
      </c>
      <c r="SED16" s="94" t="s">
        <v>631</v>
      </c>
      <c r="SEE16" s="49">
        <v>372</v>
      </c>
      <c r="SEF16" s="49" t="s">
        <v>625</v>
      </c>
      <c r="SEG16" s="95" t="s">
        <v>632</v>
      </c>
      <c r="SEH16" s="49" t="s">
        <v>629</v>
      </c>
      <c r="SEI16" s="96">
        <v>167</v>
      </c>
      <c r="SEJ16" s="97">
        <v>20.96</v>
      </c>
      <c r="SEK16" s="99">
        <f>SEJ16*SEI16</f>
        <v>3500.32</v>
      </c>
      <c r="SEL16" s="94">
        <f>SEE16-SEI16</f>
        <v>205</v>
      </c>
      <c r="SEM16" s="97">
        <v>16.77</v>
      </c>
      <c r="SEN16" s="99">
        <f>SEM16*SEL16</f>
        <v>3437.85</v>
      </c>
      <c r="SEO16" s="99">
        <f>SEN16+SEK16</f>
        <v>6938.17</v>
      </c>
      <c r="SEP16" s="94"/>
      <c r="SEQ16" s="99">
        <f>SEO16+SEP16</f>
        <v>6938.17</v>
      </c>
      <c r="SES16" s="49">
        <v>10</v>
      </c>
      <c r="SET16" s="94" t="s">
        <v>631</v>
      </c>
      <c r="SEU16" s="49">
        <v>372</v>
      </c>
      <c r="SEV16" s="49" t="s">
        <v>625</v>
      </c>
      <c r="SEW16" s="95" t="s">
        <v>632</v>
      </c>
      <c r="SEX16" s="49" t="s">
        <v>629</v>
      </c>
      <c r="SEY16" s="96">
        <v>167</v>
      </c>
      <c r="SEZ16" s="97">
        <v>20.96</v>
      </c>
      <c r="SFA16" s="99">
        <f>SEZ16*SEY16</f>
        <v>3500.32</v>
      </c>
      <c r="SFB16" s="94">
        <f>SEU16-SEY16</f>
        <v>205</v>
      </c>
      <c r="SFC16" s="97">
        <v>16.77</v>
      </c>
      <c r="SFD16" s="99">
        <f>SFC16*SFB16</f>
        <v>3437.85</v>
      </c>
      <c r="SFE16" s="99">
        <f>SFD16+SFA16</f>
        <v>6938.17</v>
      </c>
      <c r="SFF16" s="94"/>
      <c r="SFG16" s="99">
        <f>SFE16+SFF16</f>
        <v>6938.17</v>
      </c>
      <c r="SFI16" s="49">
        <v>10</v>
      </c>
      <c r="SFJ16" s="94" t="s">
        <v>631</v>
      </c>
      <c r="SFK16" s="49">
        <v>372</v>
      </c>
      <c r="SFL16" s="49" t="s">
        <v>625</v>
      </c>
      <c r="SFM16" s="95" t="s">
        <v>632</v>
      </c>
      <c r="SFN16" s="49" t="s">
        <v>629</v>
      </c>
      <c r="SFO16" s="96">
        <v>167</v>
      </c>
      <c r="SFP16" s="97">
        <v>20.96</v>
      </c>
      <c r="SFQ16" s="99">
        <f>SFP16*SFO16</f>
        <v>3500.32</v>
      </c>
      <c r="SFR16" s="94">
        <f>SFK16-SFO16</f>
        <v>205</v>
      </c>
      <c r="SFS16" s="97">
        <v>16.77</v>
      </c>
      <c r="SFT16" s="99">
        <f>SFS16*SFR16</f>
        <v>3437.85</v>
      </c>
      <c r="SFU16" s="99">
        <f>SFT16+SFQ16</f>
        <v>6938.17</v>
      </c>
      <c r="SFV16" s="94"/>
      <c r="SFW16" s="99">
        <f>SFU16+SFV16</f>
        <v>6938.17</v>
      </c>
      <c r="SFY16" s="49">
        <v>10</v>
      </c>
      <c r="SFZ16" s="94" t="s">
        <v>631</v>
      </c>
      <c r="SGA16" s="49">
        <v>372</v>
      </c>
      <c r="SGB16" s="49" t="s">
        <v>625</v>
      </c>
      <c r="SGC16" s="95" t="s">
        <v>632</v>
      </c>
      <c r="SGD16" s="49" t="s">
        <v>629</v>
      </c>
      <c r="SGE16" s="96">
        <v>167</v>
      </c>
      <c r="SGF16" s="97">
        <v>20.96</v>
      </c>
      <c r="SGG16" s="99">
        <f>SGF16*SGE16</f>
        <v>3500.32</v>
      </c>
      <c r="SGH16" s="94">
        <f>SGA16-SGE16</f>
        <v>205</v>
      </c>
      <c r="SGI16" s="97">
        <v>16.77</v>
      </c>
      <c r="SGJ16" s="99">
        <f>SGI16*SGH16</f>
        <v>3437.85</v>
      </c>
      <c r="SGK16" s="99">
        <f>SGJ16+SGG16</f>
        <v>6938.17</v>
      </c>
      <c r="SGL16" s="94"/>
      <c r="SGM16" s="99">
        <f>SGK16+SGL16</f>
        <v>6938.17</v>
      </c>
      <c r="SGO16" s="49">
        <v>10</v>
      </c>
      <c r="SGP16" s="94" t="s">
        <v>631</v>
      </c>
      <c r="SGQ16" s="49">
        <v>372</v>
      </c>
      <c r="SGR16" s="49" t="s">
        <v>625</v>
      </c>
      <c r="SGS16" s="95" t="s">
        <v>632</v>
      </c>
      <c r="SGT16" s="49" t="s">
        <v>629</v>
      </c>
      <c r="SGU16" s="96">
        <v>167</v>
      </c>
      <c r="SGV16" s="97">
        <v>20.96</v>
      </c>
      <c r="SGW16" s="99">
        <f>SGV16*SGU16</f>
        <v>3500.32</v>
      </c>
      <c r="SGX16" s="94">
        <f>SGQ16-SGU16</f>
        <v>205</v>
      </c>
      <c r="SGY16" s="97">
        <v>16.77</v>
      </c>
      <c r="SGZ16" s="99">
        <f>SGY16*SGX16</f>
        <v>3437.85</v>
      </c>
      <c r="SHA16" s="99">
        <f>SGZ16+SGW16</f>
        <v>6938.17</v>
      </c>
      <c r="SHB16" s="94"/>
      <c r="SHC16" s="99">
        <f>SHA16+SHB16</f>
        <v>6938.17</v>
      </c>
      <c r="SHE16" s="49">
        <v>10</v>
      </c>
      <c r="SHF16" s="94" t="s">
        <v>631</v>
      </c>
      <c r="SHG16" s="49">
        <v>372</v>
      </c>
      <c r="SHH16" s="49" t="s">
        <v>625</v>
      </c>
      <c r="SHI16" s="95" t="s">
        <v>632</v>
      </c>
      <c r="SHJ16" s="49" t="s">
        <v>629</v>
      </c>
      <c r="SHK16" s="96">
        <v>167</v>
      </c>
      <c r="SHL16" s="97">
        <v>20.96</v>
      </c>
      <c r="SHM16" s="99">
        <f>SHL16*SHK16</f>
        <v>3500.32</v>
      </c>
      <c r="SHN16" s="94">
        <f>SHG16-SHK16</f>
        <v>205</v>
      </c>
      <c r="SHO16" s="97">
        <v>16.77</v>
      </c>
      <c r="SHP16" s="99">
        <f>SHO16*SHN16</f>
        <v>3437.85</v>
      </c>
      <c r="SHQ16" s="99">
        <f>SHP16+SHM16</f>
        <v>6938.17</v>
      </c>
      <c r="SHR16" s="94"/>
      <c r="SHS16" s="99">
        <f>SHQ16+SHR16</f>
        <v>6938.17</v>
      </c>
      <c r="SHU16" s="49">
        <v>10</v>
      </c>
      <c r="SHV16" s="94" t="s">
        <v>631</v>
      </c>
      <c r="SHW16" s="49">
        <v>372</v>
      </c>
      <c r="SHX16" s="49" t="s">
        <v>625</v>
      </c>
      <c r="SHY16" s="95" t="s">
        <v>632</v>
      </c>
      <c r="SHZ16" s="49" t="s">
        <v>629</v>
      </c>
      <c r="SIA16" s="96">
        <v>167</v>
      </c>
      <c r="SIB16" s="97">
        <v>20.96</v>
      </c>
      <c r="SIC16" s="99">
        <f>SIB16*SIA16</f>
        <v>3500.32</v>
      </c>
      <c r="SID16" s="94">
        <f>SHW16-SIA16</f>
        <v>205</v>
      </c>
      <c r="SIE16" s="97">
        <v>16.77</v>
      </c>
      <c r="SIF16" s="99">
        <f>SIE16*SID16</f>
        <v>3437.85</v>
      </c>
      <c r="SIG16" s="99">
        <f>SIF16+SIC16</f>
        <v>6938.17</v>
      </c>
      <c r="SIH16" s="94"/>
      <c r="SII16" s="99">
        <f>SIG16+SIH16</f>
        <v>6938.17</v>
      </c>
      <c r="SIK16" s="49">
        <v>10</v>
      </c>
      <c r="SIL16" s="94" t="s">
        <v>631</v>
      </c>
      <c r="SIM16" s="49">
        <v>372</v>
      </c>
      <c r="SIN16" s="49" t="s">
        <v>625</v>
      </c>
      <c r="SIO16" s="95" t="s">
        <v>632</v>
      </c>
      <c r="SIP16" s="49" t="s">
        <v>629</v>
      </c>
      <c r="SIQ16" s="96">
        <v>167</v>
      </c>
      <c r="SIR16" s="97">
        <v>20.96</v>
      </c>
      <c r="SIS16" s="99">
        <f>SIR16*SIQ16</f>
        <v>3500.32</v>
      </c>
      <c r="SIT16" s="94">
        <f>SIM16-SIQ16</f>
        <v>205</v>
      </c>
      <c r="SIU16" s="97">
        <v>16.77</v>
      </c>
      <c r="SIV16" s="99">
        <f>SIU16*SIT16</f>
        <v>3437.85</v>
      </c>
      <c r="SIW16" s="99">
        <f>SIV16+SIS16</f>
        <v>6938.17</v>
      </c>
      <c r="SIX16" s="94"/>
      <c r="SIY16" s="99">
        <f>SIW16+SIX16</f>
        <v>6938.17</v>
      </c>
      <c r="SJA16" s="49">
        <v>10</v>
      </c>
      <c r="SJB16" s="94" t="s">
        <v>631</v>
      </c>
      <c r="SJC16" s="49">
        <v>372</v>
      </c>
      <c r="SJD16" s="49" t="s">
        <v>625</v>
      </c>
      <c r="SJE16" s="95" t="s">
        <v>632</v>
      </c>
      <c r="SJF16" s="49" t="s">
        <v>629</v>
      </c>
      <c r="SJG16" s="96">
        <v>167</v>
      </c>
      <c r="SJH16" s="97">
        <v>20.96</v>
      </c>
      <c r="SJI16" s="99">
        <f>SJH16*SJG16</f>
        <v>3500.32</v>
      </c>
      <c r="SJJ16" s="94">
        <f>SJC16-SJG16</f>
        <v>205</v>
      </c>
      <c r="SJK16" s="97">
        <v>16.77</v>
      </c>
      <c r="SJL16" s="99">
        <f>SJK16*SJJ16</f>
        <v>3437.85</v>
      </c>
      <c r="SJM16" s="99">
        <f>SJL16+SJI16</f>
        <v>6938.17</v>
      </c>
      <c r="SJN16" s="94"/>
      <c r="SJO16" s="99">
        <f>SJM16+SJN16</f>
        <v>6938.17</v>
      </c>
      <c r="SJQ16" s="49">
        <v>10</v>
      </c>
      <c r="SJR16" s="94" t="s">
        <v>631</v>
      </c>
      <c r="SJS16" s="49">
        <v>372</v>
      </c>
      <c r="SJT16" s="49" t="s">
        <v>625</v>
      </c>
      <c r="SJU16" s="95" t="s">
        <v>632</v>
      </c>
      <c r="SJV16" s="49" t="s">
        <v>629</v>
      </c>
      <c r="SJW16" s="96">
        <v>167</v>
      </c>
      <c r="SJX16" s="97">
        <v>20.96</v>
      </c>
      <c r="SJY16" s="99">
        <f>SJX16*SJW16</f>
        <v>3500.32</v>
      </c>
      <c r="SJZ16" s="94">
        <f>SJS16-SJW16</f>
        <v>205</v>
      </c>
      <c r="SKA16" s="97">
        <v>16.77</v>
      </c>
      <c r="SKB16" s="99">
        <f>SKA16*SJZ16</f>
        <v>3437.85</v>
      </c>
      <c r="SKC16" s="99">
        <f>SKB16+SJY16</f>
        <v>6938.17</v>
      </c>
      <c r="SKD16" s="94"/>
      <c r="SKE16" s="99">
        <f>SKC16+SKD16</f>
        <v>6938.17</v>
      </c>
      <c r="SKG16" s="49">
        <v>10</v>
      </c>
      <c r="SKH16" s="94" t="s">
        <v>631</v>
      </c>
      <c r="SKI16" s="49">
        <v>372</v>
      </c>
      <c r="SKJ16" s="49" t="s">
        <v>625</v>
      </c>
      <c r="SKK16" s="95" t="s">
        <v>632</v>
      </c>
      <c r="SKL16" s="49" t="s">
        <v>629</v>
      </c>
      <c r="SKM16" s="96">
        <v>167</v>
      </c>
      <c r="SKN16" s="97">
        <v>20.96</v>
      </c>
      <c r="SKO16" s="99">
        <f>SKN16*SKM16</f>
        <v>3500.32</v>
      </c>
      <c r="SKP16" s="94">
        <f>SKI16-SKM16</f>
        <v>205</v>
      </c>
      <c r="SKQ16" s="97">
        <v>16.77</v>
      </c>
      <c r="SKR16" s="99">
        <f>SKQ16*SKP16</f>
        <v>3437.85</v>
      </c>
      <c r="SKS16" s="99">
        <f>SKR16+SKO16</f>
        <v>6938.17</v>
      </c>
      <c r="SKT16" s="94"/>
      <c r="SKU16" s="99">
        <f>SKS16+SKT16</f>
        <v>6938.17</v>
      </c>
      <c r="SKW16" s="49">
        <v>10</v>
      </c>
      <c r="SKX16" s="94" t="s">
        <v>631</v>
      </c>
      <c r="SKY16" s="49">
        <v>372</v>
      </c>
      <c r="SKZ16" s="49" t="s">
        <v>625</v>
      </c>
      <c r="SLA16" s="95" t="s">
        <v>632</v>
      </c>
      <c r="SLB16" s="49" t="s">
        <v>629</v>
      </c>
      <c r="SLC16" s="96">
        <v>167</v>
      </c>
      <c r="SLD16" s="97">
        <v>20.96</v>
      </c>
      <c r="SLE16" s="99">
        <f>SLD16*SLC16</f>
        <v>3500.32</v>
      </c>
      <c r="SLF16" s="94">
        <f>SKY16-SLC16</f>
        <v>205</v>
      </c>
      <c r="SLG16" s="97">
        <v>16.77</v>
      </c>
      <c r="SLH16" s="99">
        <f>SLG16*SLF16</f>
        <v>3437.85</v>
      </c>
      <c r="SLI16" s="99">
        <f>SLH16+SLE16</f>
        <v>6938.17</v>
      </c>
      <c r="SLJ16" s="94"/>
      <c r="SLK16" s="99">
        <f>SLI16+SLJ16</f>
        <v>6938.17</v>
      </c>
      <c r="SLM16" s="49">
        <v>10</v>
      </c>
      <c r="SLN16" s="94" t="s">
        <v>631</v>
      </c>
      <c r="SLO16" s="49">
        <v>372</v>
      </c>
      <c r="SLP16" s="49" t="s">
        <v>625</v>
      </c>
      <c r="SLQ16" s="95" t="s">
        <v>632</v>
      </c>
      <c r="SLR16" s="49" t="s">
        <v>629</v>
      </c>
      <c r="SLS16" s="96">
        <v>167</v>
      </c>
      <c r="SLT16" s="97">
        <v>20.96</v>
      </c>
      <c r="SLU16" s="99">
        <f>SLT16*SLS16</f>
        <v>3500.32</v>
      </c>
      <c r="SLV16" s="94">
        <f>SLO16-SLS16</f>
        <v>205</v>
      </c>
      <c r="SLW16" s="97">
        <v>16.77</v>
      </c>
      <c r="SLX16" s="99">
        <f>SLW16*SLV16</f>
        <v>3437.85</v>
      </c>
      <c r="SLY16" s="99">
        <f>SLX16+SLU16</f>
        <v>6938.17</v>
      </c>
      <c r="SLZ16" s="94"/>
      <c r="SMA16" s="99">
        <f>SLY16+SLZ16</f>
        <v>6938.17</v>
      </c>
      <c r="SMC16" s="49">
        <v>10</v>
      </c>
      <c r="SMD16" s="94" t="s">
        <v>631</v>
      </c>
      <c r="SME16" s="49">
        <v>372</v>
      </c>
      <c r="SMF16" s="49" t="s">
        <v>625</v>
      </c>
      <c r="SMG16" s="95" t="s">
        <v>632</v>
      </c>
      <c r="SMH16" s="49" t="s">
        <v>629</v>
      </c>
      <c r="SMI16" s="96">
        <v>167</v>
      </c>
      <c r="SMJ16" s="97">
        <v>20.96</v>
      </c>
      <c r="SMK16" s="99">
        <f>SMJ16*SMI16</f>
        <v>3500.32</v>
      </c>
      <c r="SML16" s="94">
        <f>SME16-SMI16</f>
        <v>205</v>
      </c>
      <c r="SMM16" s="97">
        <v>16.77</v>
      </c>
      <c r="SMN16" s="99">
        <f>SMM16*SML16</f>
        <v>3437.85</v>
      </c>
      <c r="SMO16" s="99">
        <f>SMN16+SMK16</f>
        <v>6938.17</v>
      </c>
      <c r="SMP16" s="94"/>
      <c r="SMQ16" s="99">
        <f>SMO16+SMP16</f>
        <v>6938.17</v>
      </c>
      <c r="SMS16" s="49">
        <v>10</v>
      </c>
      <c r="SMT16" s="94" t="s">
        <v>631</v>
      </c>
      <c r="SMU16" s="49">
        <v>372</v>
      </c>
      <c r="SMV16" s="49" t="s">
        <v>625</v>
      </c>
      <c r="SMW16" s="95" t="s">
        <v>632</v>
      </c>
      <c r="SMX16" s="49" t="s">
        <v>629</v>
      </c>
      <c r="SMY16" s="96">
        <v>167</v>
      </c>
      <c r="SMZ16" s="97">
        <v>20.96</v>
      </c>
      <c r="SNA16" s="99">
        <f>SMZ16*SMY16</f>
        <v>3500.32</v>
      </c>
      <c r="SNB16" s="94">
        <f>SMU16-SMY16</f>
        <v>205</v>
      </c>
      <c r="SNC16" s="97">
        <v>16.77</v>
      </c>
      <c r="SND16" s="99">
        <f>SNC16*SNB16</f>
        <v>3437.85</v>
      </c>
      <c r="SNE16" s="99">
        <f>SND16+SNA16</f>
        <v>6938.17</v>
      </c>
      <c r="SNF16" s="94"/>
      <c r="SNG16" s="99">
        <f>SNE16+SNF16</f>
        <v>6938.17</v>
      </c>
      <c r="SNI16" s="49">
        <v>10</v>
      </c>
      <c r="SNJ16" s="94" t="s">
        <v>631</v>
      </c>
      <c r="SNK16" s="49">
        <v>372</v>
      </c>
      <c r="SNL16" s="49" t="s">
        <v>625</v>
      </c>
      <c r="SNM16" s="95" t="s">
        <v>632</v>
      </c>
      <c r="SNN16" s="49" t="s">
        <v>629</v>
      </c>
      <c r="SNO16" s="96">
        <v>167</v>
      </c>
      <c r="SNP16" s="97">
        <v>20.96</v>
      </c>
      <c r="SNQ16" s="99">
        <f>SNP16*SNO16</f>
        <v>3500.32</v>
      </c>
      <c r="SNR16" s="94">
        <f>SNK16-SNO16</f>
        <v>205</v>
      </c>
      <c r="SNS16" s="97">
        <v>16.77</v>
      </c>
      <c r="SNT16" s="99">
        <f>SNS16*SNR16</f>
        <v>3437.85</v>
      </c>
      <c r="SNU16" s="99">
        <f>SNT16+SNQ16</f>
        <v>6938.17</v>
      </c>
      <c r="SNV16" s="94"/>
      <c r="SNW16" s="99">
        <f>SNU16+SNV16</f>
        <v>6938.17</v>
      </c>
      <c r="SNY16" s="49">
        <v>10</v>
      </c>
      <c r="SNZ16" s="94" t="s">
        <v>631</v>
      </c>
      <c r="SOA16" s="49">
        <v>372</v>
      </c>
      <c r="SOB16" s="49" t="s">
        <v>625</v>
      </c>
      <c r="SOC16" s="95" t="s">
        <v>632</v>
      </c>
      <c r="SOD16" s="49" t="s">
        <v>629</v>
      </c>
      <c r="SOE16" s="96">
        <v>167</v>
      </c>
      <c r="SOF16" s="97">
        <v>20.96</v>
      </c>
      <c r="SOG16" s="99">
        <f>SOF16*SOE16</f>
        <v>3500.32</v>
      </c>
      <c r="SOH16" s="94">
        <f>SOA16-SOE16</f>
        <v>205</v>
      </c>
      <c r="SOI16" s="97">
        <v>16.77</v>
      </c>
      <c r="SOJ16" s="99">
        <f>SOI16*SOH16</f>
        <v>3437.85</v>
      </c>
      <c r="SOK16" s="99">
        <f>SOJ16+SOG16</f>
        <v>6938.17</v>
      </c>
      <c r="SOL16" s="94"/>
      <c r="SOM16" s="99">
        <f>SOK16+SOL16</f>
        <v>6938.17</v>
      </c>
      <c r="SOO16" s="49">
        <v>10</v>
      </c>
      <c r="SOP16" s="94" t="s">
        <v>631</v>
      </c>
      <c r="SOQ16" s="49">
        <v>372</v>
      </c>
      <c r="SOR16" s="49" t="s">
        <v>625</v>
      </c>
      <c r="SOS16" s="95" t="s">
        <v>632</v>
      </c>
      <c r="SOT16" s="49" t="s">
        <v>629</v>
      </c>
      <c r="SOU16" s="96">
        <v>167</v>
      </c>
      <c r="SOV16" s="97">
        <v>20.96</v>
      </c>
      <c r="SOW16" s="99">
        <f>SOV16*SOU16</f>
        <v>3500.32</v>
      </c>
      <c r="SOX16" s="94">
        <f>SOQ16-SOU16</f>
        <v>205</v>
      </c>
      <c r="SOY16" s="97">
        <v>16.77</v>
      </c>
      <c r="SOZ16" s="99">
        <f>SOY16*SOX16</f>
        <v>3437.85</v>
      </c>
      <c r="SPA16" s="99">
        <f>SOZ16+SOW16</f>
        <v>6938.17</v>
      </c>
      <c r="SPB16" s="94"/>
      <c r="SPC16" s="99">
        <f>SPA16+SPB16</f>
        <v>6938.17</v>
      </c>
      <c r="SPE16" s="49">
        <v>10</v>
      </c>
      <c r="SPF16" s="94" t="s">
        <v>631</v>
      </c>
      <c r="SPG16" s="49">
        <v>372</v>
      </c>
      <c r="SPH16" s="49" t="s">
        <v>625</v>
      </c>
      <c r="SPI16" s="95" t="s">
        <v>632</v>
      </c>
      <c r="SPJ16" s="49" t="s">
        <v>629</v>
      </c>
      <c r="SPK16" s="96">
        <v>167</v>
      </c>
      <c r="SPL16" s="97">
        <v>20.96</v>
      </c>
      <c r="SPM16" s="99">
        <f>SPL16*SPK16</f>
        <v>3500.32</v>
      </c>
      <c r="SPN16" s="94">
        <f>SPG16-SPK16</f>
        <v>205</v>
      </c>
      <c r="SPO16" s="97">
        <v>16.77</v>
      </c>
      <c r="SPP16" s="99">
        <f>SPO16*SPN16</f>
        <v>3437.85</v>
      </c>
      <c r="SPQ16" s="99">
        <f>SPP16+SPM16</f>
        <v>6938.17</v>
      </c>
      <c r="SPR16" s="94"/>
      <c r="SPS16" s="99">
        <f>SPQ16+SPR16</f>
        <v>6938.17</v>
      </c>
      <c r="SPU16" s="49">
        <v>10</v>
      </c>
      <c r="SPV16" s="94" t="s">
        <v>631</v>
      </c>
      <c r="SPW16" s="49">
        <v>372</v>
      </c>
      <c r="SPX16" s="49" t="s">
        <v>625</v>
      </c>
      <c r="SPY16" s="95" t="s">
        <v>632</v>
      </c>
      <c r="SPZ16" s="49" t="s">
        <v>629</v>
      </c>
      <c r="SQA16" s="96">
        <v>167</v>
      </c>
      <c r="SQB16" s="97">
        <v>20.96</v>
      </c>
      <c r="SQC16" s="99">
        <f>SQB16*SQA16</f>
        <v>3500.32</v>
      </c>
      <c r="SQD16" s="94">
        <f>SPW16-SQA16</f>
        <v>205</v>
      </c>
      <c r="SQE16" s="97">
        <v>16.77</v>
      </c>
      <c r="SQF16" s="99">
        <f>SQE16*SQD16</f>
        <v>3437.85</v>
      </c>
      <c r="SQG16" s="99">
        <f>SQF16+SQC16</f>
        <v>6938.17</v>
      </c>
      <c r="SQH16" s="94"/>
      <c r="SQI16" s="99">
        <f>SQG16+SQH16</f>
        <v>6938.17</v>
      </c>
      <c r="SQK16" s="49">
        <v>10</v>
      </c>
      <c r="SQL16" s="94" t="s">
        <v>631</v>
      </c>
      <c r="SQM16" s="49">
        <v>372</v>
      </c>
      <c r="SQN16" s="49" t="s">
        <v>625</v>
      </c>
      <c r="SQO16" s="95" t="s">
        <v>632</v>
      </c>
      <c r="SQP16" s="49" t="s">
        <v>629</v>
      </c>
      <c r="SQQ16" s="96">
        <v>167</v>
      </c>
      <c r="SQR16" s="97">
        <v>20.96</v>
      </c>
      <c r="SQS16" s="99">
        <f>SQR16*SQQ16</f>
        <v>3500.32</v>
      </c>
      <c r="SQT16" s="94">
        <f>SQM16-SQQ16</f>
        <v>205</v>
      </c>
      <c r="SQU16" s="97">
        <v>16.77</v>
      </c>
      <c r="SQV16" s="99">
        <f>SQU16*SQT16</f>
        <v>3437.85</v>
      </c>
      <c r="SQW16" s="99">
        <f>SQV16+SQS16</f>
        <v>6938.17</v>
      </c>
      <c r="SQX16" s="94"/>
      <c r="SQY16" s="99">
        <f>SQW16+SQX16</f>
        <v>6938.17</v>
      </c>
      <c r="SRA16" s="49">
        <v>10</v>
      </c>
      <c r="SRB16" s="94" t="s">
        <v>631</v>
      </c>
      <c r="SRC16" s="49">
        <v>372</v>
      </c>
      <c r="SRD16" s="49" t="s">
        <v>625</v>
      </c>
      <c r="SRE16" s="95" t="s">
        <v>632</v>
      </c>
      <c r="SRF16" s="49" t="s">
        <v>629</v>
      </c>
      <c r="SRG16" s="96">
        <v>167</v>
      </c>
      <c r="SRH16" s="97">
        <v>20.96</v>
      </c>
      <c r="SRI16" s="99">
        <f>SRH16*SRG16</f>
        <v>3500.32</v>
      </c>
      <c r="SRJ16" s="94">
        <f>SRC16-SRG16</f>
        <v>205</v>
      </c>
      <c r="SRK16" s="97">
        <v>16.77</v>
      </c>
      <c r="SRL16" s="99">
        <f>SRK16*SRJ16</f>
        <v>3437.85</v>
      </c>
      <c r="SRM16" s="99">
        <f>SRL16+SRI16</f>
        <v>6938.17</v>
      </c>
      <c r="SRN16" s="94"/>
      <c r="SRO16" s="99">
        <f>SRM16+SRN16</f>
        <v>6938.17</v>
      </c>
      <c r="SRQ16" s="49">
        <v>10</v>
      </c>
      <c r="SRR16" s="94" t="s">
        <v>631</v>
      </c>
      <c r="SRS16" s="49">
        <v>372</v>
      </c>
      <c r="SRT16" s="49" t="s">
        <v>625</v>
      </c>
      <c r="SRU16" s="95" t="s">
        <v>632</v>
      </c>
      <c r="SRV16" s="49" t="s">
        <v>629</v>
      </c>
      <c r="SRW16" s="96">
        <v>167</v>
      </c>
      <c r="SRX16" s="97">
        <v>20.96</v>
      </c>
      <c r="SRY16" s="99">
        <f>SRX16*SRW16</f>
        <v>3500.32</v>
      </c>
      <c r="SRZ16" s="94">
        <f>SRS16-SRW16</f>
        <v>205</v>
      </c>
      <c r="SSA16" s="97">
        <v>16.77</v>
      </c>
      <c r="SSB16" s="99">
        <f>SSA16*SRZ16</f>
        <v>3437.85</v>
      </c>
      <c r="SSC16" s="99">
        <f>SSB16+SRY16</f>
        <v>6938.17</v>
      </c>
      <c r="SSD16" s="94"/>
      <c r="SSE16" s="99">
        <f>SSC16+SSD16</f>
        <v>6938.17</v>
      </c>
      <c r="SSG16" s="49">
        <v>10</v>
      </c>
      <c r="SSH16" s="94" t="s">
        <v>631</v>
      </c>
      <c r="SSI16" s="49">
        <v>372</v>
      </c>
      <c r="SSJ16" s="49" t="s">
        <v>625</v>
      </c>
      <c r="SSK16" s="95" t="s">
        <v>632</v>
      </c>
      <c r="SSL16" s="49" t="s">
        <v>629</v>
      </c>
      <c r="SSM16" s="96">
        <v>167</v>
      </c>
      <c r="SSN16" s="97">
        <v>20.96</v>
      </c>
      <c r="SSO16" s="99">
        <f>SSN16*SSM16</f>
        <v>3500.32</v>
      </c>
      <c r="SSP16" s="94">
        <f>SSI16-SSM16</f>
        <v>205</v>
      </c>
      <c r="SSQ16" s="97">
        <v>16.77</v>
      </c>
      <c r="SSR16" s="99">
        <f>SSQ16*SSP16</f>
        <v>3437.85</v>
      </c>
      <c r="SSS16" s="99">
        <f>SSR16+SSO16</f>
        <v>6938.17</v>
      </c>
      <c r="SST16" s="94"/>
      <c r="SSU16" s="99">
        <f>SSS16+SST16</f>
        <v>6938.17</v>
      </c>
      <c r="SSW16" s="49">
        <v>10</v>
      </c>
      <c r="SSX16" s="94" t="s">
        <v>631</v>
      </c>
      <c r="SSY16" s="49">
        <v>372</v>
      </c>
      <c r="SSZ16" s="49" t="s">
        <v>625</v>
      </c>
      <c r="STA16" s="95" t="s">
        <v>632</v>
      </c>
      <c r="STB16" s="49" t="s">
        <v>629</v>
      </c>
      <c r="STC16" s="96">
        <v>167</v>
      </c>
      <c r="STD16" s="97">
        <v>20.96</v>
      </c>
      <c r="STE16" s="99">
        <f>STD16*STC16</f>
        <v>3500.32</v>
      </c>
      <c r="STF16" s="94">
        <f>SSY16-STC16</f>
        <v>205</v>
      </c>
      <c r="STG16" s="97">
        <v>16.77</v>
      </c>
      <c r="STH16" s="99">
        <f>STG16*STF16</f>
        <v>3437.85</v>
      </c>
      <c r="STI16" s="99">
        <f>STH16+STE16</f>
        <v>6938.17</v>
      </c>
      <c r="STJ16" s="94"/>
      <c r="STK16" s="99">
        <f>STI16+STJ16</f>
        <v>6938.17</v>
      </c>
      <c r="STM16" s="49">
        <v>10</v>
      </c>
      <c r="STN16" s="94" t="s">
        <v>631</v>
      </c>
      <c r="STO16" s="49">
        <v>372</v>
      </c>
      <c r="STP16" s="49" t="s">
        <v>625</v>
      </c>
      <c r="STQ16" s="95" t="s">
        <v>632</v>
      </c>
      <c r="STR16" s="49" t="s">
        <v>629</v>
      </c>
      <c r="STS16" s="96">
        <v>167</v>
      </c>
      <c r="STT16" s="97">
        <v>20.96</v>
      </c>
      <c r="STU16" s="99">
        <f>STT16*STS16</f>
        <v>3500.32</v>
      </c>
      <c r="STV16" s="94">
        <f>STO16-STS16</f>
        <v>205</v>
      </c>
      <c r="STW16" s="97">
        <v>16.77</v>
      </c>
      <c r="STX16" s="99">
        <f>STW16*STV16</f>
        <v>3437.85</v>
      </c>
      <c r="STY16" s="99">
        <f>STX16+STU16</f>
        <v>6938.17</v>
      </c>
      <c r="STZ16" s="94"/>
      <c r="SUA16" s="99">
        <f>STY16+STZ16</f>
        <v>6938.17</v>
      </c>
      <c r="SUC16" s="49">
        <v>10</v>
      </c>
      <c r="SUD16" s="94" t="s">
        <v>631</v>
      </c>
      <c r="SUE16" s="49">
        <v>372</v>
      </c>
      <c r="SUF16" s="49" t="s">
        <v>625</v>
      </c>
      <c r="SUG16" s="95" t="s">
        <v>632</v>
      </c>
      <c r="SUH16" s="49" t="s">
        <v>629</v>
      </c>
      <c r="SUI16" s="96">
        <v>167</v>
      </c>
      <c r="SUJ16" s="97">
        <v>20.96</v>
      </c>
      <c r="SUK16" s="99">
        <f>SUJ16*SUI16</f>
        <v>3500.32</v>
      </c>
      <c r="SUL16" s="94">
        <f>SUE16-SUI16</f>
        <v>205</v>
      </c>
      <c r="SUM16" s="97">
        <v>16.77</v>
      </c>
      <c r="SUN16" s="99">
        <f>SUM16*SUL16</f>
        <v>3437.85</v>
      </c>
      <c r="SUO16" s="99">
        <f>SUN16+SUK16</f>
        <v>6938.17</v>
      </c>
      <c r="SUP16" s="94"/>
      <c r="SUQ16" s="99">
        <f>SUO16+SUP16</f>
        <v>6938.17</v>
      </c>
      <c r="SUS16" s="49">
        <v>10</v>
      </c>
      <c r="SUT16" s="94" t="s">
        <v>631</v>
      </c>
      <c r="SUU16" s="49">
        <v>372</v>
      </c>
      <c r="SUV16" s="49" t="s">
        <v>625</v>
      </c>
      <c r="SUW16" s="95" t="s">
        <v>632</v>
      </c>
      <c r="SUX16" s="49" t="s">
        <v>629</v>
      </c>
      <c r="SUY16" s="96">
        <v>167</v>
      </c>
      <c r="SUZ16" s="97">
        <v>20.96</v>
      </c>
      <c r="SVA16" s="99">
        <f>SUZ16*SUY16</f>
        <v>3500.32</v>
      </c>
      <c r="SVB16" s="94">
        <f>SUU16-SUY16</f>
        <v>205</v>
      </c>
      <c r="SVC16" s="97">
        <v>16.77</v>
      </c>
      <c r="SVD16" s="99">
        <f>SVC16*SVB16</f>
        <v>3437.85</v>
      </c>
      <c r="SVE16" s="99">
        <f>SVD16+SVA16</f>
        <v>6938.17</v>
      </c>
      <c r="SVF16" s="94"/>
      <c r="SVG16" s="99">
        <f>SVE16+SVF16</f>
        <v>6938.17</v>
      </c>
      <c r="SVI16" s="49">
        <v>10</v>
      </c>
      <c r="SVJ16" s="94" t="s">
        <v>631</v>
      </c>
      <c r="SVK16" s="49">
        <v>372</v>
      </c>
      <c r="SVL16" s="49" t="s">
        <v>625</v>
      </c>
      <c r="SVM16" s="95" t="s">
        <v>632</v>
      </c>
      <c r="SVN16" s="49" t="s">
        <v>629</v>
      </c>
      <c r="SVO16" s="96">
        <v>167</v>
      </c>
      <c r="SVP16" s="97">
        <v>20.96</v>
      </c>
      <c r="SVQ16" s="99">
        <f>SVP16*SVO16</f>
        <v>3500.32</v>
      </c>
      <c r="SVR16" s="94">
        <f>SVK16-SVO16</f>
        <v>205</v>
      </c>
      <c r="SVS16" s="97">
        <v>16.77</v>
      </c>
      <c r="SVT16" s="99">
        <f>SVS16*SVR16</f>
        <v>3437.85</v>
      </c>
      <c r="SVU16" s="99">
        <f>SVT16+SVQ16</f>
        <v>6938.17</v>
      </c>
      <c r="SVV16" s="94"/>
      <c r="SVW16" s="99">
        <f>SVU16+SVV16</f>
        <v>6938.17</v>
      </c>
      <c r="SVY16" s="49">
        <v>10</v>
      </c>
      <c r="SVZ16" s="94" t="s">
        <v>631</v>
      </c>
      <c r="SWA16" s="49">
        <v>372</v>
      </c>
      <c r="SWB16" s="49" t="s">
        <v>625</v>
      </c>
      <c r="SWC16" s="95" t="s">
        <v>632</v>
      </c>
      <c r="SWD16" s="49" t="s">
        <v>629</v>
      </c>
      <c r="SWE16" s="96">
        <v>167</v>
      </c>
      <c r="SWF16" s="97">
        <v>20.96</v>
      </c>
      <c r="SWG16" s="99">
        <f>SWF16*SWE16</f>
        <v>3500.32</v>
      </c>
      <c r="SWH16" s="94">
        <f>SWA16-SWE16</f>
        <v>205</v>
      </c>
      <c r="SWI16" s="97">
        <v>16.77</v>
      </c>
      <c r="SWJ16" s="99">
        <f>SWI16*SWH16</f>
        <v>3437.85</v>
      </c>
      <c r="SWK16" s="99">
        <f>SWJ16+SWG16</f>
        <v>6938.17</v>
      </c>
      <c r="SWL16" s="94"/>
      <c r="SWM16" s="99">
        <f>SWK16+SWL16</f>
        <v>6938.17</v>
      </c>
      <c r="SWO16" s="49">
        <v>10</v>
      </c>
      <c r="SWP16" s="94" t="s">
        <v>631</v>
      </c>
      <c r="SWQ16" s="49">
        <v>372</v>
      </c>
      <c r="SWR16" s="49" t="s">
        <v>625</v>
      </c>
      <c r="SWS16" s="95" t="s">
        <v>632</v>
      </c>
      <c r="SWT16" s="49" t="s">
        <v>629</v>
      </c>
      <c r="SWU16" s="96">
        <v>167</v>
      </c>
      <c r="SWV16" s="97">
        <v>20.96</v>
      </c>
      <c r="SWW16" s="99">
        <f>SWV16*SWU16</f>
        <v>3500.32</v>
      </c>
      <c r="SWX16" s="94">
        <f>SWQ16-SWU16</f>
        <v>205</v>
      </c>
      <c r="SWY16" s="97">
        <v>16.77</v>
      </c>
      <c r="SWZ16" s="99">
        <f>SWY16*SWX16</f>
        <v>3437.85</v>
      </c>
      <c r="SXA16" s="99">
        <f>SWZ16+SWW16</f>
        <v>6938.17</v>
      </c>
      <c r="SXB16" s="94"/>
      <c r="SXC16" s="99">
        <f>SXA16+SXB16</f>
        <v>6938.17</v>
      </c>
      <c r="SXE16" s="49">
        <v>10</v>
      </c>
      <c r="SXF16" s="94" t="s">
        <v>631</v>
      </c>
      <c r="SXG16" s="49">
        <v>372</v>
      </c>
      <c r="SXH16" s="49" t="s">
        <v>625</v>
      </c>
      <c r="SXI16" s="95" t="s">
        <v>632</v>
      </c>
      <c r="SXJ16" s="49" t="s">
        <v>629</v>
      </c>
      <c r="SXK16" s="96">
        <v>167</v>
      </c>
      <c r="SXL16" s="97">
        <v>20.96</v>
      </c>
      <c r="SXM16" s="99">
        <f>SXL16*SXK16</f>
        <v>3500.32</v>
      </c>
      <c r="SXN16" s="94">
        <f>SXG16-SXK16</f>
        <v>205</v>
      </c>
      <c r="SXO16" s="97">
        <v>16.77</v>
      </c>
      <c r="SXP16" s="99">
        <f>SXO16*SXN16</f>
        <v>3437.85</v>
      </c>
      <c r="SXQ16" s="99">
        <f>SXP16+SXM16</f>
        <v>6938.17</v>
      </c>
      <c r="SXR16" s="94"/>
      <c r="SXS16" s="99">
        <f>SXQ16+SXR16</f>
        <v>6938.17</v>
      </c>
      <c r="SXU16" s="49">
        <v>10</v>
      </c>
      <c r="SXV16" s="94" t="s">
        <v>631</v>
      </c>
      <c r="SXW16" s="49">
        <v>372</v>
      </c>
      <c r="SXX16" s="49" t="s">
        <v>625</v>
      </c>
      <c r="SXY16" s="95" t="s">
        <v>632</v>
      </c>
      <c r="SXZ16" s="49" t="s">
        <v>629</v>
      </c>
      <c r="SYA16" s="96">
        <v>167</v>
      </c>
      <c r="SYB16" s="97">
        <v>20.96</v>
      </c>
      <c r="SYC16" s="99">
        <f>SYB16*SYA16</f>
        <v>3500.32</v>
      </c>
      <c r="SYD16" s="94">
        <f>SXW16-SYA16</f>
        <v>205</v>
      </c>
      <c r="SYE16" s="97">
        <v>16.77</v>
      </c>
      <c r="SYF16" s="99">
        <f>SYE16*SYD16</f>
        <v>3437.85</v>
      </c>
      <c r="SYG16" s="99">
        <f>SYF16+SYC16</f>
        <v>6938.17</v>
      </c>
      <c r="SYH16" s="94"/>
      <c r="SYI16" s="99">
        <f>SYG16+SYH16</f>
        <v>6938.17</v>
      </c>
      <c r="SYK16" s="49">
        <v>10</v>
      </c>
      <c r="SYL16" s="94" t="s">
        <v>631</v>
      </c>
      <c r="SYM16" s="49">
        <v>372</v>
      </c>
      <c r="SYN16" s="49" t="s">
        <v>625</v>
      </c>
      <c r="SYO16" s="95" t="s">
        <v>632</v>
      </c>
      <c r="SYP16" s="49" t="s">
        <v>629</v>
      </c>
      <c r="SYQ16" s="96">
        <v>167</v>
      </c>
      <c r="SYR16" s="97">
        <v>20.96</v>
      </c>
      <c r="SYS16" s="99">
        <f>SYR16*SYQ16</f>
        <v>3500.32</v>
      </c>
      <c r="SYT16" s="94">
        <f>SYM16-SYQ16</f>
        <v>205</v>
      </c>
      <c r="SYU16" s="97">
        <v>16.77</v>
      </c>
      <c r="SYV16" s="99">
        <f>SYU16*SYT16</f>
        <v>3437.85</v>
      </c>
      <c r="SYW16" s="99">
        <f>SYV16+SYS16</f>
        <v>6938.17</v>
      </c>
      <c r="SYX16" s="94"/>
      <c r="SYY16" s="99">
        <f>SYW16+SYX16</f>
        <v>6938.17</v>
      </c>
      <c r="SZA16" s="49">
        <v>10</v>
      </c>
      <c r="SZB16" s="94" t="s">
        <v>631</v>
      </c>
      <c r="SZC16" s="49">
        <v>372</v>
      </c>
      <c r="SZD16" s="49" t="s">
        <v>625</v>
      </c>
      <c r="SZE16" s="95" t="s">
        <v>632</v>
      </c>
      <c r="SZF16" s="49" t="s">
        <v>629</v>
      </c>
      <c r="SZG16" s="96">
        <v>167</v>
      </c>
      <c r="SZH16" s="97">
        <v>20.96</v>
      </c>
      <c r="SZI16" s="99">
        <f>SZH16*SZG16</f>
        <v>3500.32</v>
      </c>
      <c r="SZJ16" s="94">
        <f>SZC16-SZG16</f>
        <v>205</v>
      </c>
      <c r="SZK16" s="97">
        <v>16.77</v>
      </c>
      <c r="SZL16" s="99">
        <f>SZK16*SZJ16</f>
        <v>3437.85</v>
      </c>
      <c r="SZM16" s="99">
        <f>SZL16+SZI16</f>
        <v>6938.17</v>
      </c>
      <c r="SZN16" s="94"/>
      <c r="SZO16" s="99">
        <f>SZM16+SZN16</f>
        <v>6938.17</v>
      </c>
      <c r="SZQ16" s="49">
        <v>10</v>
      </c>
      <c r="SZR16" s="94" t="s">
        <v>631</v>
      </c>
      <c r="SZS16" s="49">
        <v>372</v>
      </c>
      <c r="SZT16" s="49" t="s">
        <v>625</v>
      </c>
      <c r="SZU16" s="95" t="s">
        <v>632</v>
      </c>
      <c r="SZV16" s="49" t="s">
        <v>629</v>
      </c>
      <c r="SZW16" s="96">
        <v>167</v>
      </c>
      <c r="SZX16" s="97">
        <v>20.96</v>
      </c>
      <c r="SZY16" s="99">
        <f>SZX16*SZW16</f>
        <v>3500.32</v>
      </c>
      <c r="SZZ16" s="94">
        <f>SZS16-SZW16</f>
        <v>205</v>
      </c>
      <c r="TAA16" s="97">
        <v>16.77</v>
      </c>
      <c r="TAB16" s="99">
        <f>TAA16*SZZ16</f>
        <v>3437.85</v>
      </c>
      <c r="TAC16" s="99">
        <f>TAB16+SZY16</f>
        <v>6938.17</v>
      </c>
      <c r="TAD16" s="94"/>
      <c r="TAE16" s="99">
        <f>TAC16+TAD16</f>
        <v>6938.17</v>
      </c>
      <c r="TAG16" s="49">
        <v>10</v>
      </c>
      <c r="TAH16" s="94" t="s">
        <v>631</v>
      </c>
      <c r="TAI16" s="49">
        <v>372</v>
      </c>
      <c r="TAJ16" s="49" t="s">
        <v>625</v>
      </c>
      <c r="TAK16" s="95" t="s">
        <v>632</v>
      </c>
      <c r="TAL16" s="49" t="s">
        <v>629</v>
      </c>
      <c r="TAM16" s="96">
        <v>167</v>
      </c>
      <c r="TAN16" s="97">
        <v>20.96</v>
      </c>
      <c r="TAO16" s="99">
        <f>TAN16*TAM16</f>
        <v>3500.32</v>
      </c>
      <c r="TAP16" s="94">
        <f>TAI16-TAM16</f>
        <v>205</v>
      </c>
      <c r="TAQ16" s="97">
        <v>16.77</v>
      </c>
      <c r="TAR16" s="99">
        <f>TAQ16*TAP16</f>
        <v>3437.85</v>
      </c>
      <c r="TAS16" s="99">
        <f>TAR16+TAO16</f>
        <v>6938.17</v>
      </c>
      <c r="TAT16" s="94"/>
      <c r="TAU16" s="99">
        <f>TAS16+TAT16</f>
        <v>6938.17</v>
      </c>
      <c r="TAW16" s="49">
        <v>10</v>
      </c>
      <c r="TAX16" s="94" t="s">
        <v>631</v>
      </c>
      <c r="TAY16" s="49">
        <v>372</v>
      </c>
      <c r="TAZ16" s="49" t="s">
        <v>625</v>
      </c>
      <c r="TBA16" s="95" t="s">
        <v>632</v>
      </c>
      <c r="TBB16" s="49" t="s">
        <v>629</v>
      </c>
      <c r="TBC16" s="96">
        <v>167</v>
      </c>
      <c r="TBD16" s="97">
        <v>20.96</v>
      </c>
      <c r="TBE16" s="99">
        <f>TBD16*TBC16</f>
        <v>3500.32</v>
      </c>
      <c r="TBF16" s="94">
        <f>TAY16-TBC16</f>
        <v>205</v>
      </c>
      <c r="TBG16" s="97">
        <v>16.77</v>
      </c>
      <c r="TBH16" s="99">
        <f>TBG16*TBF16</f>
        <v>3437.85</v>
      </c>
      <c r="TBI16" s="99">
        <f>TBH16+TBE16</f>
        <v>6938.17</v>
      </c>
      <c r="TBJ16" s="94"/>
      <c r="TBK16" s="99">
        <f>TBI16+TBJ16</f>
        <v>6938.17</v>
      </c>
      <c r="TBM16" s="49">
        <v>10</v>
      </c>
      <c r="TBN16" s="94" t="s">
        <v>631</v>
      </c>
      <c r="TBO16" s="49">
        <v>372</v>
      </c>
      <c r="TBP16" s="49" t="s">
        <v>625</v>
      </c>
      <c r="TBQ16" s="95" t="s">
        <v>632</v>
      </c>
      <c r="TBR16" s="49" t="s">
        <v>629</v>
      </c>
      <c r="TBS16" s="96">
        <v>167</v>
      </c>
      <c r="TBT16" s="97">
        <v>20.96</v>
      </c>
      <c r="TBU16" s="99">
        <f>TBT16*TBS16</f>
        <v>3500.32</v>
      </c>
      <c r="TBV16" s="94">
        <f>TBO16-TBS16</f>
        <v>205</v>
      </c>
      <c r="TBW16" s="97">
        <v>16.77</v>
      </c>
      <c r="TBX16" s="99">
        <f>TBW16*TBV16</f>
        <v>3437.85</v>
      </c>
      <c r="TBY16" s="99">
        <f>TBX16+TBU16</f>
        <v>6938.17</v>
      </c>
      <c r="TBZ16" s="94"/>
      <c r="TCA16" s="99">
        <f>TBY16+TBZ16</f>
        <v>6938.17</v>
      </c>
      <c r="TCC16" s="49">
        <v>10</v>
      </c>
      <c r="TCD16" s="94" t="s">
        <v>631</v>
      </c>
      <c r="TCE16" s="49">
        <v>372</v>
      </c>
      <c r="TCF16" s="49" t="s">
        <v>625</v>
      </c>
      <c r="TCG16" s="95" t="s">
        <v>632</v>
      </c>
      <c r="TCH16" s="49" t="s">
        <v>629</v>
      </c>
      <c r="TCI16" s="96">
        <v>167</v>
      </c>
      <c r="TCJ16" s="97">
        <v>20.96</v>
      </c>
      <c r="TCK16" s="99">
        <f>TCJ16*TCI16</f>
        <v>3500.32</v>
      </c>
      <c r="TCL16" s="94">
        <f>TCE16-TCI16</f>
        <v>205</v>
      </c>
      <c r="TCM16" s="97">
        <v>16.77</v>
      </c>
      <c r="TCN16" s="99">
        <f>TCM16*TCL16</f>
        <v>3437.85</v>
      </c>
      <c r="TCO16" s="99">
        <f>TCN16+TCK16</f>
        <v>6938.17</v>
      </c>
      <c r="TCP16" s="94"/>
      <c r="TCQ16" s="99">
        <f>TCO16+TCP16</f>
        <v>6938.17</v>
      </c>
      <c r="TCS16" s="49">
        <v>10</v>
      </c>
      <c r="TCT16" s="94" t="s">
        <v>631</v>
      </c>
      <c r="TCU16" s="49">
        <v>372</v>
      </c>
      <c r="TCV16" s="49" t="s">
        <v>625</v>
      </c>
      <c r="TCW16" s="95" t="s">
        <v>632</v>
      </c>
      <c r="TCX16" s="49" t="s">
        <v>629</v>
      </c>
      <c r="TCY16" s="96">
        <v>167</v>
      </c>
      <c r="TCZ16" s="97">
        <v>20.96</v>
      </c>
      <c r="TDA16" s="99">
        <f>TCZ16*TCY16</f>
        <v>3500.32</v>
      </c>
      <c r="TDB16" s="94">
        <f>TCU16-TCY16</f>
        <v>205</v>
      </c>
      <c r="TDC16" s="97">
        <v>16.77</v>
      </c>
      <c r="TDD16" s="99">
        <f>TDC16*TDB16</f>
        <v>3437.85</v>
      </c>
      <c r="TDE16" s="99">
        <f>TDD16+TDA16</f>
        <v>6938.17</v>
      </c>
      <c r="TDF16" s="94"/>
      <c r="TDG16" s="99">
        <f>TDE16+TDF16</f>
        <v>6938.17</v>
      </c>
      <c r="TDI16" s="49">
        <v>10</v>
      </c>
      <c r="TDJ16" s="94" t="s">
        <v>631</v>
      </c>
      <c r="TDK16" s="49">
        <v>372</v>
      </c>
      <c r="TDL16" s="49" t="s">
        <v>625</v>
      </c>
      <c r="TDM16" s="95" t="s">
        <v>632</v>
      </c>
      <c r="TDN16" s="49" t="s">
        <v>629</v>
      </c>
      <c r="TDO16" s="96">
        <v>167</v>
      </c>
      <c r="TDP16" s="97">
        <v>20.96</v>
      </c>
      <c r="TDQ16" s="99">
        <f>TDP16*TDO16</f>
        <v>3500.32</v>
      </c>
      <c r="TDR16" s="94">
        <f>TDK16-TDO16</f>
        <v>205</v>
      </c>
      <c r="TDS16" s="97">
        <v>16.77</v>
      </c>
      <c r="TDT16" s="99">
        <f>TDS16*TDR16</f>
        <v>3437.85</v>
      </c>
      <c r="TDU16" s="99">
        <f>TDT16+TDQ16</f>
        <v>6938.17</v>
      </c>
      <c r="TDV16" s="94"/>
      <c r="TDW16" s="99">
        <f>TDU16+TDV16</f>
        <v>6938.17</v>
      </c>
      <c r="TDY16" s="49">
        <v>10</v>
      </c>
      <c r="TDZ16" s="94" t="s">
        <v>631</v>
      </c>
      <c r="TEA16" s="49">
        <v>372</v>
      </c>
      <c r="TEB16" s="49" t="s">
        <v>625</v>
      </c>
      <c r="TEC16" s="95" t="s">
        <v>632</v>
      </c>
      <c r="TED16" s="49" t="s">
        <v>629</v>
      </c>
      <c r="TEE16" s="96">
        <v>167</v>
      </c>
      <c r="TEF16" s="97">
        <v>20.96</v>
      </c>
      <c r="TEG16" s="99">
        <f>TEF16*TEE16</f>
        <v>3500.32</v>
      </c>
      <c r="TEH16" s="94">
        <f>TEA16-TEE16</f>
        <v>205</v>
      </c>
      <c r="TEI16" s="97">
        <v>16.77</v>
      </c>
      <c r="TEJ16" s="99">
        <f>TEI16*TEH16</f>
        <v>3437.85</v>
      </c>
      <c r="TEK16" s="99">
        <f>TEJ16+TEG16</f>
        <v>6938.17</v>
      </c>
      <c r="TEL16" s="94"/>
      <c r="TEM16" s="99">
        <f>TEK16+TEL16</f>
        <v>6938.17</v>
      </c>
      <c r="TEO16" s="49">
        <v>10</v>
      </c>
      <c r="TEP16" s="94" t="s">
        <v>631</v>
      </c>
      <c r="TEQ16" s="49">
        <v>372</v>
      </c>
      <c r="TER16" s="49" t="s">
        <v>625</v>
      </c>
      <c r="TES16" s="95" t="s">
        <v>632</v>
      </c>
      <c r="TET16" s="49" t="s">
        <v>629</v>
      </c>
      <c r="TEU16" s="96">
        <v>167</v>
      </c>
      <c r="TEV16" s="97">
        <v>20.96</v>
      </c>
      <c r="TEW16" s="99">
        <f>TEV16*TEU16</f>
        <v>3500.32</v>
      </c>
      <c r="TEX16" s="94">
        <f>TEQ16-TEU16</f>
        <v>205</v>
      </c>
      <c r="TEY16" s="97">
        <v>16.77</v>
      </c>
      <c r="TEZ16" s="99">
        <f>TEY16*TEX16</f>
        <v>3437.85</v>
      </c>
      <c r="TFA16" s="99">
        <f>TEZ16+TEW16</f>
        <v>6938.17</v>
      </c>
      <c r="TFB16" s="94"/>
      <c r="TFC16" s="99">
        <f>TFA16+TFB16</f>
        <v>6938.17</v>
      </c>
      <c r="TFE16" s="49">
        <v>10</v>
      </c>
      <c r="TFF16" s="94" t="s">
        <v>631</v>
      </c>
      <c r="TFG16" s="49">
        <v>372</v>
      </c>
      <c r="TFH16" s="49" t="s">
        <v>625</v>
      </c>
      <c r="TFI16" s="95" t="s">
        <v>632</v>
      </c>
      <c r="TFJ16" s="49" t="s">
        <v>629</v>
      </c>
      <c r="TFK16" s="96">
        <v>167</v>
      </c>
      <c r="TFL16" s="97">
        <v>20.96</v>
      </c>
      <c r="TFM16" s="99">
        <f>TFL16*TFK16</f>
        <v>3500.32</v>
      </c>
      <c r="TFN16" s="94">
        <f>TFG16-TFK16</f>
        <v>205</v>
      </c>
      <c r="TFO16" s="97">
        <v>16.77</v>
      </c>
      <c r="TFP16" s="99">
        <f>TFO16*TFN16</f>
        <v>3437.85</v>
      </c>
      <c r="TFQ16" s="99">
        <f>TFP16+TFM16</f>
        <v>6938.17</v>
      </c>
      <c r="TFR16" s="94"/>
      <c r="TFS16" s="99">
        <f>TFQ16+TFR16</f>
        <v>6938.17</v>
      </c>
      <c r="TFU16" s="49">
        <v>10</v>
      </c>
      <c r="TFV16" s="94" t="s">
        <v>631</v>
      </c>
      <c r="TFW16" s="49">
        <v>372</v>
      </c>
      <c r="TFX16" s="49" t="s">
        <v>625</v>
      </c>
      <c r="TFY16" s="95" t="s">
        <v>632</v>
      </c>
      <c r="TFZ16" s="49" t="s">
        <v>629</v>
      </c>
      <c r="TGA16" s="96">
        <v>167</v>
      </c>
      <c r="TGB16" s="97">
        <v>20.96</v>
      </c>
      <c r="TGC16" s="99">
        <f>TGB16*TGA16</f>
        <v>3500.32</v>
      </c>
      <c r="TGD16" s="94">
        <f>TFW16-TGA16</f>
        <v>205</v>
      </c>
      <c r="TGE16" s="97">
        <v>16.77</v>
      </c>
      <c r="TGF16" s="99">
        <f>TGE16*TGD16</f>
        <v>3437.85</v>
      </c>
      <c r="TGG16" s="99">
        <f>TGF16+TGC16</f>
        <v>6938.17</v>
      </c>
      <c r="TGH16" s="94"/>
      <c r="TGI16" s="99">
        <f>TGG16+TGH16</f>
        <v>6938.17</v>
      </c>
      <c r="TGK16" s="49">
        <v>10</v>
      </c>
      <c r="TGL16" s="94" t="s">
        <v>631</v>
      </c>
      <c r="TGM16" s="49">
        <v>372</v>
      </c>
      <c r="TGN16" s="49" t="s">
        <v>625</v>
      </c>
      <c r="TGO16" s="95" t="s">
        <v>632</v>
      </c>
      <c r="TGP16" s="49" t="s">
        <v>629</v>
      </c>
      <c r="TGQ16" s="96">
        <v>167</v>
      </c>
      <c r="TGR16" s="97">
        <v>20.96</v>
      </c>
      <c r="TGS16" s="99">
        <f>TGR16*TGQ16</f>
        <v>3500.32</v>
      </c>
      <c r="TGT16" s="94">
        <f>TGM16-TGQ16</f>
        <v>205</v>
      </c>
      <c r="TGU16" s="97">
        <v>16.77</v>
      </c>
      <c r="TGV16" s="99">
        <f>TGU16*TGT16</f>
        <v>3437.85</v>
      </c>
      <c r="TGW16" s="99">
        <f>TGV16+TGS16</f>
        <v>6938.17</v>
      </c>
      <c r="TGX16" s="94"/>
      <c r="TGY16" s="99">
        <f>TGW16+TGX16</f>
        <v>6938.17</v>
      </c>
      <c r="THA16" s="49">
        <v>10</v>
      </c>
      <c r="THB16" s="94" t="s">
        <v>631</v>
      </c>
      <c r="THC16" s="49">
        <v>372</v>
      </c>
      <c r="THD16" s="49" t="s">
        <v>625</v>
      </c>
      <c r="THE16" s="95" t="s">
        <v>632</v>
      </c>
      <c r="THF16" s="49" t="s">
        <v>629</v>
      </c>
      <c r="THG16" s="96">
        <v>167</v>
      </c>
      <c r="THH16" s="97">
        <v>20.96</v>
      </c>
      <c r="THI16" s="99">
        <f>THH16*THG16</f>
        <v>3500.32</v>
      </c>
      <c r="THJ16" s="94">
        <f>THC16-THG16</f>
        <v>205</v>
      </c>
      <c r="THK16" s="97">
        <v>16.77</v>
      </c>
      <c r="THL16" s="99">
        <f>THK16*THJ16</f>
        <v>3437.85</v>
      </c>
      <c r="THM16" s="99">
        <f>THL16+THI16</f>
        <v>6938.17</v>
      </c>
      <c r="THN16" s="94"/>
      <c r="THO16" s="99">
        <f>THM16+THN16</f>
        <v>6938.17</v>
      </c>
      <c r="THQ16" s="49">
        <v>10</v>
      </c>
      <c r="THR16" s="94" t="s">
        <v>631</v>
      </c>
      <c r="THS16" s="49">
        <v>372</v>
      </c>
      <c r="THT16" s="49" t="s">
        <v>625</v>
      </c>
      <c r="THU16" s="95" t="s">
        <v>632</v>
      </c>
      <c r="THV16" s="49" t="s">
        <v>629</v>
      </c>
      <c r="THW16" s="96">
        <v>167</v>
      </c>
      <c r="THX16" s="97">
        <v>20.96</v>
      </c>
      <c r="THY16" s="99">
        <f>THX16*THW16</f>
        <v>3500.32</v>
      </c>
      <c r="THZ16" s="94">
        <f>THS16-THW16</f>
        <v>205</v>
      </c>
      <c r="TIA16" s="97">
        <v>16.77</v>
      </c>
      <c r="TIB16" s="99">
        <f>TIA16*THZ16</f>
        <v>3437.85</v>
      </c>
      <c r="TIC16" s="99">
        <f>TIB16+THY16</f>
        <v>6938.17</v>
      </c>
      <c r="TID16" s="94"/>
      <c r="TIE16" s="99">
        <f>TIC16+TID16</f>
        <v>6938.17</v>
      </c>
      <c r="TIG16" s="49">
        <v>10</v>
      </c>
      <c r="TIH16" s="94" t="s">
        <v>631</v>
      </c>
      <c r="TII16" s="49">
        <v>372</v>
      </c>
      <c r="TIJ16" s="49" t="s">
        <v>625</v>
      </c>
      <c r="TIK16" s="95" t="s">
        <v>632</v>
      </c>
      <c r="TIL16" s="49" t="s">
        <v>629</v>
      </c>
      <c r="TIM16" s="96">
        <v>167</v>
      </c>
      <c r="TIN16" s="97">
        <v>20.96</v>
      </c>
      <c r="TIO16" s="99">
        <f>TIN16*TIM16</f>
        <v>3500.32</v>
      </c>
      <c r="TIP16" s="94">
        <f>TII16-TIM16</f>
        <v>205</v>
      </c>
      <c r="TIQ16" s="97">
        <v>16.77</v>
      </c>
      <c r="TIR16" s="99">
        <f>TIQ16*TIP16</f>
        <v>3437.85</v>
      </c>
      <c r="TIS16" s="99">
        <f>TIR16+TIO16</f>
        <v>6938.17</v>
      </c>
      <c r="TIT16" s="94"/>
      <c r="TIU16" s="99">
        <f>TIS16+TIT16</f>
        <v>6938.17</v>
      </c>
      <c r="TIW16" s="49">
        <v>10</v>
      </c>
      <c r="TIX16" s="94" t="s">
        <v>631</v>
      </c>
      <c r="TIY16" s="49">
        <v>372</v>
      </c>
      <c r="TIZ16" s="49" t="s">
        <v>625</v>
      </c>
      <c r="TJA16" s="95" t="s">
        <v>632</v>
      </c>
      <c r="TJB16" s="49" t="s">
        <v>629</v>
      </c>
      <c r="TJC16" s="96">
        <v>167</v>
      </c>
      <c r="TJD16" s="97">
        <v>20.96</v>
      </c>
      <c r="TJE16" s="99">
        <f>TJD16*TJC16</f>
        <v>3500.32</v>
      </c>
      <c r="TJF16" s="94">
        <f>TIY16-TJC16</f>
        <v>205</v>
      </c>
      <c r="TJG16" s="97">
        <v>16.77</v>
      </c>
      <c r="TJH16" s="99">
        <f>TJG16*TJF16</f>
        <v>3437.85</v>
      </c>
      <c r="TJI16" s="99">
        <f>TJH16+TJE16</f>
        <v>6938.17</v>
      </c>
      <c r="TJJ16" s="94"/>
      <c r="TJK16" s="99">
        <f>TJI16+TJJ16</f>
        <v>6938.17</v>
      </c>
      <c r="TJM16" s="49">
        <v>10</v>
      </c>
      <c r="TJN16" s="94" t="s">
        <v>631</v>
      </c>
      <c r="TJO16" s="49">
        <v>372</v>
      </c>
      <c r="TJP16" s="49" t="s">
        <v>625</v>
      </c>
      <c r="TJQ16" s="95" t="s">
        <v>632</v>
      </c>
      <c r="TJR16" s="49" t="s">
        <v>629</v>
      </c>
      <c r="TJS16" s="96">
        <v>167</v>
      </c>
      <c r="TJT16" s="97">
        <v>20.96</v>
      </c>
      <c r="TJU16" s="99">
        <f>TJT16*TJS16</f>
        <v>3500.32</v>
      </c>
      <c r="TJV16" s="94">
        <f>TJO16-TJS16</f>
        <v>205</v>
      </c>
      <c r="TJW16" s="97">
        <v>16.77</v>
      </c>
      <c r="TJX16" s="99">
        <f>TJW16*TJV16</f>
        <v>3437.85</v>
      </c>
      <c r="TJY16" s="99">
        <f>TJX16+TJU16</f>
        <v>6938.17</v>
      </c>
      <c r="TJZ16" s="94"/>
      <c r="TKA16" s="99">
        <f>TJY16+TJZ16</f>
        <v>6938.17</v>
      </c>
      <c r="TKC16" s="49">
        <v>10</v>
      </c>
      <c r="TKD16" s="94" t="s">
        <v>631</v>
      </c>
      <c r="TKE16" s="49">
        <v>372</v>
      </c>
      <c r="TKF16" s="49" t="s">
        <v>625</v>
      </c>
      <c r="TKG16" s="95" t="s">
        <v>632</v>
      </c>
      <c r="TKH16" s="49" t="s">
        <v>629</v>
      </c>
      <c r="TKI16" s="96">
        <v>167</v>
      </c>
      <c r="TKJ16" s="97">
        <v>20.96</v>
      </c>
      <c r="TKK16" s="99">
        <f>TKJ16*TKI16</f>
        <v>3500.32</v>
      </c>
      <c r="TKL16" s="94">
        <f>TKE16-TKI16</f>
        <v>205</v>
      </c>
      <c r="TKM16" s="97">
        <v>16.77</v>
      </c>
      <c r="TKN16" s="99">
        <f>TKM16*TKL16</f>
        <v>3437.85</v>
      </c>
      <c r="TKO16" s="99">
        <f>TKN16+TKK16</f>
        <v>6938.17</v>
      </c>
      <c r="TKP16" s="94"/>
      <c r="TKQ16" s="99">
        <f>TKO16+TKP16</f>
        <v>6938.17</v>
      </c>
      <c r="TKS16" s="49">
        <v>10</v>
      </c>
      <c r="TKT16" s="94" t="s">
        <v>631</v>
      </c>
      <c r="TKU16" s="49">
        <v>372</v>
      </c>
      <c r="TKV16" s="49" t="s">
        <v>625</v>
      </c>
      <c r="TKW16" s="95" t="s">
        <v>632</v>
      </c>
      <c r="TKX16" s="49" t="s">
        <v>629</v>
      </c>
      <c r="TKY16" s="96">
        <v>167</v>
      </c>
      <c r="TKZ16" s="97">
        <v>20.96</v>
      </c>
      <c r="TLA16" s="99">
        <f>TKZ16*TKY16</f>
        <v>3500.32</v>
      </c>
      <c r="TLB16" s="94">
        <f>TKU16-TKY16</f>
        <v>205</v>
      </c>
      <c r="TLC16" s="97">
        <v>16.77</v>
      </c>
      <c r="TLD16" s="99">
        <f>TLC16*TLB16</f>
        <v>3437.85</v>
      </c>
      <c r="TLE16" s="99">
        <f>TLD16+TLA16</f>
        <v>6938.17</v>
      </c>
      <c r="TLF16" s="94"/>
      <c r="TLG16" s="99">
        <f>TLE16+TLF16</f>
        <v>6938.17</v>
      </c>
      <c r="TLI16" s="49">
        <v>10</v>
      </c>
      <c r="TLJ16" s="94" t="s">
        <v>631</v>
      </c>
      <c r="TLK16" s="49">
        <v>372</v>
      </c>
      <c r="TLL16" s="49" t="s">
        <v>625</v>
      </c>
      <c r="TLM16" s="95" t="s">
        <v>632</v>
      </c>
      <c r="TLN16" s="49" t="s">
        <v>629</v>
      </c>
      <c r="TLO16" s="96">
        <v>167</v>
      </c>
      <c r="TLP16" s="97">
        <v>20.96</v>
      </c>
      <c r="TLQ16" s="99">
        <f>TLP16*TLO16</f>
        <v>3500.32</v>
      </c>
      <c r="TLR16" s="94">
        <f>TLK16-TLO16</f>
        <v>205</v>
      </c>
      <c r="TLS16" s="97">
        <v>16.77</v>
      </c>
      <c r="TLT16" s="99">
        <f>TLS16*TLR16</f>
        <v>3437.85</v>
      </c>
      <c r="TLU16" s="99">
        <f>TLT16+TLQ16</f>
        <v>6938.17</v>
      </c>
      <c r="TLV16" s="94"/>
      <c r="TLW16" s="99">
        <f>TLU16+TLV16</f>
        <v>6938.17</v>
      </c>
      <c r="TLY16" s="49">
        <v>10</v>
      </c>
      <c r="TLZ16" s="94" t="s">
        <v>631</v>
      </c>
      <c r="TMA16" s="49">
        <v>372</v>
      </c>
      <c r="TMB16" s="49" t="s">
        <v>625</v>
      </c>
      <c r="TMC16" s="95" t="s">
        <v>632</v>
      </c>
      <c r="TMD16" s="49" t="s">
        <v>629</v>
      </c>
      <c r="TME16" s="96">
        <v>167</v>
      </c>
      <c r="TMF16" s="97">
        <v>20.96</v>
      </c>
      <c r="TMG16" s="99">
        <f>TMF16*TME16</f>
        <v>3500.32</v>
      </c>
      <c r="TMH16" s="94">
        <f>TMA16-TME16</f>
        <v>205</v>
      </c>
      <c r="TMI16" s="97">
        <v>16.77</v>
      </c>
      <c r="TMJ16" s="99">
        <f>TMI16*TMH16</f>
        <v>3437.85</v>
      </c>
      <c r="TMK16" s="99">
        <f>TMJ16+TMG16</f>
        <v>6938.17</v>
      </c>
      <c r="TML16" s="94"/>
      <c r="TMM16" s="99">
        <f>TMK16+TML16</f>
        <v>6938.17</v>
      </c>
      <c r="TMO16" s="49">
        <v>10</v>
      </c>
      <c r="TMP16" s="94" t="s">
        <v>631</v>
      </c>
      <c r="TMQ16" s="49">
        <v>372</v>
      </c>
      <c r="TMR16" s="49" t="s">
        <v>625</v>
      </c>
      <c r="TMS16" s="95" t="s">
        <v>632</v>
      </c>
      <c r="TMT16" s="49" t="s">
        <v>629</v>
      </c>
      <c r="TMU16" s="96">
        <v>167</v>
      </c>
      <c r="TMV16" s="97">
        <v>20.96</v>
      </c>
      <c r="TMW16" s="99">
        <f>TMV16*TMU16</f>
        <v>3500.32</v>
      </c>
      <c r="TMX16" s="94">
        <f>TMQ16-TMU16</f>
        <v>205</v>
      </c>
      <c r="TMY16" s="97">
        <v>16.77</v>
      </c>
      <c r="TMZ16" s="99">
        <f>TMY16*TMX16</f>
        <v>3437.85</v>
      </c>
      <c r="TNA16" s="99">
        <f>TMZ16+TMW16</f>
        <v>6938.17</v>
      </c>
      <c r="TNB16" s="94"/>
      <c r="TNC16" s="99">
        <f>TNA16+TNB16</f>
        <v>6938.17</v>
      </c>
      <c r="TNE16" s="49">
        <v>10</v>
      </c>
      <c r="TNF16" s="94" t="s">
        <v>631</v>
      </c>
      <c r="TNG16" s="49">
        <v>372</v>
      </c>
      <c r="TNH16" s="49" t="s">
        <v>625</v>
      </c>
      <c r="TNI16" s="95" t="s">
        <v>632</v>
      </c>
      <c r="TNJ16" s="49" t="s">
        <v>629</v>
      </c>
      <c r="TNK16" s="96">
        <v>167</v>
      </c>
      <c r="TNL16" s="97">
        <v>20.96</v>
      </c>
      <c r="TNM16" s="99">
        <f>TNL16*TNK16</f>
        <v>3500.32</v>
      </c>
      <c r="TNN16" s="94">
        <f>TNG16-TNK16</f>
        <v>205</v>
      </c>
      <c r="TNO16" s="97">
        <v>16.77</v>
      </c>
      <c r="TNP16" s="99">
        <f>TNO16*TNN16</f>
        <v>3437.85</v>
      </c>
      <c r="TNQ16" s="99">
        <f>TNP16+TNM16</f>
        <v>6938.17</v>
      </c>
      <c r="TNR16" s="94"/>
      <c r="TNS16" s="99">
        <f>TNQ16+TNR16</f>
        <v>6938.17</v>
      </c>
      <c r="TNU16" s="49">
        <v>10</v>
      </c>
      <c r="TNV16" s="94" t="s">
        <v>631</v>
      </c>
      <c r="TNW16" s="49">
        <v>372</v>
      </c>
      <c r="TNX16" s="49" t="s">
        <v>625</v>
      </c>
      <c r="TNY16" s="95" t="s">
        <v>632</v>
      </c>
      <c r="TNZ16" s="49" t="s">
        <v>629</v>
      </c>
      <c r="TOA16" s="96">
        <v>167</v>
      </c>
      <c r="TOB16" s="97">
        <v>20.96</v>
      </c>
      <c r="TOC16" s="99">
        <f>TOB16*TOA16</f>
        <v>3500.32</v>
      </c>
      <c r="TOD16" s="94">
        <f>TNW16-TOA16</f>
        <v>205</v>
      </c>
      <c r="TOE16" s="97">
        <v>16.77</v>
      </c>
      <c r="TOF16" s="99">
        <f>TOE16*TOD16</f>
        <v>3437.85</v>
      </c>
      <c r="TOG16" s="99">
        <f>TOF16+TOC16</f>
        <v>6938.17</v>
      </c>
      <c r="TOH16" s="94"/>
      <c r="TOI16" s="99">
        <f>TOG16+TOH16</f>
        <v>6938.17</v>
      </c>
      <c r="TOK16" s="49">
        <v>10</v>
      </c>
      <c r="TOL16" s="94" t="s">
        <v>631</v>
      </c>
      <c r="TOM16" s="49">
        <v>372</v>
      </c>
      <c r="TON16" s="49" t="s">
        <v>625</v>
      </c>
      <c r="TOO16" s="95" t="s">
        <v>632</v>
      </c>
      <c r="TOP16" s="49" t="s">
        <v>629</v>
      </c>
      <c r="TOQ16" s="96">
        <v>167</v>
      </c>
      <c r="TOR16" s="97">
        <v>20.96</v>
      </c>
      <c r="TOS16" s="99">
        <f>TOR16*TOQ16</f>
        <v>3500.32</v>
      </c>
      <c r="TOT16" s="94">
        <f>TOM16-TOQ16</f>
        <v>205</v>
      </c>
      <c r="TOU16" s="97">
        <v>16.77</v>
      </c>
      <c r="TOV16" s="99">
        <f>TOU16*TOT16</f>
        <v>3437.85</v>
      </c>
      <c r="TOW16" s="99">
        <f>TOV16+TOS16</f>
        <v>6938.17</v>
      </c>
      <c r="TOX16" s="94"/>
      <c r="TOY16" s="99">
        <f>TOW16+TOX16</f>
        <v>6938.17</v>
      </c>
      <c r="TPA16" s="49">
        <v>10</v>
      </c>
      <c r="TPB16" s="94" t="s">
        <v>631</v>
      </c>
      <c r="TPC16" s="49">
        <v>372</v>
      </c>
      <c r="TPD16" s="49" t="s">
        <v>625</v>
      </c>
      <c r="TPE16" s="95" t="s">
        <v>632</v>
      </c>
      <c r="TPF16" s="49" t="s">
        <v>629</v>
      </c>
      <c r="TPG16" s="96">
        <v>167</v>
      </c>
      <c r="TPH16" s="97">
        <v>20.96</v>
      </c>
      <c r="TPI16" s="99">
        <f>TPH16*TPG16</f>
        <v>3500.32</v>
      </c>
      <c r="TPJ16" s="94">
        <f>TPC16-TPG16</f>
        <v>205</v>
      </c>
      <c r="TPK16" s="97">
        <v>16.77</v>
      </c>
      <c r="TPL16" s="99">
        <f>TPK16*TPJ16</f>
        <v>3437.85</v>
      </c>
      <c r="TPM16" s="99">
        <f>TPL16+TPI16</f>
        <v>6938.17</v>
      </c>
      <c r="TPN16" s="94"/>
      <c r="TPO16" s="99">
        <f>TPM16+TPN16</f>
        <v>6938.17</v>
      </c>
      <c r="TPQ16" s="49">
        <v>10</v>
      </c>
      <c r="TPR16" s="94" t="s">
        <v>631</v>
      </c>
      <c r="TPS16" s="49">
        <v>372</v>
      </c>
      <c r="TPT16" s="49" t="s">
        <v>625</v>
      </c>
      <c r="TPU16" s="95" t="s">
        <v>632</v>
      </c>
      <c r="TPV16" s="49" t="s">
        <v>629</v>
      </c>
      <c r="TPW16" s="96">
        <v>167</v>
      </c>
      <c r="TPX16" s="97">
        <v>20.96</v>
      </c>
      <c r="TPY16" s="99">
        <f>TPX16*TPW16</f>
        <v>3500.32</v>
      </c>
      <c r="TPZ16" s="94">
        <f>TPS16-TPW16</f>
        <v>205</v>
      </c>
      <c r="TQA16" s="97">
        <v>16.77</v>
      </c>
      <c r="TQB16" s="99">
        <f>TQA16*TPZ16</f>
        <v>3437.85</v>
      </c>
      <c r="TQC16" s="99">
        <f>TQB16+TPY16</f>
        <v>6938.17</v>
      </c>
      <c r="TQD16" s="94"/>
      <c r="TQE16" s="99">
        <f>TQC16+TQD16</f>
        <v>6938.17</v>
      </c>
      <c r="TQG16" s="49">
        <v>10</v>
      </c>
      <c r="TQH16" s="94" t="s">
        <v>631</v>
      </c>
      <c r="TQI16" s="49">
        <v>372</v>
      </c>
      <c r="TQJ16" s="49" t="s">
        <v>625</v>
      </c>
      <c r="TQK16" s="95" t="s">
        <v>632</v>
      </c>
      <c r="TQL16" s="49" t="s">
        <v>629</v>
      </c>
      <c r="TQM16" s="96">
        <v>167</v>
      </c>
      <c r="TQN16" s="97">
        <v>20.96</v>
      </c>
      <c r="TQO16" s="99">
        <f>TQN16*TQM16</f>
        <v>3500.32</v>
      </c>
      <c r="TQP16" s="94">
        <f>TQI16-TQM16</f>
        <v>205</v>
      </c>
      <c r="TQQ16" s="97">
        <v>16.77</v>
      </c>
      <c r="TQR16" s="99">
        <f>TQQ16*TQP16</f>
        <v>3437.85</v>
      </c>
      <c r="TQS16" s="99">
        <f>TQR16+TQO16</f>
        <v>6938.17</v>
      </c>
      <c r="TQT16" s="94"/>
      <c r="TQU16" s="99">
        <f>TQS16+TQT16</f>
        <v>6938.17</v>
      </c>
      <c r="TQW16" s="49">
        <v>10</v>
      </c>
      <c r="TQX16" s="94" t="s">
        <v>631</v>
      </c>
      <c r="TQY16" s="49">
        <v>372</v>
      </c>
      <c r="TQZ16" s="49" t="s">
        <v>625</v>
      </c>
      <c r="TRA16" s="95" t="s">
        <v>632</v>
      </c>
      <c r="TRB16" s="49" t="s">
        <v>629</v>
      </c>
      <c r="TRC16" s="96">
        <v>167</v>
      </c>
      <c r="TRD16" s="97">
        <v>20.96</v>
      </c>
      <c r="TRE16" s="99">
        <f>TRD16*TRC16</f>
        <v>3500.32</v>
      </c>
      <c r="TRF16" s="94">
        <f>TQY16-TRC16</f>
        <v>205</v>
      </c>
      <c r="TRG16" s="97">
        <v>16.77</v>
      </c>
      <c r="TRH16" s="99">
        <f>TRG16*TRF16</f>
        <v>3437.85</v>
      </c>
      <c r="TRI16" s="99">
        <f>TRH16+TRE16</f>
        <v>6938.17</v>
      </c>
      <c r="TRJ16" s="94"/>
      <c r="TRK16" s="99">
        <f>TRI16+TRJ16</f>
        <v>6938.17</v>
      </c>
      <c r="TRM16" s="49">
        <v>10</v>
      </c>
      <c r="TRN16" s="94" t="s">
        <v>631</v>
      </c>
      <c r="TRO16" s="49">
        <v>372</v>
      </c>
      <c r="TRP16" s="49" t="s">
        <v>625</v>
      </c>
      <c r="TRQ16" s="95" t="s">
        <v>632</v>
      </c>
      <c r="TRR16" s="49" t="s">
        <v>629</v>
      </c>
      <c r="TRS16" s="96">
        <v>167</v>
      </c>
      <c r="TRT16" s="97">
        <v>20.96</v>
      </c>
      <c r="TRU16" s="99">
        <f>TRT16*TRS16</f>
        <v>3500.32</v>
      </c>
      <c r="TRV16" s="94">
        <f>TRO16-TRS16</f>
        <v>205</v>
      </c>
      <c r="TRW16" s="97">
        <v>16.77</v>
      </c>
      <c r="TRX16" s="99">
        <f>TRW16*TRV16</f>
        <v>3437.85</v>
      </c>
      <c r="TRY16" s="99">
        <f>TRX16+TRU16</f>
        <v>6938.17</v>
      </c>
      <c r="TRZ16" s="94"/>
      <c r="TSA16" s="99">
        <f>TRY16+TRZ16</f>
        <v>6938.17</v>
      </c>
      <c r="TSC16" s="49">
        <v>10</v>
      </c>
      <c r="TSD16" s="94" t="s">
        <v>631</v>
      </c>
      <c r="TSE16" s="49">
        <v>372</v>
      </c>
      <c r="TSF16" s="49" t="s">
        <v>625</v>
      </c>
      <c r="TSG16" s="95" t="s">
        <v>632</v>
      </c>
      <c r="TSH16" s="49" t="s">
        <v>629</v>
      </c>
      <c r="TSI16" s="96">
        <v>167</v>
      </c>
      <c r="TSJ16" s="97">
        <v>20.96</v>
      </c>
      <c r="TSK16" s="99">
        <f>TSJ16*TSI16</f>
        <v>3500.32</v>
      </c>
      <c r="TSL16" s="94">
        <f>TSE16-TSI16</f>
        <v>205</v>
      </c>
      <c r="TSM16" s="97">
        <v>16.77</v>
      </c>
      <c r="TSN16" s="99">
        <f>TSM16*TSL16</f>
        <v>3437.85</v>
      </c>
      <c r="TSO16" s="99">
        <f>TSN16+TSK16</f>
        <v>6938.17</v>
      </c>
      <c r="TSP16" s="94"/>
      <c r="TSQ16" s="99">
        <f>TSO16+TSP16</f>
        <v>6938.17</v>
      </c>
      <c r="TSS16" s="49">
        <v>10</v>
      </c>
      <c r="TST16" s="94" t="s">
        <v>631</v>
      </c>
      <c r="TSU16" s="49">
        <v>372</v>
      </c>
      <c r="TSV16" s="49" t="s">
        <v>625</v>
      </c>
      <c r="TSW16" s="95" t="s">
        <v>632</v>
      </c>
      <c r="TSX16" s="49" t="s">
        <v>629</v>
      </c>
      <c r="TSY16" s="96">
        <v>167</v>
      </c>
      <c r="TSZ16" s="97">
        <v>20.96</v>
      </c>
      <c r="TTA16" s="99">
        <f>TSZ16*TSY16</f>
        <v>3500.32</v>
      </c>
      <c r="TTB16" s="94">
        <f>TSU16-TSY16</f>
        <v>205</v>
      </c>
      <c r="TTC16" s="97">
        <v>16.77</v>
      </c>
      <c r="TTD16" s="99">
        <f>TTC16*TTB16</f>
        <v>3437.85</v>
      </c>
      <c r="TTE16" s="99">
        <f>TTD16+TTA16</f>
        <v>6938.17</v>
      </c>
      <c r="TTF16" s="94"/>
      <c r="TTG16" s="99">
        <f>TTE16+TTF16</f>
        <v>6938.17</v>
      </c>
      <c r="TTI16" s="49">
        <v>10</v>
      </c>
      <c r="TTJ16" s="94" t="s">
        <v>631</v>
      </c>
      <c r="TTK16" s="49">
        <v>372</v>
      </c>
      <c r="TTL16" s="49" t="s">
        <v>625</v>
      </c>
      <c r="TTM16" s="95" t="s">
        <v>632</v>
      </c>
      <c r="TTN16" s="49" t="s">
        <v>629</v>
      </c>
      <c r="TTO16" s="96">
        <v>167</v>
      </c>
      <c r="TTP16" s="97">
        <v>20.96</v>
      </c>
      <c r="TTQ16" s="99">
        <f>TTP16*TTO16</f>
        <v>3500.32</v>
      </c>
      <c r="TTR16" s="94">
        <f>TTK16-TTO16</f>
        <v>205</v>
      </c>
      <c r="TTS16" s="97">
        <v>16.77</v>
      </c>
      <c r="TTT16" s="99">
        <f>TTS16*TTR16</f>
        <v>3437.85</v>
      </c>
      <c r="TTU16" s="99">
        <f>TTT16+TTQ16</f>
        <v>6938.17</v>
      </c>
      <c r="TTV16" s="94"/>
      <c r="TTW16" s="99">
        <f>TTU16+TTV16</f>
        <v>6938.17</v>
      </c>
      <c r="TTY16" s="49">
        <v>10</v>
      </c>
      <c r="TTZ16" s="94" t="s">
        <v>631</v>
      </c>
      <c r="TUA16" s="49">
        <v>372</v>
      </c>
      <c r="TUB16" s="49" t="s">
        <v>625</v>
      </c>
      <c r="TUC16" s="95" t="s">
        <v>632</v>
      </c>
      <c r="TUD16" s="49" t="s">
        <v>629</v>
      </c>
      <c r="TUE16" s="96">
        <v>167</v>
      </c>
      <c r="TUF16" s="97">
        <v>20.96</v>
      </c>
      <c r="TUG16" s="99">
        <f>TUF16*TUE16</f>
        <v>3500.32</v>
      </c>
      <c r="TUH16" s="94">
        <f>TUA16-TUE16</f>
        <v>205</v>
      </c>
      <c r="TUI16" s="97">
        <v>16.77</v>
      </c>
      <c r="TUJ16" s="99">
        <f>TUI16*TUH16</f>
        <v>3437.85</v>
      </c>
      <c r="TUK16" s="99">
        <f>TUJ16+TUG16</f>
        <v>6938.17</v>
      </c>
      <c r="TUL16" s="94"/>
      <c r="TUM16" s="99">
        <f>TUK16+TUL16</f>
        <v>6938.17</v>
      </c>
      <c r="TUO16" s="49">
        <v>10</v>
      </c>
      <c r="TUP16" s="94" t="s">
        <v>631</v>
      </c>
      <c r="TUQ16" s="49">
        <v>372</v>
      </c>
      <c r="TUR16" s="49" t="s">
        <v>625</v>
      </c>
      <c r="TUS16" s="95" t="s">
        <v>632</v>
      </c>
      <c r="TUT16" s="49" t="s">
        <v>629</v>
      </c>
      <c r="TUU16" s="96">
        <v>167</v>
      </c>
      <c r="TUV16" s="97">
        <v>20.96</v>
      </c>
      <c r="TUW16" s="99">
        <f>TUV16*TUU16</f>
        <v>3500.32</v>
      </c>
      <c r="TUX16" s="94">
        <f>TUQ16-TUU16</f>
        <v>205</v>
      </c>
      <c r="TUY16" s="97">
        <v>16.77</v>
      </c>
      <c r="TUZ16" s="99">
        <f>TUY16*TUX16</f>
        <v>3437.85</v>
      </c>
      <c r="TVA16" s="99">
        <f>TUZ16+TUW16</f>
        <v>6938.17</v>
      </c>
      <c r="TVB16" s="94"/>
      <c r="TVC16" s="99">
        <f>TVA16+TVB16</f>
        <v>6938.17</v>
      </c>
      <c r="TVE16" s="49">
        <v>10</v>
      </c>
      <c r="TVF16" s="94" t="s">
        <v>631</v>
      </c>
      <c r="TVG16" s="49">
        <v>372</v>
      </c>
      <c r="TVH16" s="49" t="s">
        <v>625</v>
      </c>
      <c r="TVI16" s="95" t="s">
        <v>632</v>
      </c>
      <c r="TVJ16" s="49" t="s">
        <v>629</v>
      </c>
      <c r="TVK16" s="96">
        <v>167</v>
      </c>
      <c r="TVL16" s="97">
        <v>20.96</v>
      </c>
      <c r="TVM16" s="99">
        <f>TVL16*TVK16</f>
        <v>3500.32</v>
      </c>
      <c r="TVN16" s="94">
        <f>TVG16-TVK16</f>
        <v>205</v>
      </c>
      <c r="TVO16" s="97">
        <v>16.77</v>
      </c>
      <c r="TVP16" s="99">
        <f>TVO16*TVN16</f>
        <v>3437.85</v>
      </c>
      <c r="TVQ16" s="99">
        <f>TVP16+TVM16</f>
        <v>6938.17</v>
      </c>
      <c r="TVR16" s="94"/>
      <c r="TVS16" s="99">
        <f>TVQ16+TVR16</f>
        <v>6938.17</v>
      </c>
      <c r="TVU16" s="49">
        <v>10</v>
      </c>
      <c r="TVV16" s="94" t="s">
        <v>631</v>
      </c>
      <c r="TVW16" s="49">
        <v>372</v>
      </c>
      <c r="TVX16" s="49" t="s">
        <v>625</v>
      </c>
      <c r="TVY16" s="95" t="s">
        <v>632</v>
      </c>
      <c r="TVZ16" s="49" t="s">
        <v>629</v>
      </c>
      <c r="TWA16" s="96">
        <v>167</v>
      </c>
      <c r="TWB16" s="97">
        <v>20.96</v>
      </c>
      <c r="TWC16" s="99">
        <f>TWB16*TWA16</f>
        <v>3500.32</v>
      </c>
      <c r="TWD16" s="94">
        <f>TVW16-TWA16</f>
        <v>205</v>
      </c>
      <c r="TWE16" s="97">
        <v>16.77</v>
      </c>
      <c r="TWF16" s="99">
        <f>TWE16*TWD16</f>
        <v>3437.85</v>
      </c>
      <c r="TWG16" s="99">
        <f>TWF16+TWC16</f>
        <v>6938.17</v>
      </c>
      <c r="TWH16" s="94"/>
      <c r="TWI16" s="99">
        <f>TWG16+TWH16</f>
        <v>6938.17</v>
      </c>
      <c r="TWK16" s="49">
        <v>10</v>
      </c>
      <c r="TWL16" s="94" t="s">
        <v>631</v>
      </c>
      <c r="TWM16" s="49">
        <v>372</v>
      </c>
      <c r="TWN16" s="49" t="s">
        <v>625</v>
      </c>
      <c r="TWO16" s="95" t="s">
        <v>632</v>
      </c>
      <c r="TWP16" s="49" t="s">
        <v>629</v>
      </c>
      <c r="TWQ16" s="96">
        <v>167</v>
      </c>
      <c r="TWR16" s="97">
        <v>20.96</v>
      </c>
      <c r="TWS16" s="99">
        <f>TWR16*TWQ16</f>
        <v>3500.32</v>
      </c>
      <c r="TWT16" s="94">
        <f>TWM16-TWQ16</f>
        <v>205</v>
      </c>
      <c r="TWU16" s="97">
        <v>16.77</v>
      </c>
      <c r="TWV16" s="99">
        <f>TWU16*TWT16</f>
        <v>3437.85</v>
      </c>
      <c r="TWW16" s="99">
        <f>TWV16+TWS16</f>
        <v>6938.17</v>
      </c>
      <c r="TWX16" s="94"/>
      <c r="TWY16" s="99">
        <f>TWW16+TWX16</f>
        <v>6938.17</v>
      </c>
      <c r="TXA16" s="49">
        <v>10</v>
      </c>
      <c r="TXB16" s="94" t="s">
        <v>631</v>
      </c>
      <c r="TXC16" s="49">
        <v>372</v>
      </c>
      <c r="TXD16" s="49" t="s">
        <v>625</v>
      </c>
      <c r="TXE16" s="95" t="s">
        <v>632</v>
      </c>
      <c r="TXF16" s="49" t="s">
        <v>629</v>
      </c>
      <c r="TXG16" s="96">
        <v>167</v>
      </c>
      <c r="TXH16" s="97">
        <v>20.96</v>
      </c>
      <c r="TXI16" s="99">
        <f>TXH16*TXG16</f>
        <v>3500.32</v>
      </c>
      <c r="TXJ16" s="94">
        <f>TXC16-TXG16</f>
        <v>205</v>
      </c>
      <c r="TXK16" s="97">
        <v>16.77</v>
      </c>
      <c r="TXL16" s="99">
        <f>TXK16*TXJ16</f>
        <v>3437.85</v>
      </c>
      <c r="TXM16" s="99">
        <f>TXL16+TXI16</f>
        <v>6938.17</v>
      </c>
      <c r="TXN16" s="94"/>
      <c r="TXO16" s="99">
        <f>TXM16+TXN16</f>
        <v>6938.17</v>
      </c>
      <c r="TXQ16" s="49">
        <v>10</v>
      </c>
      <c r="TXR16" s="94" t="s">
        <v>631</v>
      </c>
      <c r="TXS16" s="49">
        <v>372</v>
      </c>
      <c r="TXT16" s="49" t="s">
        <v>625</v>
      </c>
      <c r="TXU16" s="95" t="s">
        <v>632</v>
      </c>
      <c r="TXV16" s="49" t="s">
        <v>629</v>
      </c>
      <c r="TXW16" s="96">
        <v>167</v>
      </c>
      <c r="TXX16" s="97">
        <v>20.96</v>
      </c>
      <c r="TXY16" s="99">
        <f>TXX16*TXW16</f>
        <v>3500.32</v>
      </c>
      <c r="TXZ16" s="94">
        <f>TXS16-TXW16</f>
        <v>205</v>
      </c>
      <c r="TYA16" s="97">
        <v>16.77</v>
      </c>
      <c r="TYB16" s="99">
        <f>TYA16*TXZ16</f>
        <v>3437.85</v>
      </c>
      <c r="TYC16" s="99">
        <f>TYB16+TXY16</f>
        <v>6938.17</v>
      </c>
      <c r="TYD16" s="94"/>
      <c r="TYE16" s="99">
        <f>TYC16+TYD16</f>
        <v>6938.17</v>
      </c>
      <c r="TYG16" s="49">
        <v>10</v>
      </c>
      <c r="TYH16" s="94" t="s">
        <v>631</v>
      </c>
      <c r="TYI16" s="49">
        <v>372</v>
      </c>
      <c r="TYJ16" s="49" t="s">
        <v>625</v>
      </c>
      <c r="TYK16" s="95" t="s">
        <v>632</v>
      </c>
      <c r="TYL16" s="49" t="s">
        <v>629</v>
      </c>
      <c r="TYM16" s="96">
        <v>167</v>
      </c>
      <c r="TYN16" s="97">
        <v>20.96</v>
      </c>
      <c r="TYO16" s="99">
        <f>TYN16*TYM16</f>
        <v>3500.32</v>
      </c>
      <c r="TYP16" s="94">
        <f>TYI16-TYM16</f>
        <v>205</v>
      </c>
      <c r="TYQ16" s="97">
        <v>16.77</v>
      </c>
      <c r="TYR16" s="99">
        <f>TYQ16*TYP16</f>
        <v>3437.85</v>
      </c>
      <c r="TYS16" s="99">
        <f>TYR16+TYO16</f>
        <v>6938.17</v>
      </c>
      <c r="TYT16" s="94"/>
      <c r="TYU16" s="99">
        <f>TYS16+TYT16</f>
        <v>6938.17</v>
      </c>
      <c r="TYW16" s="49">
        <v>10</v>
      </c>
      <c r="TYX16" s="94" t="s">
        <v>631</v>
      </c>
      <c r="TYY16" s="49">
        <v>372</v>
      </c>
      <c r="TYZ16" s="49" t="s">
        <v>625</v>
      </c>
      <c r="TZA16" s="95" t="s">
        <v>632</v>
      </c>
      <c r="TZB16" s="49" t="s">
        <v>629</v>
      </c>
      <c r="TZC16" s="96">
        <v>167</v>
      </c>
      <c r="TZD16" s="97">
        <v>20.96</v>
      </c>
      <c r="TZE16" s="99">
        <f>TZD16*TZC16</f>
        <v>3500.32</v>
      </c>
      <c r="TZF16" s="94">
        <f>TYY16-TZC16</f>
        <v>205</v>
      </c>
      <c r="TZG16" s="97">
        <v>16.77</v>
      </c>
      <c r="TZH16" s="99">
        <f>TZG16*TZF16</f>
        <v>3437.85</v>
      </c>
      <c r="TZI16" s="99">
        <f>TZH16+TZE16</f>
        <v>6938.17</v>
      </c>
      <c r="TZJ16" s="94"/>
      <c r="TZK16" s="99">
        <f>TZI16+TZJ16</f>
        <v>6938.17</v>
      </c>
      <c r="TZM16" s="49">
        <v>10</v>
      </c>
      <c r="TZN16" s="94" t="s">
        <v>631</v>
      </c>
      <c r="TZO16" s="49">
        <v>372</v>
      </c>
      <c r="TZP16" s="49" t="s">
        <v>625</v>
      </c>
      <c r="TZQ16" s="95" t="s">
        <v>632</v>
      </c>
      <c r="TZR16" s="49" t="s">
        <v>629</v>
      </c>
      <c r="TZS16" s="96">
        <v>167</v>
      </c>
      <c r="TZT16" s="97">
        <v>20.96</v>
      </c>
      <c r="TZU16" s="99">
        <f>TZT16*TZS16</f>
        <v>3500.32</v>
      </c>
      <c r="TZV16" s="94">
        <f>TZO16-TZS16</f>
        <v>205</v>
      </c>
      <c r="TZW16" s="97">
        <v>16.77</v>
      </c>
      <c r="TZX16" s="99">
        <f>TZW16*TZV16</f>
        <v>3437.85</v>
      </c>
      <c r="TZY16" s="99">
        <f>TZX16+TZU16</f>
        <v>6938.17</v>
      </c>
      <c r="TZZ16" s="94"/>
      <c r="UAA16" s="99">
        <f>TZY16+TZZ16</f>
        <v>6938.17</v>
      </c>
      <c r="UAC16" s="49">
        <v>10</v>
      </c>
      <c r="UAD16" s="94" t="s">
        <v>631</v>
      </c>
      <c r="UAE16" s="49">
        <v>372</v>
      </c>
      <c r="UAF16" s="49" t="s">
        <v>625</v>
      </c>
      <c r="UAG16" s="95" t="s">
        <v>632</v>
      </c>
      <c r="UAH16" s="49" t="s">
        <v>629</v>
      </c>
      <c r="UAI16" s="96">
        <v>167</v>
      </c>
      <c r="UAJ16" s="97">
        <v>20.96</v>
      </c>
      <c r="UAK16" s="99">
        <f>UAJ16*UAI16</f>
        <v>3500.32</v>
      </c>
      <c r="UAL16" s="94">
        <f>UAE16-UAI16</f>
        <v>205</v>
      </c>
      <c r="UAM16" s="97">
        <v>16.77</v>
      </c>
      <c r="UAN16" s="99">
        <f>UAM16*UAL16</f>
        <v>3437.85</v>
      </c>
      <c r="UAO16" s="99">
        <f>UAN16+UAK16</f>
        <v>6938.17</v>
      </c>
      <c r="UAP16" s="94"/>
      <c r="UAQ16" s="99">
        <f>UAO16+UAP16</f>
        <v>6938.17</v>
      </c>
      <c r="UAS16" s="49">
        <v>10</v>
      </c>
      <c r="UAT16" s="94" t="s">
        <v>631</v>
      </c>
      <c r="UAU16" s="49">
        <v>372</v>
      </c>
      <c r="UAV16" s="49" t="s">
        <v>625</v>
      </c>
      <c r="UAW16" s="95" t="s">
        <v>632</v>
      </c>
      <c r="UAX16" s="49" t="s">
        <v>629</v>
      </c>
      <c r="UAY16" s="96">
        <v>167</v>
      </c>
      <c r="UAZ16" s="97">
        <v>20.96</v>
      </c>
      <c r="UBA16" s="99">
        <f>UAZ16*UAY16</f>
        <v>3500.32</v>
      </c>
      <c r="UBB16" s="94">
        <f>UAU16-UAY16</f>
        <v>205</v>
      </c>
      <c r="UBC16" s="97">
        <v>16.77</v>
      </c>
      <c r="UBD16" s="99">
        <f>UBC16*UBB16</f>
        <v>3437.85</v>
      </c>
      <c r="UBE16" s="99">
        <f>UBD16+UBA16</f>
        <v>6938.17</v>
      </c>
      <c r="UBF16" s="94"/>
      <c r="UBG16" s="99">
        <f>UBE16+UBF16</f>
        <v>6938.17</v>
      </c>
      <c r="UBI16" s="49">
        <v>10</v>
      </c>
      <c r="UBJ16" s="94" t="s">
        <v>631</v>
      </c>
      <c r="UBK16" s="49">
        <v>372</v>
      </c>
      <c r="UBL16" s="49" t="s">
        <v>625</v>
      </c>
      <c r="UBM16" s="95" t="s">
        <v>632</v>
      </c>
      <c r="UBN16" s="49" t="s">
        <v>629</v>
      </c>
      <c r="UBO16" s="96">
        <v>167</v>
      </c>
      <c r="UBP16" s="97">
        <v>20.96</v>
      </c>
      <c r="UBQ16" s="99">
        <f>UBP16*UBO16</f>
        <v>3500.32</v>
      </c>
      <c r="UBR16" s="94">
        <f>UBK16-UBO16</f>
        <v>205</v>
      </c>
      <c r="UBS16" s="97">
        <v>16.77</v>
      </c>
      <c r="UBT16" s="99">
        <f>UBS16*UBR16</f>
        <v>3437.85</v>
      </c>
      <c r="UBU16" s="99">
        <f>UBT16+UBQ16</f>
        <v>6938.17</v>
      </c>
      <c r="UBV16" s="94"/>
      <c r="UBW16" s="99">
        <f>UBU16+UBV16</f>
        <v>6938.17</v>
      </c>
      <c r="UBY16" s="49">
        <v>10</v>
      </c>
      <c r="UBZ16" s="94" t="s">
        <v>631</v>
      </c>
      <c r="UCA16" s="49">
        <v>372</v>
      </c>
      <c r="UCB16" s="49" t="s">
        <v>625</v>
      </c>
      <c r="UCC16" s="95" t="s">
        <v>632</v>
      </c>
      <c r="UCD16" s="49" t="s">
        <v>629</v>
      </c>
      <c r="UCE16" s="96">
        <v>167</v>
      </c>
      <c r="UCF16" s="97">
        <v>20.96</v>
      </c>
      <c r="UCG16" s="99">
        <f>UCF16*UCE16</f>
        <v>3500.32</v>
      </c>
      <c r="UCH16" s="94">
        <f>UCA16-UCE16</f>
        <v>205</v>
      </c>
      <c r="UCI16" s="97">
        <v>16.77</v>
      </c>
      <c r="UCJ16" s="99">
        <f>UCI16*UCH16</f>
        <v>3437.85</v>
      </c>
      <c r="UCK16" s="99">
        <f>UCJ16+UCG16</f>
        <v>6938.17</v>
      </c>
      <c r="UCL16" s="94"/>
      <c r="UCM16" s="99">
        <f>UCK16+UCL16</f>
        <v>6938.17</v>
      </c>
      <c r="UCO16" s="49">
        <v>10</v>
      </c>
      <c r="UCP16" s="94" t="s">
        <v>631</v>
      </c>
      <c r="UCQ16" s="49">
        <v>372</v>
      </c>
      <c r="UCR16" s="49" t="s">
        <v>625</v>
      </c>
      <c r="UCS16" s="95" t="s">
        <v>632</v>
      </c>
      <c r="UCT16" s="49" t="s">
        <v>629</v>
      </c>
      <c r="UCU16" s="96">
        <v>167</v>
      </c>
      <c r="UCV16" s="97">
        <v>20.96</v>
      </c>
      <c r="UCW16" s="99">
        <f>UCV16*UCU16</f>
        <v>3500.32</v>
      </c>
      <c r="UCX16" s="94">
        <f>UCQ16-UCU16</f>
        <v>205</v>
      </c>
      <c r="UCY16" s="97">
        <v>16.77</v>
      </c>
      <c r="UCZ16" s="99">
        <f>UCY16*UCX16</f>
        <v>3437.85</v>
      </c>
      <c r="UDA16" s="99">
        <f>UCZ16+UCW16</f>
        <v>6938.17</v>
      </c>
      <c r="UDB16" s="94"/>
      <c r="UDC16" s="99">
        <f>UDA16+UDB16</f>
        <v>6938.17</v>
      </c>
      <c r="UDE16" s="49">
        <v>10</v>
      </c>
      <c r="UDF16" s="94" t="s">
        <v>631</v>
      </c>
      <c r="UDG16" s="49">
        <v>372</v>
      </c>
      <c r="UDH16" s="49" t="s">
        <v>625</v>
      </c>
      <c r="UDI16" s="95" t="s">
        <v>632</v>
      </c>
      <c r="UDJ16" s="49" t="s">
        <v>629</v>
      </c>
      <c r="UDK16" s="96">
        <v>167</v>
      </c>
      <c r="UDL16" s="97">
        <v>20.96</v>
      </c>
      <c r="UDM16" s="99">
        <f>UDL16*UDK16</f>
        <v>3500.32</v>
      </c>
      <c r="UDN16" s="94">
        <f>UDG16-UDK16</f>
        <v>205</v>
      </c>
      <c r="UDO16" s="97">
        <v>16.77</v>
      </c>
      <c r="UDP16" s="99">
        <f>UDO16*UDN16</f>
        <v>3437.85</v>
      </c>
      <c r="UDQ16" s="99">
        <f>UDP16+UDM16</f>
        <v>6938.17</v>
      </c>
      <c r="UDR16" s="94"/>
      <c r="UDS16" s="99">
        <f>UDQ16+UDR16</f>
        <v>6938.17</v>
      </c>
      <c r="UDU16" s="49">
        <v>10</v>
      </c>
      <c r="UDV16" s="94" t="s">
        <v>631</v>
      </c>
      <c r="UDW16" s="49">
        <v>372</v>
      </c>
      <c r="UDX16" s="49" t="s">
        <v>625</v>
      </c>
      <c r="UDY16" s="95" t="s">
        <v>632</v>
      </c>
      <c r="UDZ16" s="49" t="s">
        <v>629</v>
      </c>
      <c r="UEA16" s="96">
        <v>167</v>
      </c>
      <c r="UEB16" s="97">
        <v>20.96</v>
      </c>
      <c r="UEC16" s="99">
        <f>UEB16*UEA16</f>
        <v>3500.32</v>
      </c>
      <c r="UED16" s="94">
        <f>UDW16-UEA16</f>
        <v>205</v>
      </c>
      <c r="UEE16" s="97">
        <v>16.77</v>
      </c>
      <c r="UEF16" s="99">
        <f>UEE16*UED16</f>
        <v>3437.85</v>
      </c>
      <c r="UEG16" s="99">
        <f>UEF16+UEC16</f>
        <v>6938.17</v>
      </c>
      <c r="UEH16" s="94"/>
      <c r="UEI16" s="99">
        <f>UEG16+UEH16</f>
        <v>6938.17</v>
      </c>
      <c r="UEK16" s="49">
        <v>10</v>
      </c>
      <c r="UEL16" s="94" t="s">
        <v>631</v>
      </c>
      <c r="UEM16" s="49">
        <v>372</v>
      </c>
      <c r="UEN16" s="49" t="s">
        <v>625</v>
      </c>
      <c r="UEO16" s="95" t="s">
        <v>632</v>
      </c>
      <c r="UEP16" s="49" t="s">
        <v>629</v>
      </c>
      <c r="UEQ16" s="96">
        <v>167</v>
      </c>
      <c r="UER16" s="97">
        <v>20.96</v>
      </c>
      <c r="UES16" s="99">
        <f>UER16*UEQ16</f>
        <v>3500.32</v>
      </c>
      <c r="UET16" s="94">
        <f>UEM16-UEQ16</f>
        <v>205</v>
      </c>
      <c r="UEU16" s="97">
        <v>16.77</v>
      </c>
      <c r="UEV16" s="99">
        <f>UEU16*UET16</f>
        <v>3437.85</v>
      </c>
      <c r="UEW16" s="99">
        <f>UEV16+UES16</f>
        <v>6938.17</v>
      </c>
      <c r="UEX16" s="94"/>
      <c r="UEY16" s="99">
        <f>UEW16+UEX16</f>
        <v>6938.17</v>
      </c>
      <c r="UFA16" s="49">
        <v>10</v>
      </c>
      <c r="UFB16" s="94" t="s">
        <v>631</v>
      </c>
      <c r="UFC16" s="49">
        <v>372</v>
      </c>
      <c r="UFD16" s="49" t="s">
        <v>625</v>
      </c>
      <c r="UFE16" s="95" t="s">
        <v>632</v>
      </c>
      <c r="UFF16" s="49" t="s">
        <v>629</v>
      </c>
      <c r="UFG16" s="96">
        <v>167</v>
      </c>
      <c r="UFH16" s="97">
        <v>20.96</v>
      </c>
      <c r="UFI16" s="99">
        <f>UFH16*UFG16</f>
        <v>3500.32</v>
      </c>
      <c r="UFJ16" s="94">
        <f>UFC16-UFG16</f>
        <v>205</v>
      </c>
      <c r="UFK16" s="97">
        <v>16.77</v>
      </c>
      <c r="UFL16" s="99">
        <f>UFK16*UFJ16</f>
        <v>3437.85</v>
      </c>
      <c r="UFM16" s="99">
        <f>UFL16+UFI16</f>
        <v>6938.17</v>
      </c>
      <c r="UFN16" s="94"/>
      <c r="UFO16" s="99">
        <f>UFM16+UFN16</f>
        <v>6938.17</v>
      </c>
      <c r="UFQ16" s="49">
        <v>10</v>
      </c>
      <c r="UFR16" s="94" t="s">
        <v>631</v>
      </c>
      <c r="UFS16" s="49">
        <v>372</v>
      </c>
      <c r="UFT16" s="49" t="s">
        <v>625</v>
      </c>
      <c r="UFU16" s="95" t="s">
        <v>632</v>
      </c>
      <c r="UFV16" s="49" t="s">
        <v>629</v>
      </c>
      <c r="UFW16" s="96">
        <v>167</v>
      </c>
      <c r="UFX16" s="97">
        <v>20.96</v>
      </c>
      <c r="UFY16" s="99">
        <f>UFX16*UFW16</f>
        <v>3500.32</v>
      </c>
      <c r="UFZ16" s="94">
        <f>UFS16-UFW16</f>
        <v>205</v>
      </c>
      <c r="UGA16" s="97">
        <v>16.77</v>
      </c>
      <c r="UGB16" s="99">
        <f>UGA16*UFZ16</f>
        <v>3437.85</v>
      </c>
      <c r="UGC16" s="99">
        <f>UGB16+UFY16</f>
        <v>6938.17</v>
      </c>
      <c r="UGD16" s="94"/>
      <c r="UGE16" s="99">
        <f>UGC16+UGD16</f>
        <v>6938.17</v>
      </c>
      <c r="UGG16" s="49">
        <v>10</v>
      </c>
      <c r="UGH16" s="94" t="s">
        <v>631</v>
      </c>
      <c r="UGI16" s="49">
        <v>372</v>
      </c>
      <c r="UGJ16" s="49" t="s">
        <v>625</v>
      </c>
      <c r="UGK16" s="95" t="s">
        <v>632</v>
      </c>
      <c r="UGL16" s="49" t="s">
        <v>629</v>
      </c>
      <c r="UGM16" s="96">
        <v>167</v>
      </c>
      <c r="UGN16" s="97">
        <v>20.96</v>
      </c>
      <c r="UGO16" s="99">
        <f>UGN16*UGM16</f>
        <v>3500.32</v>
      </c>
      <c r="UGP16" s="94">
        <f>UGI16-UGM16</f>
        <v>205</v>
      </c>
      <c r="UGQ16" s="97">
        <v>16.77</v>
      </c>
      <c r="UGR16" s="99">
        <f>UGQ16*UGP16</f>
        <v>3437.85</v>
      </c>
      <c r="UGS16" s="99">
        <f>UGR16+UGO16</f>
        <v>6938.17</v>
      </c>
      <c r="UGT16" s="94"/>
      <c r="UGU16" s="99">
        <f>UGS16+UGT16</f>
        <v>6938.17</v>
      </c>
      <c r="UGW16" s="49">
        <v>10</v>
      </c>
      <c r="UGX16" s="94" t="s">
        <v>631</v>
      </c>
      <c r="UGY16" s="49">
        <v>372</v>
      </c>
      <c r="UGZ16" s="49" t="s">
        <v>625</v>
      </c>
      <c r="UHA16" s="95" t="s">
        <v>632</v>
      </c>
      <c r="UHB16" s="49" t="s">
        <v>629</v>
      </c>
      <c r="UHC16" s="96">
        <v>167</v>
      </c>
      <c r="UHD16" s="97">
        <v>20.96</v>
      </c>
      <c r="UHE16" s="99">
        <f>UHD16*UHC16</f>
        <v>3500.32</v>
      </c>
      <c r="UHF16" s="94">
        <f>UGY16-UHC16</f>
        <v>205</v>
      </c>
      <c r="UHG16" s="97">
        <v>16.77</v>
      </c>
      <c r="UHH16" s="99">
        <f>UHG16*UHF16</f>
        <v>3437.85</v>
      </c>
      <c r="UHI16" s="99">
        <f>UHH16+UHE16</f>
        <v>6938.17</v>
      </c>
      <c r="UHJ16" s="94"/>
      <c r="UHK16" s="99">
        <f>UHI16+UHJ16</f>
        <v>6938.17</v>
      </c>
      <c r="UHM16" s="49">
        <v>10</v>
      </c>
      <c r="UHN16" s="94" t="s">
        <v>631</v>
      </c>
      <c r="UHO16" s="49">
        <v>372</v>
      </c>
      <c r="UHP16" s="49" t="s">
        <v>625</v>
      </c>
      <c r="UHQ16" s="95" t="s">
        <v>632</v>
      </c>
      <c r="UHR16" s="49" t="s">
        <v>629</v>
      </c>
      <c r="UHS16" s="96">
        <v>167</v>
      </c>
      <c r="UHT16" s="97">
        <v>20.96</v>
      </c>
      <c r="UHU16" s="99">
        <f>UHT16*UHS16</f>
        <v>3500.32</v>
      </c>
      <c r="UHV16" s="94">
        <f>UHO16-UHS16</f>
        <v>205</v>
      </c>
      <c r="UHW16" s="97">
        <v>16.77</v>
      </c>
      <c r="UHX16" s="99">
        <f>UHW16*UHV16</f>
        <v>3437.85</v>
      </c>
      <c r="UHY16" s="99">
        <f>UHX16+UHU16</f>
        <v>6938.17</v>
      </c>
      <c r="UHZ16" s="94"/>
      <c r="UIA16" s="99">
        <f>UHY16+UHZ16</f>
        <v>6938.17</v>
      </c>
      <c r="UIC16" s="49">
        <v>10</v>
      </c>
      <c r="UID16" s="94" t="s">
        <v>631</v>
      </c>
      <c r="UIE16" s="49">
        <v>372</v>
      </c>
      <c r="UIF16" s="49" t="s">
        <v>625</v>
      </c>
      <c r="UIG16" s="95" t="s">
        <v>632</v>
      </c>
      <c r="UIH16" s="49" t="s">
        <v>629</v>
      </c>
      <c r="UII16" s="96">
        <v>167</v>
      </c>
      <c r="UIJ16" s="97">
        <v>20.96</v>
      </c>
      <c r="UIK16" s="99">
        <f>UIJ16*UII16</f>
        <v>3500.32</v>
      </c>
      <c r="UIL16" s="94">
        <f>UIE16-UII16</f>
        <v>205</v>
      </c>
      <c r="UIM16" s="97">
        <v>16.77</v>
      </c>
      <c r="UIN16" s="99">
        <f>UIM16*UIL16</f>
        <v>3437.85</v>
      </c>
      <c r="UIO16" s="99">
        <f>UIN16+UIK16</f>
        <v>6938.17</v>
      </c>
      <c r="UIP16" s="94"/>
      <c r="UIQ16" s="99">
        <f>UIO16+UIP16</f>
        <v>6938.17</v>
      </c>
      <c r="UIS16" s="49">
        <v>10</v>
      </c>
      <c r="UIT16" s="94" t="s">
        <v>631</v>
      </c>
      <c r="UIU16" s="49">
        <v>372</v>
      </c>
      <c r="UIV16" s="49" t="s">
        <v>625</v>
      </c>
      <c r="UIW16" s="95" t="s">
        <v>632</v>
      </c>
      <c r="UIX16" s="49" t="s">
        <v>629</v>
      </c>
      <c r="UIY16" s="96">
        <v>167</v>
      </c>
      <c r="UIZ16" s="97">
        <v>20.96</v>
      </c>
      <c r="UJA16" s="99">
        <f>UIZ16*UIY16</f>
        <v>3500.32</v>
      </c>
      <c r="UJB16" s="94">
        <f>UIU16-UIY16</f>
        <v>205</v>
      </c>
      <c r="UJC16" s="97">
        <v>16.77</v>
      </c>
      <c r="UJD16" s="99">
        <f>UJC16*UJB16</f>
        <v>3437.85</v>
      </c>
      <c r="UJE16" s="99">
        <f>UJD16+UJA16</f>
        <v>6938.17</v>
      </c>
      <c r="UJF16" s="94"/>
      <c r="UJG16" s="99">
        <f>UJE16+UJF16</f>
        <v>6938.17</v>
      </c>
      <c r="UJI16" s="49">
        <v>10</v>
      </c>
      <c r="UJJ16" s="94" t="s">
        <v>631</v>
      </c>
      <c r="UJK16" s="49">
        <v>372</v>
      </c>
      <c r="UJL16" s="49" t="s">
        <v>625</v>
      </c>
      <c r="UJM16" s="95" t="s">
        <v>632</v>
      </c>
      <c r="UJN16" s="49" t="s">
        <v>629</v>
      </c>
      <c r="UJO16" s="96">
        <v>167</v>
      </c>
      <c r="UJP16" s="97">
        <v>20.96</v>
      </c>
      <c r="UJQ16" s="99">
        <f>UJP16*UJO16</f>
        <v>3500.32</v>
      </c>
      <c r="UJR16" s="94">
        <f>UJK16-UJO16</f>
        <v>205</v>
      </c>
      <c r="UJS16" s="97">
        <v>16.77</v>
      </c>
      <c r="UJT16" s="99">
        <f>UJS16*UJR16</f>
        <v>3437.85</v>
      </c>
      <c r="UJU16" s="99">
        <f>UJT16+UJQ16</f>
        <v>6938.17</v>
      </c>
      <c r="UJV16" s="94"/>
      <c r="UJW16" s="99">
        <f>UJU16+UJV16</f>
        <v>6938.17</v>
      </c>
      <c r="UJY16" s="49">
        <v>10</v>
      </c>
      <c r="UJZ16" s="94" t="s">
        <v>631</v>
      </c>
      <c r="UKA16" s="49">
        <v>372</v>
      </c>
      <c r="UKB16" s="49" t="s">
        <v>625</v>
      </c>
      <c r="UKC16" s="95" t="s">
        <v>632</v>
      </c>
      <c r="UKD16" s="49" t="s">
        <v>629</v>
      </c>
      <c r="UKE16" s="96">
        <v>167</v>
      </c>
      <c r="UKF16" s="97">
        <v>20.96</v>
      </c>
      <c r="UKG16" s="99">
        <f>UKF16*UKE16</f>
        <v>3500.32</v>
      </c>
      <c r="UKH16" s="94">
        <f>UKA16-UKE16</f>
        <v>205</v>
      </c>
      <c r="UKI16" s="97">
        <v>16.77</v>
      </c>
      <c r="UKJ16" s="99">
        <f>UKI16*UKH16</f>
        <v>3437.85</v>
      </c>
      <c r="UKK16" s="99">
        <f>UKJ16+UKG16</f>
        <v>6938.17</v>
      </c>
      <c r="UKL16" s="94"/>
      <c r="UKM16" s="99">
        <f>UKK16+UKL16</f>
        <v>6938.17</v>
      </c>
      <c r="UKO16" s="49">
        <v>10</v>
      </c>
      <c r="UKP16" s="94" t="s">
        <v>631</v>
      </c>
      <c r="UKQ16" s="49">
        <v>372</v>
      </c>
      <c r="UKR16" s="49" t="s">
        <v>625</v>
      </c>
      <c r="UKS16" s="95" t="s">
        <v>632</v>
      </c>
      <c r="UKT16" s="49" t="s">
        <v>629</v>
      </c>
      <c r="UKU16" s="96">
        <v>167</v>
      </c>
      <c r="UKV16" s="97">
        <v>20.96</v>
      </c>
      <c r="UKW16" s="99">
        <f>UKV16*UKU16</f>
        <v>3500.32</v>
      </c>
      <c r="UKX16" s="94">
        <f>UKQ16-UKU16</f>
        <v>205</v>
      </c>
      <c r="UKY16" s="97">
        <v>16.77</v>
      </c>
      <c r="UKZ16" s="99">
        <f>UKY16*UKX16</f>
        <v>3437.85</v>
      </c>
      <c r="ULA16" s="99">
        <f>UKZ16+UKW16</f>
        <v>6938.17</v>
      </c>
      <c r="ULB16" s="94"/>
      <c r="ULC16" s="99">
        <f>ULA16+ULB16</f>
        <v>6938.17</v>
      </c>
      <c r="ULE16" s="49">
        <v>10</v>
      </c>
      <c r="ULF16" s="94" t="s">
        <v>631</v>
      </c>
      <c r="ULG16" s="49">
        <v>372</v>
      </c>
      <c r="ULH16" s="49" t="s">
        <v>625</v>
      </c>
      <c r="ULI16" s="95" t="s">
        <v>632</v>
      </c>
      <c r="ULJ16" s="49" t="s">
        <v>629</v>
      </c>
      <c r="ULK16" s="96">
        <v>167</v>
      </c>
      <c r="ULL16" s="97">
        <v>20.96</v>
      </c>
      <c r="ULM16" s="99">
        <f>ULL16*ULK16</f>
        <v>3500.32</v>
      </c>
      <c r="ULN16" s="94">
        <f>ULG16-ULK16</f>
        <v>205</v>
      </c>
      <c r="ULO16" s="97">
        <v>16.77</v>
      </c>
      <c r="ULP16" s="99">
        <f>ULO16*ULN16</f>
        <v>3437.85</v>
      </c>
      <c r="ULQ16" s="99">
        <f>ULP16+ULM16</f>
        <v>6938.17</v>
      </c>
      <c r="ULR16" s="94"/>
      <c r="ULS16" s="99">
        <f>ULQ16+ULR16</f>
        <v>6938.17</v>
      </c>
      <c r="ULU16" s="49">
        <v>10</v>
      </c>
      <c r="ULV16" s="94" t="s">
        <v>631</v>
      </c>
      <c r="ULW16" s="49">
        <v>372</v>
      </c>
      <c r="ULX16" s="49" t="s">
        <v>625</v>
      </c>
      <c r="ULY16" s="95" t="s">
        <v>632</v>
      </c>
      <c r="ULZ16" s="49" t="s">
        <v>629</v>
      </c>
      <c r="UMA16" s="96">
        <v>167</v>
      </c>
      <c r="UMB16" s="97">
        <v>20.96</v>
      </c>
      <c r="UMC16" s="99">
        <f>UMB16*UMA16</f>
        <v>3500.32</v>
      </c>
      <c r="UMD16" s="94">
        <f>ULW16-UMA16</f>
        <v>205</v>
      </c>
      <c r="UME16" s="97">
        <v>16.77</v>
      </c>
      <c r="UMF16" s="99">
        <f>UME16*UMD16</f>
        <v>3437.85</v>
      </c>
      <c r="UMG16" s="99">
        <f>UMF16+UMC16</f>
        <v>6938.17</v>
      </c>
      <c r="UMH16" s="94"/>
      <c r="UMI16" s="99">
        <f>UMG16+UMH16</f>
        <v>6938.17</v>
      </c>
      <c r="UMK16" s="49">
        <v>10</v>
      </c>
      <c r="UML16" s="94" t="s">
        <v>631</v>
      </c>
      <c r="UMM16" s="49">
        <v>372</v>
      </c>
      <c r="UMN16" s="49" t="s">
        <v>625</v>
      </c>
      <c r="UMO16" s="95" t="s">
        <v>632</v>
      </c>
      <c r="UMP16" s="49" t="s">
        <v>629</v>
      </c>
      <c r="UMQ16" s="96">
        <v>167</v>
      </c>
      <c r="UMR16" s="97">
        <v>20.96</v>
      </c>
      <c r="UMS16" s="99">
        <f>UMR16*UMQ16</f>
        <v>3500.32</v>
      </c>
      <c r="UMT16" s="94">
        <f>UMM16-UMQ16</f>
        <v>205</v>
      </c>
      <c r="UMU16" s="97">
        <v>16.77</v>
      </c>
      <c r="UMV16" s="99">
        <f>UMU16*UMT16</f>
        <v>3437.85</v>
      </c>
      <c r="UMW16" s="99">
        <f>UMV16+UMS16</f>
        <v>6938.17</v>
      </c>
      <c r="UMX16" s="94"/>
      <c r="UMY16" s="99">
        <f>UMW16+UMX16</f>
        <v>6938.17</v>
      </c>
      <c r="UNA16" s="49">
        <v>10</v>
      </c>
      <c r="UNB16" s="94" t="s">
        <v>631</v>
      </c>
      <c r="UNC16" s="49">
        <v>372</v>
      </c>
      <c r="UND16" s="49" t="s">
        <v>625</v>
      </c>
      <c r="UNE16" s="95" t="s">
        <v>632</v>
      </c>
      <c r="UNF16" s="49" t="s">
        <v>629</v>
      </c>
      <c r="UNG16" s="96">
        <v>167</v>
      </c>
      <c r="UNH16" s="97">
        <v>20.96</v>
      </c>
      <c r="UNI16" s="99">
        <f>UNH16*UNG16</f>
        <v>3500.32</v>
      </c>
      <c r="UNJ16" s="94">
        <f>UNC16-UNG16</f>
        <v>205</v>
      </c>
      <c r="UNK16" s="97">
        <v>16.77</v>
      </c>
      <c r="UNL16" s="99">
        <f>UNK16*UNJ16</f>
        <v>3437.85</v>
      </c>
      <c r="UNM16" s="99">
        <f>UNL16+UNI16</f>
        <v>6938.17</v>
      </c>
      <c r="UNN16" s="94"/>
      <c r="UNO16" s="99">
        <f>UNM16+UNN16</f>
        <v>6938.17</v>
      </c>
      <c r="UNQ16" s="49">
        <v>10</v>
      </c>
      <c r="UNR16" s="94" t="s">
        <v>631</v>
      </c>
      <c r="UNS16" s="49">
        <v>372</v>
      </c>
      <c r="UNT16" s="49" t="s">
        <v>625</v>
      </c>
      <c r="UNU16" s="95" t="s">
        <v>632</v>
      </c>
      <c r="UNV16" s="49" t="s">
        <v>629</v>
      </c>
      <c r="UNW16" s="96">
        <v>167</v>
      </c>
      <c r="UNX16" s="97">
        <v>20.96</v>
      </c>
      <c r="UNY16" s="99">
        <f>UNX16*UNW16</f>
        <v>3500.32</v>
      </c>
      <c r="UNZ16" s="94">
        <f>UNS16-UNW16</f>
        <v>205</v>
      </c>
      <c r="UOA16" s="97">
        <v>16.77</v>
      </c>
      <c r="UOB16" s="99">
        <f>UOA16*UNZ16</f>
        <v>3437.85</v>
      </c>
      <c r="UOC16" s="99">
        <f>UOB16+UNY16</f>
        <v>6938.17</v>
      </c>
      <c r="UOD16" s="94"/>
      <c r="UOE16" s="99">
        <f>UOC16+UOD16</f>
        <v>6938.17</v>
      </c>
      <c r="UOG16" s="49">
        <v>10</v>
      </c>
      <c r="UOH16" s="94" t="s">
        <v>631</v>
      </c>
      <c r="UOI16" s="49">
        <v>372</v>
      </c>
      <c r="UOJ16" s="49" t="s">
        <v>625</v>
      </c>
      <c r="UOK16" s="95" t="s">
        <v>632</v>
      </c>
      <c r="UOL16" s="49" t="s">
        <v>629</v>
      </c>
      <c r="UOM16" s="96">
        <v>167</v>
      </c>
      <c r="UON16" s="97">
        <v>20.96</v>
      </c>
      <c r="UOO16" s="99">
        <f>UON16*UOM16</f>
        <v>3500.32</v>
      </c>
      <c r="UOP16" s="94">
        <f>UOI16-UOM16</f>
        <v>205</v>
      </c>
      <c r="UOQ16" s="97">
        <v>16.77</v>
      </c>
      <c r="UOR16" s="99">
        <f>UOQ16*UOP16</f>
        <v>3437.85</v>
      </c>
      <c r="UOS16" s="99">
        <f>UOR16+UOO16</f>
        <v>6938.17</v>
      </c>
      <c r="UOT16" s="94"/>
      <c r="UOU16" s="99">
        <f>UOS16+UOT16</f>
        <v>6938.17</v>
      </c>
      <c r="UOW16" s="49">
        <v>10</v>
      </c>
      <c r="UOX16" s="94" t="s">
        <v>631</v>
      </c>
      <c r="UOY16" s="49">
        <v>372</v>
      </c>
      <c r="UOZ16" s="49" t="s">
        <v>625</v>
      </c>
      <c r="UPA16" s="95" t="s">
        <v>632</v>
      </c>
      <c r="UPB16" s="49" t="s">
        <v>629</v>
      </c>
      <c r="UPC16" s="96">
        <v>167</v>
      </c>
      <c r="UPD16" s="97">
        <v>20.96</v>
      </c>
      <c r="UPE16" s="99">
        <f>UPD16*UPC16</f>
        <v>3500.32</v>
      </c>
      <c r="UPF16" s="94">
        <f>UOY16-UPC16</f>
        <v>205</v>
      </c>
      <c r="UPG16" s="97">
        <v>16.77</v>
      </c>
      <c r="UPH16" s="99">
        <f>UPG16*UPF16</f>
        <v>3437.85</v>
      </c>
      <c r="UPI16" s="99">
        <f>UPH16+UPE16</f>
        <v>6938.17</v>
      </c>
      <c r="UPJ16" s="94"/>
      <c r="UPK16" s="99">
        <f>UPI16+UPJ16</f>
        <v>6938.17</v>
      </c>
      <c r="UPM16" s="49">
        <v>10</v>
      </c>
      <c r="UPN16" s="94" t="s">
        <v>631</v>
      </c>
      <c r="UPO16" s="49">
        <v>372</v>
      </c>
      <c r="UPP16" s="49" t="s">
        <v>625</v>
      </c>
      <c r="UPQ16" s="95" t="s">
        <v>632</v>
      </c>
      <c r="UPR16" s="49" t="s">
        <v>629</v>
      </c>
      <c r="UPS16" s="96">
        <v>167</v>
      </c>
      <c r="UPT16" s="97">
        <v>20.96</v>
      </c>
      <c r="UPU16" s="99">
        <f>UPT16*UPS16</f>
        <v>3500.32</v>
      </c>
      <c r="UPV16" s="94">
        <f>UPO16-UPS16</f>
        <v>205</v>
      </c>
      <c r="UPW16" s="97">
        <v>16.77</v>
      </c>
      <c r="UPX16" s="99">
        <f>UPW16*UPV16</f>
        <v>3437.85</v>
      </c>
      <c r="UPY16" s="99">
        <f>UPX16+UPU16</f>
        <v>6938.17</v>
      </c>
      <c r="UPZ16" s="94"/>
      <c r="UQA16" s="99">
        <f>UPY16+UPZ16</f>
        <v>6938.17</v>
      </c>
      <c r="UQC16" s="49">
        <v>10</v>
      </c>
      <c r="UQD16" s="94" t="s">
        <v>631</v>
      </c>
      <c r="UQE16" s="49">
        <v>372</v>
      </c>
      <c r="UQF16" s="49" t="s">
        <v>625</v>
      </c>
      <c r="UQG16" s="95" t="s">
        <v>632</v>
      </c>
      <c r="UQH16" s="49" t="s">
        <v>629</v>
      </c>
      <c r="UQI16" s="96">
        <v>167</v>
      </c>
      <c r="UQJ16" s="97">
        <v>20.96</v>
      </c>
      <c r="UQK16" s="99">
        <f>UQJ16*UQI16</f>
        <v>3500.32</v>
      </c>
      <c r="UQL16" s="94">
        <f>UQE16-UQI16</f>
        <v>205</v>
      </c>
      <c r="UQM16" s="97">
        <v>16.77</v>
      </c>
      <c r="UQN16" s="99">
        <f>UQM16*UQL16</f>
        <v>3437.85</v>
      </c>
      <c r="UQO16" s="99">
        <f>UQN16+UQK16</f>
        <v>6938.17</v>
      </c>
      <c r="UQP16" s="94"/>
      <c r="UQQ16" s="99">
        <f>UQO16+UQP16</f>
        <v>6938.17</v>
      </c>
      <c r="UQS16" s="49">
        <v>10</v>
      </c>
      <c r="UQT16" s="94" t="s">
        <v>631</v>
      </c>
      <c r="UQU16" s="49">
        <v>372</v>
      </c>
      <c r="UQV16" s="49" t="s">
        <v>625</v>
      </c>
      <c r="UQW16" s="95" t="s">
        <v>632</v>
      </c>
      <c r="UQX16" s="49" t="s">
        <v>629</v>
      </c>
      <c r="UQY16" s="96">
        <v>167</v>
      </c>
      <c r="UQZ16" s="97">
        <v>20.96</v>
      </c>
      <c r="URA16" s="99">
        <f>UQZ16*UQY16</f>
        <v>3500.32</v>
      </c>
      <c r="URB16" s="94">
        <f>UQU16-UQY16</f>
        <v>205</v>
      </c>
      <c r="URC16" s="97">
        <v>16.77</v>
      </c>
      <c r="URD16" s="99">
        <f>URC16*URB16</f>
        <v>3437.85</v>
      </c>
      <c r="URE16" s="99">
        <f>URD16+URA16</f>
        <v>6938.17</v>
      </c>
      <c r="URF16" s="94"/>
      <c r="URG16" s="99">
        <f>URE16+URF16</f>
        <v>6938.17</v>
      </c>
      <c r="URI16" s="49">
        <v>10</v>
      </c>
      <c r="URJ16" s="94" t="s">
        <v>631</v>
      </c>
      <c r="URK16" s="49">
        <v>372</v>
      </c>
      <c r="URL16" s="49" t="s">
        <v>625</v>
      </c>
      <c r="URM16" s="95" t="s">
        <v>632</v>
      </c>
      <c r="URN16" s="49" t="s">
        <v>629</v>
      </c>
      <c r="URO16" s="96">
        <v>167</v>
      </c>
      <c r="URP16" s="97">
        <v>20.96</v>
      </c>
      <c r="URQ16" s="99">
        <f>URP16*URO16</f>
        <v>3500.32</v>
      </c>
      <c r="URR16" s="94">
        <f>URK16-URO16</f>
        <v>205</v>
      </c>
      <c r="URS16" s="97">
        <v>16.77</v>
      </c>
      <c r="URT16" s="99">
        <f>URS16*URR16</f>
        <v>3437.85</v>
      </c>
      <c r="URU16" s="99">
        <f>URT16+URQ16</f>
        <v>6938.17</v>
      </c>
      <c r="URV16" s="94"/>
      <c r="URW16" s="99">
        <f>URU16+URV16</f>
        <v>6938.17</v>
      </c>
      <c r="URY16" s="49">
        <v>10</v>
      </c>
      <c r="URZ16" s="94" t="s">
        <v>631</v>
      </c>
      <c r="USA16" s="49">
        <v>372</v>
      </c>
      <c r="USB16" s="49" t="s">
        <v>625</v>
      </c>
      <c r="USC16" s="95" t="s">
        <v>632</v>
      </c>
      <c r="USD16" s="49" t="s">
        <v>629</v>
      </c>
      <c r="USE16" s="96">
        <v>167</v>
      </c>
      <c r="USF16" s="97">
        <v>20.96</v>
      </c>
      <c r="USG16" s="99">
        <f>USF16*USE16</f>
        <v>3500.32</v>
      </c>
      <c r="USH16" s="94">
        <f>USA16-USE16</f>
        <v>205</v>
      </c>
      <c r="USI16" s="97">
        <v>16.77</v>
      </c>
      <c r="USJ16" s="99">
        <f>USI16*USH16</f>
        <v>3437.85</v>
      </c>
      <c r="USK16" s="99">
        <f>USJ16+USG16</f>
        <v>6938.17</v>
      </c>
      <c r="USL16" s="94"/>
      <c r="USM16" s="99">
        <f>USK16+USL16</f>
        <v>6938.17</v>
      </c>
      <c r="USO16" s="49">
        <v>10</v>
      </c>
      <c r="USP16" s="94" t="s">
        <v>631</v>
      </c>
      <c r="USQ16" s="49">
        <v>372</v>
      </c>
      <c r="USR16" s="49" t="s">
        <v>625</v>
      </c>
      <c r="USS16" s="95" t="s">
        <v>632</v>
      </c>
      <c r="UST16" s="49" t="s">
        <v>629</v>
      </c>
      <c r="USU16" s="96">
        <v>167</v>
      </c>
      <c r="USV16" s="97">
        <v>20.96</v>
      </c>
      <c r="USW16" s="99">
        <f>USV16*USU16</f>
        <v>3500.32</v>
      </c>
      <c r="USX16" s="94">
        <f>USQ16-USU16</f>
        <v>205</v>
      </c>
      <c r="USY16" s="97">
        <v>16.77</v>
      </c>
      <c r="USZ16" s="99">
        <f>USY16*USX16</f>
        <v>3437.85</v>
      </c>
      <c r="UTA16" s="99">
        <f>USZ16+USW16</f>
        <v>6938.17</v>
      </c>
      <c r="UTB16" s="94"/>
      <c r="UTC16" s="99">
        <f>UTA16+UTB16</f>
        <v>6938.17</v>
      </c>
      <c r="UTE16" s="49">
        <v>10</v>
      </c>
      <c r="UTF16" s="94" t="s">
        <v>631</v>
      </c>
      <c r="UTG16" s="49">
        <v>372</v>
      </c>
      <c r="UTH16" s="49" t="s">
        <v>625</v>
      </c>
      <c r="UTI16" s="95" t="s">
        <v>632</v>
      </c>
      <c r="UTJ16" s="49" t="s">
        <v>629</v>
      </c>
      <c r="UTK16" s="96">
        <v>167</v>
      </c>
      <c r="UTL16" s="97">
        <v>20.96</v>
      </c>
      <c r="UTM16" s="99">
        <f>UTL16*UTK16</f>
        <v>3500.32</v>
      </c>
      <c r="UTN16" s="94">
        <f>UTG16-UTK16</f>
        <v>205</v>
      </c>
      <c r="UTO16" s="97">
        <v>16.77</v>
      </c>
      <c r="UTP16" s="99">
        <f>UTO16*UTN16</f>
        <v>3437.85</v>
      </c>
      <c r="UTQ16" s="99">
        <f>UTP16+UTM16</f>
        <v>6938.17</v>
      </c>
      <c r="UTR16" s="94"/>
      <c r="UTS16" s="99">
        <f>UTQ16+UTR16</f>
        <v>6938.17</v>
      </c>
      <c r="UTU16" s="49">
        <v>10</v>
      </c>
      <c r="UTV16" s="94" t="s">
        <v>631</v>
      </c>
      <c r="UTW16" s="49">
        <v>372</v>
      </c>
      <c r="UTX16" s="49" t="s">
        <v>625</v>
      </c>
      <c r="UTY16" s="95" t="s">
        <v>632</v>
      </c>
      <c r="UTZ16" s="49" t="s">
        <v>629</v>
      </c>
      <c r="UUA16" s="96">
        <v>167</v>
      </c>
      <c r="UUB16" s="97">
        <v>20.96</v>
      </c>
      <c r="UUC16" s="99">
        <f>UUB16*UUA16</f>
        <v>3500.32</v>
      </c>
      <c r="UUD16" s="94">
        <f>UTW16-UUA16</f>
        <v>205</v>
      </c>
      <c r="UUE16" s="97">
        <v>16.77</v>
      </c>
      <c r="UUF16" s="99">
        <f>UUE16*UUD16</f>
        <v>3437.85</v>
      </c>
      <c r="UUG16" s="99">
        <f>UUF16+UUC16</f>
        <v>6938.17</v>
      </c>
      <c r="UUH16" s="94"/>
      <c r="UUI16" s="99">
        <f>UUG16+UUH16</f>
        <v>6938.17</v>
      </c>
      <c r="UUK16" s="49">
        <v>10</v>
      </c>
      <c r="UUL16" s="94" t="s">
        <v>631</v>
      </c>
      <c r="UUM16" s="49">
        <v>372</v>
      </c>
      <c r="UUN16" s="49" t="s">
        <v>625</v>
      </c>
      <c r="UUO16" s="95" t="s">
        <v>632</v>
      </c>
      <c r="UUP16" s="49" t="s">
        <v>629</v>
      </c>
      <c r="UUQ16" s="96">
        <v>167</v>
      </c>
      <c r="UUR16" s="97">
        <v>20.96</v>
      </c>
      <c r="UUS16" s="99">
        <f>UUR16*UUQ16</f>
        <v>3500.32</v>
      </c>
      <c r="UUT16" s="94">
        <f>UUM16-UUQ16</f>
        <v>205</v>
      </c>
      <c r="UUU16" s="97">
        <v>16.77</v>
      </c>
      <c r="UUV16" s="99">
        <f>UUU16*UUT16</f>
        <v>3437.85</v>
      </c>
      <c r="UUW16" s="99">
        <f>UUV16+UUS16</f>
        <v>6938.17</v>
      </c>
      <c r="UUX16" s="94"/>
      <c r="UUY16" s="99">
        <f>UUW16+UUX16</f>
        <v>6938.17</v>
      </c>
      <c r="UVA16" s="49">
        <v>10</v>
      </c>
      <c r="UVB16" s="94" t="s">
        <v>631</v>
      </c>
      <c r="UVC16" s="49">
        <v>372</v>
      </c>
      <c r="UVD16" s="49" t="s">
        <v>625</v>
      </c>
      <c r="UVE16" s="95" t="s">
        <v>632</v>
      </c>
      <c r="UVF16" s="49" t="s">
        <v>629</v>
      </c>
      <c r="UVG16" s="96">
        <v>167</v>
      </c>
      <c r="UVH16" s="97">
        <v>20.96</v>
      </c>
      <c r="UVI16" s="99">
        <f>UVH16*UVG16</f>
        <v>3500.32</v>
      </c>
      <c r="UVJ16" s="94">
        <f>UVC16-UVG16</f>
        <v>205</v>
      </c>
      <c r="UVK16" s="97">
        <v>16.77</v>
      </c>
      <c r="UVL16" s="99">
        <f>UVK16*UVJ16</f>
        <v>3437.85</v>
      </c>
      <c r="UVM16" s="99">
        <f>UVL16+UVI16</f>
        <v>6938.17</v>
      </c>
      <c r="UVN16" s="94"/>
      <c r="UVO16" s="99">
        <f>UVM16+UVN16</f>
        <v>6938.17</v>
      </c>
      <c r="UVQ16" s="49">
        <v>10</v>
      </c>
      <c r="UVR16" s="94" t="s">
        <v>631</v>
      </c>
      <c r="UVS16" s="49">
        <v>372</v>
      </c>
      <c r="UVT16" s="49" t="s">
        <v>625</v>
      </c>
      <c r="UVU16" s="95" t="s">
        <v>632</v>
      </c>
      <c r="UVV16" s="49" t="s">
        <v>629</v>
      </c>
      <c r="UVW16" s="96">
        <v>167</v>
      </c>
      <c r="UVX16" s="97">
        <v>20.96</v>
      </c>
      <c r="UVY16" s="99">
        <f>UVX16*UVW16</f>
        <v>3500.32</v>
      </c>
      <c r="UVZ16" s="94">
        <f>UVS16-UVW16</f>
        <v>205</v>
      </c>
      <c r="UWA16" s="97">
        <v>16.77</v>
      </c>
      <c r="UWB16" s="99">
        <f>UWA16*UVZ16</f>
        <v>3437.85</v>
      </c>
      <c r="UWC16" s="99">
        <f>UWB16+UVY16</f>
        <v>6938.17</v>
      </c>
      <c r="UWD16" s="94"/>
      <c r="UWE16" s="99">
        <f>UWC16+UWD16</f>
        <v>6938.17</v>
      </c>
      <c r="UWG16" s="49">
        <v>10</v>
      </c>
      <c r="UWH16" s="94" t="s">
        <v>631</v>
      </c>
      <c r="UWI16" s="49">
        <v>372</v>
      </c>
      <c r="UWJ16" s="49" t="s">
        <v>625</v>
      </c>
      <c r="UWK16" s="95" t="s">
        <v>632</v>
      </c>
      <c r="UWL16" s="49" t="s">
        <v>629</v>
      </c>
      <c r="UWM16" s="96">
        <v>167</v>
      </c>
      <c r="UWN16" s="97">
        <v>20.96</v>
      </c>
      <c r="UWO16" s="99">
        <f>UWN16*UWM16</f>
        <v>3500.32</v>
      </c>
      <c r="UWP16" s="94">
        <f>UWI16-UWM16</f>
        <v>205</v>
      </c>
      <c r="UWQ16" s="97">
        <v>16.77</v>
      </c>
      <c r="UWR16" s="99">
        <f>UWQ16*UWP16</f>
        <v>3437.85</v>
      </c>
      <c r="UWS16" s="99">
        <f>UWR16+UWO16</f>
        <v>6938.17</v>
      </c>
      <c r="UWT16" s="94"/>
      <c r="UWU16" s="99">
        <f>UWS16+UWT16</f>
        <v>6938.17</v>
      </c>
      <c r="UWW16" s="49">
        <v>10</v>
      </c>
      <c r="UWX16" s="94" t="s">
        <v>631</v>
      </c>
      <c r="UWY16" s="49">
        <v>372</v>
      </c>
      <c r="UWZ16" s="49" t="s">
        <v>625</v>
      </c>
      <c r="UXA16" s="95" t="s">
        <v>632</v>
      </c>
      <c r="UXB16" s="49" t="s">
        <v>629</v>
      </c>
      <c r="UXC16" s="96">
        <v>167</v>
      </c>
      <c r="UXD16" s="97">
        <v>20.96</v>
      </c>
      <c r="UXE16" s="99">
        <f>UXD16*UXC16</f>
        <v>3500.32</v>
      </c>
      <c r="UXF16" s="94">
        <f>UWY16-UXC16</f>
        <v>205</v>
      </c>
      <c r="UXG16" s="97">
        <v>16.77</v>
      </c>
      <c r="UXH16" s="99">
        <f>UXG16*UXF16</f>
        <v>3437.85</v>
      </c>
      <c r="UXI16" s="99">
        <f>UXH16+UXE16</f>
        <v>6938.17</v>
      </c>
      <c r="UXJ16" s="94"/>
      <c r="UXK16" s="99">
        <f>UXI16+UXJ16</f>
        <v>6938.17</v>
      </c>
      <c r="UXM16" s="49">
        <v>10</v>
      </c>
      <c r="UXN16" s="94" t="s">
        <v>631</v>
      </c>
      <c r="UXO16" s="49">
        <v>372</v>
      </c>
      <c r="UXP16" s="49" t="s">
        <v>625</v>
      </c>
      <c r="UXQ16" s="95" t="s">
        <v>632</v>
      </c>
      <c r="UXR16" s="49" t="s">
        <v>629</v>
      </c>
      <c r="UXS16" s="96">
        <v>167</v>
      </c>
      <c r="UXT16" s="97">
        <v>20.96</v>
      </c>
      <c r="UXU16" s="99">
        <f>UXT16*UXS16</f>
        <v>3500.32</v>
      </c>
      <c r="UXV16" s="94">
        <f>UXO16-UXS16</f>
        <v>205</v>
      </c>
      <c r="UXW16" s="97">
        <v>16.77</v>
      </c>
      <c r="UXX16" s="99">
        <f>UXW16*UXV16</f>
        <v>3437.85</v>
      </c>
      <c r="UXY16" s="99">
        <f>UXX16+UXU16</f>
        <v>6938.17</v>
      </c>
      <c r="UXZ16" s="94"/>
      <c r="UYA16" s="99">
        <f>UXY16+UXZ16</f>
        <v>6938.17</v>
      </c>
      <c r="UYC16" s="49">
        <v>10</v>
      </c>
      <c r="UYD16" s="94" t="s">
        <v>631</v>
      </c>
      <c r="UYE16" s="49">
        <v>372</v>
      </c>
      <c r="UYF16" s="49" t="s">
        <v>625</v>
      </c>
      <c r="UYG16" s="95" t="s">
        <v>632</v>
      </c>
      <c r="UYH16" s="49" t="s">
        <v>629</v>
      </c>
      <c r="UYI16" s="96">
        <v>167</v>
      </c>
      <c r="UYJ16" s="97">
        <v>20.96</v>
      </c>
      <c r="UYK16" s="99">
        <f>UYJ16*UYI16</f>
        <v>3500.32</v>
      </c>
      <c r="UYL16" s="94">
        <f>UYE16-UYI16</f>
        <v>205</v>
      </c>
      <c r="UYM16" s="97">
        <v>16.77</v>
      </c>
      <c r="UYN16" s="99">
        <f>UYM16*UYL16</f>
        <v>3437.85</v>
      </c>
      <c r="UYO16" s="99">
        <f>UYN16+UYK16</f>
        <v>6938.17</v>
      </c>
      <c r="UYP16" s="94"/>
      <c r="UYQ16" s="99">
        <f>UYO16+UYP16</f>
        <v>6938.17</v>
      </c>
      <c r="UYS16" s="49">
        <v>10</v>
      </c>
      <c r="UYT16" s="94" t="s">
        <v>631</v>
      </c>
      <c r="UYU16" s="49">
        <v>372</v>
      </c>
      <c r="UYV16" s="49" t="s">
        <v>625</v>
      </c>
      <c r="UYW16" s="95" t="s">
        <v>632</v>
      </c>
      <c r="UYX16" s="49" t="s">
        <v>629</v>
      </c>
      <c r="UYY16" s="96">
        <v>167</v>
      </c>
      <c r="UYZ16" s="97">
        <v>20.96</v>
      </c>
      <c r="UZA16" s="99">
        <f>UYZ16*UYY16</f>
        <v>3500.32</v>
      </c>
      <c r="UZB16" s="94">
        <f>UYU16-UYY16</f>
        <v>205</v>
      </c>
      <c r="UZC16" s="97">
        <v>16.77</v>
      </c>
      <c r="UZD16" s="99">
        <f>UZC16*UZB16</f>
        <v>3437.85</v>
      </c>
      <c r="UZE16" s="99">
        <f>UZD16+UZA16</f>
        <v>6938.17</v>
      </c>
      <c r="UZF16" s="94"/>
      <c r="UZG16" s="99">
        <f>UZE16+UZF16</f>
        <v>6938.17</v>
      </c>
      <c r="UZI16" s="49">
        <v>10</v>
      </c>
      <c r="UZJ16" s="94" t="s">
        <v>631</v>
      </c>
      <c r="UZK16" s="49">
        <v>372</v>
      </c>
      <c r="UZL16" s="49" t="s">
        <v>625</v>
      </c>
      <c r="UZM16" s="95" t="s">
        <v>632</v>
      </c>
      <c r="UZN16" s="49" t="s">
        <v>629</v>
      </c>
      <c r="UZO16" s="96">
        <v>167</v>
      </c>
      <c r="UZP16" s="97">
        <v>20.96</v>
      </c>
      <c r="UZQ16" s="99">
        <f>UZP16*UZO16</f>
        <v>3500.32</v>
      </c>
      <c r="UZR16" s="94">
        <f>UZK16-UZO16</f>
        <v>205</v>
      </c>
      <c r="UZS16" s="97">
        <v>16.77</v>
      </c>
      <c r="UZT16" s="99">
        <f>UZS16*UZR16</f>
        <v>3437.85</v>
      </c>
      <c r="UZU16" s="99">
        <f>UZT16+UZQ16</f>
        <v>6938.17</v>
      </c>
      <c r="UZV16" s="94"/>
      <c r="UZW16" s="99">
        <f>UZU16+UZV16</f>
        <v>6938.17</v>
      </c>
      <c r="UZY16" s="49">
        <v>10</v>
      </c>
      <c r="UZZ16" s="94" t="s">
        <v>631</v>
      </c>
      <c r="VAA16" s="49">
        <v>372</v>
      </c>
      <c r="VAB16" s="49" t="s">
        <v>625</v>
      </c>
      <c r="VAC16" s="95" t="s">
        <v>632</v>
      </c>
      <c r="VAD16" s="49" t="s">
        <v>629</v>
      </c>
      <c r="VAE16" s="96">
        <v>167</v>
      </c>
      <c r="VAF16" s="97">
        <v>20.96</v>
      </c>
      <c r="VAG16" s="99">
        <f>VAF16*VAE16</f>
        <v>3500.32</v>
      </c>
      <c r="VAH16" s="94">
        <f>VAA16-VAE16</f>
        <v>205</v>
      </c>
      <c r="VAI16" s="97">
        <v>16.77</v>
      </c>
      <c r="VAJ16" s="99">
        <f>VAI16*VAH16</f>
        <v>3437.85</v>
      </c>
      <c r="VAK16" s="99">
        <f>VAJ16+VAG16</f>
        <v>6938.17</v>
      </c>
      <c r="VAL16" s="94"/>
      <c r="VAM16" s="99">
        <f>VAK16+VAL16</f>
        <v>6938.17</v>
      </c>
      <c r="VAO16" s="49">
        <v>10</v>
      </c>
      <c r="VAP16" s="94" t="s">
        <v>631</v>
      </c>
      <c r="VAQ16" s="49">
        <v>372</v>
      </c>
      <c r="VAR16" s="49" t="s">
        <v>625</v>
      </c>
      <c r="VAS16" s="95" t="s">
        <v>632</v>
      </c>
      <c r="VAT16" s="49" t="s">
        <v>629</v>
      </c>
      <c r="VAU16" s="96">
        <v>167</v>
      </c>
      <c r="VAV16" s="97">
        <v>20.96</v>
      </c>
      <c r="VAW16" s="99">
        <f>VAV16*VAU16</f>
        <v>3500.32</v>
      </c>
      <c r="VAX16" s="94">
        <f>VAQ16-VAU16</f>
        <v>205</v>
      </c>
      <c r="VAY16" s="97">
        <v>16.77</v>
      </c>
      <c r="VAZ16" s="99">
        <f>VAY16*VAX16</f>
        <v>3437.85</v>
      </c>
      <c r="VBA16" s="99">
        <f>VAZ16+VAW16</f>
        <v>6938.17</v>
      </c>
      <c r="VBB16" s="94"/>
      <c r="VBC16" s="99">
        <f>VBA16+VBB16</f>
        <v>6938.17</v>
      </c>
      <c r="VBE16" s="49">
        <v>10</v>
      </c>
      <c r="VBF16" s="94" t="s">
        <v>631</v>
      </c>
      <c r="VBG16" s="49">
        <v>372</v>
      </c>
      <c r="VBH16" s="49" t="s">
        <v>625</v>
      </c>
      <c r="VBI16" s="95" t="s">
        <v>632</v>
      </c>
      <c r="VBJ16" s="49" t="s">
        <v>629</v>
      </c>
      <c r="VBK16" s="96">
        <v>167</v>
      </c>
      <c r="VBL16" s="97">
        <v>20.96</v>
      </c>
      <c r="VBM16" s="99">
        <f>VBL16*VBK16</f>
        <v>3500.32</v>
      </c>
      <c r="VBN16" s="94">
        <f>VBG16-VBK16</f>
        <v>205</v>
      </c>
      <c r="VBO16" s="97">
        <v>16.77</v>
      </c>
      <c r="VBP16" s="99">
        <f>VBO16*VBN16</f>
        <v>3437.85</v>
      </c>
      <c r="VBQ16" s="99">
        <f>VBP16+VBM16</f>
        <v>6938.17</v>
      </c>
      <c r="VBR16" s="94"/>
      <c r="VBS16" s="99">
        <f>VBQ16+VBR16</f>
        <v>6938.17</v>
      </c>
      <c r="VBU16" s="49">
        <v>10</v>
      </c>
      <c r="VBV16" s="94" t="s">
        <v>631</v>
      </c>
      <c r="VBW16" s="49">
        <v>372</v>
      </c>
      <c r="VBX16" s="49" t="s">
        <v>625</v>
      </c>
      <c r="VBY16" s="95" t="s">
        <v>632</v>
      </c>
      <c r="VBZ16" s="49" t="s">
        <v>629</v>
      </c>
      <c r="VCA16" s="96">
        <v>167</v>
      </c>
      <c r="VCB16" s="97">
        <v>20.96</v>
      </c>
      <c r="VCC16" s="99">
        <f>VCB16*VCA16</f>
        <v>3500.32</v>
      </c>
      <c r="VCD16" s="94">
        <f>VBW16-VCA16</f>
        <v>205</v>
      </c>
      <c r="VCE16" s="97">
        <v>16.77</v>
      </c>
      <c r="VCF16" s="99">
        <f>VCE16*VCD16</f>
        <v>3437.85</v>
      </c>
      <c r="VCG16" s="99">
        <f>VCF16+VCC16</f>
        <v>6938.17</v>
      </c>
      <c r="VCH16" s="94"/>
      <c r="VCI16" s="99">
        <f>VCG16+VCH16</f>
        <v>6938.17</v>
      </c>
      <c r="VCK16" s="49">
        <v>10</v>
      </c>
      <c r="VCL16" s="94" t="s">
        <v>631</v>
      </c>
      <c r="VCM16" s="49">
        <v>372</v>
      </c>
      <c r="VCN16" s="49" t="s">
        <v>625</v>
      </c>
      <c r="VCO16" s="95" t="s">
        <v>632</v>
      </c>
      <c r="VCP16" s="49" t="s">
        <v>629</v>
      </c>
      <c r="VCQ16" s="96">
        <v>167</v>
      </c>
      <c r="VCR16" s="97">
        <v>20.96</v>
      </c>
      <c r="VCS16" s="99">
        <f>VCR16*VCQ16</f>
        <v>3500.32</v>
      </c>
      <c r="VCT16" s="94">
        <f>VCM16-VCQ16</f>
        <v>205</v>
      </c>
      <c r="VCU16" s="97">
        <v>16.77</v>
      </c>
      <c r="VCV16" s="99">
        <f>VCU16*VCT16</f>
        <v>3437.85</v>
      </c>
      <c r="VCW16" s="99">
        <f>VCV16+VCS16</f>
        <v>6938.17</v>
      </c>
      <c r="VCX16" s="94"/>
      <c r="VCY16" s="99">
        <f>VCW16+VCX16</f>
        <v>6938.17</v>
      </c>
      <c r="VDA16" s="49">
        <v>10</v>
      </c>
      <c r="VDB16" s="94" t="s">
        <v>631</v>
      </c>
      <c r="VDC16" s="49">
        <v>372</v>
      </c>
      <c r="VDD16" s="49" t="s">
        <v>625</v>
      </c>
      <c r="VDE16" s="95" t="s">
        <v>632</v>
      </c>
      <c r="VDF16" s="49" t="s">
        <v>629</v>
      </c>
      <c r="VDG16" s="96">
        <v>167</v>
      </c>
      <c r="VDH16" s="97">
        <v>20.96</v>
      </c>
      <c r="VDI16" s="99">
        <f>VDH16*VDG16</f>
        <v>3500.32</v>
      </c>
      <c r="VDJ16" s="94">
        <f>VDC16-VDG16</f>
        <v>205</v>
      </c>
      <c r="VDK16" s="97">
        <v>16.77</v>
      </c>
      <c r="VDL16" s="99">
        <f>VDK16*VDJ16</f>
        <v>3437.85</v>
      </c>
      <c r="VDM16" s="99">
        <f>VDL16+VDI16</f>
        <v>6938.17</v>
      </c>
      <c r="VDN16" s="94"/>
      <c r="VDO16" s="99">
        <f>VDM16+VDN16</f>
        <v>6938.17</v>
      </c>
      <c r="VDQ16" s="49">
        <v>10</v>
      </c>
      <c r="VDR16" s="94" t="s">
        <v>631</v>
      </c>
      <c r="VDS16" s="49">
        <v>372</v>
      </c>
      <c r="VDT16" s="49" t="s">
        <v>625</v>
      </c>
      <c r="VDU16" s="95" t="s">
        <v>632</v>
      </c>
      <c r="VDV16" s="49" t="s">
        <v>629</v>
      </c>
      <c r="VDW16" s="96">
        <v>167</v>
      </c>
      <c r="VDX16" s="97">
        <v>20.96</v>
      </c>
      <c r="VDY16" s="99">
        <f>VDX16*VDW16</f>
        <v>3500.32</v>
      </c>
      <c r="VDZ16" s="94">
        <f>VDS16-VDW16</f>
        <v>205</v>
      </c>
      <c r="VEA16" s="97">
        <v>16.77</v>
      </c>
      <c r="VEB16" s="99">
        <f>VEA16*VDZ16</f>
        <v>3437.85</v>
      </c>
      <c r="VEC16" s="99">
        <f>VEB16+VDY16</f>
        <v>6938.17</v>
      </c>
      <c r="VED16" s="94"/>
      <c r="VEE16" s="99">
        <f>VEC16+VED16</f>
        <v>6938.17</v>
      </c>
      <c r="VEG16" s="49">
        <v>10</v>
      </c>
      <c r="VEH16" s="94" t="s">
        <v>631</v>
      </c>
      <c r="VEI16" s="49">
        <v>372</v>
      </c>
      <c r="VEJ16" s="49" t="s">
        <v>625</v>
      </c>
      <c r="VEK16" s="95" t="s">
        <v>632</v>
      </c>
      <c r="VEL16" s="49" t="s">
        <v>629</v>
      </c>
      <c r="VEM16" s="96">
        <v>167</v>
      </c>
      <c r="VEN16" s="97">
        <v>20.96</v>
      </c>
      <c r="VEO16" s="99">
        <f>VEN16*VEM16</f>
        <v>3500.32</v>
      </c>
      <c r="VEP16" s="94">
        <f>VEI16-VEM16</f>
        <v>205</v>
      </c>
      <c r="VEQ16" s="97">
        <v>16.77</v>
      </c>
      <c r="VER16" s="99">
        <f>VEQ16*VEP16</f>
        <v>3437.85</v>
      </c>
      <c r="VES16" s="99">
        <f>VER16+VEO16</f>
        <v>6938.17</v>
      </c>
      <c r="VET16" s="94"/>
      <c r="VEU16" s="99">
        <f>VES16+VET16</f>
        <v>6938.17</v>
      </c>
      <c r="VEW16" s="49">
        <v>10</v>
      </c>
      <c r="VEX16" s="94" t="s">
        <v>631</v>
      </c>
      <c r="VEY16" s="49">
        <v>372</v>
      </c>
      <c r="VEZ16" s="49" t="s">
        <v>625</v>
      </c>
      <c r="VFA16" s="95" t="s">
        <v>632</v>
      </c>
      <c r="VFB16" s="49" t="s">
        <v>629</v>
      </c>
      <c r="VFC16" s="96">
        <v>167</v>
      </c>
      <c r="VFD16" s="97">
        <v>20.96</v>
      </c>
      <c r="VFE16" s="99">
        <f>VFD16*VFC16</f>
        <v>3500.32</v>
      </c>
      <c r="VFF16" s="94">
        <f>VEY16-VFC16</f>
        <v>205</v>
      </c>
      <c r="VFG16" s="97">
        <v>16.77</v>
      </c>
      <c r="VFH16" s="99">
        <f>VFG16*VFF16</f>
        <v>3437.85</v>
      </c>
      <c r="VFI16" s="99">
        <f>VFH16+VFE16</f>
        <v>6938.17</v>
      </c>
      <c r="VFJ16" s="94"/>
      <c r="VFK16" s="99">
        <f>VFI16+VFJ16</f>
        <v>6938.17</v>
      </c>
      <c r="VFM16" s="49">
        <v>10</v>
      </c>
      <c r="VFN16" s="94" t="s">
        <v>631</v>
      </c>
      <c r="VFO16" s="49">
        <v>372</v>
      </c>
      <c r="VFP16" s="49" t="s">
        <v>625</v>
      </c>
      <c r="VFQ16" s="95" t="s">
        <v>632</v>
      </c>
      <c r="VFR16" s="49" t="s">
        <v>629</v>
      </c>
      <c r="VFS16" s="96">
        <v>167</v>
      </c>
      <c r="VFT16" s="97">
        <v>20.96</v>
      </c>
      <c r="VFU16" s="99">
        <f>VFT16*VFS16</f>
        <v>3500.32</v>
      </c>
      <c r="VFV16" s="94">
        <f>VFO16-VFS16</f>
        <v>205</v>
      </c>
      <c r="VFW16" s="97">
        <v>16.77</v>
      </c>
      <c r="VFX16" s="99">
        <f>VFW16*VFV16</f>
        <v>3437.85</v>
      </c>
      <c r="VFY16" s="99">
        <f>VFX16+VFU16</f>
        <v>6938.17</v>
      </c>
      <c r="VFZ16" s="94"/>
      <c r="VGA16" s="99">
        <f>VFY16+VFZ16</f>
        <v>6938.17</v>
      </c>
      <c r="VGC16" s="49">
        <v>10</v>
      </c>
      <c r="VGD16" s="94" t="s">
        <v>631</v>
      </c>
      <c r="VGE16" s="49">
        <v>372</v>
      </c>
      <c r="VGF16" s="49" t="s">
        <v>625</v>
      </c>
      <c r="VGG16" s="95" t="s">
        <v>632</v>
      </c>
      <c r="VGH16" s="49" t="s">
        <v>629</v>
      </c>
      <c r="VGI16" s="96">
        <v>167</v>
      </c>
      <c r="VGJ16" s="97">
        <v>20.96</v>
      </c>
      <c r="VGK16" s="99">
        <f>VGJ16*VGI16</f>
        <v>3500.32</v>
      </c>
      <c r="VGL16" s="94">
        <f>VGE16-VGI16</f>
        <v>205</v>
      </c>
      <c r="VGM16" s="97">
        <v>16.77</v>
      </c>
      <c r="VGN16" s="99">
        <f>VGM16*VGL16</f>
        <v>3437.85</v>
      </c>
      <c r="VGO16" s="99">
        <f>VGN16+VGK16</f>
        <v>6938.17</v>
      </c>
      <c r="VGP16" s="94"/>
      <c r="VGQ16" s="99">
        <f>VGO16+VGP16</f>
        <v>6938.17</v>
      </c>
      <c r="VGS16" s="49">
        <v>10</v>
      </c>
      <c r="VGT16" s="94" t="s">
        <v>631</v>
      </c>
      <c r="VGU16" s="49">
        <v>372</v>
      </c>
      <c r="VGV16" s="49" t="s">
        <v>625</v>
      </c>
      <c r="VGW16" s="95" t="s">
        <v>632</v>
      </c>
      <c r="VGX16" s="49" t="s">
        <v>629</v>
      </c>
      <c r="VGY16" s="96">
        <v>167</v>
      </c>
      <c r="VGZ16" s="97">
        <v>20.96</v>
      </c>
      <c r="VHA16" s="99">
        <f>VGZ16*VGY16</f>
        <v>3500.32</v>
      </c>
      <c r="VHB16" s="94">
        <f>VGU16-VGY16</f>
        <v>205</v>
      </c>
      <c r="VHC16" s="97">
        <v>16.77</v>
      </c>
      <c r="VHD16" s="99">
        <f>VHC16*VHB16</f>
        <v>3437.85</v>
      </c>
      <c r="VHE16" s="99">
        <f>VHD16+VHA16</f>
        <v>6938.17</v>
      </c>
      <c r="VHF16" s="94"/>
      <c r="VHG16" s="99">
        <f>VHE16+VHF16</f>
        <v>6938.17</v>
      </c>
      <c r="VHI16" s="49">
        <v>10</v>
      </c>
      <c r="VHJ16" s="94" t="s">
        <v>631</v>
      </c>
      <c r="VHK16" s="49">
        <v>372</v>
      </c>
      <c r="VHL16" s="49" t="s">
        <v>625</v>
      </c>
      <c r="VHM16" s="95" t="s">
        <v>632</v>
      </c>
      <c r="VHN16" s="49" t="s">
        <v>629</v>
      </c>
      <c r="VHO16" s="96">
        <v>167</v>
      </c>
      <c r="VHP16" s="97">
        <v>20.96</v>
      </c>
      <c r="VHQ16" s="99">
        <f>VHP16*VHO16</f>
        <v>3500.32</v>
      </c>
      <c r="VHR16" s="94">
        <f>VHK16-VHO16</f>
        <v>205</v>
      </c>
      <c r="VHS16" s="97">
        <v>16.77</v>
      </c>
      <c r="VHT16" s="99">
        <f>VHS16*VHR16</f>
        <v>3437.85</v>
      </c>
      <c r="VHU16" s="99">
        <f>VHT16+VHQ16</f>
        <v>6938.17</v>
      </c>
      <c r="VHV16" s="94"/>
      <c r="VHW16" s="99">
        <f>VHU16+VHV16</f>
        <v>6938.17</v>
      </c>
      <c r="VHY16" s="49">
        <v>10</v>
      </c>
      <c r="VHZ16" s="94" t="s">
        <v>631</v>
      </c>
      <c r="VIA16" s="49">
        <v>372</v>
      </c>
      <c r="VIB16" s="49" t="s">
        <v>625</v>
      </c>
      <c r="VIC16" s="95" t="s">
        <v>632</v>
      </c>
      <c r="VID16" s="49" t="s">
        <v>629</v>
      </c>
      <c r="VIE16" s="96">
        <v>167</v>
      </c>
      <c r="VIF16" s="97">
        <v>20.96</v>
      </c>
      <c r="VIG16" s="99">
        <f>VIF16*VIE16</f>
        <v>3500.32</v>
      </c>
      <c r="VIH16" s="94">
        <f>VIA16-VIE16</f>
        <v>205</v>
      </c>
      <c r="VII16" s="97">
        <v>16.77</v>
      </c>
      <c r="VIJ16" s="99">
        <f>VII16*VIH16</f>
        <v>3437.85</v>
      </c>
      <c r="VIK16" s="99">
        <f>VIJ16+VIG16</f>
        <v>6938.17</v>
      </c>
      <c r="VIL16" s="94"/>
      <c r="VIM16" s="99">
        <f>VIK16+VIL16</f>
        <v>6938.17</v>
      </c>
      <c r="VIO16" s="49">
        <v>10</v>
      </c>
      <c r="VIP16" s="94" t="s">
        <v>631</v>
      </c>
      <c r="VIQ16" s="49">
        <v>372</v>
      </c>
      <c r="VIR16" s="49" t="s">
        <v>625</v>
      </c>
      <c r="VIS16" s="95" t="s">
        <v>632</v>
      </c>
      <c r="VIT16" s="49" t="s">
        <v>629</v>
      </c>
      <c r="VIU16" s="96">
        <v>167</v>
      </c>
      <c r="VIV16" s="97">
        <v>20.96</v>
      </c>
      <c r="VIW16" s="99">
        <f>VIV16*VIU16</f>
        <v>3500.32</v>
      </c>
      <c r="VIX16" s="94">
        <f>VIQ16-VIU16</f>
        <v>205</v>
      </c>
      <c r="VIY16" s="97">
        <v>16.77</v>
      </c>
      <c r="VIZ16" s="99">
        <f>VIY16*VIX16</f>
        <v>3437.85</v>
      </c>
      <c r="VJA16" s="99">
        <f>VIZ16+VIW16</f>
        <v>6938.17</v>
      </c>
      <c r="VJB16" s="94"/>
      <c r="VJC16" s="99">
        <f>VJA16+VJB16</f>
        <v>6938.17</v>
      </c>
      <c r="VJE16" s="49">
        <v>10</v>
      </c>
      <c r="VJF16" s="94" t="s">
        <v>631</v>
      </c>
      <c r="VJG16" s="49">
        <v>372</v>
      </c>
      <c r="VJH16" s="49" t="s">
        <v>625</v>
      </c>
      <c r="VJI16" s="95" t="s">
        <v>632</v>
      </c>
      <c r="VJJ16" s="49" t="s">
        <v>629</v>
      </c>
      <c r="VJK16" s="96">
        <v>167</v>
      </c>
      <c r="VJL16" s="97">
        <v>20.96</v>
      </c>
      <c r="VJM16" s="99">
        <f>VJL16*VJK16</f>
        <v>3500.32</v>
      </c>
      <c r="VJN16" s="94">
        <f>VJG16-VJK16</f>
        <v>205</v>
      </c>
      <c r="VJO16" s="97">
        <v>16.77</v>
      </c>
      <c r="VJP16" s="99">
        <f>VJO16*VJN16</f>
        <v>3437.85</v>
      </c>
      <c r="VJQ16" s="99">
        <f>VJP16+VJM16</f>
        <v>6938.17</v>
      </c>
      <c r="VJR16" s="94"/>
      <c r="VJS16" s="99">
        <f>VJQ16+VJR16</f>
        <v>6938.17</v>
      </c>
      <c r="VJU16" s="49">
        <v>10</v>
      </c>
      <c r="VJV16" s="94" t="s">
        <v>631</v>
      </c>
      <c r="VJW16" s="49">
        <v>372</v>
      </c>
      <c r="VJX16" s="49" t="s">
        <v>625</v>
      </c>
      <c r="VJY16" s="95" t="s">
        <v>632</v>
      </c>
      <c r="VJZ16" s="49" t="s">
        <v>629</v>
      </c>
      <c r="VKA16" s="96">
        <v>167</v>
      </c>
      <c r="VKB16" s="97">
        <v>20.96</v>
      </c>
      <c r="VKC16" s="99">
        <f>VKB16*VKA16</f>
        <v>3500.32</v>
      </c>
      <c r="VKD16" s="94">
        <f>VJW16-VKA16</f>
        <v>205</v>
      </c>
      <c r="VKE16" s="97">
        <v>16.77</v>
      </c>
      <c r="VKF16" s="99">
        <f>VKE16*VKD16</f>
        <v>3437.85</v>
      </c>
      <c r="VKG16" s="99">
        <f>VKF16+VKC16</f>
        <v>6938.17</v>
      </c>
      <c r="VKH16" s="94"/>
      <c r="VKI16" s="99">
        <f>VKG16+VKH16</f>
        <v>6938.17</v>
      </c>
      <c r="VKK16" s="49">
        <v>10</v>
      </c>
      <c r="VKL16" s="94" t="s">
        <v>631</v>
      </c>
      <c r="VKM16" s="49">
        <v>372</v>
      </c>
      <c r="VKN16" s="49" t="s">
        <v>625</v>
      </c>
      <c r="VKO16" s="95" t="s">
        <v>632</v>
      </c>
      <c r="VKP16" s="49" t="s">
        <v>629</v>
      </c>
      <c r="VKQ16" s="96">
        <v>167</v>
      </c>
      <c r="VKR16" s="97">
        <v>20.96</v>
      </c>
      <c r="VKS16" s="99">
        <f>VKR16*VKQ16</f>
        <v>3500.32</v>
      </c>
      <c r="VKT16" s="94">
        <f>VKM16-VKQ16</f>
        <v>205</v>
      </c>
      <c r="VKU16" s="97">
        <v>16.77</v>
      </c>
      <c r="VKV16" s="99">
        <f>VKU16*VKT16</f>
        <v>3437.85</v>
      </c>
      <c r="VKW16" s="99">
        <f>VKV16+VKS16</f>
        <v>6938.17</v>
      </c>
      <c r="VKX16" s="94"/>
      <c r="VKY16" s="99">
        <f>VKW16+VKX16</f>
        <v>6938.17</v>
      </c>
      <c r="VLA16" s="49">
        <v>10</v>
      </c>
      <c r="VLB16" s="94" t="s">
        <v>631</v>
      </c>
      <c r="VLC16" s="49">
        <v>372</v>
      </c>
      <c r="VLD16" s="49" t="s">
        <v>625</v>
      </c>
      <c r="VLE16" s="95" t="s">
        <v>632</v>
      </c>
      <c r="VLF16" s="49" t="s">
        <v>629</v>
      </c>
      <c r="VLG16" s="96">
        <v>167</v>
      </c>
      <c r="VLH16" s="97">
        <v>20.96</v>
      </c>
      <c r="VLI16" s="99">
        <f>VLH16*VLG16</f>
        <v>3500.32</v>
      </c>
      <c r="VLJ16" s="94">
        <f>VLC16-VLG16</f>
        <v>205</v>
      </c>
      <c r="VLK16" s="97">
        <v>16.77</v>
      </c>
      <c r="VLL16" s="99">
        <f>VLK16*VLJ16</f>
        <v>3437.85</v>
      </c>
      <c r="VLM16" s="99">
        <f>VLL16+VLI16</f>
        <v>6938.17</v>
      </c>
      <c r="VLN16" s="94"/>
      <c r="VLO16" s="99">
        <f>VLM16+VLN16</f>
        <v>6938.17</v>
      </c>
      <c r="VLQ16" s="49">
        <v>10</v>
      </c>
      <c r="VLR16" s="94" t="s">
        <v>631</v>
      </c>
      <c r="VLS16" s="49">
        <v>372</v>
      </c>
      <c r="VLT16" s="49" t="s">
        <v>625</v>
      </c>
      <c r="VLU16" s="95" t="s">
        <v>632</v>
      </c>
      <c r="VLV16" s="49" t="s">
        <v>629</v>
      </c>
      <c r="VLW16" s="96">
        <v>167</v>
      </c>
      <c r="VLX16" s="97">
        <v>20.96</v>
      </c>
      <c r="VLY16" s="99">
        <f>VLX16*VLW16</f>
        <v>3500.32</v>
      </c>
      <c r="VLZ16" s="94">
        <f>VLS16-VLW16</f>
        <v>205</v>
      </c>
      <c r="VMA16" s="97">
        <v>16.77</v>
      </c>
      <c r="VMB16" s="99">
        <f>VMA16*VLZ16</f>
        <v>3437.85</v>
      </c>
      <c r="VMC16" s="99">
        <f>VMB16+VLY16</f>
        <v>6938.17</v>
      </c>
      <c r="VMD16" s="94"/>
      <c r="VME16" s="99">
        <f>VMC16+VMD16</f>
        <v>6938.17</v>
      </c>
      <c r="VMG16" s="49">
        <v>10</v>
      </c>
      <c r="VMH16" s="94" t="s">
        <v>631</v>
      </c>
      <c r="VMI16" s="49">
        <v>372</v>
      </c>
      <c r="VMJ16" s="49" t="s">
        <v>625</v>
      </c>
      <c r="VMK16" s="95" t="s">
        <v>632</v>
      </c>
      <c r="VML16" s="49" t="s">
        <v>629</v>
      </c>
      <c r="VMM16" s="96">
        <v>167</v>
      </c>
      <c r="VMN16" s="97">
        <v>20.96</v>
      </c>
      <c r="VMO16" s="99">
        <f>VMN16*VMM16</f>
        <v>3500.32</v>
      </c>
      <c r="VMP16" s="94">
        <f>VMI16-VMM16</f>
        <v>205</v>
      </c>
      <c r="VMQ16" s="97">
        <v>16.77</v>
      </c>
      <c r="VMR16" s="99">
        <f>VMQ16*VMP16</f>
        <v>3437.85</v>
      </c>
      <c r="VMS16" s="99">
        <f>VMR16+VMO16</f>
        <v>6938.17</v>
      </c>
      <c r="VMT16" s="94"/>
      <c r="VMU16" s="99">
        <f>VMS16+VMT16</f>
        <v>6938.17</v>
      </c>
      <c r="VMW16" s="49">
        <v>10</v>
      </c>
      <c r="VMX16" s="94" t="s">
        <v>631</v>
      </c>
      <c r="VMY16" s="49">
        <v>372</v>
      </c>
      <c r="VMZ16" s="49" t="s">
        <v>625</v>
      </c>
      <c r="VNA16" s="95" t="s">
        <v>632</v>
      </c>
      <c r="VNB16" s="49" t="s">
        <v>629</v>
      </c>
      <c r="VNC16" s="96">
        <v>167</v>
      </c>
      <c r="VND16" s="97">
        <v>20.96</v>
      </c>
      <c r="VNE16" s="99">
        <f>VND16*VNC16</f>
        <v>3500.32</v>
      </c>
      <c r="VNF16" s="94">
        <f>VMY16-VNC16</f>
        <v>205</v>
      </c>
      <c r="VNG16" s="97">
        <v>16.77</v>
      </c>
      <c r="VNH16" s="99">
        <f>VNG16*VNF16</f>
        <v>3437.85</v>
      </c>
      <c r="VNI16" s="99">
        <f>VNH16+VNE16</f>
        <v>6938.17</v>
      </c>
      <c r="VNJ16" s="94"/>
      <c r="VNK16" s="99">
        <f>VNI16+VNJ16</f>
        <v>6938.17</v>
      </c>
      <c r="VNM16" s="49">
        <v>10</v>
      </c>
      <c r="VNN16" s="94" t="s">
        <v>631</v>
      </c>
      <c r="VNO16" s="49">
        <v>372</v>
      </c>
      <c r="VNP16" s="49" t="s">
        <v>625</v>
      </c>
      <c r="VNQ16" s="95" t="s">
        <v>632</v>
      </c>
      <c r="VNR16" s="49" t="s">
        <v>629</v>
      </c>
      <c r="VNS16" s="96">
        <v>167</v>
      </c>
      <c r="VNT16" s="97">
        <v>20.96</v>
      </c>
      <c r="VNU16" s="99">
        <f>VNT16*VNS16</f>
        <v>3500.32</v>
      </c>
      <c r="VNV16" s="94">
        <f>VNO16-VNS16</f>
        <v>205</v>
      </c>
      <c r="VNW16" s="97">
        <v>16.77</v>
      </c>
      <c r="VNX16" s="99">
        <f>VNW16*VNV16</f>
        <v>3437.85</v>
      </c>
      <c r="VNY16" s="99">
        <f>VNX16+VNU16</f>
        <v>6938.17</v>
      </c>
      <c r="VNZ16" s="94"/>
      <c r="VOA16" s="99">
        <f>VNY16+VNZ16</f>
        <v>6938.17</v>
      </c>
      <c r="VOC16" s="49">
        <v>10</v>
      </c>
      <c r="VOD16" s="94" t="s">
        <v>631</v>
      </c>
      <c r="VOE16" s="49">
        <v>372</v>
      </c>
      <c r="VOF16" s="49" t="s">
        <v>625</v>
      </c>
      <c r="VOG16" s="95" t="s">
        <v>632</v>
      </c>
      <c r="VOH16" s="49" t="s">
        <v>629</v>
      </c>
      <c r="VOI16" s="96">
        <v>167</v>
      </c>
      <c r="VOJ16" s="97">
        <v>20.96</v>
      </c>
      <c r="VOK16" s="99">
        <f>VOJ16*VOI16</f>
        <v>3500.32</v>
      </c>
      <c r="VOL16" s="94">
        <f>VOE16-VOI16</f>
        <v>205</v>
      </c>
      <c r="VOM16" s="97">
        <v>16.77</v>
      </c>
      <c r="VON16" s="99">
        <f>VOM16*VOL16</f>
        <v>3437.85</v>
      </c>
      <c r="VOO16" s="99">
        <f>VON16+VOK16</f>
        <v>6938.17</v>
      </c>
      <c r="VOP16" s="94"/>
      <c r="VOQ16" s="99">
        <f>VOO16+VOP16</f>
        <v>6938.17</v>
      </c>
      <c r="VOS16" s="49">
        <v>10</v>
      </c>
      <c r="VOT16" s="94" t="s">
        <v>631</v>
      </c>
      <c r="VOU16" s="49">
        <v>372</v>
      </c>
      <c r="VOV16" s="49" t="s">
        <v>625</v>
      </c>
      <c r="VOW16" s="95" t="s">
        <v>632</v>
      </c>
      <c r="VOX16" s="49" t="s">
        <v>629</v>
      </c>
      <c r="VOY16" s="96">
        <v>167</v>
      </c>
      <c r="VOZ16" s="97">
        <v>20.96</v>
      </c>
      <c r="VPA16" s="99">
        <f>VOZ16*VOY16</f>
        <v>3500.32</v>
      </c>
      <c r="VPB16" s="94">
        <f>VOU16-VOY16</f>
        <v>205</v>
      </c>
      <c r="VPC16" s="97">
        <v>16.77</v>
      </c>
      <c r="VPD16" s="99">
        <f>VPC16*VPB16</f>
        <v>3437.85</v>
      </c>
      <c r="VPE16" s="99">
        <f>VPD16+VPA16</f>
        <v>6938.17</v>
      </c>
      <c r="VPF16" s="94"/>
      <c r="VPG16" s="99">
        <f>VPE16+VPF16</f>
        <v>6938.17</v>
      </c>
      <c r="VPI16" s="49">
        <v>10</v>
      </c>
      <c r="VPJ16" s="94" t="s">
        <v>631</v>
      </c>
      <c r="VPK16" s="49">
        <v>372</v>
      </c>
      <c r="VPL16" s="49" t="s">
        <v>625</v>
      </c>
      <c r="VPM16" s="95" t="s">
        <v>632</v>
      </c>
      <c r="VPN16" s="49" t="s">
        <v>629</v>
      </c>
      <c r="VPO16" s="96">
        <v>167</v>
      </c>
      <c r="VPP16" s="97">
        <v>20.96</v>
      </c>
      <c r="VPQ16" s="99">
        <f>VPP16*VPO16</f>
        <v>3500.32</v>
      </c>
      <c r="VPR16" s="94">
        <f>VPK16-VPO16</f>
        <v>205</v>
      </c>
      <c r="VPS16" s="97">
        <v>16.77</v>
      </c>
      <c r="VPT16" s="99">
        <f>VPS16*VPR16</f>
        <v>3437.85</v>
      </c>
      <c r="VPU16" s="99">
        <f>VPT16+VPQ16</f>
        <v>6938.17</v>
      </c>
      <c r="VPV16" s="94"/>
      <c r="VPW16" s="99">
        <f>VPU16+VPV16</f>
        <v>6938.17</v>
      </c>
      <c r="VPY16" s="49">
        <v>10</v>
      </c>
      <c r="VPZ16" s="94" t="s">
        <v>631</v>
      </c>
      <c r="VQA16" s="49">
        <v>372</v>
      </c>
      <c r="VQB16" s="49" t="s">
        <v>625</v>
      </c>
      <c r="VQC16" s="95" t="s">
        <v>632</v>
      </c>
      <c r="VQD16" s="49" t="s">
        <v>629</v>
      </c>
      <c r="VQE16" s="96">
        <v>167</v>
      </c>
      <c r="VQF16" s="97">
        <v>20.96</v>
      </c>
      <c r="VQG16" s="99">
        <f>VQF16*VQE16</f>
        <v>3500.32</v>
      </c>
      <c r="VQH16" s="94">
        <f>VQA16-VQE16</f>
        <v>205</v>
      </c>
      <c r="VQI16" s="97">
        <v>16.77</v>
      </c>
      <c r="VQJ16" s="99">
        <f>VQI16*VQH16</f>
        <v>3437.85</v>
      </c>
      <c r="VQK16" s="99">
        <f>VQJ16+VQG16</f>
        <v>6938.17</v>
      </c>
      <c r="VQL16" s="94"/>
      <c r="VQM16" s="99">
        <f>VQK16+VQL16</f>
        <v>6938.17</v>
      </c>
      <c r="VQO16" s="49">
        <v>10</v>
      </c>
      <c r="VQP16" s="94" t="s">
        <v>631</v>
      </c>
      <c r="VQQ16" s="49">
        <v>372</v>
      </c>
      <c r="VQR16" s="49" t="s">
        <v>625</v>
      </c>
      <c r="VQS16" s="95" t="s">
        <v>632</v>
      </c>
      <c r="VQT16" s="49" t="s">
        <v>629</v>
      </c>
      <c r="VQU16" s="96">
        <v>167</v>
      </c>
      <c r="VQV16" s="97">
        <v>20.96</v>
      </c>
      <c r="VQW16" s="99">
        <f>VQV16*VQU16</f>
        <v>3500.32</v>
      </c>
      <c r="VQX16" s="94">
        <f>VQQ16-VQU16</f>
        <v>205</v>
      </c>
      <c r="VQY16" s="97">
        <v>16.77</v>
      </c>
      <c r="VQZ16" s="99">
        <f>VQY16*VQX16</f>
        <v>3437.85</v>
      </c>
      <c r="VRA16" s="99">
        <f>VQZ16+VQW16</f>
        <v>6938.17</v>
      </c>
      <c r="VRB16" s="94"/>
      <c r="VRC16" s="99">
        <f>VRA16+VRB16</f>
        <v>6938.17</v>
      </c>
      <c r="VRE16" s="49">
        <v>10</v>
      </c>
      <c r="VRF16" s="94" t="s">
        <v>631</v>
      </c>
      <c r="VRG16" s="49">
        <v>372</v>
      </c>
      <c r="VRH16" s="49" t="s">
        <v>625</v>
      </c>
      <c r="VRI16" s="95" t="s">
        <v>632</v>
      </c>
      <c r="VRJ16" s="49" t="s">
        <v>629</v>
      </c>
      <c r="VRK16" s="96">
        <v>167</v>
      </c>
      <c r="VRL16" s="97">
        <v>20.96</v>
      </c>
      <c r="VRM16" s="99">
        <f>VRL16*VRK16</f>
        <v>3500.32</v>
      </c>
      <c r="VRN16" s="94">
        <f>VRG16-VRK16</f>
        <v>205</v>
      </c>
      <c r="VRO16" s="97">
        <v>16.77</v>
      </c>
      <c r="VRP16" s="99">
        <f>VRO16*VRN16</f>
        <v>3437.85</v>
      </c>
      <c r="VRQ16" s="99">
        <f>VRP16+VRM16</f>
        <v>6938.17</v>
      </c>
      <c r="VRR16" s="94"/>
      <c r="VRS16" s="99">
        <f>VRQ16+VRR16</f>
        <v>6938.17</v>
      </c>
      <c r="VRU16" s="49">
        <v>10</v>
      </c>
      <c r="VRV16" s="94" t="s">
        <v>631</v>
      </c>
      <c r="VRW16" s="49">
        <v>372</v>
      </c>
      <c r="VRX16" s="49" t="s">
        <v>625</v>
      </c>
      <c r="VRY16" s="95" t="s">
        <v>632</v>
      </c>
      <c r="VRZ16" s="49" t="s">
        <v>629</v>
      </c>
      <c r="VSA16" s="96">
        <v>167</v>
      </c>
      <c r="VSB16" s="97">
        <v>20.96</v>
      </c>
      <c r="VSC16" s="99">
        <f>VSB16*VSA16</f>
        <v>3500.32</v>
      </c>
      <c r="VSD16" s="94">
        <f>VRW16-VSA16</f>
        <v>205</v>
      </c>
      <c r="VSE16" s="97">
        <v>16.77</v>
      </c>
      <c r="VSF16" s="99">
        <f>VSE16*VSD16</f>
        <v>3437.85</v>
      </c>
      <c r="VSG16" s="99">
        <f>VSF16+VSC16</f>
        <v>6938.17</v>
      </c>
      <c r="VSH16" s="94"/>
      <c r="VSI16" s="99">
        <f>VSG16+VSH16</f>
        <v>6938.17</v>
      </c>
      <c r="VSK16" s="49">
        <v>10</v>
      </c>
      <c r="VSL16" s="94" t="s">
        <v>631</v>
      </c>
      <c r="VSM16" s="49">
        <v>372</v>
      </c>
      <c r="VSN16" s="49" t="s">
        <v>625</v>
      </c>
      <c r="VSO16" s="95" t="s">
        <v>632</v>
      </c>
      <c r="VSP16" s="49" t="s">
        <v>629</v>
      </c>
      <c r="VSQ16" s="96">
        <v>167</v>
      </c>
      <c r="VSR16" s="97">
        <v>20.96</v>
      </c>
      <c r="VSS16" s="99">
        <f>VSR16*VSQ16</f>
        <v>3500.32</v>
      </c>
      <c r="VST16" s="94">
        <f>VSM16-VSQ16</f>
        <v>205</v>
      </c>
      <c r="VSU16" s="97">
        <v>16.77</v>
      </c>
      <c r="VSV16" s="99">
        <f>VSU16*VST16</f>
        <v>3437.85</v>
      </c>
      <c r="VSW16" s="99">
        <f>VSV16+VSS16</f>
        <v>6938.17</v>
      </c>
      <c r="VSX16" s="94"/>
      <c r="VSY16" s="99">
        <f>VSW16+VSX16</f>
        <v>6938.17</v>
      </c>
      <c r="VTA16" s="49">
        <v>10</v>
      </c>
      <c r="VTB16" s="94" t="s">
        <v>631</v>
      </c>
      <c r="VTC16" s="49">
        <v>372</v>
      </c>
      <c r="VTD16" s="49" t="s">
        <v>625</v>
      </c>
      <c r="VTE16" s="95" t="s">
        <v>632</v>
      </c>
      <c r="VTF16" s="49" t="s">
        <v>629</v>
      </c>
      <c r="VTG16" s="96">
        <v>167</v>
      </c>
      <c r="VTH16" s="97">
        <v>20.96</v>
      </c>
      <c r="VTI16" s="99">
        <f>VTH16*VTG16</f>
        <v>3500.32</v>
      </c>
      <c r="VTJ16" s="94">
        <f>VTC16-VTG16</f>
        <v>205</v>
      </c>
      <c r="VTK16" s="97">
        <v>16.77</v>
      </c>
      <c r="VTL16" s="99">
        <f>VTK16*VTJ16</f>
        <v>3437.85</v>
      </c>
      <c r="VTM16" s="99">
        <f>VTL16+VTI16</f>
        <v>6938.17</v>
      </c>
      <c r="VTN16" s="94"/>
      <c r="VTO16" s="99">
        <f>VTM16+VTN16</f>
        <v>6938.17</v>
      </c>
      <c r="VTQ16" s="49">
        <v>10</v>
      </c>
      <c r="VTR16" s="94" t="s">
        <v>631</v>
      </c>
      <c r="VTS16" s="49">
        <v>372</v>
      </c>
      <c r="VTT16" s="49" t="s">
        <v>625</v>
      </c>
      <c r="VTU16" s="95" t="s">
        <v>632</v>
      </c>
      <c r="VTV16" s="49" t="s">
        <v>629</v>
      </c>
      <c r="VTW16" s="96">
        <v>167</v>
      </c>
      <c r="VTX16" s="97">
        <v>20.96</v>
      </c>
      <c r="VTY16" s="99">
        <f>VTX16*VTW16</f>
        <v>3500.32</v>
      </c>
      <c r="VTZ16" s="94">
        <f>VTS16-VTW16</f>
        <v>205</v>
      </c>
      <c r="VUA16" s="97">
        <v>16.77</v>
      </c>
      <c r="VUB16" s="99">
        <f>VUA16*VTZ16</f>
        <v>3437.85</v>
      </c>
      <c r="VUC16" s="99">
        <f>VUB16+VTY16</f>
        <v>6938.17</v>
      </c>
      <c r="VUD16" s="94"/>
      <c r="VUE16" s="99">
        <f>VUC16+VUD16</f>
        <v>6938.17</v>
      </c>
      <c r="VUG16" s="49">
        <v>10</v>
      </c>
      <c r="VUH16" s="94" t="s">
        <v>631</v>
      </c>
      <c r="VUI16" s="49">
        <v>372</v>
      </c>
      <c r="VUJ16" s="49" t="s">
        <v>625</v>
      </c>
      <c r="VUK16" s="95" t="s">
        <v>632</v>
      </c>
      <c r="VUL16" s="49" t="s">
        <v>629</v>
      </c>
      <c r="VUM16" s="96">
        <v>167</v>
      </c>
      <c r="VUN16" s="97">
        <v>20.96</v>
      </c>
      <c r="VUO16" s="99">
        <f>VUN16*VUM16</f>
        <v>3500.32</v>
      </c>
      <c r="VUP16" s="94">
        <f>VUI16-VUM16</f>
        <v>205</v>
      </c>
      <c r="VUQ16" s="97">
        <v>16.77</v>
      </c>
      <c r="VUR16" s="99">
        <f>VUQ16*VUP16</f>
        <v>3437.85</v>
      </c>
      <c r="VUS16" s="99">
        <f>VUR16+VUO16</f>
        <v>6938.17</v>
      </c>
      <c r="VUT16" s="94"/>
      <c r="VUU16" s="99">
        <f>VUS16+VUT16</f>
        <v>6938.17</v>
      </c>
      <c r="VUW16" s="49">
        <v>10</v>
      </c>
      <c r="VUX16" s="94" t="s">
        <v>631</v>
      </c>
      <c r="VUY16" s="49">
        <v>372</v>
      </c>
      <c r="VUZ16" s="49" t="s">
        <v>625</v>
      </c>
      <c r="VVA16" s="95" t="s">
        <v>632</v>
      </c>
      <c r="VVB16" s="49" t="s">
        <v>629</v>
      </c>
      <c r="VVC16" s="96">
        <v>167</v>
      </c>
      <c r="VVD16" s="97">
        <v>20.96</v>
      </c>
      <c r="VVE16" s="99">
        <f>VVD16*VVC16</f>
        <v>3500.32</v>
      </c>
      <c r="VVF16" s="94">
        <f>VUY16-VVC16</f>
        <v>205</v>
      </c>
      <c r="VVG16" s="97">
        <v>16.77</v>
      </c>
      <c r="VVH16" s="99">
        <f>VVG16*VVF16</f>
        <v>3437.85</v>
      </c>
      <c r="VVI16" s="99">
        <f>VVH16+VVE16</f>
        <v>6938.17</v>
      </c>
      <c r="VVJ16" s="94"/>
      <c r="VVK16" s="99">
        <f>VVI16+VVJ16</f>
        <v>6938.17</v>
      </c>
      <c r="VVM16" s="49">
        <v>10</v>
      </c>
      <c r="VVN16" s="94" t="s">
        <v>631</v>
      </c>
      <c r="VVO16" s="49">
        <v>372</v>
      </c>
      <c r="VVP16" s="49" t="s">
        <v>625</v>
      </c>
      <c r="VVQ16" s="95" t="s">
        <v>632</v>
      </c>
      <c r="VVR16" s="49" t="s">
        <v>629</v>
      </c>
      <c r="VVS16" s="96">
        <v>167</v>
      </c>
      <c r="VVT16" s="97">
        <v>20.96</v>
      </c>
      <c r="VVU16" s="99">
        <f>VVT16*VVS16</f>
        <v>3500.32</v>
      </c>
      <c r="VVV16" s="94">
        <f>VVO16-VVS16</f>
        <v>205</v>
      </c>
      <c r="VVW16" s="97">
        <v>16.77</v>
      </c>
      <c r="VVX16" s="99">
        <f>VVW16*VVV16</f>
        <v>3437.85</v>
      </c>
      <c r="VVY16" s="99">
        <f>VVX16+VVU16</f>
        <v>6938.17</v>
      </c>
      <c r="VVZ16" s="94"/>
      <c r="VWA16" s="99">
        <f>VVY16+VVZ16</f>
        <v>6938.17</v>
      </c>
      <c r="VWC16" s="49">
        <v>10</v>
      </c>
      <c r="VWD16" s="94" t="s">
        <v>631</v>
      </c>
      <c r="VWE16" s="49">
        <v>372</v>
      </c>
      <c r="VWF16" s="49" t="s">
        <v>625</v>
      </c>
      <c r="VWG16" s="95" t="s">
        <v>632</v>
      </c>
      <c r="VWH16" s="49" t="s">
        <v>629</v>
      </c>
      <c r="VWI16" s="96">
        <v>167</v>
      </c>
      <c r="VWJ16" s="97">
        <v>20.96</v>
      </c>
      <c r="VWK16" s="99">
        <f>VWJ16*VWI16</f>
        <v>3500.32</v>
      </c>
      <c r="VWL16" s="94">
        <f>VWE16-VWI16</f>
        <v>205</v>
      </c>
      <c r="VWM16" s="97">
        <v>16.77</v>
      </c>
      <c r="VWN16" s="99">
        <f>VWM16*VWL16</f>
        <v>3437.85</v>
      </c>
      <c r="VWO16" s="99">
        <f>VWN16+VWK16</f>
        <v>6938.17</v>
      </c>
      <c r="VWP16" s="94"/>
      <c r="VWQ16" s="99">
        <f>VWO16+VWP16</f>
        <v>6938.17</v>
      </c>
      <c r="VWS16" s="49">
        <v>10</v>
      </c>
      <c r="VWT16" s="94" t="s">
        <v>631</v>
      </c>
      <c r="VWU16" s="49">
        <v>372</v>
      </c>
      <c r="VWV16" s="49" t="s">
        <v>625</v>
      </c>
      <c r="VWW16" s="95" t="s">
        <v>632</v>
      </c>
      <c r="VWX16" s="49" t="s">
        <v>629</v>
      </c>
      <c r="VWY16" s="96">
        <v>167</v>
      </c>
      <c r="VWZ16" s="97">
        <v>20.96</v>
      </c>
      <c r="VXA16" s="99">
        <f>VWZ16*VWY16</f>
        <v>3500.32</v>
      </c>
      <c r="VXB16" s="94">
        <f>VWU16-VWY16</f>
        <v>205</v>
      </c>
      <c r="VXC16" s="97">
        <v>16.77</v>
      </c>
      <c r="VXD16" s="99">
        <f>VXC16*VXB16</f>
        <v>3437.85</v>
      </c>
      <c r="VXE16" s="99">
        <f>VXD16+VXA16</f>
        <v>6938.17</v>
      </c>
      <c r="VXF16" s="94"/>
      <c r="VXG16" s="99">
        <f>VXE16+VXF16</f>
        <v>6938.17</v>
      </c>
      <c r="VXI16" s="49">
        <v>10</v>
      </c>
      <c r="VXJ16" s="94" t="s">
        <v>631</v>
      </c>
      <c r="VXK16" s="49">
        <v>372</v>
      </c>
      <c r="VXL16" s="49" t="s">
        <v>625</v>
      </c>
      <c r="VXM16" s="95" t="s">
        <v>632</v>
      </c>
      <c r="VXN16" s="49" t="s">
        <v>629</v>
      </c>
      <c r="VXO16" s="96">
        <v>167</v>
      </c>
      <c r="VXP16" s="97">
        <v>20.96</v>
      </c>
      <c r="VXQ16" s="99">
        <f>VXP16*VXO16</f>
        <v>3500.32</v>
      </c>
      <c r="VXR16" s="94">
        <f>VXK16-VXO16</f>
        <v>205</v>
      </c>
      <c r="VXS16" s="97">
        <v>16.77</v>
      </c>
      <c r="VXT16" s="99">
        <f>VXS16*VXR16</f>
        <v>3437.85</v>
      </c>
      <c r="VXU16" s="99">
        <f>VXT16+VXQ16</f>
        <v>6938.17</v>
      </c>
      <c r="VXV16" s="94"/>
      <c r="VXW16" s="99">
        <f>VXU16+VXV16</f>
        <v>6938.17</v>
      </c>
      <c r="VXY16" s="49">
        <v>10</v>
      </c>
      <c r="VXZ16" s="94" t="s">
        <v>631</v>
      </c>
      <c r="VYA16" s="49">
        <v>372</v>
      </c>
      <c r="VYB16" s="49" t="s">
        <v>625</v>
      </c>
      <c r="VYC16" s="95" t="s">
        <v>632</v>
      </c>
      <c r="VYD16" s="49" t="s">
        <v>629</v>
      </c>
      <c r="VYE16" s="96">
        <v>167</v>
      </c>
      <c r="VYF16" s="97">
        <v>20.96</v>
      </c>
      <c r="VYG16" s="99">
        <f>VYF16*VYE16</f>
        <v>3500.32</v>
      </c>
      <c r="VYH16" s="94">
        <f>VYA16-VYE16</f>
        <v>205</v>
      </c>
      <c r="VYI16" s="97">
        <v>16.77</v>
      </c>
      <c r="VYJ16" s="99">
        <f>VYI16*VYH16</f>
        <v>3437.85</v>
      </c>
      <c r="VYK16" s="99">
        <f>VYJ16+VYG16</f>
        <v>6938.17</v>
      </c>
      <c r="VYL16" s="94"/>
      <c r="VYM16" s="99">
        <f>VYK16+VYL16</f>
        <v>6938.17</v>
      </c>
      <c r="VYO16" s="49">
        <v>10</v>
      </c>
      <c r="VYP16" s="94" t="s">
        <v>631</v>
      </c>
      <c r="VYQ16" s="49">
        <v>372</v>
      </c>
      <c r="VYR16" s="49" t="s">
        <v>625</v>
      </c>
      <c r="VYS16" s="95" t="s">
        <v>632</v>
      </c>
      <c r="VYT16" s="49" t="s">
        <v>629</v>
      </c>
      <c r="VYU16" s="96">
        <v>167</v>
      </c>
      <c r="VYV16" s="97">
        <v>20.96</v>
      </c>
      <c r="VYW16" s="99">
        <f>VYV16*VYU16</f>
        <v>3500.32</v>
      </c>
      <c r="VYX16" s="94">
        <f>VYQ16-VYU16</f>
        <v>205</v>
      </c>
      <c r="VYY16" s="97">
        <v>16.77</v>
      </c>
      <c r="VYZ16" s="99">
        <f>VYY16*VYX16</f>
        <v>3437.85</v>
      </c>
      <c r="VZA16" s="99">
        <f>VYZ16+VYW16</f>
        <v>6938.17</v>
      </c>
      <c r="VZB16" s="94"/>
      <c r="VZC16" s="99">
        <f>VZA16+VZB16</f>
        <v>6938.17</v>
      </c>
      <c r="VZE16" s="49">
        <v>10</v>
      </c>
      <c r="VZF16" s="94" t="s">
        <v>631</v>
      </c>
      <c r="VZG16" s="49">
        <v>372</v>
      </c>
      <c r="VZH16" s="49" t="s">
        <v>625</v>
      </c>
      <c r="VZI16" s="95" t="s">
        <v>632</v>
      </c>
      <c r="VZJ16" s="49" t="s">
        <v>629</v>
      </c>
      <c r="VZK16" s="96">
        <v>167</v>
      </c>
      <c r="VZL16" s="97">
        <v>20.96</v>
      </c>
      <c r="VZM16" s="99">
        <f>VZL16*VZK16</f>
        <v>3500.32</v>
      </c>
      <c r="VZN16" s="94">
        <f>VZG16-VZK16</f>
        <v>205</v>
      </c>
      <c r="VZO16" s="97">
        <v>16.77</v>
      </c>
      <c r="VZP16" s="99">
        <f>VZO16*VZN16</f>
        <v>3437.85</v>
      </c>
      <c r="VZQ16" s="99">
        <f>VZP16+VZM16</f>
        <v>6938.17</v>
      </c>
      <c r="VZR16" s="94"/>
      <c r="VZS16" s="99">
        <f>VZQ16+VZR16</f>
        <v>6938.17</v>
      </c>
      <c r="VZU16" s="49">
        <v>10</v>
      </c>
      <c r="VZV16" s="94" t="s">
        <v>631</v>
      </c>
      <c r="VZW16" s="49">
        <v>372</v>
      </c>
      <c r="VZX16" s="49" t="s">
        <v>625</v>
      </c>
      <c r="VZY16" s="95" t="s">
        <v>632</v>
      </c>
      <c r="VZZ16" s="49" t="s">
        <v>629</v>
      </c>
      <c r="WAA16" s="96">
        <v>167</v>
      </c>
      <c r="WAB16" s="97">
        <v>20.96</v>
      </c>
      <c r="WAC16" s="99">
        <f>WAB16*WAA16</f>
        <v>3500.32</v>
      </c>
      <c r="WAD16" s="94">
        <f>VZW16-WAA16</f>
        <v>205</v>
      </c>
      <c r="WAE16" s="97">
        <v>16.77</v>
      </c>
      <c r="WAF16" s="99">
        <f>WAE16*WAD16</f>
        <v>3437.85</v>
      </c>
      <c r="WAG16" s="99">
        <f>WAF16+WAC16</f>
        <v>6938.17</v>
      </c>
      <c r="WAH16" s="94"/>
      <c r="WAI16" s="99">
        <f>WAG16+WAH16</f>
        <v>6938.17</v>
      </c>
      <c r="WAK16" s="49">
        <v>10</v>
      </c>
      <c r="WAL16" s="94" t="s">
        <v>631</v>
      </c>
      <c r="WAM16" s="49">
        <v>372</v>
      </c>
      <c r="WAN16" s="49" t="s">
        <v>625</v>
      </c>
      <c r="WAO16" s="95" t="s">
        <v>632</v>
      </c>
      <c r="WAP16" s="49" t="s">
        <v>629</v>
      </c>
      <c r="WAQ16" s="96">
        <v>167</v>
      </c>
      <c r="WAR16" s="97">
        <v>20.96</v>
      </c>
      <c r="WAS16" s="99">
        <f>WAR16*WAQ16</f>
        <v>3500.32</v>
      </c>
      <c r="WAT16" s="94">
        <f>WAM16-WAQ16</f>
        <v>205</v>
      </c>
      <c r="WAU16" s="97">
        <v>16.77</v>
      </c>
      <c r="WAV16" s="99">
        <f>WAU16*WAT16</f>
        <v>3437.85</v>
      </c>
      <c r="WAW16" s="99">
        <f>WAV16+WAS16</f>
        <v>6938.17</v>
      </c>
      <c r="WAX16" s="94"/>
      <c r="WAY16" s="99">
        <f>WAW16+WAX16</f>
        <v>6938.17</v>
      </c>
      <c r="WBA16" s="49">
        <v>10</v>
      </c>
      <c r="WBB16" s="94" t="s">
        <v>631</v>
      </c>
      <c r="WBC16" s="49">
        <v>372</v>
      </c>
      <c r="WBD16" s="49" t="s">
        <v>625</v>
      </c>
      <c r="WBE16" s="95" t="s">
        <v>632</v>
      </c>
      <c r="WBF16" s="49" t="s">
        <v>629</v>
      </c>
      <c r="WBG16" s="96">
        <v>167</v>
      </c>
      <c r="WBH16" s="97">
        <v>20.96</v>
      </c>
      <c r="WBI16" s="99">
        <f>WBH16*WBG16</f>
        <v>3500.32</v>
      </c>
      <c r="WBJ16" s="94">
        <f>WBC16-WBG16</f>
        <v>205</v>
      </c>
      <c r="WBK16" s="97">
        <v>16.77</v>
      </c>
      <c r="WBL16" s="99">
        <f>WBK16*WBJ16</f>
        <v>3437.85</v>
      </c>
      <c r="WBM16" s="99">
        <f>WBL16+WBI16</f>
        <v>6938.17</v>
      </c>
      <c r="WBN16" s="94"/>
      <c r="WBO16" s="99">
        <f>WBM16+WBN16</f>
        <v>6938.17</v>
      </c>
      <c r="WBQ16" s="49">
        <v>10</v>
      </c>
      <c r="WBR16" s="94" t="s">
        <v>631</v>
      </c>
      <c r="WBS16" s="49">
        <v>372</v>
      </c>
      <c r="WBT16" s="49" t="s">
        <v>625</v>
      </c>
      <c r="WBU16" s="95" t="s">
        <v>632</v>
      </c>
      <c r="WBV16" s="49" t="s">
        <v>629</v>
      </c>
      <c r="WBW16" s="96">
        <v>167</v>
      </c>
      <c r="WBX16" s="97">
        <v>20.96</v>
      </c>
      <c r="WBY16" s="99">
        <f>WBX16*WBW16</f>
        <v>3500.32</v>
      </c>
      <c r="WBZ16" s="94">
        <f>WBS16-WBW16</f>
        <v>205</v>
      </c>
      <c r="WCA16" s="97">
        <v>16.77</v>
      </c>
      <c r="WCB16" s="99">
        <f>WCA16*WBZ16</f>
        <v>3437.85</v>
      </c>
      <c r="WCC16" s="99">
        <f>WCB16+WBY16</f>
        <v>6938.17</v>
      </c>
      <c r="WCD16" s="94"/>
      <c r="WCE16" s="99">
        <f>WCC16+WCD16</f>
        <v>6938.17</v>
      </c>
      <c r="WCG16" s="49">
        <v>10</v>
      </c>
      <c r="WCH16" s="94" t="s">
        <v>631</v>
      </c>
      <c r="WCI16" s="49">
        <v>372</v>
      </c>
      <c r="WCJ16" s="49" t="s">
        <v>625</v>
      </c>
      <c r="WCK16" s="95" t="s">
        <v>632</v>
      </c>
      <c r="WCL16" s="49" t="s">
        <v>629</v>
      </c>
      <c r="WCM16" s="96">
        <v>167</v>
      </c>
      <c r="WCN16" s="97">
        <v>20.96</v>
      </c>
      <c r="WCO16" s="99">
        <f>WCN16*WCM16</f>
        <v>3500.32</v>
      </c>
      <c r="WCP16" s="94">
        <f>WCI16-WCM16</f>
        <v>205</v>
      </c>
      <c r="WCQ16" s="97">
        <v>16.77</v>
      </c>
      <c r="WCR16" s="99">
        <f>WCQ16*WCP16</f>
        <v>3437.85</v>
      </c>
      <c r="WCS16" s="99">
        <f>WCR16+WCO16</f>
        <v>6938.17</v>
      </c>
      <c r="WCT16" s="94"/>
      <c r="WCU16" s="99">
        <f>WCS16+WCT16</f>
        <v>6938.17</v>
      </c>
      <c r="WCW16" s="49">
        <v>10</v>
      </c>
      <c r="WCX16" s="94" t="s">
        <v>631</v>
      </c>
      <c r="WCY16" s="49">
        <v>372</v>
      </c>
      <c r="WCZ16" s="49" t="s">
        <v>625</v>
      </c>
      <c r="WDA16" s="95" t="s">
        <v>632</v>
      </c>
      <c r="WDB16" s="49" t="s">
        <v>629</v>
      </c>
      <c r="WDC16" s="96">
        <v>167</v>
      </c>
      <c r="WDD16" s="97">
        <v>20.96</v>
      </c>
      <c r="WDE16" s="99">
        <f>WDD16*WDC16</f>
        <v>3500.32</v>
      </c>
      <c r="WDF16" s="94">
        <f>WCY16-WDC16</f>
        <v>205</v>
      </c>
      <c r="WDG16" s="97">
        <v>16.77</v>
      </c>
      <c r="WDH16" s="99">
        <f>WDG16*WDF16</f>
        <v>3437.85</v>
      </c>
      <c r="WDI16" s="99">
        <f>WDH16+WDE16</f>
        <v>6938.17</v>
      </c>
      <c r="WDJ16" s="94"/>
      <c r="WDK16" s="99">
        <f>WDI16+WDJ16</f>
        <v>6938.17</v>
      </c>
      <c r="WDM16" s="49">
        <v>10</v>
      </c>
      <c r="WDN16" s="94" t="s">
        <v>631</v>
      </c>
      <c r="WDO16" s="49">
        <v>372</v>
      </c>
      <c r="WDP16" s="49" t="s">
        <v>625</v>
      </c>
      <c r="WDQ16" s="95" t="s">
        <v>632</v>
      </c>
      <c r="WDR16" s="49" t="s">
        <v>629</v>
      </c>
      <c r="WDS16" s="96">
        <v>167</v>
      </c>
      <c r="WDT16" s="97">
        <v>20.96</v>
      </c>
      <c r="WDU16" s="99">
        <f>WDT16*WDS16</f>
        <v>3500.32</v>
      </c>
      <c r="WDV16" s="94">
        <f>WDO16-WDS16</f>
        <v>205</v>
      </c>
      <c r="WDW16" s="97">
        <v>16.77</v>
      </c>
      <c r="WDX16" s="99">
        <f>WDW16*WDV16</f>
        <v>3437.85</v>
      </c>
      <c r="WDY16" s="99">
        <f>WDX16+WDU16</f>
        <v>6938.17</v>
      </c>
      <c r="WDZ16" s="94"/>
      <c r="WEA16" s="99">
        <f>WDY16+WDZ16</f>
        <v>6938.17</v>
      </c>
      <c r="WEC16" s="49">
        <v>10</v>
      </c>
      <c r="WED16" s="94" t="s">
        <v>631</v>
      </c>
      <c r="WEE16" s="49">
        <v>372</v>
      </c>
      <c r="WEF16" s="49" t="s">
        <v>625</v>
      </c>
      <c r="WEG16" s="95" t="s">
        <v>632</v>
      </c>
      <c r="WEH16" s="49" t="s">
        <v>629</v>
      </c>
      <c r="WEI16" s="96">
        <v>167</v>
      </c>
      <c r="WEJ16" s="97">
        <v>20.96</v>
      </c>
      <c r="WEK16" s="99">
        <f>WEJ16*WEI16</f>
        <v>3500.32</v>
      </c>
      <c r="WEL16" s="94">
        <f>WEE16-WEI16</f>
        <v>205</v>
      </c>
      <c r="WEM16" s="97">
        <v>16.77</v>
      </c>
      <c r="WEN16" s="99">
        <f>WEM16*WEL16</f>
        <v>3437.85</v>
      </c>
      <c r="WEO16" s="99">
        <f>WEN16+WEK16</f>
        <v>6938.17</v>
      </c>
      <c r="WEP16" s="94"/>
      <c r="WEQ16" s="99">
        <f>WEO16+WEP16</f>
        <v>6938.17</v>
      </c>
      <c r="WES16" s="49">
        <v>10</v>
      </c>
      <c r="WET16" s="94" t="s">
        <v>631</v>
      </c>
      <c r="WEU16" s="49">
        <v>372</v>
      </c>
      <c r="WEV16" s="49" t="s">
        <v>625</v>
      </c>
      <c r="WEW16" s="95" t="s">
        <v>632</v>
      </c>
      <c r="WEX16" s="49" t="s">
        <v>629</v>
      </c>
      <c r="WEY16" s="96">
        <v>167</v>
      </c>
      <c r="WEZ16" s="97">
        <v>20.96</v>
      </c>
      <c r="WFA16" s="99">
        <f>WEZ16*WEY16</f>
        <v>3500.32</v>
      </c>
      <c r="WFB16" s="94">
        <f>WEU16-WEY16</f>
        <v>205</v>
      </c>
      <c r="WFC16" s="97">
        <v>16.77</v>
      </c>
      <c r="WFD16" s="99">
        <f>WFC16*WFB16</f>
        <v>3437.85</v>
      </c>
      <c r="WFE16" s="99">
        <f>WFD16+WFA16</f>
        <v>6938.17</v>
      </c>
      <c r="WFF16" s="94"/>
      <c r="WFG16" s="99">
        <f>WFE16+WFF16</f>
        <v>6938.17</v>
      </c>
      <c r="WFI16" s="49">
        <v>10</v>
      </c>
      <c r="WFJ16" s="94" t="s">
        <v>631</v>
      </c>
      <c r="WFK16" s="49">
        <v>372</v>
      </c>
      <c r="WFL16" s="49" t="s">
        <v>625</v>
      </c>
      <c r="WFM16" s="95" t="s">
        <v>632</v>
      </c>
      <c r="WFN16" s="49" t="s">
        <v>629</v>
      </c>
      <c r="WFO16" s="96">
        <v>167</v>
      </c>
      <c r="WFP16" s="97">
        <v>20.96</v>
      </c>
      <c r="WFQ16" s="99">
        <f>WFP16*WFO16</f>
        <v>3500.32</v>
      </c>
      <c r="WFR16" s="94">
        <f>WFK16-WFO16</f>
        <v>205</v>
      </c>
      <c r="WFS16" s="97">
        <v>16.77</v>
      </c>
      <c r="WFT16" s="99">
        <f>WFS16*WFR16</f>
        <v>3437.85</v>
      </c>
      <c r="WFU16" s="99">
        <f>WFT16+WFQ16</f>
        <v>6938.17</v>
      </c>
      <c r="WFV16" s="94"/>
      <c r="WFW16" s="99">
        <f>WFU16+WFV16</f>
        <v>6938.17</v>
      </c>
      <c r="WFY16" s="49">
        <v>10</v>
      </c>
      <c r="WFZ16" s="94" t="s">
        <v>631</v>
      </c>
      <c r="WGA16" s="49">
        <v>372</v>
      </c>
      <c r="WGB16" s="49" t="s">
        <v>625</v>
      </c>
      <c r="WGC16" s="95" t="s">
        <v>632</v>
      </c>
      <c r="WGD16" s="49" t="s">
        <v>629</v>
      </c>
      <c r="WGE16" s="96">
        <v>167</v>
      </c>
      <c r="WGF16" s="97">
        <v>20.96</v>
      </c>
      <c r="WGG16" s="99">
        <f>WGF16*WGE16</f>
        <v>3500.32</v>
      </c>
      <c r="WGH16" s="94">
        <f>WGA16-WGE16</f>
        <v>205</v>
      </c>
      <c r="WGI16" s="97">
        <v>16.77</v>
      </c>
      <c r="WGJ16" s="99">
        <f>WGI16*WGH16</f>
        <v>3437.85</v>
      </c>
      <c r="WGK16" s="99">
        <f>WGJ16+WGG16</f>
        <v>6938.17</v>
      </c>
      <c r="WGL16" s="94"/>
      <c r="WGM16" s="99">
        <f>WGK16+WGL16</f>
        <v>6938.17</v>
      </c>
      <c r="WGO16" s="49">
        <v>10</v>
      </c>
      <c r="WGP16" s="94" t="s">
        <v>631</v>
      </c>
      <c r="WGQ16" s="49">
        <v>372</v>
      </c>
      <c r="WGR16" s="49" t="s">
        <v>625</v>
      </c>
      <c r="WGS16" s="95" t="s">
        <v>632</v>
      </c>
      <c r="WGT16" s="49" t="s">
        <v>629</v>
      </c>
      <c r="WGU16" s="96">
        <v>167</v>
      </c>
      <c r="WGV16" s="97">
        <v>20.96</v>
      </c>
      <c r="WGW16" s="99">
        <f>WGV16*WGU16</f>
        <v>3500.32</v>
      </c>
      <c r="WGX16" s="94">
        <f>WGQ16-WGU16</f>
        <v>205</v>
      </c>
      <c r="WGY16" s="97">
        <v>16.77</v>
      </c>
      <c r="WGZ16" s="99">
        <f>WGY16*WGX16</f>
        <v>3437.85</v>
      </c>
      <c r="WHA16" s="99">
        <f>WGZ16+WGW16</f>
        <v>6938.17</v>
      </c>
      <c r="WHB16" s="94"/>
      <c r="WHC16" s="99">
        <f>WHA16+WHB16</f>
        <v>6938.17</v>
      </c>
      <c r="WHE16" s="49">
        <v>10</v>
      </c>
      <c r="WHF16" s="94" t="s">
        <v>631</v>
      </c>
      <c r="WHG16" s="49">
        <v>372</v>
      </c>
      <c r="WHH16" s="49" t="s">
        <v>625</v>
      </c>
      <c r="WHI16" s="95" t="s">
        <v>632</v>
      </c>
      <c r="WHJ16" s="49" t="s">
        <v>629</v>
      </c>
      <c r="WHK16" s="96">
        <v>167</v>
      </c>
      <c r="WHL16" s="97">
        <v>20.96</v>
      </c>
      <c r="WHM16" s="99">
        <f>WHL16*WHK16</f>
        <v>3500.32</v>
      </c>
      <c r="WHN16" s="94">
        <f>WHG16-WHK16</f>
        <v>205</v>
      </c>
      <c r="WHO16" s="97">
        <v>16.77</v>
      </c>
      <c r="WHP16" s="99">
        <f>WHO16*WHN16</f>
        <v>3437.85</v>
      </c>
      <c r="WHQ16" s="99">
        <f>WHP16+WHM16</f>
        <v>6938.17</v>
      </c>
      <c r="WHR16" s="94"/>
      <c r="WHS16" s="99">
        <f>WHQ16+WHR16</f>
        <v>6938.17</v>
      </c>
      <c r="WHU16" s="49">
        <v>10</v>
      </c>
      <c r="WHV16" s="94" t="s">
        <v>631</v>
      </c>
      <c r="WHW16" s="49">
        <v>372</v>
      </c>
      <c r="WHX16" s="49" t="s">
        <v>625</v>
      </c>
      <c r="WHY16" s="95" t="s">
        <v>632</v>
      </c>
      <c r="WHZ16" s="49" t="s">
        <v>629</v>
      </c>
      <c r="WIA16" s="96">
        <v>167</v>
      </c>
      <c r="WIB16" s="97">
        <v>20.96</v>
      </c>
      <c r="WIC16" s="99">
        <f>WIB16*WIA16</f>
        <v>3500.32</v>
      </c>
      <c r="WID16" s="94">
        <f>WHW16-WIA16</f>
        <v>205</v>
      </c>
      <c r="WIE16" s="97">
        <v>16.77</v>
      </c>
      <c r="WIF16" s="99">
        <f>WIE16*WID16</f>
        <v>3437.85</v>
      </c>
      <c r="WIG16" s="99">
        <f>WIF16+WIC16</f>
        <v>6938.17</v>
      </c>
      <c r="WIH16" s="94"/>
      <c r="WII16" s="99">
        <f>WIG16+WIH16</f>
        <v>6938.17</v>
      </c>
      <c r="WIK16" s="49">
        <v>10</v>
      </c>
      <c r="WIL16" s="94" t="s">
        <v>631</v>
      </c>
      <c r="WIM16" s="49">
        <v>372</v>
      </c>
      <c r="WIN16" s="49" t="s">
        <v>625</v>
      </c>
      <c r="WIO16" s="95" t="s">
        <v>632</v>
      </c>
      <c r="WIP16" s="49" t="s">
        <v>629</v>
      </c>
      <c r="WIQ16" s="96">
        <v>167</v>
      </c>
      <c r="WIR16" s="97">
        <v>20.96</v>
      </c>
      <c r="WIS16" s="99">
        <f>WIR16*WIQ16</f>
        <v>3500.32</v>
      </c>
      <c r="WIT16" s="94">
        <f>WIM16-WIQ16</f>
        <v>205</v>
      </c>
      <c r="WIU16" s="97">
        <v>16.77</v>
      </c>
      <c r="WIV16" s="99">
        <f>WIU16*WIT16</f>
        <v>3437.85</v>
      </c>
      <c r="WIW16" s="99">
        <f>WIV16+WIS16</f>
        <v>6938.17</v>
      </c>
      <c r="WIX16" s="94"/>
      <c r="WIY16" s="99">
        <f>WIW16+WIX16</f>
        <v>6938.17</v>
      </c>
      <c r="WJA16" s="49">
        <v>10</v>
      </c>
      <c r="WJB16" s="94" t="s">
        <v>631</v>
      </c>
      <c r="WJC16" s="49">
        <v>372</v>
      </c>
      <c r="WJD16" s="49" t="s">
        <v>625</v>
      </c>
      <c r="WJE16" s="95" t="s">
        <v>632</v>
      </c>
      <c r="WJF16" s="49" t="s">
        <v>629</v>
      </c>
      <c r="WJG16" s="96">
        <v>167</v>
      </c>
      <c r="WJH16" s="97">
        <v>20.96</v>
      </c>
      <c r="WJI16" s="99">
        <f>WJH16*WJG16</f>
        <v>3500.32</v>
      </c>
      <c r="WJJ16" s="94">
        <f>WJC16-WJG16</f>
        <v>205</v>
      </c>
      <c r="WJK16" s="97">
        <v>16.77</v>
      </c>
      <c r="WJL16" s="99">
        <f>WJK16*WJJ16</f>
        <v>3437.85</v>
      </c>
      <c r="WJM16" s="99">
        <f>WJL16+WJI16</f>
        <v>6938.17</v>
      </c>
      <c r="WJN16" s="94"/>
      <c r="WJO16" s="99">
        <f>WJM16+WJN16</f>
        <v>6938.17</v>
      </c>
      <c r="WJQ16" s="49">
        <v>10</v>
      </c>
      <c r="WJR16" s="94" t="s">
        <v>631</v>
      </c>
      <c r="WJS16" s="49">
        <v>372</v>
      </c>
      <c r="WJT16" s="49" t="s">
        <v>625</v>
      </c>
      <c r="WJU16" s="95" t="s">
        <v>632</v>
      </c>
      <c r="WJV16" s="49" t="s">
        <v>629</v>
      </c>
      <c r="WJW16" s="96">
        <v>167</v>
      </c>
      <c r="WJX16" s="97">
        <v>20.96</v>
      </c>
      <c r="WJY16" s="99">
        <f>WJX16*WJW16</f>
        <v>3500.32</v>
      </c>
      <c r="WJZ16" s="94">
        <f>WJS16-WJW16</f>
        <v>205</v>
      </c>
      <c r="WKA16" s="97">
        <v>16.77</v>
      </c>
      <c r="WKB16" s="99">
        <f>WKA16*WJZ16</f>
        <v>3437.85</v>
      </c>
      <c r="WKC16" s="99">
        <f>WKB16+WJY16</f>
        <v>6938.17</v>
      </c>
      <c r="WKD16" s="94"/>
      <c r="WKE16" s="99">
        <f>WKC16+WKD16</f>
        <v>6938.17</v>
      </c>
      <c r="WKG16" s="49">
        <v>10</v>
      </c>
      <c r="WKH16" s="94" t="s">
        <v>631</v>
      </c>
      <c r="WKI16" s="49">
        <v>372</v>
      </c>
      <c r="WKJ16" s="49" t="s">
        <v>625</v>
      </c>
      <c r="WKK16" s="95" t="s">
        <v>632</v>
      </c>
      <c r="WKL16" s="49" t="s">
        <v>629</v>
      </c>
      <c r="WKM16" s="96">
        <v>167</v>
      </c>
      <c r="WKN16" s="97">
        <v>20.96</v>
      </c>
      <c r="WKO16" s="99">
        <f>WKN16*WKM16</f>
        <v>3500.32</v>
      </c>
      <c r="WKP16" s="94">
        <f>WKI16-WKM16</f>
        <v>205</v>
      </c>
      <c r="WKQ16" s="97">
        <v>16.77</v>
      </c>
      <c r="WKR16" s="99">
        <f>WKQ16*WKP16</f>
        <v>3437.85</v>
      </c>
      <c r="WKS16" s="99">
        <f>WKR16+WKO16</f>
        <v>6938.17</v>
      </c>
      <c r="WKT16" s="94"/>
      <c r="WKU16" s="99">
        <f>WKS16+WKT16</f>
        <v>6938.17</v>
      </c>
      <c r="WKW16" s="49">
        <v>10</v>
      </c>
      <c r="WKX16" s="94" t="s">
        <v>631</v>
      </c>
      <c r="WKY16" s="49">
        <v>372</v>
      </c>
      <c r="WKZ16" s="49" t="s">
        <v>625</v>
      </c>
      <c r="WLA16" s="95" t="s">
        <v>632</v>
      </c>
      <c r="WLB16" s="49" t="s">
        <v>629</v>
      </c>
      <c r="WLC16" s="96">
        <v>167</v>
      </c>
      <c r="WLD16" s="97">
        <v>20.96</v>
      </c>
      <c r="WLE16" s="99">
        <f>WLD16*WLC16</f>
        <v>3500.32</v>
      </c>
      <c r="WLF16" s="94">
        <f>WKY16-WLC16</f>
        <v>205</v>
      </c>
      <c r="WLG16" s="97">
        <v>16.77</v>
      </c>
      <c r="WLH16" s="99">
        <f>WLG16*WLF16</f>
        <v>3437.85</v>
      </c>
      <c r="WLI16" s="99">
        <f>WLH16+WLE16</f>
        <v>6938.17</v>
      </c>
      <c r="WLJ16" s="94"/>
      <c r="WLK16" s="99">
        <f>WLI16+WLJ16</f>
        <v>6938.17</v>
      </c>
      <c r="WLM16" s="49">
        <v>10</v>
      </c>
      <c r="WLN16" s="94" t="s">
        <v>631</v>
      </c>
      <c r="WLO16" s="49">
        <v>372</v>
      </c>
      <c r="WLP16" s="49" t="s">
        <v>625</v>
      </c>
      <c r="WLQ16" s="95" t="s">
        <v>632</v>
      </c>
      <c r="WLR16" s="49" t="s">
        <v>629</v>
      </c>
      <c r="WLS16" s="96">
        <v>167</v>
      </c>
      <c r="WLT16" s="97">
        <v>20.96</v>
      </c>
      <c r="WLU16" s="99">
        <f>WLT16*WLS16</f>
        <v>3500.32</v>
      </c>
      <c r="WLV16" s="94">
        <f>WLO16-WLS16</f>
        <v>205</v>
      </c>
      <c r="WLW16" s="97">
        <v>16.77</v>
      </c>
      <c r="WLX16" s="99">
        <f>WLW16*WLV16</f>
        <v>3437.85</v>
      </c>
      <c r="WLY16" s="99">
        <f>WLX16+WLU16</f>
        <v>6938.17</v>
      </c>
      <c r="WLZ16" s="94"/>
      <c r="WMA16" s="99">
        <f>WLY16+WLZ16</f>
        <v>6938.17</v>
      </c>
      <c r="WMC16" s="49">
        <v>10</v>
      </c>
      <c r="WMD16" s="94" t="s">
        <v>631</v>
      </c>
      <c r="WME16" s="49">
        <v>372</v>
      </c>
      <c r="WMF16" s="49" t="s">
        <v>625</v>
      </c>
      <c r="WMG16" s="95" t="s">
        <v>632</v>
      </c>
      <c r="WMH16" s="49" t="s">
        <v>629</v>
      </c>
      <c r="WMI16" s="96">
        <v>167</v>
      </c>
      <c r="WMJ16" s="97">
        <v>20.96</v>
      </c>
      <c r="WMK16" s="99">
        <f>WMJ16*WMI16</f>
        <v>3500.32</v>
      </c>
      <c r="WML16" s="94">
        <f>WME16-WMI16</f>
        <v>205</v>
      </c>
      <c r="WMM16" s="97">
        <v>16.77</v>
      </c>
      <c r="WMN16" s="99">
        <f>WMM16*WML16</f>
        <v>3437.85</v>
      </c>
      <c r="WMO16" s="99">
        <f>WMN16+WMK16</f>
        <v>6938.17</v>
      </c>
      <c r="WMP16" s="94"/>
      <c r="WMQ16" s="99">
        <f>WMO16+WMP16</f>
        <v>6938.17</v>
      </c>
      <c r="WMS16" s="49">
        <v>10</v>
      </c>
      <c r="WMT16" s="94" t="s">
        <v>631</v>
      </c>
      <c r="WMU16" s="49">
        <v>372</v>
      </c>
      <c r="WMV16" s="49" t="s">
        <v>625</v>
      </c>
      <c r="WMW16" s="95" t="s">
        <v>632</v>
      </c>
      <c r="WMX16" s="49" t="s">
        <v>629</v>
      </c>
      <c r="WMY16" s="96">
        <v>167</v>
      </c>
      <c r="WMZ16" s="97">
        <v>20.96</v>
      </c>
      <c r="WNA16" s="99">
        <f>WMZ16*WMY16</f>
        <v>3500.32</v>
      </c>
      <c r="WNB16" s="94">
        <f>WMU16-WMY16</f>
        <v>205</v>
      </c>
      <c r="WNC16" s="97">
        <v>16.77</v>
      </c>
      <c r="WND16" s="99">
        <f>WNC16*WNB16</f>
        <v>3437.85</v>
      </c>
      <c r="WNE16" s="99">
        <f>WND16+WNA16</f>
        <v>6938.17</v>
      </c>
      <c r="WNF16" s="94"/>
      <c r="WNG16" s="99">
        <f>WNE16+WNF16</f>
        <v>6938.17</v>
      </c>
      <c r="WNI16" s="49">
        <v>10</v>
      </c>
      <c r="WNJ16" s="94" t="s">
        <v>631</v>
      </c>
      <c r="WNK16" s="49">
        <v>372</v>
      </c>
      <c r="WNL16" s="49" t="s">
        <v>625</v>
      </c>
      <c r="WNM16" s="95" t="s">
        <v>632</v>
      </c>
      <c r="WNN16" s="49" t="s">
        <v>629</v>
      </c>
      <c r="WNO16" s="96">
        <v>167</v>
      </c>
      <c r="WNP16" s="97">
        <v>20.96</v>
      </c>
      <c r="WNQ16" s="99">
        <f>WNP16*WNO16</f>
        <v>3500.32</v>
      </c>
      <c r="WNR16" s="94">
        <f>WNK16-WNO16</f>
        <v>205</v>
      </c>
      <c r="WNS16" s="97">
        <v>16.77</v>
      </c>
      <c r="WNT16" s="99">
        <f>WNS16*WNR16</f>
        <v>3437.85</v>
      </c>
      <c r="WNU16" s="99">
        <f>WNT16+WNQ16</f>
        <v>6938.17</v>
      </c>
      <c r="WNV16" s="94"/>
      <c r="WNW16" s="99">
        <f>WNU16+WNV16</f>
        <v>6938.17</v>
      </c>
      <c r="WNY16" s="49">
        <v>10</v>
      </c>
      <c r="WNZ16" s="94" t="s">
        <v>631</v>
      </c>
      <c r="WOA16" s="49">
        <v>372</v>
      </c>
      <c r="WOB16" s="49" t="s">
        <v>625</v>
      </c>
      <c r="WOC16" s="95" t="s">
        <v>632</v>
      </c>
      <c r="WOD16" s="49" t="s">
        <v>629</v>
      </c>
      <c r="WOE16" s="96">
        <v>167</v>
      </c>
      <c r="WOF16" s="97">
        <v>20.96</v>
      </c>
      <c r="WOG16" s="99">
        <f>WOF16*WOE16</f>
        <v>3500.32</v>
      </c>
      <c r="WOH16" s="94">
        <f>WOA16-WOE16</f>
        <v>205</v>
      </c>
      <c r="WOI16" s="97">
        <v>16.77</v>
      </c>
      <c r="WOJ16" s="99">
        <f>WOI16*WOH16</f>
        <v>3437.85</v>
      </c>
      <c r="WOK16" s="99">
        <f>WOJ16+WOG16</f>
        <v>6938.17</v>
      </c>
      <c r="WOL16" s="94"/>
      <c r="WOM16" s="99">
        <f>WOK16+WOL16</f>
        <v>6938.17</v>
      </c>
      <c r="WOO16" s="49">
        <v>10</v>
      </c>
      <c r="WOP16" s="94" t="s">
        <v>631</v>
      </c>
      <c r="WOQ16" s="49">
        <v>372</v>
      </c>
      <c r="WOR16" s="49" t="s">
        <v>625</v>
      </c>
      <c r="WOS16" s="95" t="s">
        <v>632</v>
      </c>
      <c r="WOT16" s="49" t="s">
        <v>629</v>
      </c>
      <c r="WOU16" s="96">
        <v>167</v>
      </c>
      <c r="WOV16" s="97">
        <v>20.96</v>
      </c>
      <c r="WOW16" s="99">
        <f>WOV16*WOU16</f>
        <v>3500.32</v>
      </c>
      <c r="WOX16" s="94">
        <f>WOQ16-WOU16</f>
        <v>205</v>
      </c>
      <c r="WOY16" s="97">
        <v>16.77</v>
      </c>
      <c r="WOZ16" s="99">
        <f>WOY16*WOX16</f>
        <v>3437.85</v>
      </c>
      <c r="WPA16" s="99">
        <f>WOZ16+WOW16</f>
        <v>6938.17</v>
      </c>
      <c r="WPB16" s="94"/>
      <c r="WPC16" s="99">
        <f>WPA16+WPB16</f>
        <v>6938.17</v>
      </c>
      <c r="WPE16" s="49">
        <v>10</v>
      </c>
      <c r="WPF16" s="94" t="s">
        <v>631</v>
      </c>
      <c r="WPG16" s="49">
        <v>372</v>
      </c>
      <c r="WPH16" s="49" t="s">
        <v>625</v>
      </c>
      <c r="WPI16" s="95" t="s">
        <v>632</v>
      </c>
      <c r="WPJ16" s="49" t="s">
        <v>629</v>
      </c>
      <c r="WPK16" s="96">
        <v>167</v>
      </c>
      <c r="WPL16" s="97">
        <v>20.96</v>
      </c>
      <c r="WPM16" s="99">
        <f>WPL16*WPK16</f>
        <v>3500.32</v>
      </c>
      <c r="WPN16" s="94">
        <f>WPG16-WPK16</f>
        <v>205</v>
      </c>
      <c r="WPO16" s="97">
        <v>16.77</v>
      </c>
      <c r="WPP16" s="99">
        <f>WPO16*WPN16</f>
        <v>3437.85</v>
      </c>
      <c r="WPQ16" s="99">
        <f>WPP16+WPM16</f>
        <v>6938.17</v>
      </c>
      <c r="WPR16" s="94"/>
      <c r="WPS16" s="99">
        <f>WPQ16+WPR16</f>
        <v>6938.17</v>
      </c>
      <c r="WPU16" s="49">
        <v>10</v>
      </c>
      <c r="WPV16" s="94" t="s">
        <v>631</v>
      </c>
      <c r="WPW16" s="49">
        <v>372</v>
      </c>
      <c r="WPX16" s="49" t="s">
        <v>625</v>
      </c>
      <c r="WPY16" s="95" t="s">
        <v>632</v>
      </c>
      <c r="WPZ16" s="49" t="s">
        <v>629</v>
      </c>
      <c r="WQA16" s="96">
        <v>167</v>
      </c>
      <c r="WQB16" s="97">
        <v>20.96</v>
      </c>
      <c r="WQC16" s="99">
        <f>WQB16*WQA16</f>
        <v>3500.32</v>
      </c>
      <c r="WQD16" s="94">
        <f>WPW16-WQA16</f>
        <v>205</v>
      </c>
      <c r="WQE16" s="97">
        <v>16.77</v>
      </c>
      <c r="WQF16" s="99">
        <f>WQE16*WQD16</f>
        <v>3437.85</v>
      </c>
      <c r="WQG16" s="99">
        <f>WQF16+WQC16</f>
        <v>6938.17</v>
      </c>
      <c r="WQH16" s="94"/>
      <c r="WQI16" s="99">
        <f>WQG16+WQH16</f>
        <v>6938.17</v>
      </c>
      <c r="WQK16" s="49">
        <v>10</v>
      </c>
      <c r="WQL16" s="94" t="s">
        <v>631</v>
      </c>
      <c r="WQM16" s="49">
        <v>372</v>
      </c>
      <c r="WQN16" s="49" t="s">
        <v>625</v>
      </c>
      <c r="WQO16" s="95" t="s">
        <v>632</v>
      </c>
      <c r="WQP16" s="49" t="s">
        <v>629</v>
      </c>
      <c r="WQQ16" s="96">
        <v>167</v>
      </c>
      <c r="WQR16" s="97">
        <v>20.96</v>
      </c>
      <c r="WQS16" s="99">
        <f>WQR16*WQQ16</f>
        <v>3500.32</v>
      </c>
      <c r="WQT16" s="94">
        <f>WQM16-WQQ16</f>
        <v>205</v>
      </c>
      <c r="WQU16" s="97">
        <v>16.77</v>
      </c>
      <c r="WQV16" s="99">
        <f>WQU16*WQT16</f>
        <v>3437.85</v>
      </c>
      <c r="WQW16" s="99">
        <f>WQV16+WQS16</f>
        <v>6938.17</v>
      </c>
      <c r="WQX16" s="94"/>
      <c r="WQY16" s="99">
        <f>WQW16+WQX16</f>
        <v>6938.17</v>
      </c>
      <c r="WRA16" s="49">
        <v>10</v>
      </c>
      <c r="WRB16" s="94" t="s">
        <v>631</v>
      </c>
      <c r="WRC16" s="49">
        <v>372</v>
      </c>
      <c r="WRD16" s="49" t="s">
        <v>625</v>
      </c>
      <c r="WRE16" s="95" t="s">
        <v>632</v>
      </c>
      <c r="WRF16" s="49" t="s">
        <v>629</v>
      </c>
      <c r="WRG16" s="96">
        <v>167</v>
      </c>
      <c r="WRH16" s="97">
        <v>20.96</v>
      </c>
      <c r="WRI16" s="99">
        <f>WRH16*WRG16</f>
        <v>3500.32</v>
      </c>
      <c r="WRJ16" s="94">
        <f>WRC16-WRG16</f>
        <v>205</v>
      </c>
      <c r="WRK16" s="97">
        <v>16.77</v>
      </c>
      <c r="WRL16" s="99">
        <f>WRK16*WRJ16</f>
        <v>3437.85</v>
      </c>
      <c r="WRM16" s="99">
        <f>WRL16+WRI16</f>
        <v>6938.17</v>
      </c>
      <c r="WRN16" s="94"/>
      <c r="WRO16" s="99">
        <f>WRM16+WRN16</f>
        <v>6938.17</v>
      </c>
      <c r="WRQ16" s="49">
        <v>10</v>
      </c>
      <c r="WRR16" s="94" t="s">
        <v>631</v>
      </c>
      <c r="WRS16" s="49">
        <v>372</v>
      </c>
      <c r="WRT16" s="49" t="s">
        <v>625</v>
      </c>
      <c r="WRU16" s="95" t="s">
        <v>632</v>
      </c>
      <c r="WRV16" s="49" t="s">
        <v>629</v>
      </c>
      <c r="WRW16" s="96">
        <v>167</v>
      </c>
      <c r="WRX16" s="97">
        <v>20.96</v>
      </c>
      <c r="WRY16" s="99">
        <f>WRX16*WRW16</f>
        <v>3500.32</v>
      </c>
      <c r="WRZ16" s="94">
        <f>WRS16-WRW16</f>
        <v>205</v>
      </c>
      <c r="WSA16" s="97">
        <v>16.77</v>
      </c>
      <c r="WSB16" s="99">
        <f>WSA16*WRZ16</f>
        <v>3437.85</v>
      </c>
      <c r="WSC16" s="99">
        <f>WSB16+WRY16</f>
        <v>6938.17</v>
      </c>
      <c r="WSD16" s="94"/>
      <c r="WSE16" s="99">
        <f>WSC16+WSD16</f>
        <v>6938.17</v>
      </c>
      <c r="WSG16" s="49">
        <v>10</v>
      </c>
      <c r="WSH16" s="94" t="s">
        <v>631</v>
      </c>
      <c r="WSI16" s="49">
        <v>372</v>
      </c>
      <c r="WSJ16" s="49" t="s">
        <v>625</v>
      </c>
      <c r="WSK16" s="95" t="s">
        <v>632</v>
      </c>
      <c r="WSL16" s="49" t="s">
        <v>629</v>
      </c>
      <c r="WSM16" s="96">
        <v>167</v>
      </c>
      <c r="WSN16" s="97">
        <v>20.96</v>
      </c>
      <c r="WSO16" s="99">
        <f>WSN16*WSM16</f>
        <v>3500.32</v>
      </c>
      <c r="WSP16" s="94">
        <f>WSI16-WSM16</f>
        <v>205</v>
      </c>
      <c r="WSQ16" s="97">
        <v>16.77</v>
      </c>
      <c r="WSR16" s="99">
        <f>WSQ16*WSP16</f>
        <v>3437.85</v>
      </c>
      <c r="WSS16" s="99">
        <f>WSR16+WSO16</f>
        <v>6938.17</v>
      </c>
      <c r="WST16" s="94"/>
      <c r="WSU16" s="99">
        <f>WSS16+WST16</f>
        <v>6938.17</v>
      </c>
      <c r="WSW16" s="49">
        <v>10</v>
      </c>
      <c r="WSX16" s="94" t="s">
        <v>631</v>
      </c>
      <c r="WSY16" s="49">
        <v>372</v>
      </c>
      <c r="WSZ16" s="49" t="s">
        <v>625</v>
      </c>
      <c r="WTA16" s="95" t="s">
        <v>632</v>
      </c>
      <c r="WTB16" s="49" t="s">
        <v>629</v>
      </c>
      <c r="WTC16" s="96">
        <v>167</v>
      </c>
      <c r="WTD16" s="97">
        <v>20.96</v>
      </c>
      <c r="WTE16" s="99">
        <f>WTD16*WTC16</f>
        <v>3500.32</v>
      </c>
      <c r="WTF16" s="94">
        <f>WSY16-WTC16</f>
        <v>205</v>
      </c>
      <c r="WTG16" s="97">
        <v>16.77</v>
      </c>
      <c r="WTH16" s="99">
        <f>WTG16*WTF16</f>
        <v>3437.85</v>
      </c>
      <c r="WTI16" s="99">
        <f>WTH16+WTE16</f>
        <v>6938.17</v>
      </c>
      <c r="WTJ16" s="94"/>
      <c r="WTK16" s="99">
        <f>WTI16+WTJ16</f>
        <v>6938.17</v>
      </c>
      <c r="WTM16" s="49">
        <v>10</v>
      </c>
      <c r="WTN16" s="94" t="s">
        <v>631</v>
      </c>
      <c r="WTO16" s="49">
        <v>372</v>
      </c>
      <c r="WTP16" s="49" t="s">
        <v>625</v>
      </c>
      <c r="WTQ16" s="95" t="s">
        <v>632</v>
      </c>
      <c r="WTR16" s="49" t="s">
        <v>629</v>
      </c>
      <c r="WTS16" s="96">
        <v>167</v>
      </c>
      <c r="WTT16" s="97">
        <v>20.96</v>
      </c>
      <c r="WTU16" s="99">
        <f>WTT16*WTS16</f>
        <v>3500.32</v>
      </c>
      <c r="WTV16" s="94">
        <f>WTO16-WTS16</f>
        <v>205</v>
      </c>
      <c r="WTW16" s="97">
        <v>16.77</v>
      </c>
      <c r="WTX16" s="99">
        <f>WTW16*WTV16</f>
        <v>3437.85</v>
      </c>
      <c r="WTY16" s="99">
        <f>WTX16+WTU16</f>
        <v>6938.17</v>
      </c>
      <c r="WTZ16" s="94"/>
      <c r="WUA16" s="99">
        <f>WTY16+WTZ16</f>
        <v>6938.17</v>
      </c>
      <c r="WUC16" s="49">
        <v>10</v>
      </c>
      <c r="WUD16" s="94" t="s">
        <v>631</v>
      </c>
      <c r="WUE16" s="49">
        <v>372</v>
      </c>
      <c r="WUF16" s="49" t="s">
        <v>625</v>
      </c>
      <c r="WUG16" s="95" t="s">
        <v>632</v>
      </c>
      <c r="WUH16" s="49" t="s">
        <v>629</v>
      </c>
      <c r="WUI16" s="96">
        <v>167</v>
      </c>
      <c r="WUJ16" s="97">
        <v>20.96</v>
      </c>
      <c r="WUK16" s="99">
        <f>WUJ16*WUI16</f>
        <v>3500.32</v>
      </c>
      <c r="WUL16" s="94">
        <f>WUE16-WUI16</f>
        <v>205</v>
      </c>
      <c r="WUM16" s="97">
        <v>16.77</v>
      </c>
      <c r="WUN16" s="99">
        <f>WUM16*WUL16</f>
        <v>3437.85</v>
      </c>
      <c r="WUO16" s="99">
        <f>WUN16+WUK16</f>
        <v>6938.17</v>
      </c>
      <c r="WUP16" s="94"/>
      <c r="WUQ16" s="99">
        <f>WUO16+WUP16</f>
        <v>6938.17</v>
      </c>
      <c r="WUS16" s="49">
        <v>10</v>
      </c>
      <c r="WUT16" s="94" t="s">
        <v>631</v>
      </c>
      <c r="WUU16" s="49">
        <v>372</v>
      </c>
      <c r="WUV16" s="49" t="s">
        <v>625</v>
      </c>
      <c r="WUW16" s="95" t="s">
        <v>632</v>
      </c>
      <c r="WUX16" s="49" t="s">
        <v>629</v>
      </c>
      <c r="WUY16" s="96">
        <v>167</v>
      </c>
      <c r="WUZ16" s="97">
        <v>20.96</v>
      </c>
      <c r="WVA16" s="99">
        <f>WUZ16*WUY16</f>
        <v>3500.32</v>
      </c>
      <c r="WVB16" s="94">
        <f>WUU16-WUY16</f>
        <v>205</v>
      </c>
      <c r="WVC16" s="97">
        <v>16.77</v>
      </c>
      <c r="WVD16" s="99">
        <f>WVC16*WVB16</f>
        <v>3437.85</v>
      </c>
      <c r="WVE16" s="99">
        <f>WVD16+WVA16</f>
        <v>6938.17</v>
      </c>
      <c r="WVF16" s="94"/>
      <c r="WVG16" s="99">
        <f>WVE16+WVF16</f>
        <v>6938.17</v>
      </c>
      <c r="WVI16" s="49">
        <v>10</v>
      </c>
      <c r="WVJ16" s="94" t="s">
        <v>631</v>
      </c>
      <c r="WVK16" s="49">
        <v>372</v>
      </c>
      <c r="WVL16" s="49" t="s">
        <v>625</v>
      </c>
      <c r="WVM16" s="95" t="s">
        <v>632</v>
      </c>
      <c r="WVN16" s="49" t="s">
        <v>629</v>
      </c>
      <c r="WVO16" s="96">
        <v>167</v>
      </c>
      <c r="WVP16" s="97">
        <v>20.96</v>
      </c>
      <c r="WVQ16" s="99">
        <f>WVP16*WVO16</f>
        <v>3500.32</v>
      </c>
      <c r="WVR16" s="94">
        <f>WVK16-WVO16</f>
        <v>205</v>
      </c>
      <c r="WVS16" s="97">
        <v>16.77</v>
      </c>
      <c r="WVT16" s="99">
        <f>WVS16*WVR16</f>
        <v>3437.85</v>
      </c>
      <c r="WVU16" s="99">
        <f>WVT16+WVQ16</f>
        <v>6938.17</v>
      </c>
      <c r="WVV16" s="94"/>
      <c r="WVW16" s="99">
        <f>WVU16+WVV16</f>
        <v>6938.17</v>
      </c>
      <c r="WVY16" s="49">
        <v>10</v>
      </c>
      <c r="WVZ16" s="94" t="s">
        <v>631</v>
      </c>
      <c r="WWA16" s="49">
        <v>372</v>
      </c>
      <c r="WWB16" s="49" t="s">
        <v>625</v>
      </c>
      <c r="WWC16" s="95" t="s">
        <v>632</v>
      </c>
      <c r="WWD16" s="49" t="s">
        <v>629</v>
      </c>
      <c r="WWE16" s="96">
        <v>167</v>
      </c>
      <c r="WWF16" s="97">
        <v>20.96</v>
      </c>
      <c r="WWG16" s="99">
        <f>WWF16*WWE16</f>
        <v>3500.32</v>
      </c>
      <c r="WWH16" s="94">
        <f>WWA16-WWE16</f>
        <v>205</v>
      </c>
      <c r="WWI16" s="97">
        <v>16.77</v>
      </c>
      <c r="WWJ16" s="99">
        <f>WWI16*WWH16</f>
        <v>3437.85</v>
      </c>
      <c r="WWK16" s="99">
        <f>WWJ16+WWG16</f>
        <v>6938.17</v>
      </c>
      <c r="WWL16" s="94"/>
      <c r="WWM16" s="99">
        <f>WWK16+WWL16</f>
        <v>6938.17</v>
      </c>
      <c r="WWO16" s="49">
        <v>10</v>
      </c>
      <c r="WWP16" s="94" t="s">
        <v>631</v>
      </c>
      <c r="WWQ16" s="49">
        <v>372</v>
      </c>
      <c r="WWR16" s="49" t="s">
        <v>625</v>
      </c>
      <c r="WWS16" s="95" t="s">
        <v>632</v>
      </c>
      <c r="WWT16" s="49" t="s">
        <v>629</v>
      </c>
      <c r="WWU16" s="96">
        <v>167</v>
      </c>
      <c r="WWV16" s="97">
        <v>20.96</v>
      </c>
      <c r="WWW16" s="99">
        <f>WWV16*WWU16</f>
        <v>3500.32</v>
      </c>
      <c r="WWX16" s="94">
        <f>WWQ16-WWU16</f>
        <v>205</v>
      </c>
      <c r="WWY16" s="97">
        <v>16.77</v>
      </c>
      <c r="WWZ16" s="99">
        <f>WWY16*WWX16</f>
        <v>3437.85</v>
      </c>
      <c r="WXA16" s="99">
        <f>WWZ16+WWW16</f>
        <v>6938.17</v>
      </c>
      <c r="WXB16" s="94"/>
      <c r="WXC16" s="99">
        <f>WXA16+WXB16</f>
        <v>6938.17</v>
      </c>
      <c r="WXE16" s="49">
        <v>10</v>
      </c>
      <c r="WXF16" s="94" t="s">
        <v>631</v>
      </c>
      <c r="WXG16" s="49">
        <v>372</v>
      </c>
      <c r="WXH16" s="49" t="s">
        <v>625</v>
      </c>
      <c r="WXI16" s="95" t="s">
        <v>632</v>
      </c>
      <c r="WXJ16" s="49" t="s">
        <v>629</v>
      </c>
      <c r="WXK16" s="96">
        <v>167</v>
      </c>
      <c r="WXL16" s="97">
        <v>20.96</v>
      </c>
      <c r="WXM16" s="99">
        <f>WXL16*WXK16</f>
        <v>3500.32</v>
      </c>
      <c r="WXN16" s="94">
        <f>WXG16-WXK16</f>
        <v>205</v>
      </c>
      <c r="WXO16" s="97">
        <v>16.77</v>
      </c>
      <c r="WXP16" s="99">
        <f>WXO16*WXN16</f>
        <v>3437.85</v>
      </c>
      <c r="WXQ16" s="99">
        <f>WXP16+WXM16</f>
        <v>6938.17</v>
      </c>
      <c r="WXR16" s="94"/>
      <c r="WXS16" s="99">
        <f>WXQ16+WXR16</f>
        <v>6938.17</v>
      </c>
      <c r="WXU16" s="49">
        <v>10</v>
      </c>
      <c r="WXV16" s="94" t="s">
        <v>631</v>
      </c>
      <c r="WXW16" s="49">
        <v>372</v>
      </c>
      <c r="WXX16" s="49" t="s">
        <v>625</v>
      </c>
      <c r="WXY16" s="95" t="s">
        <v>632</v>
      </c>
      <c r="WXZ16" s="49" t="s">
        <v>629</v>
      </c>
      <c r="WYA16" s="96">
        <v>167</v>
      </c>
      <c r="WYB16" s="97">
        <v>20.96</v>
      </c>
      <c r="WYC16" s="99">
        <f>WYB16*WYA16</f>
        <v>3500.32</v>
      </c>
      <c r="WYD16" s="94">
        <f>WXW16-WYA16</f>
        <v>205</v>
      </c>
      <c r="WYE16" s="97">
        <v>16.77</v>
      </c>
      <c r="WYF16" s="99">
        <f>WYE16*WYD16</f>
        <v>3437.85</v>
      </c>
      <c r="WYG16" s="99">
        <f>WYF16+WYC16</f>
        <v>6938.17</v>
      </c>
      <c r="WYH16" s="94"/>
      <c r="WYI16" s="99">
        <f>WYG16+WYH16</f>
        <v>6938.17</v>
      </c>
      <c r="WYK16" s="49">
        <v>10</v>
      </c>
      <c r="WYL16" s="94" t="s">
        <v>631</v>
      </c>
      <c r="WYM16" s="49">
        <v>372</v>
      </c>
      <c r="WYN16" s="49" t="s">
        <v>625</v>
      </c>
      <c r="WYO16" s="95" t="s">
        <v>632</v>
      </c>
      <c r="WYP16" s="49" t="s">
        <v>629</v>
      </c>
      <c r="WYQ16" s="96">
        <v>167</v>
      </c>
      <c r="WYR16" s="97">
        <v>20.96</v>
      </c>
      <c r="WYS16" s="99">
        <f>WYR16*WYQ16</f>
        <v>3500.32</v>
      </c>
      <c r="WYT16" s="94">
        <f>WYM16-WYQ16</f>
        <v>205</v>
      </c>
      <c r="WYU16" s="97">
        <v>16.77</v>
      </c>
      <c r="WYV16" s="99">
        <f>WYU16*WYT16</f>
        <v>3437.85</v>
      </c>
      <c r="WYW16" s="99">
        <f>WYV16+WYS16</f>
        <v>6938.17</v>
      </c>
      <c r="WYX16" s="94"/>
      <c r="WYY16" s="99">
        <f>WYW16+WYX16</f>
        <v>6938.17</v>
      </c>
      <c r="WZA16" s="49">
        <v>10</v>
      </c>
      <c r="WZB16" s="94" t="s">
        <v>631</v>
      </c>
      <c r="WZC16" s="49">
        <v>372</v>
      </c>
      <c r="WZD16" s="49" t="s">
        <v>625</v>
      </c>
      <c r="WZE16" s="95" t="s">
        <v>632</v>
      </c>
      <c r="WZF16" s="49" t="s">
        <v>629</v>
      </c>
      <c r="WZG16" s="96">
        <v>167</v>
      </c>
      <c r="WZH16" s="97">
        <v>20.96</v>
      </c>
      <c r="WZI16" s="99">
        <f>WZH16*WZG16</f>
        <v>3500.32</v>
      </c>
      <c r="WZJ16" s="94">
        <f>WZC16-WZG16</f>
        <v>205</v>
      </c>
      <c r="WZK16" s="97">
        <v>16.77</v>
      </c>
      <c r="WZL16" s="99">
        <f>WZK16*WZJ16</f>
        <v>3437.85</v>
      </c>
      <c r="WZM16" s="99">
        <f>WZL16+WZI16</f>
        <v>6938.17</v>
      </c>
      <c r="WZN16" s="94"/>
      <c r="WZO16" s="99">
        <f>WZM16+WZN16</f>
        <v>6938.17</v>
      </c>
      <c r="WZQ16" s="49">
        <v>10</v>
      </c>
      <c r="WZR16" s="94" t="s">
        <v>631</v>
      </c>
      <c r="WZS16" s="49">
        <v>372</v>
      </c>
      <c r="WZT16" s="49" t="s">
        <v>625</v>
      </c>
      <c r="WZU16" s="95" t="s">
        <v>632</v>
      </c>
      <c r="WZV16" s="49" t="s">
        <v>629</v>
      </c>
      <c r="WZW16" s="96">
        <v>167</v>
      </c>
      <c r="WZX16" s="97">
        <v>20.96</v>
      </c>
      <c r="WZY16" s="99">
        <f>WZX16*WZW16</f>
        <v>3500.32</v>
      </c>
      <c r="WZZ16" s="94">
        <f>WZS16-WZW16</f>
        <v>205</v>
      </c>
      <c r="XAA16" s="97">
        <v>16.77</v>
      </c>
      <c r="XAB16" s="99">
        <f>XAA16*WZZ16</f>
        <v>3437.85</v>
      </c>
      <c r="XAC16" s="99">
        <f>XAB16+WZY16</f>
        <v>6938.17</v>
      </c>
      <c r="XAD16" s="94"/>
      <c r="XAE16" s="99">
        <f>XAC16+XAD16</f>
        <v>6938.17</v>
      </c>
      <c r="XAG16" s="49">
        <v>10</v>
      </c>
      <c r="XAH16" s="94" t="s">
        <v>631</v>
      </c>
      <c r="XAI16" s="49">
        <v>372</v>
      </c>
      <c r="XAJ16" s="49" t="s">
        <v>625</v>
      </c>
      <c r="XAK16" s="95" t="s">
        <v>632</v>
      </c>
      <c r="XAL16" s="49" t="s">
        <v>629</v>
      </c>
      <c r="XAM16" s="96">
        <v>167</v>
      </c>
      <c r="XAN16" s="97">
        <v>20.96</v>
      </c>
      <c r="XAO16" s="99">
        <f>XAN16*XAM16</f>
        <v>3500.32</v>
      </c>
      <c r="XAP16" s="94">
        <f>XAI16-XAM16</f>
        <v>205</v>
      </c>
      <c r="XAQ16" s="97">
        <v>16.77</v>
      </c>
      <c r="XAR16" s="99">
        <f>XAQ16*XAP16</f>
        <v>3437.85</v>
      </c>
      <c r="XAS16" s="99">
        <f>XAR16+XAO16</f>
        <v>6938.17</v>
      </c>
      <c r="XAT16" s="94"/>
      <c r="XAU16" s="99">
        <f>XAS16+XAT16</f>
        <v>6938.17</v>
      </c>
      <c r="XAW16" s="49">
        <v>10</v>
      </c>
      <c r="XAX16" s="94" t="s">
        <v>631</v>
      </c>
      <c r="XAY16" s="49">
        <v>372</v>
      </c>
      <c r="XAZ16" s="49" t="s">
        <v>625</v>
      </c>
      <c r="XBA16" s="95" t="s">
        <v>632</v>
      </c>
      <c r="XBB16" s="49" t="s">
        <v>629</v>
      </c>
      <c r="XBC16" s="96">
        <v>167</v>
      </c>
      <c r="XBD16" s="97">
        <v>20.96</v>
      </c>
      <c r="XBE16" s="99">
        <f>XBD16*XBC16</f>
        <v>3500.32</v>
      </c>
      <c r="XBF16" s="94">
        <f>XAY16-XBC16</f>
        <v>205</v>
      </c>
      <c r="XBG16" s="97">
        <v>16.77</v>
      </c>
      <c r="XBH16" s="99">
        <f>XBG16*XBF16</f>
        <v>3437.85</v>
      </c>
      <c r="XBI16" s="99">
        <f>XBH16+XBE16</f>
        <v>6938.17</v>
      </c>
      <c r="XBJ16" s="94"/>
      <c r="XBK16" s="99">
        <f>XBI16+XBJ16</f>
        <v>6938.17</v>
      </c>
      <c r="XBM16" s="49">
        <v>10</v>
      </c>
      <c r="XBN16" s="94" t="s">
        <v>631</v>
      </c>
      <c r="XBO16" s="49">
        <v>372</v>
      </c>
      <c r="XBP16" s="49" t="s">
        <v>625</v>
      </c>
      <c r="XBQ16" s="95" t="s">
        <v>632</v>
      </c>
      <c r="XBR16" s="49" t="s">
        <v>629</v>
      </c>
      <c r="XBS16" s="96">
        <v>167</v>
      </c>
      <c r="XBT16" s="97">
        <v>20.96</v>
      </c>
      <c r="XBU16" s="99">
        <f>XBT16*XBS16</f>
        <v>3500.32</v>
      </c>
      <c r="XBV16" s="94">
        <f>XBO16-XBS16</f>
        <v>205</v>
      </c>
      <c r="XBW16" s="97">
        <v>16.77</v>
      </c>
      <c r="XBX16" s="99">
        <f>XBW16*XBV16</f>
        <v>3437.85</v>
      </c>
      <c r="XBY16" s="99">
        <f>XBX16+XBU16</f>
        <v>6938.17</v>
      </c>
      <c r="XBZ16" s="94"/>
      <c r="XCA16" s="99">
        <f>XBY16+XBZ16</f>
        <v>6938.17</v>
      </c>
      <c r="XCC16" s="49">
        <v>10</v>
      </c>
      <c r="XCD16" s="94" t="s">
        <v>631</v>
      </c>
      <c r="XCE16" s="49">
        <v>372</v>
      </c>
      <c r="XCF16" s="49" t="s">
        <v>625</v>
      </c>
      <c r="XCG16" s="95" t="s">
        <v>632</v>
      </c>
      <c r="XCH16" s="49" t="s">
        <v>629</v>
      </c>
      <c r="XCI16" s="96">
        <v>167</v>
      </c>
      <c r="XCJ16" s="97">
        <v>20.96</v>
      </c>
      <c r="XCK16" s="99">
        <f>XCJ16*XCI16</f>
        <v>3500.32</v>
      </c>
      <c r="XCL16" s="94">
        <f>XCE16-XCI16</f>
        <v>205</v>
      </c>
      <c r="XCM16" s="97">
        <v>16.77</v>
      </c>
      <c r="XCN16" s="99">
        <f>XCM16*XCL16</f>
        <v>3437.85</v>
      </c>
      <c r="XCO16" s="99">
        <f>XCN16+XCK16</f>
        <v>6938.17</v>
      </c>
      <c r="XCP16" s="94"/>
      <c r="XCQ16" s="99">
        <f>XCO16+XCP16</f>
        <v>6938.17</v>
      </c>
      <c r="XCS16" s="49">
        <v>10</v>
      </c>
      <c r="XCT16" s="94" t="s">
        <v>631</v>
      </c>
      <c r="XCU16" s="49">
        <v>372</v>
      </c>
      <c r="XCV16" s="49" t="s">
        <v>625</v>
      </c>
      <c r="XCW16" s="95" t="s">
        <v>632</v>
      </c>
      <c r="XCX16" s="49" t="s">
        <v>629</v>
      </c>
      <c r="XCY16" s="96">
        <v>167</v>
      </c>
      <c r="XCZ16" s="97">
        <v>20.96</v>
      </c>
      <c r="XDA16" s="99">
        <f>XCZ16*XCY16</f>
        <v>3500.32</v>
      </c>
      <c r="XDB16" s="94">
        <f>XCU16-XCY16</f>
        <v>205</v>
      </c>
      <c r="XDC16" s="97">
        <v>16.77</v>
      </c>
      <c r="XDD16" s="99">
        <f>XDC16*XDB16</f>
        <v>3437.85</v>
      </c>
      <c r="XDE16" s="99">
        <f>XDD16+XDA16</f>
        <v>6938.17</v>
      </c>
      <c r="XDF16" s="94"/>
      <c r="XDG16" s="99">
        <f>XDE16+XDF16</f>
        <v>6938.17</v>
      </c>
      <c r="XDI16" s="49">
        <v>10</v>
      </c>
      <c r="XDJ16" s="94" t="s">
        <v>631</v>
      </c>
      <c r="XDK16" s="49">
        <v>372</v>
      </c>
      <c r="XDL16" s="49" t="s">
        <v>625</v>
      </c>
      <c r="XDM16" s="95" t="s">
        <v>632</v>
      </c>
      <c r="XDN16" s="49" t="s">
        <v>629</v>
      </c>
      <c r="XDO16" s="96">
        <v>167</v>
      </c>
      <c r="XDP16" s="97">
        <v>20.96</v>
      </c>
      <c r="XDQ16" s="99">
        <f>XDP16*XDO16</f>
        <v>3500.32</v>
      </c>
      <c r="XDR16" s="94">
        <f>XDK16-XDO16</f>
        <v>205</v>
      </c>
      <c r="XDS16" s="97">
        <v>16.77</v>
      </c>
      <c r="XDT16" s="99">
        <f>XDS16*XDR16</f>
        <v>3437.85</v>
      </c>
      <c r="XDU16" s="99">
        <f>XDT16+XDQ16</f>
        <v>6938.17</v>
      </c>
      <c r="XDV16" s="94"/>
      <c r="XDW16" s="99">
        <f>XDU16+XDV16</f>
        <v>6938.17</v>
      </c>
      <c r="XDY16" s="49">
        <v>10</v>
      </c>
      <c r="XDZ16" s="94" t="s">
        <v>631</v>
      </c>
      <c r="XEA16" s="49">
        <v>372</v>
      </c>
      <c r="XEB16" s="49" t="s">
        <v>625</v>
      </c>
      <c r="XEC16" s="95" t="s">
        <v>632</v>
      </c>
      <c r="XED16" s="49" t="s">
        <v>629</v>
      </c>
      <c r="XEE16" s="96">
        <v>167</v>
      </c>
      <c r="XEF16" s="97">
        <v>20.96</v>
      </c>
      <c r="XEG16" s="99">
        <f>XEF16*XEE16</f>
        <v>3500.32</v>
      </c>
      <c r="XEH16" s="94">
        <f>XEA16-XEE16</f>
        <v>205</v>
      </c>
      <c r="XEI16" s="97">
        <v>16.77</v>
      </c>
      <c r="XEJ16" s="99">
        <f>XEI16*XEH16</f>
        <v>3437.85</v>
      </c>
      <c r="XEK16" s="99">
        <f>XEJ16+XEG16</f>
        <v>6938.17</v>
      </c>
      <c r="XEL16" s="94"/>
      <c r="XEM16" s="99">
        <f>XEK16+XEL16</f>
        <v>6938.17</v>
      </c>
      <c r="XEO16" s="49">
        <v>10</v>
      </c>
      <c r="XEP16" s="94" t="s">
        <v>631</v>
      </c>
      <c r="XEQ16" s="49">
        <v>372</v>
      </c>
      <c r="XER16" s="49" t="s">
        <v>625</v>
      </c>
      <c r="XES16" s="95" t="s">
        <v>632</v>
      </c>
      <c r="XET16" s="49" t="s">
        <v>629</v>
      </c>
      <c r="XEU16" s="96">
        <v>167</v>
      </c>
      <c r="XEV16" s="97">
        <v>20.96</v>
      </c>
      <c r="XEW16" s="99">
        <f>XEV16*XEU16</f>
        <v>3500.32</v>
      </c>
      <c r="XEX16" s="94">
        <f>XEQ16-XEU16</f>
        <v>205</v>
      </c>
      <c r="XEY16" s="97">
        <v>16.77</v>
      </c>
      <c r="XEZ16" s="99">
        <f>XEY16*XEX16</f>
        <v>3437.85</v>
      </c>
      <c r="XFA16" s="99">
        <f>XEZ16+XEW16</f>
        <v>6938.17</v>
      </c>
      <c r="XFB16" s="94"/>
      <c r="XFC16" s="99">
        <f>XFA16+XFB16</f>
        <v>6938.17</v>
      </c>
    </row>
    <row r="17" ht="14" spans="2:16383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Q17" s="49">
        <v>10</v>
      </c>
      <c r="R17" s="94" t="s">
        <v>631</v>
      </c>
      <c r="S17" s="49">
        <v>372</v>
      </c>
      <c r="T17" s="49" t="s">
        <v>625</v>
      </c>
      <c r="U17" s="95" t="s">
        <v>632</v>
      </c>
      <c r="V17" s="49" t="s">
        <v>629</v>
      </c>
      <c r="W17" s="96">
        <v>167</v>
      </c>
      <c r="X17" s="97">
        <v>20.96</v>
      </c>
      <c r="Y17" s="99">
        <f>X17*W17</f>
        <v>3500.32</v>
      </c>
      <c r="Z17" s="94">
        <f>S17-W17</f>
        <v>205</v>
      </c>
      <c r="AA17" s="97">
        <v>16.77</v>
      </c>
      <c r="AB17" s="99">
        <f>AA17*Z17</f>
        <v>3437.85</v>
      </c>
      <c r="AC17" s="99">
        <f>AB17+Y17</f>
        <v>6938.17</v>
      </c>
      <c r="AD17" s="94"/>
      <c r="AE17" s="99">
        <f>AC17+AD17</f>
        <v>6938.17</v>
      </c>
      <c r="AG17" s="49">
        <v>10</v>
      </c>
      <c r="AH17" s="94" t="s">
        <v>631</v>
      </c>
      <c r="AI17" s="49">
        <v>372</v>
      </c>
      <c r="AJ17" s="49" t="s">
        <v>625</v>
      </c>
      <c r="AK17" s="95" t="s">
        <v>632</v>
      </c>
      <c r="AL17" s="49" t="s">
        <v>629</v>
      </c>
      <c r="AM17" s="96">
        <v>167</v>
      </c>
      <c r="AN17" s="97">
        <v>20.96</v>
      </c>
      <c r="AO17" s="99">
        <f>AN17*AM17</f>
        <v>3500.32</v>
      </c>
      <c r="AP17" s="94">
        <f>AI17-AM17</f>
        <v>205</v>
      </c>
      <c r="AQ17" s="97">
        <v>16.77</v>
      </c>
      <c r="AR17" s="99">
        <f>AQ17*AP17</f>
        <v>3437.85</v>
      </c>
      <c r="AS17" s="99">
        <f>AR17+AO17</f>
        <v>6938.17</v>
      </c>
      <c r="AT17" s="94"/>
      <c r="AU17" s="99">
        <f>AS17+AT17</f>
        <v>6938.17</v>
      </c>
      <c r="AW17" s="49">
        <v>10</v>
      </c>
      <c r="AX17" s="94" t="s">
        <v>631</v>
      </c>
      <c r="AY17" s="49">
        <v>372</v>
      </c>
      <c r="AZ17" s="49" t="s">
        <v>625</v>
      </c>
      <c r="BA17" s="95" t="s">
        <v>632</v>
      </c>
      <c r="BB17" s="49" t="s">
        <v>629</v>
      </c>
      <c r="BC17" s="96">
        <v>167</v>
      </c>
      <c r="BD17" s="97">
        <v>20.96</v>
      </c>
      <c r="BE17" s="99">
        <f>BD17*BC17</f>
        <v>3500.32</v>
      </c>
      <c r="BF17" s="94">
        <f>AY17-BC17</f>
        <v>205</v>
      </c>
      <c r="BG17" s="97">
        <v>16.77</v>
      </c>
      <c r="BH17" s="99">
        <f>BG17*BF17</f>
        <v>3437.85</v>
      </c>
      <c r="BI17" s="99">
        <f>BH17+BE17</f>
        <v>6938.17</v>
      </c>
      <c r="BJ17" s="94"/>
      <c r="BK17" s="99">
        <f>BI17+BJ17</f>
        <v>6938.17</v>
      </c>
      <c r="BM17" s="49">
        <v>10</v>
      </c>
      <c r="BN17" s="94" t="s">
        <v>631</v>
      </c>
      <c r="BO17" s="49">
        <v>372</v>
      </c>
      <c r="BP17" s="49" t="s">
        <v>625</v>
      </c>
      <c r="BQ17" s="95" t="s">
        <v>632</v>
      </c>
      <c r="BR17" s="49" t="s">
        <v>629</v>
      </c>
      <c r="BS17" s="96">
        <v>167</v>
      </c>
      <c r="BT17" s="97">
        <v>20.96</v>
      </c>
      <c r="BU17" s="99">
        <f>BT17*BS17</f>
        <v>3500.32</v>
      </c>
      <c r="BV17" s="94">
        <f>BO17-BS17</f>
        <v>205</v>
      </c>
      <c r="BW17" s="97">
        <v>16.77</v>
      </c>
      <c r="BX17" s="99">
        <f>BW17*BV17</f>
        <v>3437.85</v>
      </c>
      <c r="BY17" s="99">
        <f>BX17+BU17</f>
        <v>6938.17</v>
      </c>
      <c r="BZ17" s="94"/>
      <c r="CA17" s="99">
        <f>BY17+BZ17</f>
        <v>6938.17</v>
      </c>
      <c r="CC17" s="49">
        <v>10</v>
      </c>
      <c r="CD17" s="94" t="s">
        <v>631</v>
      </c>
      <c r="CE17" s="49">
        <v>372</v>
      </c>
      <c r="CF17" s="49" t="s">
        <v>625</v>
      </c>
      <c r="CG17" s="95" t="s">
        <v>632</v>
      </c>
      <c r="CH17" s="49" t="s">
        <v>629</v>
      </c>
      <c r="CI17" s="96">
        <v>167</v>
      </c>
      <c r="CJ17" s="97">
        <v>20.96</v>
      </c>
      <c r="CK17" s="99">
        <f>CJ17*CI17</f>
        <v>3500.32</v>
      </c>
      <c r="CL17" s="94">
        <f>CE17-CI17</f>
        <v>205</v>
      </c>
      <c r="CM17" s="97">
        <v>16.77</v>
      </c>
      <c r="CN17" s="99">
        <f>CM17*CL17</f>
        <v>3437.85</v>
      </c>
      <c r="CO17" s="99">
        <f>CN17+CK17</f>
        <v>6938.17</v>
      </c>
      <c r="CP17" s="94"/>
      <c r="CQ17" s="99">
        <f>CO17+CP17</f>
        <v>6938.17</v>
      </c>
      <c r="CS17" s="49">
        <v>10</v>
      </c>
      <c r="CT17" s="94" t="s">
        <v>631</v>
      </c>
      <c r="CU17" s="49">
        <v>372</v>
      </c>
      <c r="CV17" s="49" t="s">
        <v>625</v>
      </c>
      <c r="CW17" s="95" t="s">
        <v>632</v>
      </c>
      <c r="CX17" s="49" t="s">
        <v>629</v>
      </c>
      <c r="CY17" s="96">
        <v>167</v>
      </c>
      <c r="CZ17" s="97">
        <v>20.96</v>
      </c>
      <c r="DA17" s="99">
        <f>CZ17*CY17</f>
        <v>3500.32</v>
      </c>
      <c r="DB17" s="94">
        <f>CU17-CY17</f>
        <v>205</v>
      </c>
      <c r="DC17" s="97">
        <v>16.77</v>
      </c>
      <c r="DD17" s="99">
        <f>DC17*DB17</f>
        <v>3437.85</v>
      </c>
      <c r="DE17" s="99">
        <f>DD17+DA17</f>
        <v>6938.17</v>
      </c>
      <c r="DF17" s="94"/>
      <c r="DG17" s="99">
        <f>DE17+DF17</f>
        <v>6938.17</v>
      </c>
      <c r="DI17" s="49">
        <v>10</v>
      </c>
      <c r="DJ17" s="94" t="s">
        <v>631</v>
      </c>
      <c r="DK17" s="49">
        <v>372</v>
      </c>
      <c r="DL17" s="49" t="s">
        <v>625</v>
      </c>
      <c r="DM17" s="95" t="s">
        <v>632</v>
      </c>
      <c r="DN17" s="49" t="s">
        <v>629</v>
      </c>
      <c r="DO17" s="96">
        <v>167</v>
      </c>
      <c r="DP17" s="97">
        <v>20.96</v>
      </c>
      <c r="DQ17" s="99">
        <f>DP17*DO17</f>
        <v>3500.32</v>
      </c>
      <c r="DR17" s="94">
        <f>DK17-DO17</f>
        <v>205</v>
      </c>
      <c r="DS17" s="97">
        <v>16.77</v>
      </c>
      <c r="DT17" s="99">
        <f>DS17*DR17</f>
        <v>3437.85</v>
      </c>
      <c r="DU17" s="99">
        <f>DT17+DQ17</f>
        <v>6938.17</v>
      </c>
      <c r="DV17" s="94"/>
      <c r="DW17" s="99">
        <f>DU17+DV17</f>
        <v>6938.17</v>
      </c>
      <c r="DY17" s="49">
        <v>10</v>
      </c>
      <c r="DZ17" s="94" t="s">
        <v>631</v>
      </c>
      <c r="EA17" s="49">
        <v>372</v>
      </c>
      <c r="EB17" s="49" t="s">
        <v>625</v>
      </c>
      <c r="EC17" s="95" t="s">
        <v>632</v>
      </c>
      <c r="ED17" s="49" t="s">
        <v>629</v>
      </c>
      <c r="EE17" s="96">
        <v>167</v>
      </c>
      <c r="EF17" s="97">
        <v>20.96</v>
      </c>
      <c r="EG17" s="99">
        <f>EF17*EE17</f>
        <v>3500.32</v>
      </c>
      <c r="EH17" s="94">
        <f>EA17-EE17</f>
        <v>205</v>
      </c>
      <c r="EI17" s="97">
        <v>16.77</v>
      </c>
      <c r="EJ17" s="99">
        <f>EI17*EH17</f>
        <v>3437.85</v>
      </c>
      <c r="EK17" s="99">
        <f>EJ17+EG17</f>
        <v>6938.17</v>
      </c>
      <c r="EL17" s="94"/>
      <c r="EM17" s="99">
        <f>EK17+EL17</f>
        <v>6938.17</v>
      </c>
      <c r="EO17" s="49">
        <v>10</v>
      </c>
      <c r="EP17" s="94" t="s">
        <v>631</v>
      </c>
      <c r="EQ17" s="49">
        <v>372</v>
      </c>
      <c r="ER17" s="49" t="s">
        <v>625</v>
      </c>
      <c r="ES17" s="95" t="s">
        <v>632</v>
      </c>
      <c r="ET17" s="49" t="s">
        <v>629</v>
      </c>
      <c r="EU17" s="96">
        <v>167</v>
      </c>
      <c r="EV17" s="97">
        <v>20.96</v>
      </c>
      <c r="EW17" s="99">
        <f>EV17*EU17</f>
        <v>3500.32</v>
      </c>
      <c r="EX17" s="94">
        <f>EQ17-EU17</f>
        <v>205</v>
      </c>
      <c r="EY17" s="97">
        <v>16.77</v>
      </c>
      <c r="EZ17" s="99">
        <f>EY17*EX17</f>
        <v>3437.85</v>
      </c>
      <c r="FA17" s="99">
        <f>EZ17+EW17</f>
        <v>6938.17</v>
      </c>
      <c r="FB17" s="94"/>
      <c r="FC17" s="99">
        <f>FA17+FB17</f>
        <v>6938.17</v>
      </c>
      <c r="FE17" s="49">
        <v>10</v>
      </c>
      <c r="FF17" s="94" t="s">
        <v>631</v>
      </c>
      <c r="FG17" s="49">
        <v>372</v>
      </c>
      <c r="FH17" s="49" t="s">
        <v>625</v>
      </c>
      <c r="FI17" s="95" t="s">
        <v>632</v>
      </c>
      <c r="FJ17" s="49" t="s">
        <v>629</v>
      </c>
      <c r="FK17" s="96">
        <v>167</v>
      </c>
      <c r="FL17" s="97">
        <v>20.96</v>
      </c>
      <c r="FM17" s="99">
        <f>FL17*FK17</f>
        <v>3500.32</v>
      </c>
      <c r="FN17" s="94">
        <f>FG17-FK17</f>
        <v>205</v>
      </c>
      <c r="FO17" s="97">
        <v>16.77</v>
      </c>
      <c r="FP17" s="99">
        <f>FO17*FN17</f>
        <v>3437.85</v>
      </c>
      <c r="FQ17" s="99">
        <f>FP17+FM17</f>
        <v>6938.17</v>
      </c>
      <c r="FR17" s="94"/>
      <c r="FS17" s="99">
        <f>FQ17+FR17</f>
        <v>6938.17</v>
      </c>
      <c r="FU17" s="49">
        <v>10</v>
      </c>
      <c r="FV17" s="94" t="s">
        <v>631</v>
      </c>
      <c r="FW17" s="49">
        <v>372</v>
      </c>
      <c r="FX17" s="49" t="s">
        <v>625</v>
      </c>
      <c r="FY17" s="95" t="s">
        <v>632</v>
      </c>
      <c r="FZ17" s="49" t="s">
        <v>629</v>
      </c>
      <c r="GA17" s="96">
        <v>167</v>
      </c>
      <c r="GB17" s="97">
        <v>20.96</v>
      </c>
      <c r="GC17" s="99">
        <f>GB17*GA17</f>
        <v>3500.32</v>
      </c>
      <c r="GD17" s="94">
        <f>FW17-GA17</f>
        <v>205</v>
      </c>
      <c r="GE17" s="97">
        <v>16.77</v>
      </c>
      <c r="GF17" s="99">
        <f>GE17*GD17</f>
        <v>3437.85</v>
      </c>
      <c r="GG17" s="99">
        <f>GF17+GC17</f>
        <v>6938.17</v>
      </c>
      <c r="GH17" s="94"/>
      <c r="GI17" s="99">
        <f>GG17+GH17</f>
        <v>6938.17</v>
      </c>
      <c r="GK17" s="49">
        <v>10</v>
      </c>
      <c r="GL17" s="94" t="s">
        <v>631</v>
      </c>
      <c r="GM17" s="49">
        <v>372</v>
      </c>
      <c r="GN17" s="49" t="s">
        <v>625</v>
      </c>
      <c r="GO17" s="95" t="s">
        <v>632</v>
      </c>
      <c r="GP17" s="49" t="s">
        <v>629</v>
      </c>
      <c r="GQ17" s="96">
        <v>167</v>
      </c>
      <c r="GR17" s="97">
        <v>20.96</v>
      </c>
      <c r="GS17" s="99">
        <f>GR17*GQ17</f>
        <v>3500.32</v>
      </c>
      <c r="GT17" s="94">
        <f>GM17-GQ17</f>
        <v>205</v>
      </c>
      <c r="GU17" s="97">
        <v>16.77</v>
      </c>
      <c r="GV17" s="99">
        <f>GU17*GT17</f>
        <v>3437.85</v>
      </c>
      <c r="GW17" s="99">
        <f>GV17+GS17</f>
        <v>6938.17</v>
      </c>
      <c r="GX17" s="94"/>
      <c r="GY17" s="99">
        <f>GW17+GX17</f>
        <v>6938.17</v>
      </c>
      <c r="HA17" s="49">
        <v>10</v>
      </c>
      <c r="HB17" s="94" t="s">
        <v>631</v>
      </c>
      <c r="HC17" s="49">
        <v>372</v>
      </c>
      <c r="HD17" s="49" t="s">
        <v>625</v>
      </c>
      <c r="HE17" s="95" t="s">
        <v>632</v>
      </c>
      <c r="HF17" s="49" t="s">
        <v>629</v>
      </c>
      <c r="HG17" s="96">
        <v>167</v>
      </c>
      <c r="HH17" s="97">
        <v>20.96</v>
      </c>
      <c r="HI17" s="99">
        <f>HH17*HG17</f>
        <v>3500.32</v>
      </c>
      <c r="HJ17" s="94">
        <f>HC17-HG17</f>
        <v>205</v>
      </c>
      <c r="HK17" s="97">
        <v>16.77</v>
      </c>
      <c r="HL17" s="99">
        <f>HK17*HJ17</f>
        <v>3437.85</v>
      </c>
      <c r="HM17" s="99">
        <f>HL17+HI17</f>
        <v>6938.17</v>
      </c>
      <c r="HN17" s="94"/>
      <c r="HO17" s="99">
        <f>HM17+HN17</f>
        <v>6938.17</v>
      </c>
      <c r="HQ17" s="49">
        <v>10</v>
      </c>
      <c r="HR17" s="94" t="s">
        <v>631</v>
      </c>
      <c r="HS17" s="49">
        <v>372</v>
      </c>
      <c r="HT17" s="49" t="s">
        <v>625</v>
      </c>
      <c r="HU17" s="95" t="s">
        <v>632</v>
      </c>
      <c r="HV17" s="49" t="s">
        <v>629</v>
      </c>
      <c r="HW17" s="96">
        <v>167</v>
      </c>
      <c r="HX17" s="97">
        <v>20.96</v>
      </c>
      <c r="HY17" s="99">
        <f>HX17*HW17</f>
        <v>3500.32</v>
      </c>
      <c r="HZ17" s="94">
        <f>HS17-HW17</f>
        <v>205</v>
      </c>
      <c r="IA17" s="97">
        <v>16.77</v>
      </c>
      <c r="IB17" s="99">
        <f>IA17*HZ17</f>
        <v>3437.85</v>
      </c>
      <c r="IC17" s="99">
        <f>IB17+HY17</f>
        <v>6938.17</v>
      </c>
      <c r="ID17" s="94"/>
      <c r="IE17" s="99">
        <f>IC17+ID17</f>
        <v>6938.17</v>
      </c>
      <c r="IG17" s="49">
        <v>10</v>
      </c>
      <c r="IH17" s="94" t="s">
        <v>631</v>
      </c>
      <c r="II17" s="49">
        <v>372</v>
      </c>
      <c r="IJ17" s="49" t="s">
        <v>625</v>
      </c>
      <c r="IK17" s="95" t="s">
        <v>632</v>
      </c>
      <c r="IL17" s="49" t="s">
        <v>629</v>
      </c>
      <c r="IM17" s="96">
        <v>167</v>
      </c>
      <c r="IN17" s="97">
        <v>20.96</v>
      </c>
      <c r="IO17" s="99">
        <f>IN17*IM17</f>
        <v>3500.32</v>
      </c>
      <c r="IP17" s="94">
        <f>II17-IM17</f>
        <v>205</v>
      </c>
      <c r="IQ17" s="97">
        <v>16.77</v>
      </c>
      <c r="IR17" s="99">
        <f>IQ17*IP17</f>
        <v>3437.85</v>
      </c>
      <c r="IS17" s="99">
        <f>IR17+IO17</f>
        <v>6938.17</v>
      </c>
      <c r="IT17" s="94"/>
      <c r="IU17" s="99">
        <f>IS17+IT17</f>
        <v>6938.17</v>
      </c>
      <c r="IW17" s="49">
        <v>10</v>
      </c>
      <c r="IX17" s="94" t="s">
        <v>631</v>
      </c>
      <c r="IY17" s="49">
        <v>372</v>
      </c>
      <c r="IZ17" s="49" t="s">
        <v>625</v>
      </c>
      <c r="JA17" s="95" t="s">
        <v>632</v>
      </c>
      <c r="JB17" s="49" t="s">
        <v>629</v>
      </c>
      <c r="JC17" s="96">
        <v>167</v>
      </c>
      <c r="JD17" s="97">
        <v>20.96</v>
      </c>
      <c r="JE17" s="99">
        <f>JD17*JC17</f>
        <v>3500.32</v>
      </c>
      <c r="JF17" s="94">
        <f>IY17-JC17</f>
        <v>205</v>
      </c>
      <c r="JG17" s="97">
        <v>16.77</v>
      </c>
      <c r="JH17" s="99">
        <f>JG17*JF17</f>
        <v>3437.85</v>
      </c>
      <c r="JI17" s="99">
        <f>JH17+JE17</f>
        <v>6938.17</v>
      </c>
      <c r="JJ17" s="94"/>
      <c r="JK17" s="99">
        <f>JI17+JJ17</f>
        <v>6938.17</v>
      </c>
      <c r="JM17" s="49">
        <v>10</v>
      </c>
      <c r="JN17" s="94" t="s">
        <v>631</v>
      </c>
      <c r="JO17" s="49">
        <v>372</v>
      </c>
      <c r="JP17" s="49" t="s">
        <v>625</v>
      </c>
      <c r="JQ17" s="95" t="s">
        <v>632</v>
      </c>
      <c r="JR17" s="49" t="s">
        <v>629</v>
      </c>
      <c r="JS17" s="96">
        <v>167</v>
      </c>
      <c r="JT17" s="97">
        <v>20.96</v>
      </c>
      <c r="JU17" s="99">
        <f>JT17*JS17</f>
        <v>3500.32</v>
      </c>
      <c r="JV17" s="94">
        <f>JO17-JS17</f>
        <v>205</v>
      </c>
      <c r="JW17" s="97">
        <v>16.77</v>
      </c>
      <c r="JX17" s="99">
        <f>JW17*JV17</f>
        <v>3437.85</v>
      </c>
      <c r="JY17" s="99">
        <f>JX17+JU17</f>
        <v>6938.17</v>
      </c>
      <c r="JZ17" s="94"/>
      <c r="KA17" s="99">
        <f>JY17+JZ17</f>
        <v>6938.17</v>
      </c>
      <c r="KC17" s="49">
        <v>10</v>
      </c>
      <c r="KD17" s="94" t="s">
        <v>631</v>
      </c>
      <c r="KE17" s="49">
        <v>372</v>
      </c>
      <c r="KF17" s="49" t="s">
        <v>625</v>
      </c>
      <c r="KG17" s="95" t="s">
        <v>632</v>
      </c>
      <c r="KH17" s="49" t="s">
        <v>629</v>
      </c>
      <c r="KI17" s="96">
        <v>167</v>
      </c>
      <c r="KJ17" s="97">
        <v>20.96</v>
      </c>
      <c r="KK17" s="99">
        <f>KJ17*KI17</f>
        <v>3500.32</v>
      </c>
      <c r="KL17" s="94">
        <f>KE17-KI17</f>
        <v>205</v>
      </c>
      <c r="KM17" s="97">
        <v>16.77</v>
      </c>
      <c r="KN17" s="99">
        <f>KM17*KL17</f>
        <v>3437.85</v>
      </c>
      <c r="KO17" s="99">
        <f>KN17+KK17</f>
        <v>6938.17</v>
      </c>
      <c r="KP17" s="94"/>
      <c r="KQ17" s="99">
        <f>KO17+KP17</f>
        <v>6938.17</v>
      </c>
      <c r="KS17" s="49">
        <v>10</v>
      </c>
      <c r="KT17" s="94" t="s">
        <v>631</v>
      </c>
      <c r="KU17" s="49">
        <v>372</v>
      </c>
      <c r="KV17" s="49" t="s">
        <v>625</v>
      </c>
      <c r="KW17" s="95" t="s">
        <v>632</v>
      </c>
      <c r="KX17" s="49" t="s">
        <v>629</v>
      </c>
      <c r="KY17" s="96">
        <v>167</v>
      </c>
      <c r="KZ17" s="97">
        <v>20.96</v>
      </c>
      <c r="LA17" s="99">
        <f>KZ17*KY17</f>
        <v>3500.32</v>
      </c>
      <c r="LB17" s="94">
        <f>KU17-KY17</f>
        <v>205</v>
      </c>
      <c r="LC17" s="97">
        <v>16.77</v>
      </c>
      <c r="LD17" s="99">
        <f>LC17*LB17</f>
        <v>3437.85</v>
      </c>
      <c r="LE17" s="99">
        <f>LD17+LA17</f>
        <v>6938.17</v>
      </c>
      <c r="LF17" s="94"/>
      <c r="LG17" s="99">
        <f>LE17+LF17</f>
        <v>6938.17</v>
      </c>
      <c r="LI17" s="49">
        <v>10</v>
      </c>
      <c r="LJ17" s="94" t="s">
        <v>631</v>
      </c>
      <c r="LK17" s="49">
        <v>372</v>
      </c>
      <c r="LL17" s="49" t="s">
        <v>625</v>
      </c>
      <c r="LM17" s="95" t="s">
        <v>632</v>
      </c>
      <c r="LN17" s="49" t="s">
        <v>629</v>
      </c>
      <c r="LO17" s="96">
        <v>167</v>
      </c>
      <c r="LP17" s="97">
        <v>20.96</v>
      </c>
      <c r="LQ17" s="99">
        <f>LP17*LO17</f>
        <v>3500.32</v>
      </c>
      <c r="LR17" s="94">
        <f>LK17-LO17</f>
        <v>205</v>
      </c>
      <c r="LS17" s="97">
        <v>16.77</v>
      </c>
      <c r="LT17" s="99">
        <f>LS17*LR17</f>
        <v>3437.85</v>
      </c>
      <c r="LU17" s="99">
        <f>LT17+LQ17</f>
        <v>6938.17</v>
      </c>
      <c r="LV17" s="94"/>
      <c r="LW17" s="99">
        <f>LU17+LV17</f>
        <v>6938.17</v>
      </c>
      <c r="LY17" s="49">
        <v>10</v>
      </c>
      <c r="LZ17" s="94" t="s">
        <v>631</v>
      </c>
      <c r="MA17" s="49">
        <v>372</v>
      </c>
      <c r="MB17" s="49" t="s">
        <v>625</v>
      </c>
      <c r="MC17" s="95" t="s">
        <v>632</v>
      </c>
      <c r="MD17" s="49" t="s">
        <v>629</v>
      </c>
      <c r="ME17" s="96">
        <v>167</v>
      </c>
      <c r="MF17" s="97">
        <v>20.96</v>
      </c>
      <c r="MG17" s="99">
        <f>MF17*ME17</f>
        <v>3500.32</v>
      </c>
      <c r="MH17" s="94">
        <f>MA17-ME17</f>
        <v>205</v>
      </c>
      <c r="MI17" s="97">
        <v>16.77</v>
      </c>
      <c r="MJ17" s="99">
        <f>MI17*MH17</f>
        <v>3437.85</v>
      </c>
      <c r="MK17" s="99">
        <f>MJ17+MG17</f>
        <v>6938.17</v>
      </c>
      <c r="ML17" s="94"/>
      <c r="MM17" s="99">
        <f>MK17+ML17</f>
        <v>6938.17</v>
      </c>
      <c r="MO17" s="49">
        <v>10</v>
      </c>
      <c r="MP17" s="94" t="s">
        <v>631</v>
      </c>
      <c r="MQ17" s="49">
        <v>372</v>
      </c>
      <c r="MR17" s="49" t="s">
        <v>625</v>
      </c>
      <c r="MS17" s="95" t="s">
        <v>632</v>
      </c>
      <c r="MT17" s="49" t="s">
        <v>629</v>
      </c>
      <c r="MU17" s="96">
        <v>167</v>
      </c>
      <c r="MV17" s="97">
        <v>20.96</v>
      </c>
      <c r="MW17" s="99">
        <f>MV17*MU17</f>
        <v>3500.32</v>
      </c>
      <c r="MX17" s="94">
        <f>MQ17-MU17</f>
        <v>205</v>
      </c>
      <c r="MY17" s="97">
        <v>16.77</v>
      </c>
      <c r="MZ17" s="99">
        <f>MY17*MX17</f>
        <v>3437.85</v>
      </c>
      <c r="NA17" s="99">
        <f>MZ17+MW17</f>
        <v>6938.17</v>
      </c>
      <c r="NB17" s="94"/>
      <c r="NC17" s="99">
        <f>NA17+NB17</f>
        <v>6938.17</v>
      </c>
      <c r="NE17" s="49">
        <v>10</v>
      </c>
      <c r="NF17" s="94" t="s">
        <v>631</v>
      </c>
      <c r="NG17" s="49">
        <v>372</v>
      </c>
      <c r="NH17" s="49" t="s">
        <v>625</v>
      </c>
      <c r="NI17" s="95" t="s">
        <v>632</v>
      </c>
      <c r="NJ17" s="49" t="s">
        <v>629</v>
      </c>
      <c r="NK17" s="96">
        <v>167</v>
      </c>
      <c r="NL17" s="97">
        <v>20.96</v>
      </c>
      <c r="NM17" s="99">
        <f>NL17*NK17</f>
        <v>3500.32</v>
      </c>
      <c r="NN17" s="94">
        <f>NG17-NK17</f>
        <v>205</v>
      </c>
      <c r="NO17" s="97">
        <v>16.77</v>
      </c>
      <c r="NP17" s="99">
        <f>NO17*NN17</f>
        <v>3437.85</v>
      </c>
      <c r="NQ17" s="99">
        <f>NP17+NM17</f>
        <v>6938.17</v>
      </c>
      <c r="NR17" s="94"/>
      <c r="NS17" s="99">
        <f>NQ17+NR17</f>
        <v>6938.17</v>
      </c>
      <c r="NU17" s="49">
        <v>10</v>
      </c>
      <c r="NV17" s="94" t="s">
        <v>631</v>
      </c>
      <c r="NW17" s="49">
        <v>372</v>
      </c>
      <c r="NX17" s="49" t="s">
        <v>625</v>
      </c>
      <c r="NY17" s="95" t="s">
        <v>632</v>
      </c>
      <c r="NZ17" s="49" t="s">
        <v>629</v>
      </c>
      <c r="OA17" s="96">
        <v>167</v>
      </c>
      <c r="OB17" s="97">
        <v>20.96</v>
      </c>
      <c r="OC17" s="99">
        <f>OB17*OA17</f>
        <v>3500.32</v>
      </c>
      <c r="OD17" s="94">
        <f>NW17-OA17</f>
        <v>205</v>
      </c>
      <c r="OE17" s="97">
        <v>16.77</v>
      </c>
      <c r="OF17" s="99">
        <f>OE17*OD17</f>
        <v>3437.85</v>
      </c>
      <c r="OG17" s="99">
        <f>OF17+OC17</f>
        <v>6938.17</v>
      </c>
      <c r="OH17" s="94"/>
      <c r="OI17" s="99">
        <f>OG17+OH17</f>
        <v>6938.17</v>
      </c>
      <c r="OK17" s="49">
        <v>10</v>
      </c>
      <c r="OL17" s="94" t="s">
        <v>631</v>
      </c>
      <c r="OM17" s="49">
        <v>372</v>
      </c>
      <c r="ON17" s="49" t="s">
        <v>625</v>
      </c>
      <c r="OO17" s="95" t="s">
        <v>632</v>
      </c>
      <c r="OP17" s="49" t="s">
        <v>629</v>
      </c>
      <c r="OQ17" s="96">
        <v>167</v>
      </c>
      <c r="OR17" s="97">
        <v>20.96</v>
      </c>
      <c r="OS17" s="99">
        <f>OR17*OQ17</f>
        <v>3500.32</v>
      </c>
      <c r="OT17" s="94">
        <f>OM17-OQ17</f>
        <v>205</v>
      </c>
      <c r="OU17" s="97">
        <v>16.77</v>
      </c>
      <c r="OV17" s="99">
        <f>OU17*OT17</f>
        <v>3437.85</v>
      </c>
      <c r="OW17" s="99">
        <f>OV17+OS17</f>
        <v>6938.17</v>
      </c>
      <c r="OX17" s="94"/>
      <c r="OY17" s="99">
        <f>OW17+OX17</f>
        <v>6938.17</v>
      </c>
      <c r="PA17" s="49">
        <v>10</v>
      </c>
      <c r="PB17" s="94" t="s">
        <v>631</v>
      </c>
      <c r="PC17" s="49">
        <v>372</v>
      </c>
      <c r="PD17" s="49" t="s">
        <v>625</v>
      </c>
      <c r="PE17" s="95" t="s">
        <v>632</v>
      </c>
      <c r="PF17" s="49" t="s">
        <v>629</v>
      </c>
      <c r="PG17" s="96">
        <v>167</v>
      </c>
      <c r="PH17" s="97">
        <v>20.96</v>
      </c>
      <c r="PI17" s="99">
        <f>PH17*PG17</f>
        <v>3500.32</v>
      </c>
      <c r="PJ17" s="94">
        <f>PC17-PG17</f>
        <v>205</v>
      </c>
      <c r="PK17" s="97">
        <v>16.77</v>
      </c>
      <c r="PL17" s="99">
        <f>PK17*PJ17</f>
        <v>3437.85</v>
      </c>
      <c r="PM17" s="99">
        <f>PL17+PI17</f>
        <v>6938.17</v>
      </c>
      <c r="PN17" s="94"/>
      <c r="PO17" s="99">
        <f>PM17+PN17</f>
        <v>6938.17</v>
      </c>
      <c r="PQ17" s="49">
        <v>10</v>
      </c>
      <c r="PR17" s="94" t="s">
        <v>631</v>
      </c>
      <c r="PS17" s="49">
        <v>372</v>
      </c>
      <c r="PT17" s="49" t="s">
        <v>625</v>
      </c>
      <c r="PU17" s="95" t="s">
        <v>632</v>
      </c>
      <c r="PV17" s="49" t="s">
        <v>629</v>
      </c>
      <c r="PW17" s="96">
        <v>167</v>
      </c>
      <c r="PX17" s="97">
        <v>20.96</v>
      </c>
      <c r="PY17" s="99">
        <f>PX17*PW17</f>
        <v>3500.32</v>
      </c>
      <c r="PZ17" s="94">
        <f>PS17-PW17</f>
        <v>205</v>
      </c>
      <c r="QA17" s="97">
        <v>16.77</v>
      </c>
      <c r="QB17" s="99">
        <f>QA17*PZ17</f>
        <v>3437.85</v>
      </c>
      <c r="QC17" s="99">
        <f>QB17+PY17</f>
        <v>6938.17</v>
      </c>
      <c r="QD17" s="94"/>
      <c r="QE17" s="99">
        <f>QC17+QD17</f>
        <v>6938.17</v>
      </c>
      <c r="QG17" s="49">
        <v>10</v>
      </c>
      <c r="QH17" s="94" t="s">
        <v>631</v>
      </c>
      <c r="QI17" s="49">
        <v>372</v>
      </c>
      <c r="QJ17" s="49" t="s">
        <v>625</v>
      </c>
      <c r="QK17" s="95" t="s">
        <v>632</v>
      </c>
      <c r="QL17" s="49" t="s">
        <v>629</v>
      </c>
      <c r="QM17" s="96">
        <v>167</v>
      </c>
      <c r="QN17" s="97">
        <v>20.96</v>
      </c>
      <c r="QO17" s="99">
        <f>QN17*QM17</f>
        <v>3500.32</v>
      </c>
      <c r="QP17" s="94">
        <f>QI17-QM17</f>
        <v>205</v>
      </c>
      <c r="QQ17" s="97">
        <v>16.77</v>
      </c>
      <c r="QR17" s="99">
        <f>QQ17*QP17</f>
        <v>3437.85</v>
      </c>
      <c r="QS17" s="99">
        <f>QR17+QO17</f>
        <v>6938.17</v>
      </c>
      <c r="QT17" s="94"/>
      <c r="QU17" s="99">
        <f>QS17+QT17</f>
        <v>6938.17</v>
      </c>
      <c r="QW17" s="49">
        <v>10</v>
      </c>
      <c r="QX17" s="94" t="s">
        <v>631</v>
      </c>
      <c r="QY17" s="49">
        <v>372</v>
      </c>
      <c r="QZ17" s="49" t="s">
        <v>625</v>
      </c>
      <c r="RA17" s="95" t="s">
        <v>632</v>
      </c>
      <c r="RB17" s="49" t="s">
        <v>629</v>
      </c>
      <c r="RC17" s="96">
        <v>167</v>
      </c>
      <c r="RD17" s="97">
        <v>20.96</v>
      </c>
      <c r="RE17" s="99">
        <f>RD17*RC17</f>
        <v>3500.32</v>
      </c>
      <c r="RF17" s="94">
        <f>QY17-RC17</f>
        <v>205</v>
      </c>
      <c r="RG17" s="97">
        <v>16.77</v>
      </c>
      <c r="RH17" s="99">
        <f>RG17*RF17</f>
        <v>3437.85</v>
      </c>
      <c r="RI17" s="99">
        <f>RH17+RE17</f>
        <v>6938.17</v>
      </c>
      <c r="RJ17" s="94"/>
      <c r="RK17" s="99">
        <f>RI17+RJ17</f>
        <v>6938.17</v>
      </c>
      <c r="RM17" s="49">
        <v>10</v>
      </c>
      <c r="RN17" s="94" t="s">
        <v>631</v>
      </c>
      <c r="RO17" s="49">
        <v>372</v>
      </c>
      <c r="RP17" s="49" t="s">
        <v>625</v>
      </c>
      <c r="RQ17" s="95" t="s">
        <v>632</v>
      </c>
      <c r="RR17" s="49" t="s">
        <v>629</v>
      </c>
      <c r="RS17" s="96">
        <v>167</v>
      </c>
      <c r="RT17" s="97">
        <v>20.96</v>
      </c>
      <c r="RU17" s="99">
        <f>RT17*RS17</f>
        <v>3500.32</v>
      </c>
      <c r="RV17" s="94">
        <f>RO17-RS17</f>
        <v>205</v>
      </c>
      <c r="RW17" s="97">
        <v>16.77</v>
      </c>
      <c r="RX17" s="99">
        <f>RW17*RV17</f>
        <v>3437.85</v>
      </c>
      <c r="RY17" s="99">
        <f>RX17+RU17</f>
        <v>6938.17</v>
      </c>
      <c r="RZ17" s="94"/>
      <c r="SA17" s="99">
        <f>RY17+RZ17</f>
        <v>6938.17</v>
      </c>
      <c r="SC17" s="49">
        <v>10</v>
      </c>
      <c r="SD17" s="94" t="s">
        <v>631</v>
      </c>
      <c r="SE17" s="49">
        <v>372</v>
      </c>
      <c r="SF17" s="49" t="s">
        <v>625</v>
      </c>
      <c r="SG17" s="95" t="s">
        <v>632</v>
      </c>
      <c r="SH17" s="49" t="s">
        <v>629</v>
      </c>
      <c r="SI17" s="96">
        <v>167</v>
      </c>
      <c r="SJ17" s="97">
        <v>20.96</v>
      </c>
      <c r="SK17" s="99">
        <f>SJ17*SI17</f>
        <v>3500.32</v>
      </c>
      <c r="SL17" s="94">
        <f>SE17-SI17</f>
        <v>205</v>
      </c>
      <c r="SM17" s="97">
        <v>16.77</v>
      </c>
      <c r="SN17" s="99">
        <f>SM17*SL17</f>
        <v>3437.85</v>
      </c>
      <c r="SO17" s="99">
        <f>SN17+SK17</f>
        <v>6938.17</v>
      </c>
      <c r="SP17" s="94"/>
      <c r="SQ17" s="99">
        <f>SO17+SP17</f>
        <v>6938.17</v>
      </c>
      <c r="SS17" s="49">
        <v>10</v>
      </c>
      <c r="ST17" s="94" t="s">
        <v>631</v>
      </c>
      <c r="SU17" s="49">
        <v>372</v>
      </c>
      <c r="SV17" s="49" t="s">
        <v>625</v>
      </c>
      <c r="SW17" s="95" t="s">
        <v>632</v>
      </c>
      <c r="SX17" s="49" t="s">
        <v>629</v>
      </c>
      <c r="SY17" s="96">
        <v>167</v>
      </c>
      <c r="SZ17" s="97">
        <v>20.96</v>
      </c>
      <c r="TA17" s="99">
        <f>SZ17*SY17</f>
        <v>3500.32</v>
      </c>
      <c r="TB17" s="94">
        <f>SU17-SY17</f>
        <v>205</v>
      </c>
      <c r="TC17" s="97">
        <v>16.77</v>
      </c>
      <c r="TD17" s="99">
        <f>TC17*TB17</f>
        <v>3437.85</v>
      </c>
      <c r="TE17" s="99">
        <f>TD17+TA17</f>
        <v>6938.17</v>
      </c>
      <c r="TF17" s="94"/>
      <c r="TG17" s="99">
        <f>TE17+TF17</f>
        <v>6938.17</v>
      </c>
      <c r="TI17" s="49">
        <v>10</v>
      </c>
      <c r="TJ17" s="94" t="s">
        <v>631</v>
      </c>
      <c r="TK17" s="49">
        <v>372</v>
      </c>
      <c r="TL17" s="49" t="s">
        <v>625</v>
      </c>
      <c r="TM17" s="95" t="s">
        <v>632</v>
      </c>
      <c r="TN17" s="49" t="s">
        <v>629</v>
      </c>
      <c r="TO17" s="96">
        <v>167</v>
      </c>
      <c r="TP17" s="97">
        <v>20.96</v>
      </c>
      <c r="TQ17" s="99">
        <f>TP17*TO17</f>
        <v>3500.32</v>
      </c>
      <c r="TR17" s="94">
        <f>TK17-TO17</f>
        <v>205</v>
      </c>
      <c r="TS17" s="97">
        <v>16.77</v>
      </c>
      <c r="TT17" s="99">
        <f>TS17*TR17</f>
        <v>3437.85</v>
      </c>
      <c r="TU17" s="99">
        <f>TT17+TQ17</f>
        <v>6938.17</v>
      </c>
      <c r="TV17" s="94"/>
      <c r="TW17" s="99">
        <f>TU17+TV17</f>
        <v>6938.17</v>
      </c>
      <c r="TY17" s="49">
        <v>10</v>
      </c>
      <c r="TZ17" s="94" t="s">
        <v>631</v>
      </c>
      <c r="UA17" s="49">
        <v>372</v>
      </c>
      <c r="UB17" s="49" t="s">
        <v>625</v>
      </c>
      <c r="UC17" s="95" t="s">
        <v>632</v>
      </c>
      <c r="UD17" s="49" t="s">
        <v>629</v>
      </c>
      <c r="UE17" s="96">
        <v>167</v>
      </c>
      <c r="UF17" s="97">
        <v>20.96</v>
      </c>
      <c r="UG17" s="99">
        <f>UF17*UE17</f>
        <v>3500.32</v>
      </c>
      <c r="UH17" s="94">
        <f>UA17-UE17</f>
        <v>205</v>
      </c>
      <c r="UI17" s="97">
        <v>16.77</v>
      </c>
      <c r="UJ17" s="99">
        <f>UI17*UH17</f>
        <v>3437.85</v>
      </c>
      <c r="UK17" s="99">
        <f>UJ17+UG17</f>
        <v>6938.17</v>
      </c>
      <c r="UL17" s="94"/>
      <c r="UM17" s="99">
        <f>UK17+UL17</f>
        <v>6938.17</v>
      </c>
      <c r="UO17" s="49">
        <v>10</v>
      </c>
      <c r="UP17" s="94" t="s">
        <v>631</v>
      </c>
      <c r="UQ17" s="49">
        <v>372</v>
      </c>
      <c r="UR17" s="49" t="s">
        <v>625</v>
      </c>
      <c r="US17" s="95" t="s">
        <v>632</v>
      </c>
      <c r="UT17" s="49" t="s">
        <v>629</v>
      </c>
      <c r="UU17" s="96">
        <v>167</v>
      </c>
      <c r="UV17" s="97">
        <v>20.96</v>
      </c>
      <c r="UW17" s="99">
        <f>UV17*UU17</f>
        <v>3500.32</v>
      </c>
      <c r="UX17" s="94">
        <f>UQ17-UU17</f>
        <v>205</v>
      </c>
      <c r="UY17" s="97">
        <v>16.77</v>
      </c>
      <c r="UZ17" s="99">
        <f>UY17*UX17</f>
        <v>3437.85</v>
      </c>
      <c r="VA17" s="99">
        <f>UZ17+UW17</f>
        <v>6938.17</v>
      </c>
      <c r="VB17" s="94"/>
      <c r="VC17" s="99">
        <f>VA17+VB17</f>
        <v>6938.17</v>
      </c>
      <c r="VE17" s="49">
        <v>10</v>
      </c>
      <c r="VF17" s="94" t="s">
        <v>631</v>
      </c>
      <c r="VG17" s="49">
        <v>372</v>
      </c>
      <c r="VH17" s="49" t="s">
        <v>625</v>
      </c>
      <c r="VI17" s="95" t="s">
        <v>632</v>
      </c>
      <c r="VJ17" s="49" t="s">
        <v>629</v>
      </c>
      <c r="VK17" s="96">
        <v>167</v>
      </c>
      <c r="VL17" s="97">
        <v>20.96</v>
      </c>
      <c r="VM17" s="99">
        <f>VL17*VK17</f>
        <v>3500.32</v>
      </c>
      <c r="VN17" s="94">
        <f>VG17-VK17</f>
        <v>205</v>
      </c>
      <c r="VO17" s="97">
        <v>16.77</v>
      </c>
      <c r="VP17" s="99">
        <f>VO17*VN17</f>
        <v>3437.85</v>
      </c>
      <c r="VQ17" s="99">
        <f>VP17+VM17</f>
        <v>6938.17</v>
      </c>
      <c r="VR17" s="94"/>
      <c r="VS17" s="99">
        <f>VQ17+VR17</f>
        <v>6938.17</v>
      </c>
      <c r="VU17" s="49">
        <v>10</v>
      </c>
      <c r="VV17" s="94" t="s">
        <v>631</v>
      </c>
      <c r="VW17" s="49">
        <v>372</v>
      </c>
      <c r="VX17" s="49" t="s">
        <v>625</v>
      </c>
      <c r="VY17" s="95" t="s">
        <v>632</v>
      </c>
      <c r="VZ17" s="49" t="s">
        <v>629</v>
      </c>
      <c r="WA17" s="96">
        <v>167</v>
      </c>
      <c r="WB17" s="97">
        <v>20.96</v>
      </c>
      <c r="WC17" s="99">
        <f>WB17*WA17</f>
        <v>3500.32</v>
      </c>
      <c r="WD17" s="94">
        <f>VW17-WA17</f>
        <v>205</v>
      </c>
      <c r="WE17" s="97">
        <v>16.77</v>
      </c>
      <c r="WF17" s="99">
        <f>WE17*WD17</f>
        <v>3437.85</v>
      </c>
      <c r="WG17" s="99">
        <f>WF17+WC17</f>
        <v>6938.17</v>
      </c>
      <c r="WH17" s="94"/>
      <c r="WI17" s="99">
        <f>WG17+WH17</f>
        <v>6938.17</v>
      </c>
      <c r="WK17" s="49">
        <v>10</v>
      </c>
      <c r="WL17" s="94" t="s">
        <v>631</v>
      </c>
      <c r="WM17" s="49">
        <v>372</v>
      </c>
      <c r="WN17" s="49" t="s">
        <v>625</v>
      </c>
      <c r="WO17" s="95" t="s">
        <v>632</v>
      </c>
      <c r="WP17" s="49" t="s">
        <v>629</v>
      </c>
      <c r="WQ17" s="96">
        <v>167</v>
      </c>
      <c r="WR17" s="97">
        <v>20.96</v>
      </c>
      <c r="WS17" s="99">
        <f>WR17*WQ17</f>
        <v>3500.32</v>
      </c>
      <c r="WT17" s="94">
        <f>WM17-WQ17</f>
        <v>205</v>
      </c>
      <c r="WU17" s="97">
        <v>16.77</v>
      </c>
      <c r="WV17" s="99">
        <f>WU17*WT17</f>
        <v>3437.85</v>
      </c>
      <c r="WW17" s="99">
        <f>WV17+WS17</f>
        <v>6938.17</v>
      </c>
      <c r="WX17" s="94"/>
      <c r="WY17" s="99">
        <f>WW17+WX17</f>
        <v>6938.17</v>
      </c>
      <c r="XA17" s="49">
        <v>10</v>
      </c>
      <c r="XB17" s="94" t="s">
        <v>631</v>
      </c>
      <c r="XC17" s="49">
        <v>372</v>
      </c>
      <c r="XD17" s="49" t="s">
        <v>625</v>
      </c>
      <c r="XE17" s="95" t="s">
        <v>632</v>
      </c>
      <c r="XF17" s="49" t="s">
        <v>629</v>
      </c>
      <c r="XG17" s="96">
        <v>167</v>
      </c>
      <c r="XH17" s="97">
        <v>20.96</v>
      </c>
      <c r="XI17" s="99">
        <f>XH17*XG17</f>
        <v>3500.32</v>
      </c>
      <c r="XJ17" s="94">
        <f>XC17-XG17</f>
        <v>205</v>
      </c>
      <c r="XK17" s="97">
        <v>16.77</v>
      </c>
      <c r="XL17" s="99">
        <f>XK17*XJ17</f>
        <v>3437.85</v>
      </c>
      <c r="XM17" s="99">
        <f>XL17+XI17</f>
        <v>6938.17</v>
      </c>
      <c r="XN17" s="94"/>
      <c r="XO17" s="99">
        <f>XM17+XN17</f>
        <v>6938.17</v>
      </c>
      <c r="XQ17" s="49">
        <v>10</v>
      </c>
      <c r="XR17" s="94" t="s">
        <v>631</v>
      </c>
      <c r="XS17" s="49">
        <v>372</v>
      </c>
      <c r="XT17" s="49" t="s">
        <v>625</v>
      </c>
      <c r="XU17" s="95" t="s">
        <v>632</v>
      </c>
      <c r="XV17" s="49" t="s">
        <v>629</v>
      </c>
      <c r="XW17" s="96">
        <v>167</v>
      </c>
      <c r="XX17" s="97">
        <v>20.96</v>
      </c>
      <c r="XY17" s="99">
        <f>XX17*XW17</f>
        <v>3500.32</v>
      </c>
      <c r="XZ17" s="94">
        <f>XS17-XW17</f>
        <v>205</v>
      </c>
      <c r="YA17" s="97">
        <v>16.77</v>
      </c>
      <c r="YB17" s="99">
        <f>YA17*XZ17</f>
        <v>3437.85</v>
      </c>
      <c r="YC17" s="99">
        <f>YB17+XY17</f>
        <v>6938.17</v>
      </c>
      <c r="YD17" s="94"/>
      <c r="YE17" s="99">
        <f>YC17+YD17</f>
        <v>6938.17</v>
      </c>
      <c r="YG17" s="49">
        <v>10</v>
      </c>
      <c r="YH17" s="94" t="s">
        <v>631</v>
      </c>
      <c r="YI17" s="49">
        <v>372</v>
      </c>
      <c r="YJ17" s="49" t="s">
        <v>625</v>
      </c>
      <c r="YK17" s="95" t="s">
        <v>632</v>
      </c>
      <c r="YL17" s="49" t="s">
        <v>629</v>
      </c>
      <c r="YM17" s="96">
        <v>167</v>
      </c>
      <c r="YN17" s="97">
        <v>20.96</v>
      </c>
      <c r="YO17" s="99">
        <f>YN17*YM17</f>
        <v>3500.32</v>
      </c>
      <c r="YP17" s="94">
        <f>YI17-YM17</f>
        <v>205</v>
      </c>
      <c r="YQ17" s="97">
        <v>16.77</v>
      </c>
      <c r="YR17" s="99">
        <f>YQ17*YP17</f>
        <v>3437.85</v>
      </c>
      <c r="YS17" s="99">
        <f>YR17+YO17</f>
        <v>6938.17</v>
      </c>
      <c r="YT17" s="94"/>
      <c r="YU17" s="99">
        <f>YS17+YT17</f>
        <v>6938.17</v>
      </c>
      <c r="YW17" s="49">
        <v>10</v>
      </c>
      <c r="YX17" s="94" t="s">
        <v>631</v>
      </c>
      <c r="YY17" s="49">
        <v>372</v>
      </c>
      <c r="YZ17" s="49" t="s">
        <v>625</v>
      </c>
      <c r="ZA17" s="95" t="s">
        <v>632</v>
      </c>
      <c r="ZB17" s="49" t="s">
        <v>629</v>
      </c>
      <c r="ZC17" s="96">
        <v>167</v>
      </c>
      <c r="ZD17" s="97">
        <v>20.96</v>
      </c>
      <c r="ZE17" s="99">
        <f>ZD17*ZC17</f>
        <v>3500.32</v>
      </c>
      <c r="ZF17" s="94">
        <f>YY17-ZC17</f>
        <v>205</v>
      </c>
      <c r="ZG17" s="97">
        <v>16.77</v>
      </c>
      <c r="ZH17" s="99">
        <f>ZG17*ZF17</f>
        <v>3437.85</v>
      </c>
      <c r="ZI17" s="99">
        <f>ZH17+ZE17</f>
        <v>6938.17</v>
      </c>
      <c r="ZJ17" s="94"/>
      <c r="ZK17" s="99">
        <f>ZI17+ZJ17</f>
        <v>6938.17</v>
      </c>
      <c r="ZM17" s="49">
        <v>10</v>
      </c>
      <c r="ZN17" s="94" t="s">
        <v>631</v>
      </c>
      <c r="ZO17" s="49">
        <v>372</v>
      </c>
      <c r="ZP17" s="49" t="s">
        <v>625</v>
      </c>
      <c r="ZQ17" s="95" t="s">
        <v>632</v>
      </c>
      <c r="ZR17" s="49" t="s">
        <v>629</v>
      </c>
      <c r="ZS17" s="96">
        <v>167</v>
      </c>
      <c r="ZT17" s="97">
        <v>20.96</v>
      </c>
      <c r="ZU17" s="99">
        <f>ZT17*ZS17</f>
        <v>3500.32</v>
      </c>
      <c r="ZV17" s="94">
        <f>ZO17-ZS17</f>
        <v>205</v>
      </c>
      <c r="ZW17" s="97">
        <v>16.77</v>
      </c>
      <c r="ZX17" s="99">
        <f>ZW17*ZV17</f>
        <v>3437.85</v>
      </c>
      <c r="ZY17" s="99">
        <f>ZX17+ZU17</f>
        <v>6938.17</v>
      </c>
      <c r="ZZ17" s="94"/>
      <c r="AAA17" s="99">
        <f>ZY17+ZZ17</f>
        <v>6938.17</v>
      </c>
      <c r="AAC17" s="49">
        <v>10</v>
      </c>
      <c r="AAD17" s="94" t="s">
        <v>631</v>
      </c>
      <c r="AAE17" s="49">
        <v>372</v>
      </c>
      <c r="AAF17" s="49" t="s">
        <v>625</v>
      </c>
      <c r="AAG17" s="95" t="s">
        <v>632</v>
      </c>
      <c r="AAH17" s="49" t="s">
        <v>629</v>
      </c>
      <c r="AAI17" s="96">
        <v>167</v>
      </c>
      <c r="AAJ17" s="97">
        <v>20.96</v>
      </c>
      <c r="AAK17" s="99">
        <f>AAJ17*AAI17</f>
        <v>3500.32</v>
      </c>
      <c r="AAL17" s="94">
        <f>AAE17-AAI17</f>
        <v>205</v>
      </c>
      <c r="AAM17" s="97">
        <v>16.77</v>
      </c>
      <c r="AAN17" s="99">
        <f>AAM17*AAL17</f>
        <v>3437.85</v>
      </c>
      <c r="AAO17" s="99">
        <f>AAN17+AAK17</f>
        <v>6938.17</v>
      </c>
      <c r="AAP17" s="94"/>
      <c r="AAQ17" s="99">
        <f>AAO17+AAP17</f>
        <v>6938.17</v>
      </c>
      <c r="AAS17" s="49">
        <v>10</v>
      </c>
      <c r="AAT17" s="94" t="s">
        <v>631</v>
      </c>
      <c r="AAU17" s="49">
        <v>372</v>
      </c>
      <c r="AAV17" s="49" t="s">
        <v>625</v>
      </c>
      <c r="AAW17" s="95" t="s">
        <v>632</v>
      </c>
      <c r="AAX17" s="49" t="s">
        <v>629</v>
      </c>
      <c r="AAY17" s="96">
        <v>167</v>
      </c>
      <c r="AAZ17" s="97">
        <v>20.96</v>
      </c>
      <c r="ABA17" s="99">
        <f>AAZ17*AAY17</f>
        <v>3500.32</v>
      </c>
      <c r="ABB17" s="94">
        <f>AAU17-AAY17</f>
        <v>205</v>
      </c>
      <c r="ABC17" s="97">
        <v>16.77</v>
      </c>
      <c r="ABD17" s="99">
        <f>ABC17*ABB17</f>
        <v>3437.85</v>
      </c>
      <c r="ABE17" s="99">
        <f>ABD17+ABA17</f>
        <v>6938.17</v>
      </c>
      <c r="ABF17" s="94"/>
      <c r="ABG17" s="99">
        <f>ABE17+ABF17</f>
        <v>6938.17</v>
      </c>
      <c r="ABI17" s="49">
        <v>10</v>
      </c>
      <c r="ABJ17" s="94" t="s">
        <v>631</v>
      </c>
      <c r="ABK17" s="49">
        <v>372</v>
      </c>
      <c r="ABL17" s="49" t="s">
        <v>625</v>
      </c>
      <c r="ABM17" s="95" t="s">
        <v>632</v>
      </c>
      <c r="ABN17" s="49" t="s">
        <v>629</v>
      </c>
      <c r="ABO17" s="96">
        <v>167</v>
      </c>
      <c r="ABP17" s="97">
        <v>20.96</v>
      </c>
      <c r="ABQ17" s="99">
        <f>ABP17*ABO17</f>
        <v>3500.32</v>
      </c>
      <c r="ABR17" s="94">
        <f>ABK17-ABO17</f>
        <v>205</v>
      </c>
      <c r="ABS17" s="97">
        <v>16.77</v>
      </c>
      <c r="ABT17" s="99">
        <f>ABS17*ABR17</f>
        <v>3437.85</v>
      </c>
      <c r="ABU17" s="99">
        <f>ABT17+ABQ17</f>
        <v>6938.17</v>
      </c>
      <c r="ABV17" s="94"/>
      <c r="ABW17" s="99">
        <f>ABU17+ABV17</f>
        <v>6938.17</v>
      </c>
      <c r="ABY17" s="49">
        <v>10</v>
      </c>
      <c r="ABZ17" s="94" t="s">
        <v>631</v>
      </c>
      <c r="ACA17" s="49">
        <v>372</v>
      </c>
      <c r="ACB17" s="49" t="s">
        <v>625</v>
      </c>
      <c r="ACC17" s="95" t="s">
        <v>632</v>
      </c>
      <c r="ACD17" s="49" t="s">
        <v>629</v>
      </c>
      <c r="ACE17" s="96">
        <v>167</v>
      </c>
      <c r="ACF17" s="97">
        <v>20.96</v>
      </c>
      <c r="ACG17" s="99">
        <f>ACF17*ACE17</f>
        <v>3500.32</v>
      </c>
      <c r="ACH17" s="94">
        <f>ACA17-ACE17</f>
        <v>205</v>
      </c>
      <c r="ACI17" s="97">
        <v>16.77</v>
      </c>
      <c r="ACJ17" s="99">
        <f>ACI17*ACH17</f>
        <v>3437.85</v>
      </c>
      <c r="ACK17" s="99">
        <f>ACJ17+ACG17</f>
        <v>6938.17</v>
      </c>
      <c r="ACL17" s="94"/>
      <c r="ACM17" s="99">
        <f>ACK17+ACL17</f>
        <v>6938.17</v>
      </c>
      <c r="ACO17" s="49">
        <v>10</v>
      </c>
      <c r="ACP17" s="94" t="s">
        <v>631</v>
      </c>
      <c r="ACQ17" s="49">
        <v>372</v>
      </c>
      <c r="ACR17" s="49" t="s">
        <v>625</v>
      </c>
      <c r="ACS17" s="95" t="s">
        <v>632</v>
      </c>
      <c r="ACT17" s="49" t="s">
        <v>629</v>
      </c>
      <c r="ACU17" s="96">
        <v>167</v>
      </c>
      <c r="ACV17" s="97">
        <v>20.96</v>
      </c>
      <c r="ACW17" s="99">
        <f>ACV17*ACU17</f>
        <v>3500.32</v>
      </c>
      <c r="ACX17" s="94">
        <f>ACQ17-ACU17</f>
        <v>205</v>
      </c>
      <c r="ACY17" s="97">
        <v>16.77</v>
      </c>
      <c r="ACZ17" s="99">
        <f>ACY17*ACX17</f>
        <v>3437.85</v>
      </c>
      <c r="ADA17" s="99">
        <f>ACZ17+ACW17</f>
        <v>6938.17</v>
      </c>
      <c r="ADB17" s="94"/>
      <c r="ADC17" s="99">
        <f>ADA17+ADB17</f>
        <v>6938.17</v>
      </c>
      <c r="ADE17" s="49">
        <v>10</v>
      </c>
      <c r="ADF17" s="94" t="s">
        <v>631</v>
      </c>
      <c r="ADG17" s="49">
        <v>372</v>
      </c>
      <c r="ADH17" s="49" t="s">
        <v>625</v>
      </c>
      <c r="ADI17" s="95" t="s">
        <v>632</v>
      </c>
      <c r="ADJ17" s="49" t="s">
        <v>629</v>
      </c>
      <c r="ADK17" s="96">
        <v>167</v>
      </c>
      <c r="ADL17" s="97">
        <v>20.96</v>
      </c>
      <c r="ADM17" s="99">
        <f>ADL17*ADK17</f>
        <v>3500.32</v>
      </c>
      <c r="ADN17" s="94">
        <f>ADG17-ADK17</f>
        <v>205</v>
      </c>
      <c r="ADO17" s="97">
        <v>16.77</v>
      </c>
      <c r="ADP17" s="99">
        <f>ADO17*ADN17</f>
        <v>3437.85</v>
      </c>
      <c r="ADQ17" s="99">
        <f>ADP17+ADM17</f>
        <v>6938.17</v>
      </c>
      <c r="ADR17" s="94"/>
      <c r="ADS17" s="99">
        <f>ADQ17+ADR17</f>
        <v>6938.17</v>
      </c>
      <c r="ADU17" s="49">
        <v>10</v>
      </c>
      <c r="ADV17" s="94" t="s">
        <v>631</v>
      </c>
      <c r="ADW17" s="49">
        <v>372</v>
      </c>
      <c r="ADX17" s="49" t="s">
        <v>625</v>
      </c>
      <c r="ADY17" s="95" t="s">
        <v>632</v>
      </c>
      <c r="ADZ17" s="49" t="s">
        <v>629</v>
      </c>
      <c r="AEA17" s="96">
        <v>167</v>
      </c>
      <c r="AEB17" s="97">
        <v>20.96</v>
      </c>
      <c r="AEC17" s="99">
        <f>AEB17*AEA17</f>
        <v>3500.32</v>
      </c>
      <c r="AED17" s="94">
        <f>ADW17-AEA17</f>
        <v>205</v>
      </c>
      <c r="AEE17" s="97">
        <v>16.77</v>
      </c>
      <c r="AEF17" s="99">
        <f>AEE17*AED17</f>
        <v>3437.85</v>
      </c>
      <c r="AEG17" s="99">
        <f>AEF17+AEC17</f>
        <v>6938.17</v>
      </c>
      <c r="AEH17" s="94"/>
      <c r="AEI17" s="99">
        <f>AEG17+AEH17</f>
        <v>6938.17</v>
      </c>
      <c r="AEK17" s="49">
        <v>10</v>
      </c>
      <c r="AEL17" s="94" t="s">
        <v>631</v>
      </c>
      <c r="AEM17" s="49">
        <v>372</v>
      </c>
      <c r="AEN17" s="49" t="s">
        <v>625</v>
      </c>
      <c r="AEO17" s="95" t="s">
        <v>632</v>
      </c>
      <c r="AEP17" s="49" t="s">
        <v>629</v>
      </c>
      <c r="AEQ17" s="96">
        <v>167</v>
      </c>
      <c r="AER17" s="97">
        <v>20.96</v>
      </c>
      <c r="AES17" s="99">
        <f>AER17*AEQ17</f>
        <v>3500.32</v>
      </c>
      <c r="AET17" s="94">
        <f>AEM17-AEQ17</f>
        <v>205</v>
      </c>
      <c r="AEU17" s="97">
        <v>16.77</v>
      </c>
      <c r="AEV17" s="99">
        <f>AEU17*AET17</f>
        <v>3437.85</v>
      </c>
      <c r="AEW17" s="99">
        <f>AEV17+AES17</f>
        <v>6938.17</v>
      </c>
      <c r="AEX17" s="94"/>
      <c r="AEY17" s="99">
        <f>AEW17+AEX17</f>
        <v>6938.17</v>
      </c>
      <c r="AFA17" s="49">
        <v>10</v>
      </c>
      <c r="AFB17" s="94" t="s">
        <v>631</v>
      </c>
      <c r="AFC17" s="49">
        <v>372</v>
      </c>
      <c r="AFD17" s="49" t="s">
        <v>625</v>
      </c>
      <c r="AFE17" s="95" t="s">
        <v>632</v>
      </c>
      <c r="AFF17" s="49" t="s">
        <v>629</v>
      </c>
      <c r="AFG17" s="96">
        <v>167</v>
      </c>
      <c r="AFH17" s="97">
        <v>20.96</v>
      </c>
      <c r="AFI17" s="99">
        <f>AFH17*AFG17</f>
        <v>3500.32</v>
      </c>
      <c r="AFJ17" s="94">
        <f>AFC17-AFG17</f>
        <v>205</v>
      </c>
      <c r="AFK17" s="97">
        <v>16.77</v>
      </c>
      <c r="AFL17" s="99">
        <f>AFK17*AFJ17</f>
        <v>3437.85</v>
      </c>
      <c r="AFM17" s="99">
        <f>AFL17+AFI17</f>
        <v>6938.17</v>
      </c>
      <c r="AFN17" s="94"/>
      <c r="AFO17" s="99">
        <f>AFM17+AFN17</f>
        <v>6938.17</v>
      </c>
      <c r="AFQ17" s="49">
        <v>10</v>
      </c>
      <c r="AFR17" s="94" t="s">
        <v>631</v>
      </c>
      <c r="AFS17" s="49">
        <v>372</v>
      </c>
      <c r="AFT17" s="49" t="s">
        <v>625</v>
      </c>
      <c r="AFU17" s="95" t="s">
        <v>632</v>
      </c>
      <c r="AFV17" s="49" t="s">
        <v>629</v>
      </c>
      <c r="AFW17" s="96">
        <v>167</v>
      </c>
      <c r="AFX17" s="97">
        <v>20.96</v>
      </c>
      <c r="AFY17" s="99">
        <f>AFX17*AFW17</f>
        <v>3500.32</v>
      </c>
      <c r="AFZ17" s="94">
        <f>AFS17-AFW17</f>
        <v>205</v>
      </c>
      <c r="AGA17" s="97">
        <v>16.77</v>
      </c>
      <c r="AGB17" s="99">
        <f>AGA17*AFZ17</f>
        <v>3437.85</v>
      </c>
      <c r="AGC17" s="99">
        <f>AGB17+AFY17</f>
        <v>6938.17</v>
      </c>
      <c r="AGD17" s="94"/>
      <c r="AGE17" s="99">
        <f>AGC17+AGD17</f>
        <v>6938.17</v>
      </c>
      <c r="AGG17" s="49">
        <v>10</v>
      </c>
      <c r="AGH17" s="94" t="s">
        <v>631</v>
      </c>
      <c r="AGI17" s="49">
        <v>372</v>
      </c>
      <c r="AGJ17" s="49" t="s">
        <v>625</v>
      </c>
      <c r="AGK17" s="95" t="s">
        <v>632</v>
      </c>
      <c r="AGL17" s="49" t="s">
        <v>629</v>
      </c>
      <c r="AGM17" s="96">
        <v>167</v>
      </c>
      <c r="AGN17" s="97">
        <v>20.96</v>
      </c>
      <c r="AGO17" s="99">
        <f>AGN17*AGM17</f>
        <v>3500.32</v>
      </c>
      <c r="AGP17" s="94">
        <f>AGI17-AGM17</f>
        <v>205</v>
      </c>
      <c r="AGQ17" s="97">
        <v>16.77</v>
      </c>
      <c r="AGR17" s="99">
        <f>AGQ17*AGP17</f>
        <v>3437.85</v>
      </c>
      <c r="AGS17" s="99">
        <f>AGR17+AGO17</f>
        <v>6938.17</v>
      </c>
      <c r="AGT17" s="94"/>
      <c r="AGU17" s="99">
        <f>AGS17+AGT17</f>
        <v>6938.17</v>
      </c>
      <c r="AGW17" s="49">
        <v>10</v>
      </c>
      <c r="AGX17" s="94" t="s">
        <v>631</v>
      </c>
      <c r="AGY17" s="49">
        <v>372</v>
      </c>
      <c r="AGZ17" s="49" t="s">
        <v>625</v>
      </c>
      <c r="AHA17" s="95" t="s">
        <v>632</v>
      </c>
      <c r="AHB17" s="49" t="s">
        <v>629</v>
      </c>
      <c r="AHC17" s="96">
        <v>167</v>
      </c>
      <c r="AHD17" s="97">
        <v>20.96</v>
      </c>
      <c r="AHE17" s="99">
        <f>AHD17*AHC17</f>
        <v>3500.32</v>
      </c>
      <c r="AHF17" s="94">
        <f>AGY17-AHC17</f>
        <v>205</v>
      </c>
      <c r="AHG17" s="97">
        <v>16.77</v>
      </c>
      <c r="AHH17" s="99">
        <f>AHG17*AHF17</f>
        <v>3437.85</v>
      </c>
      <c r="AHI17" s="99">
        <f>AHH17+AHE17</f>
        <v>6938.17</v>
      </c>
      <c r="AHJ17" s="94"/>
      <c r="AHK17" s="99">
        <f>AHI17+AHJ17</f>
        <v>6938.17</v>
      </c>
      <c r="AHM17" s="49">
        <v>10</v>
      </c>
      <c r="AHN17" s="94" t="s">
        <v>631</v>
      </c>
      <c r="AHO17" s="49">
        <v>372</v>
      </c>
      <c r="AHP17" s="49" t="s">
        <v>625</v>
      </c>
      <c r="AHQ17" s="95" t="s">
        <v>632</v>
      </c>
      <c r="AHR17" s="49" t="s">
        <v>629</v>
      </c>
      <c r="AHS17" s="96">
        <v>167</v>
      </c>
      <c r="AHT17" s="97">
        <v>20.96</v>
      </c>
      <c r="AHU17" s="99">
        <f>AHT17*AHS17</f>
        <v>3500.32</v>
      </c>
      <c r="AHV17" s="94">
        <f>AHO17-AHS17</f>
        <v>205</v>
      </c>
      <c r="AHW17" s="97">
        <v>16.77</v>
      </c>
      <c r="AHX17" s="99">
        <f>AHW17*AHV17</f>
        <v>3437.85</v>
      </c>
      <c r="AHY17" s="99">
        <f>AHX17+AHU17</f>
        <v>6938.17</v>
      </c>
      <c r="AHZ17" s="94"/>
      <c r="AIA17" s="99">
        <f>AHY17+AHZ17</f>
        <v>6938.17</v>
      </c>
      <c r="AIC17" s="49">
        <v>10</v>
      </c>
      <c r="AID17" s="94" t="s">
        <v>631</v>
      </c>
      <c r="AIE17" s="49">
        <v>372</v>
      </c>
      <c r="AIF17" s="49" t="s">
        <v>625</v>
      </c>
      <c r="AIG17" s="95" t="s">
        <v>632</v>
      </c>
      <c r="AIH17" s="49" t="s">
        <v>629</v>
      </c>
      <c r="AII17" s="96">
        <v>167</v>
      </c>
      <c r="AIJ17" s="97">
        <v>20.96</v>
      </c>
      <c r="AIK17" s="99">
        <f>AIJ17*AII17</f>
        <v>3500.32</v>
      </c>
      <c r="AIL17" s="94">
        <f>AIE17-AII17</f>
        <v>205</v>
      </c>
      <c r="AIM17" s="97">
        <v>16.77</v>
      </c>
      <c r="AIN17" s="99">
        <f>AIM17*AIL17</f>
        <v>3437.85</v>
      </c>
      <c r="AIO17" s="99">
        <f>AIN17+AIK17</f>
        <v>6938.17</v>
      </c>
      <c r="AIP17" s="94"/>
      <c r="AIQ17" s="99">
        <f>AIO17+AIP17</f>
        <v>6938.17</v>
      </c>
      <c r="AIS17" s="49">
        <v>10</v>
      </c>
      <c r="AIT17" s="94" t="s">
        <v>631</v>
      </c>
      <c r="AIU17" s="49">
        <v>372</v>
      </c>
      <c r="AIV17" s="49" t="s">
        <v>625</v>
      </c>
      <c r="AIW17" s="95" t="s">
        <v>632</v>
      </c>
      <c r="AIX17" s="49" t="s">
        <v>629</v>
      </c>
      <c r="AIY17" s="96">
        <v>167</v>
      </c>
      <c r="AIZ17" s="97">
        <v>20.96</v>
      </c>
      <c r="AJA17" s="99">
        <f>AIZ17*AIY17</f>
        <v>3500.32</v>
      </c>
      <c r="AJB17" s="94">
        <f>AIU17-AIY17</f>
        <v>205</v>
      </c>
      <c r="AJC17" s="97">
        <v>16.77</v>
      </c>
      <c r="AJD17" s="99">
        <f>AJC17*AJB17</f>
        <v>3437.85</v>
      </c>
      <c r="AJE17" s="99">
        <f>AJD17+AJA17</f>
        <v>6938.17</v>
      </c>
      <c r="AJF17" s="94"/>
      <c r="AJG17" s="99">
        <f>AJE17+AJF17</f>
        <v>6938.17</v>
      </c>
      <c r="AJI17" s="49">
        <v>10</v>
      </c>
      <c r="AJJ17" s="94" t="s">
        <v>631</v>
      </c>
      <c r="AJK17" s="49">
        <v>372</v>
      </c>
      <c r="AJL17" s="49" t="s">
        <v>625</v>
      </c>
      <c r="AJM17" s="95" t="s">
        <v>632</v>
      </c>
      <c r="AJN17" s="49" t="s">
        <v>629</v>
      </c>
      <c r="AJO17" s="96">
        <v>167</v>
      </c>
      <c r="AJP17" s="97">
        <v>20.96</v>
      </c>
      <c r="AJQ17" s="99">
        <f>AJP17*AJO17</f>
        <v>3500.32</v>
      </c>
      <c r="AJR17" s="94">
        <f>AJK17-AJO17</f>
        <v>205</v>
      </c>
      <c r="AJS17" s="97">
        <v>16.77</v>
      </c>
      <c r="AJT17" s="99">
        <f>AJS17*AJR17</f>
        <v>3437.85</v>
      </c>
      <c r="AJU17" s="99">
        <f>AJT17+AJQ17</f>
        <v>6938.17</v>
      </c>
      <c r="AJV17" s="94"/>
      <c r="AJW17" s="99">
        <f>AJU17+AJV17</f>
        <v>6938.17</v>
      </c>
      <c r="AJY17" s="49">
        <v>10</v>
      </c>
      <c r="AJZ17" s="94" t="s">
        <v>631</v>
      </c>
      <c r="AKA17" s="49">
        <v>372</v>
      </c>
      <c r="AKB17" s="49" t="s">
        <v>625</v>
      </c>
      <c r="AKC17" s="95" t="s">
        <v>632</v>
      </c>
      <c r="AKD17" s="49" t="s">
        <v>629</v>
      </c>
      <c r="AKE17" s="96">
        <v>167</v>
      </c>
      <c r="AKF17" s="97">
        <v>20.96</v>
      </c>
      <c r="AKG17" s="99">
        <f>AKF17*AKE17</f>
        <v>3500.32</v>
      </c>
      <c r="AKH17" s="94">
        <f>AKA17-AKE17</f>
        <v>205</v>
      </c>
      <c r="AKI17" s="97">
        <v>16.77</v>
      </c>
      <c r="AKJ17" s="99">
        <f>AKI17*AKH17</f>
        <v>3437.85</v>
      </c>
      <c r="AKK17" s="99">
        <f>AKJ17+AKG17</f>
        <v>6938.17</v>
      </c>
      <c r="AKL17" s="94"/>
      <c r="AKM17" s="99">
        <f>AKK17+AKL17</f>
        <v>6938.17</v>
      </c>
      <c r="AKO17" s="49">
        <v>10</v>
      </c>
      <c r="AKP17" s="94" t="s">
        <v>631</v>
      </c>
      <c r="AKQ17" s="49">
        <v>372</v>
      </c>
      <c r="AKR17" s="49" t="s">
        <v>625</v>
      </c>
      <c r="AKS17" s="95" t="s">
        <v>632</v>
      </c>
      <c r="AKT17" s="49" t="s">
        <v>629</v>
      </c>
      <c r="AKU17" s="96">
        <v>167</v>
      </c>
      <c r="AKV17" s="97">
        <v>20.96</v>
      </c>
      <c r="AKW17" s="99">
        <f>AKV17*AKU17</f>
        <v>3500.32</v>
      </c>
      <c r="AKX17" s="94">
        <f>AKQ17-AKU17</f>
        <v>205</v>
      </c>
      <c r="AKY17" s="97">
        <v>16.77</v>
      </c>
      <c r="AKZ17" s="99">
        <f>AKY17*AKX17</f>
        <v>3437.85</v>
      </c>
      <c r="ALA17" s="99">
        <f>AKZ17+AKW17</f>
        <v>6938.17</v>
      </c>
      <c r="ALB17" s="94"/>
      <c r="ALC17" s="99">
        <f>ALA17+ALB17</f>
        <v>6938.17</v>
      </c>
      <c r="ALE17" s="49">
        <v>10</v>
      </c>
      <c r="ALF17" s="94" t="s">
        <v>631</v>
      </c>
      <c r="ALG17" s="49">
        <v>372</v>
      </c>
      <c r="ALH17" s="49" t="s">
        <v>625</v>
      </c>
      <c r="ALI17" s="95" t="s">
        <v>632</v>
      </c>
      <c r="ALJ17" s="49" t="s">
        <v>629</v>
      </c>
      <c r="ALK17" s="96">
        <v>167</v>
      </c>
      <c r="ALL17" s="97">
        <v>20.96</v>
      </c>
      <c r="ALM17" s="99">
        <f>ALL17*ALK17</f>
        <v>3500.32</v>
      </c>
      <c r="ALN17" s="94">
        <f>ALG17-ALK17</f>
        <v>205</v>
      </c>
      <c r="ALO17" s="97">
        <v>16.77</v>
      </c>
      <c r="ALP17" s="99">
        <f>ALO17*ALN17</f>
        <v>3437.85</v>
      </c>
      <c r="ALQ17" s="99">
        <f>ALP17+ALM17</f>
        <v>6938.17</v>
      </c>
      <c r="ALR17" s="94"/>
      <c r="ALS17" s="99">
        <f>ALQ17+ALR17</f>
        <v>6938.17</v>
      </c>
      <c r="ALU17" s="49">
        <v>10</v>
      </c>
      <c r="ALV17" s="94" t="s">
        <v>631</v>
      </c>
      <c r="ALW17" s="49">
        <v>372</v>
      </c>
      <c r="ALX17" s="49" t="s">
        <v>625</v>
      </c>
      <c r="ALY17" s="95" t="s">
        <v>632</v>
      </c>
      <c r="ALZ17" s="49" t="s">
        <v>629</v>
      </c>
      <c r="AMA17" s="96">
        <v>167</v>
      </c>
      <c r="AMB17" s="97">
        <v>20.96</v>
      </c>
      <c r="AMC17" s="99">
        <f>AMB17*AMA17</f>
        <v>3500.32</v>
      </c>
      <c r="AMD17" s="94">
        <f>ALW17-AMA17</f>
        <v>205</v>
      </c>
      <c r="AME17" s="97">
        <v>16.77</v>
      </c>
      <c r="AMF17" s="99">
        <f>AME17*AMD17</f>
        <v>3437.85</v>
      </c>
      <c r="AMG17" s="99">
        <f>AMF17+AMC17</f>
        <v>6938.17</v>
      </c>
      <c r="AMH17" s="94"/>
      <c r="AMI17" s="99">
        <f>AMG17+AMH17</f>
        <v>6938.17</v>
      </c>
      <c r="AMK17" s="49">
        <v>10</v>
      </c>
      <c r="AML17" s="94" t="s">
        <v>631</v>
      </c>
      <c r="AMM17" s="49">
        <v>372</v>
      </c>
      <c r="AMN17" s="49" t="s">
        <v>625</v>
      </c>
      <c r="AMO17" s="95" t="s">
        <v>632</v>
      </c>
      <c r="AMP17" s="49" t="s">
        <v>629</v>
      </c>
      <c r="AMQ17" s="96">
        <v>167</v>
      </c>
      <c r="AMR17" s="97">
        <v>20.96</v>
      </c>
      <c r="AMS17" s="99">
        <f>AMR17*AMQ17</f>
        <v>3500.32</v>
      </c>
      <c r="AMT17" s="94">
        <f>AMM17-AMQ17</f>
        <v>205</v>
      </c>
      <c r="AMU17" s="97">
        <v>16.77</v>
      </c>
      <c r="AMV17" s="99">
        <f>AMU17*AMT17</f>
        <v>3437.85</v>
      </c>
      <c r="AMW17" s="99">
        <f>AMV17+AMS17</f>
        <v>6938.17</v>
      </c>
      <c r="AMX17" s="94"/>
      <c r="AMY17" s="99">
        <f>AMW17+AMX17</f>
        <v>6938.17</v>
      </c>
      <c r="ANA17" s="49">
        <v>10</v>
      </c>
      <c r="ANB17" s="94" t="s">
        <v>631</v>
      </c>
      <c r="ANC17" s="49">
        <v>372</v>
      </c>
      <c r="AND17" s="49" t="s">
        <v>625</v>
      </c>
      <c r="ANE17" s="95" t="s">
        <v>632</v>
      </c>
      <c r="ANF17" s="49" t="s">
        <v>629</v>
      </c>
      <c r="ANG17" s="96">
        <v>167</v>
      </c>
      <c r="ANH17" s="97">
        <v>20.96</v>
      </c>
      <c r="ANI17" s="99">
        <f>ANH17*ANG17</f>
        <v>3500.32</v>
      </c>
      <c r="ANJ17" s="94">
        <f>ANC17-ANG17</f>
        <v>205</v>
      </c>
      <c r="ANK17" s="97">
        <v>16.77</v>
      </c>
      <c r="ANL17" s="99">
        <f>ANK17*ANJ17</f>
        <v>3437.85</v>
      </c>
      <c r="ANM17" s="99">
        <f>ANL17+ANI17</f>
        <v>6938.17</v>
      </c>
      <c r="ANN17" s="94"/>
      <c r="ANO17" s="99">
        <f>ANM17+ANN17</f>
        <v>6938.17</v>
      </c>
      <c r="ANQ17" s="49">
        <v>10</v>
      </c>
      <c r="ANR17" s="94" t="s">
        <v>631</v>
      </c>
      <c r="ANS17" s="49">
        <v>372</v>
      </c>
      <c r="ANT17" s="49" t="s">
        <v>625</v>
      </c>
      <c r="ANU17" s="95" t="s">
        <v>632</v>
      </c>
      <c r="ANV17" s="49" t="s">
        <v>629</v>
      </c>
      <c r="ANW17" s="96">
        <v>167</v>
      </c>
      <c r="ANX17" s="97">
        <v>20.96</v>
      </c>
      <c r="ANY17" s="99">
        <f>ANX17*ANW17</f>
        <v>3500.32</v>
      </c>
      <c r="ANZ17" s="94">
        <f>ANS17-ANW17</f>
        <v>205</v>
      </c>
      <c r="AOA17" s="97">
        <v>16.77</v>
      </c>
      <c r="AOB17" s="99">
        <f>AOA17*ANZ17</f>
        <v>3437.85</v>
      </c>
      <c r="AOC17" s="99">
        <f>AOB17+ANY17</f>
        <v>6938.17</v>
      </c>
      <c r="AOD17" s="94"/>
      <c r="AOE17" s="99">
        <f>AOC17+AOD17</f>
        <v>6938.17</v>
      </c>
      <c r="AOG17" s="49">
        <v>10</v>
      </c>
      <c r="AOH17" s="94" t="s">
        <v>631</v>
      </c>
      <c r="AOI17" s="49">
        <v>372</v>
      </c>
      <c r="AOJ17" s="49" t="s">
        <v>625</v>
      </c>
      <c r="AOK17" s="95" t="s">
        <v>632</v>
      </c>
      <c r="AOL17" s="49" t="s">
        <v>629</v>
      </c>
      <c r="AOM17" s="96">
        <v>167</v>
      </c>
      <c r="AON17" s="97">
        <v>20.96</v>
      </c>
      <c r="AOO17" s="99">
        <f>AON17*AOM17</f>
        <v>3500.32</v>
      </c>
      <c r="AOP17" s="94">
        <f>AOI17-AOM17</f>
        <v>205</v>
      </c>
      <c r="AOQ17" s="97">
        <v>16.77</v>
      </c>
      <c r="AOR17" s="99">
        <f>AOQ17*AOP17</f>
        <v>3437.85</v>
      </c>
      <c r="AOS17" s="99">
        <f>AOR17+AOO17</f>
        <v>6938.17</v>
      </c>
      <c r="AOT17" s="94"/>
      <c r="AOU17" s="99">
        <f>AOS17+AOT17</f>
        <v>6938.17</v>
      </c>
      <c r="AOW17" s="49">
        <v>10</v>
      </c>
      <c r="AOX17" s="94" t="s">
        <v>631</v>
      </c>
      <c r="AOY17" s="49">
        <v>372</v>
      </c>
      <c r="AOZ17" s="49" t="s">
        <v>625</v>
      </c>
      <c r="APA17" s="95" t="s">
        <v>632</v>
      </c>
      <c r="APB17" s="49" t="s">
        <v>629</v>
      </c>
      <c r="APC17" s="96">
        <v>167</v>
      </c>
      <c r="APD17" s="97">
        <v>20.96</v>
      </c>
      <c r="APE17" s="99">
        <f>APD17*APC17</f>
        <v>3500.32</v>
      </c>
      <c r="APF17" s="94">
        <f>AOY17-APC17</f>
        <v>205</v>
      </c>
      <c r="APG17" s="97">
        <v>16.77</v>
      </c>
      <c r="APH17" s="99">
        <f>APG17*APF17</f>
        <v>3437.85</v>
      </c>
      <c r="API17" s="99">
        <f>APH17+APE17</f>
        <v>6938.17</v>
      </c>
      <c r="APJ17" s="94"/>
      <c r="APK17" s="99">
        <f>API17+APJ17</f>
        <v>6938.17</v>
      </c>
      <c r="APM17" s="49">
        <v>10</v>
      </c>
      <c r="APN17" s="94" t="s">
        <v>631</v>
      </c>
      <c r="APO17" s="49">
        <v>372</v>
      </c>
      <c r="APP17" s="49" t="s">
        <v>625</v>
      </c>
      <c r="APQ17" s="95" t="s">
        <v>632</v>
      </c>
      <c r="APR17" s="49" t="s">
        <v>629</v>
      </c>
      <c r="APS17" s="96">
        <v>167</v>
      </c>
      <c r="APT17" s="97">
        <v>20.96</v>
      </c>
      <c r="APU17" s="99">
        <f>APT17*APS17</f>
        <v>3500.32</v>
      </c>
      <c r="APV17" s="94">
        <f>APO17-APS17</f>
        <v>205</v>
      </c>
      <c r="APW17" s="97">
        <v>16.77</v>
      </c>
      <c r="APX17" s="99">
        <f>APW17*APV17</f>
        <v>3437.85</v>
      </c>
      <c r="APY17" s="99">
        <f>APX17+APU17</f>
        <v>6938.17</v>
      </c>
      <c r="APZ17" s="94"/>
      <c r="AQA17" s="99">
        <f>APY17+APZ17</f>
        <v>6938.17</v>
      </c>
      <c r="AQC17" s="49">
        <v>10</v>
      </c>
      <c r="AQD17" s="94" t="s">
        <v>631</v>
      </c>
      <c r="AQE17" s="49">
        <v>372</v>
      </c>
      <c r="AQF17" s="49" t="s">
        <v>625</v>
      </c>
      <c r="AQG17" s="95" t="s">
        <v>632</v>
      </c>
      <c r="AQH17" s="49" t="s">
        <v>629</v>
      </c>
      <c r="AQI17" s="96">
        <v>167</v>
      </c>
      <c r="AQJ17" s="97">
        <v>20.96</v>
      </c>
      <c r="AQK17" s="99">
        <f>AQJ17*AQI17</f>
        <v>3500.32</v>
      </c>
      <c r="AQL17" s="94">
        <f>AQE17-AQI17</f>
        <v>205</v>
      </c>
      <c r="AQM17" s="97">
        <v>16.77</v>
      </c>
      <c r="AQN17" s="99">
        <f>AQM17*AQL17</f>
        <v>3437.85</v>
      </c>
      <c r="AQO17" s="99">
        <f>AQN17+AQK17</f>
        <v>6938.17</v>
      </c>
      <c r="AQP17" s="94"/>
      <c r="AQQ17" s="99">
        <f>AQO17+AQP17</f>
        <v>6938.17</v>
      </c>
      <c r="AQS17" s="49">
        <v>10</v>
      </c>
      <c r="AQT17" s="94" t="s">
        <v>631</v>
      </c>
      <c r="AQU17" s="49">
        <v>372</v>
      </c>
      <c r="AQV17" s="49" t="s">
        <v>625</v>
      </c>
      <c r="AQW17" s="95" t="s">
        <v>632</v>
      </c>
      <c r="AQX17" s="49" t="s">
        <v>629</v>
      </c>
      <c r="AQY17" s="96">
        <v>167</v>
      </c>
      <c r="AQZ17" s="97">
        <v>20.96</v>
      </c>
      <c r="ARA17" s="99">
        <f>AQZ17*AQY17</f>
        <v>3500.32</v>
      </c>
      <c r="ARB17" s="94">
        <f>AQU17-AQY17</f>
        <v>205</v>
      </c>
      <c r="ARC17" s="97">
        <v>16.77</v>
      </c>
      <c r="ARD17" s="99">
        <f>ARC17*ARB17</f>
        <v>3437.85</v>
      </c>
      <c r="ARE17" s="99">
        <f>ARD17+ARA17</f>
        <v>6938.17</v>
      </c>
      <c r="ARF17" s="94"/>
      <c r="ARG17" s="99">
        <f>ARE17+ARF17</f>
        <v>6938.17</v>
      </c>
      <c r="ARI17" s="49">
        <v>10</v>
      </c>
      <c r="ARJ17" s="94" t="s">
        <v>631</v>
      </c>
      <c r="ARK17" s="49">
        <v>372</v>
      </c>
      <c r="ARL17" s="49" t="s">
        <v>625</v>
      </c>
      <c r="ARM17" s="95" t="s">
        <v>632</v>
      </c>
      <c r="ARN17" s="49" t="s">
        <v>629</v>
      </c>
      <c r="ARO17" s="96">
        <v>167</v>
      </c>
      <c r="ARP17" s="97">
        <v>20.96</v>
      </c>
      <c r="ARQ17" s="99">
        <f>ARP17*ARO17</f>
        <v>3500.32</v>
      </c>
      <c r="ARR17" s="94">
        <f>ARK17-ARO17</f>
        <v>205</v>
      </c>
      <c r="ARS17" s="97">
        <v>16.77</v>
      </c>
      <c r="ART17" s="99">
        <f>ARS17*ARR17</f>
        <v>3437.85</v>
      </c>
      <c r="ARU17" s="99">
        <f>ART17+ARQ17</f>
        <v>6938.17</v>
      </c>
      <c r="ARV17" s="94"/>
      <c r="ARW17" s="99">
        <f>ARU17+ARV17</f>
        <v>6938.17</v>
      </c>
      <c r="ARY17" s="49">
        <v>10</v>
      </c>
      <c r="ARZ17" s="94" t="s">
        <v>631</v>
      </c>
      <c r="ASA17" s="49">
        <v>372</v>
      </c>
      <c r="ASB17" s="49" t="s">
        <v>625</v>
      </c>
      <c r="ASC17" s="95" t="s">
        <v>632</v>
      </c>
      <c r="ASD17" s="49" t="s">
        <v>629</v>
      </c>
      <c r="ASE17" s="96">
        <v>167</v>
      </c>
      <c r="ASF17" s="97">
        <v>20.96</v>
      </c>
      <c r="ASG17" s="99">
        <f>ASF17*ASE17</f>
        <v>3500.32</v>
      </c>
      <c r="ASH17" s="94">
        <f>ASA17-ASE17</f>
        <v>205</v>
      </c>
      <c r="ASI17" s="97">
        <v>16.77</v>
      </c>
      <c r="ASJ17" s="99">
        <f>ASI17*ASH17</f>
        <v>3437.85</v>
      </c>
      <c r="ASK17" s="99">
        <f>ASJ17+ASG17</f>
        <v>6938.17</v>
      </c>
      <c r="ASL17" s="94"/>
      <c r="ASM17" s="99">
        <f>ASK17+ASL17</f>
        <v>6938.17</v>
      </c>
      <c r="ASO17" s="49">
        <v>10</v>
      </c>
      <c r="ASP17" s="94" t="s">
        <v>631</v>
      </c>
      <c r="ASQ17" s="49">
        <v>372</v>
      </c>
      <c r="ASR17" s="49" t="s">
        <v>625</v>
      </c>
      <c r="ASS17" s="95" t="s">
        <v>632</v>
      </c>
      <c r="AST17" s="49" t="s">
        <v>629</v>
      </c>
      <c r="ASU17" s="96">
        <v>167</v>
      </c>
      <c r="ASV17" s="97">
        <v>20.96</v>
      </c>
      <c r="ASW17" s="99">
        <f>ASV17*ASU17</f>
        <v>3500.32</v>
      </c>
      <c r="ASX17" s="94">
        <f>ASQ17-ASU17</f>
        <v>205</v>
      </c>
      <c r="ASY17" s="97">
        <v>16.77</v>
      </c>
      <c r="ASZ17" s="99">
        <f>ASY17*ASX17</f>
        <v>3437.85</v>
      </c>
      <c r="ATA17" s="99">
        <f>ASZ17+ASW17</f>
        <v>6938.17</v>
      </c>
      <c r="ATB17" s="94"/>
      <c r="ATC17" s="99">
        <f>ATA17+ATB17</f>
        <v>6938.17</v>
      </c>
      <c r="ATE17" s="49">
        <v>10</v>
      </c>
      <c r="ATF17" s="94" t="s">
        <v>631</v>
      </c>
      <c r="ATG17" s="49">
        <v>372</v>
      </c>
      <c r="ATH17" s="49" t="s">
        <v>625</v>
      </c>
      <c r="ATI17" s="95" t="s">
        <v>632</v>
      </c>
      <c r="ATJ17" s="49" t="s">
        <v>629</v>
      </c>
      <c r="ATK17" s="96">
        <v>167</v>
      </c>
      <c r="ATL17" s="97">
        <v>20.96</v>
      </c>
      <c r="ATM17" s="99">
        <f>ATL17*ATK17</f>
        <v>3500.32</v>
      </c>
      <c r="ATN17" s="94">
        <f>ATG17-ATK17</f>
        <v>205</v>
      </c>
      <c r="ATO17" s="97">
        <v>16.77</v>
      </c>
      <c r="ATP17" s="99">
        <f>ATO17*ATN17</f>
        <v>3437.85</v>
      </c>
      <c r="ATQ17" s="99">
        <f>ATP17+ATM17</f>
        <v>6938.17</v>
      </c>
      <c r="ATR17" s="94"/>
      <c r="ATS17" s="99">
        <f>ATQ17+ATR17</f>
        <v>6938.17</v>
      </c>
      <c r="ATU17" s="49">
        <v>10</v>
      </c>
      <c r="ATV17" s="94" t="s">
        <v>631</v>
      </c>
      <c r="ATW17" s="49">
        <v>372</v>
      </c>
      <c r="ATX17" s="49" t="s">
        <v>625</v>
      </c>
      <c r="ATY17" s="95" t="s">
        <v>632</v>
      </c>
      <c r="ATZ17" s="49" t="s">
        <v>629</v>
      </c>
      <c r="AUA17" s="96">
        <v>167</v>
      </c>
      <c r="AUB17" s="97">
        <v>20.96</v>
      </c>
      <c r="AUC17" s="99">
        <f>AUB17*AUA17</f>
        <v>3500.32</v>
      </c>
      <c r="AUD17" s="94">
        <f>ATW17-AUA17</f>
        <v>205</v>
      </c>
      <c r="AUE17" s="97">
        <v>16.77</v>
      </c>
      <c r="AUF17" s="99">
        <f>AUE17*AUD17</f>
        <v>3437.85</v>
      </c>
      <c r="AUG17" s="99">
        <f>AUF17+AUC17</f>
        <v>6938.17</v>
      </c>
      <c r="AUH17" s="94"/>
      <c r="AUI17" s="99">
        <f>AUG17+AUH17</f>
        <v>6938.17</v>
      </c>
      <c r="AUK17" s="49">
        <v>10</v>
      </c>
      <c r="AUL17" s="94" t="s">
        <v>631</v>
      </c>
      <c r="AUM17" s="49">
        <v>372</v>
      </c>
      <c r="AUN17" s="49" t="s">
        <v>625</v>
      </c>
      <c r="AUO17" s="95" t="s">
        <v>632</v>
      </c>
      <c r="AUP17" s="49" t="s">
        <v>629</v>
      </c>
      <c r="AUQ17" s="96">
        <v>167</v>
      </c>
      <c r="AUR17" s="97">
        <v>20.96</v>
      </c>
      <c r="AUS17" s="99">
        <f>AUR17*AUQ17</f>
        <v>3500.32</v>
      </c>
      <c r="AUT17" s="94">
        <f>AUM17-AUQ17</f>
        <v>205</v>
      </c>
      <c r="AUU17" s="97">
        <v>16.77</v>
      </c>
      <c r="AUV17" s="99">
        <f>AUU17*AUT17</f>
        <v>3437.85</v>
      </c>
      <c r="AUW17" s="99">
        <f>AUV17+AUS17</f>
        <v>6938.17</v>
      </c>
      <c r="AUX17" s="94"/>
      <c r="AUY17" s="99">
        <f>AUW17+AUX17</f>
        <v>6938.17</v>
      </c>
      <c r="AVA17" s="49">
        <v>10</v>
      </c>
      <c r="AVB17" s="94" t="s">
        <v>631</v>
      </c>
      <c r="AVC17" s="49">
        <v>372</v>
      </c>
      <c r="AVD17" s="49" t="s">
        <v>625</v>
      </c>
      <c r="AVE17" s="95" t="s">
        <v>632</v>
      </c>
      <c r="AVF17" s="49" t="s">
        <v>629</v>
      </c>
      <c r="AVG17" s="96">
        <v>167</v>
      </c>
      <c r="AVH17" s="97">
        <v>20.96</v>
      </c>
      <c r="AVI17" s="99">
        <f>AVH17*AVG17</f>
        <v>3500.32</v>
      </c>
      <c r="AVJ17" s="94">
        <f>AVC17-AVG17</f>
        <v>205</v>
      </c>
      <c r="AVK17" s="97">
        <v>16.77</v>
      </c>
      <c r="AVL17" s="99">
        <f>AVK17*AVJ17</f>
        <v>3437.85</v>
      </c>
      <c r="AVM17" s="99">
        <f>AVL17+AVI17</f>
        <v>6938.17</v>
      </c>
      <c r="AVN17" s="94"/>
      <c r="AVO17" s="99">
        <f>AVM17+AVN17</f>
        <v>6938.17</v>
      </c>
      <c r="AVQ17" s="49">
        <v>10</v>
      </c>
      <c r="AVR17" s="94" t="s">
        <v>631</v>
      </c>
      <c r="AVS17" s="49">
        <v>372</v>
      </c>
      <c r="AVT17" s="49" t="s">
        <v>625</v>
      </c>
      <c r="AVU17" s="95" t="s">
        <v>632</v>
      </c>
      <c r="AVV17" s="49" t="s">
        <v>629</v>
      </c>
      <c r="AVW17" s="96">
        <v>167</v>
      </c>
      <c r="AVX17" s="97">
        <v>20.96</v>
      </c>
      <c r="AVY17" s="99">
        <f>AVX17*AVW17</f>
        <v>3500.32</v>
      </c>
      <c r="AVZ17" s="94">
        <f>AVS17-AVW17</f>
        <v>205</v>
      </c>
      <c r="AWA17" s="97">
        <v>16.77</v>
      </c>
      <c r="AWB17" s="99">
        <f>AWA17*AVZ17</f>
        <v>3437.85</v>
      </c>
      <c r="AWC17" s="99">
        <f>AWB17+AVY17</f>
        <v>6938.17</v>
      </c>
      <c r="AWD17" s="94"/>
      <c r="AWE17" s="99">
        <f>AWC17+AWD17</f>
        <v>6938.17</v>
      </c>
      <c r="AWG17" s="49">
        <v>10</v>
      </c>
      <c r="AWH17" s="94" t="s">
        <v>631</v>
      </c>
      <c r="AWI17" s="49">
        <v>372</v>
      </c>
      <c r="AWJ17" s="49" t="s">
        <v>625</v>
      </c>
      <c r="AWK17" s="95" t="s">
        <v>632</v>
      </c>
      <c r="AWL17" s="49" t="s">
        <v>629</v>
      </c>
      <c r="AWM17" s="96">
        <v>167</v>
      </c>
      <c r="AWN17" s="97">
        <v>20.96</v>
      </c>
      <c r="AWO17" s="99">
        <f>AWN17*AWM17</f>
        <v>3500.32</v>
      </c>
      <c r="AWP17" s="94">
        <f>AWI17-AWM17</f>
        <v>205</v>
      </c>
      <c r="AWQ17" s="97">
        <v>16.77</v>
      </c>
      <c r="AWR17" s="99">
        <f>AWQ17*AWP17</f>
        <v>3437.85</v>
      </c>
      <c r="AWS17" s="99">
        <f>AWR17+AWO17</f>
        <v>6938.17</v>
      </c>
      <c r="AWT17" s="94"/>
      <c r="AWU17" s="99">
        <f>AWS17+AWT17</f>
        <v>6938.17</v>
      </c>
      <c r="AWW17" s="49">
        <v>10</v>
      </c>
      <c r="AWX17" s="94" t="s">
        <v>631</v>
      </c>
      <c r="AWY17" s="49">
        <v>372</v>
      </c>
      <c r="AWZ17" s="49" t="s">
        <v>625</v>
      </c>
      <c r="AXA17" s="95" t="s">
        <v>632</v>
      </c>
      <c r="AXB17" s="49" t="s">
        <v>629</v>
      </c>
      <c r="AXC17" s="96">
        <v>167</v>
      </c>
      <c r="AXD17" s="97">
        <v>20.96</v>
      </c>
      <c r="AXE17" s="99">
        <f>AXD17*AXC17</f>
        <v>3500.32</v>
      </c>
      <c r="AXF17" s="94">
        <f>AWY17-AXC17</f>
        <v>205</v>
      </c>
      <c r="AXG17" s="97">
        <v>16.77</v>
      </c>
      <c r="AXH17" s="99">
        <f>AXG17*AXF17</f>
        <v>3437.85</v>
      </c>
      <c r="AXI17" s="99">
        <f>AXH17+AXE17</f>
        <v>6938.17</v>
      </c>
      <c r="AXJ17" s="94"/>
      <c r="AXK17" s="99">
        <f>AXI17+AXJ17</f>
        <v>6938.17</v>
      </c>
      <c r="AXM17" s="49">
        <v>10</v>
      </c>
      <c r="AXN17" s="94" t="s">
        <v>631</v>
      </c>
      <c r="AXO17" s="49">
        <v>372</v>
      </c>
      <c r="AXP17" s="49" t="s">
        <v>625</v>
      </c>
      <c r="AXQ17" s="95" t="s">
        <v>632</v>
      </c>
      <c r="AXR17" s="49" t="s">
        <v>629</v>
      </c>
      <c r="AXS17" s="96">
        <v>167</v>
      </c>
      <c r="AXT17" s="97">
        <v>20.96</v>
      </c>
      <c r="AXU17" s="99">
        <f>AXT17*AXS17</f>
        <v>3500.32</v>
      </c>
      <c r="AXV17" s="94">
        <f>AXO17-AXS17</f>
        <v>205</v>
      </c>
      <c r="AXW17" s="97">
        <v>16.77</v>
      </c>
      <c r="AXX17" s="99">
        <f>AXW17*AXV17</f>
        <v>3437.85</v>
      </c>
      <c r="AXY17" s="99">
        <f>AXX17+AXU17</f>
        <v>6938.17</v>
      </c>
      <c r="AXZ17" s="94"/>
      <c r="AYA17" s="99">
        <f>AXY17+AXZ17</f>
        <v>6938.17</v>
      </c>
      <c r="AYC17" s="49">
        <v>10</v>
      </c>
      <c r="AYD17" s="94" t="s">
        <v>631</v>
      </c>
      <c r="AYE17" s="49">
        <v>372</v>
      </c>
      <c r="AYF17" s="49" t="s">
        <v>625</v>
      </c>
      <c r="AYG17" s="95" t="s">
        <v>632</v>
      </c>
      <c r="AYH17" s="49" t="s">
        <v>629</v>
      </c>
      <c r="AYI17" s="96">
        <v>167</v>
      </c>
      <c r="AYJ17" s="97">
        <v>20.96</v>
      </c>
      <c r="AYK17" s="99">
        <f>AYJ17*AYI17</f>
        <v>3500.32</v>
      </c>
      <c r="AYL17" s="94">
        <f>AYE17-AYI17</f>
        <v>205</v>
      </c>
      <c r="AYM17" s="97">
        <v>16.77</v>
      </c>
      <c r="AYN17" s="99">
        <f>AYM17*AYL17</f>
        <v>3437.85</v>
      </c>
      <c r="AYO17" s="99">
        <f>AYN17+AYK17</f>
        <v>6938.17</v>
      </c>
      <c r="AYP17" s="94"/>
      <c r="AYQ17" s="99">
        <f>AYO17+AYP17</f>
        <v>6938.17</v>
      </c>
      <c r="AYS17" s="49">
        <v>10</v>
      </c>
      <c r="AYT17" s="94" t="s">
        <v>631</v>
      </c>
      <c r="AYU17" s="49">
        <v>372</v>
      </c>
      <c r="AYV17" s="49" t="s">
        <v>625</v>
      </c>
      <c r="AYW17" s="95" t="s">
        <v>632</v>
      </c>
      <c r="AYX17" s="49" t="s">
        <v>629</v>
      </c>
      <c r="AYY17" s="96">
        <v>167</v>
      </c>
      <c r="AYZ17" s="97">
        <v>20.96</v>
      </c>
      <c r="AZA17" s="99">
        <f>AYZ17*AYY17</f>
        <v>3500.32</v>
      </c>
      <c r="AZB17" s="94">
        <f>AYU17-AYY17</f>
        <v>205</v>
      </c>
      <c r="AZC17" s="97">
        <v>16.77</v>
      </c>
      <c r="AZD17" s="99">
        <f>AZC17*AZB17</f>
        <v>3437.85</v>
      </c>
      <c r="AZE17" s="99">
        <f>AZD17+AZA17</f>
        <v>6938.17</v>
      </c>
      <c r="AZF17" s="94"/>
      <c r="AZG17" s="99">
        <f>AZE17+AZF17</f>
        <v>6938.17</v>
      </c>
      <c r="AZI17" s="49">
        <v>10</v>
      </c>
      <c r="AZJ17" s="94" t="s">
        <v>631</v>
      </c>
      <c r="AZK17" s="49">
        <v>372</v>
      </c>
      <c r="AZL17" s="49" t="s">
        <v>625</v>
      </c>
      <c r="AZM17" s="95" t="s">
        <v>632</v>
      </c>
      <c r="AZN17" s="49" t="s">
        <v>629</v>
      </c>
      <c r="AZO17" s="96">
        <v>167</v>
      </c>
      <c r="AZP17" s="97">
        <v>20.96</v>
      </c>
      <c r="AZQ17" s="99">
        <f>AZP17*AZO17</f>
        <v>3500.32</v>
      </c>
      <c r="AZR17" s="94">
        <f>AZK17-AZO17</f>
        <v>205</v>
      </c>
      <c r="AZS17" s="97">
        <v>16.77</v>
      </c>
      <c r="AZT17" s="99">
        <f>AZS17*AZR17</f>
        <v>3437.85</v>
      </c>
      <c r="AZU17" s="99">
        <f>AZT17+AZQ17</f>
        <v>6938.17</v>
      </c>
      <c r="AZV17" s="94"/>
      <c r="AZW17" s="99">
        <f>AZU17+AZV17</f>
        <v>6938.17</v>
      </c>
      <c r="AZY17" s="49">
        <v>10</v>
      </c>
      <c r="AZZ17" s="94" t="s">
        <v>631</v>
      </c>
      <c r="BAA17" s="49">
        <v>372</v>
      </c>
      <c r="BAB17" s="49" t="s">
        <v>625</v>
      </c>
      <c r="BAC17" s="95" t="s">
        <v>632</v>
      </c>
      <c r="BAD17" s="49" t="s">
        <v>629</v>
      </c>
      <c r="BAE17" s="96">
        <v>167</v>
      </c>
      <c r="BAF17" s="97">
        <v>20.96</v>
      </c>
      <c r="BAG17" s="99">
        <f>BAF17*BAE17</f>
        <v>3500.32</v>
      </c>
      <c r="BAH17" s="94">
        <f>BAA17-BAE17</f>
        <v>205</v>
      </c>
      <c r="BAI17" s="97">
        <v>16.77</v>
      </c>
      <c r="BAJ17" s="99">
        <f>BAI17*BAH17</f>
        <v>3437.85</v>
      </c>
      <c r="BAK17" s="99">
        <f>BAJ17+BAG17</f>
        <v>6938.17</v>
      </c>
      <c r="BAL17" s="94"/>
      <c r="BAM17" s="99">
        <f>BAK17+BAL17</f>
        <v>6938.17</v>
      </c>
      <c r="BAO17" s="49">
        <v>10</v>
      </c>
      <c r="BAP17" s="94" t="s">
        <v>631</v>
      </c>
      <c r="BAQ17" s="49">
        <v>372</v>
      </c>
      <c r="BAR17" s="49" t="s">
        <v>625</v>
      </c>
      <c r="BAS17" s="95" t="s">
        <v>632</v>
      </c>
      <c r="BAT17" s="49" t="s">
        <v>629</v>
      </c>
      <c r="BAU17" s="96">
        <v>167</v>
      </c>
      <c r="BAV17" s="97">
        <v>20.96</v>
      </c>
      <c r="BAW17" s="99">
        <f>BAV17*BAU17</f>
        <v>3500.32</v>
      </c>
      <c r="BAX17" s="94">
        <f>BAQ17-BAU17</f>
        <v>205</v>
      </c>
      <c r="BAY17" s="97">
        <v>16.77</v>
      </c>
      <c r="BAZ17" s="99">
        <f>BAY17*BAX17</f>
        <v>3437.85</v>
      </c>
      <c r="BBA17" s="99">
        <f>BAZ17+BAW17</f>
        <v>6938.17</v>
      </c>
      <c r="BBB17" s="94"/>
      <c r="BBC17" s="99">
        <f>BBA17+BBB17</f>
        <v>6938.17</v>
      </c>
      <c r="BBE17" s="49">
        <v>10</v>
      </c>
      <c r="BBF17" s="94" t="s">
        <v>631</v>
      </c>
      <c r="BBG17" s="49">
        <v>372</v>
      </c>
      <c r="BBH17" s="49" t="s">
        <v>625</v>
      </c>
      <c r="BBI17" s="95" t="s">
        <v>632</v>
      </c>
      <c r="BBJ17" s="49" t="s">
        <v>629</v>
      </c>
      <c r="BBK17" s="96">
        <v>167</v>
      </c>
      <c r="BBL17" s="97">
        <v>20.96</v>
      </c>
      <c r="BBM17" s="99">
        <f>BBL17*BBK17</f>
        <v>3500.32</v>
      </c>
      <c r="BBN17" s="94">
        <f>BBG17-BBK17</f>
        <v>205</v>
      </c>
      <c r="BBO17" s="97">
        <v>16.77</v>
      </c>
      <c r="BBP17" s="99">
        <f>BBO17*BBN17</f>
        <v>3437.85</v>
      </c>
      <c r="BBQ17" s="99">
        <f>BBP17+BBM17</f>
        <v>6938.17</v>
      </c>
      <c r="BBR17" s="94"/>
      <c r="BBS17" s="99">
        <f>BBQ17+BBR17</f>
        <v>6938.17</v>
      </c>
      <c r="BBU17" s="49">
        <v>10</v>
      </c>
      <c r="BBV17" s="94" t="s">
        <v>631</v>
      </c>
      <c r="BBW17" s="49">
        <v>372</v>
      </c>
      <c r="BBX17" s="49" t="s">
        <v>625</v>
      </c>
      <c r="BBY17" s="95" t="s">
        <v>632</v>
      </c>
      <c r="BBZ17" s="49" t="s">
        <v>629</v>
      </c>
      <c r="BCA17" s="96">
        <v>167</v>
      </c>
      <c r="BCB17" s="97">
        <v>20.96</v>
      </c>
      <c r="BCC17" s="99">
        <f>BCB17*BCA17</f>
        <v>3500.32</v>
      </c>
      <c r="BCD17" s="94">
        <f>BBW17-BCA17</f>
        <v>205</v>
      </c>
      <c r="BCE17" s="97">
        <v>16.77</v>
      </c>
      <c r="BCF17" s="99">
        <f>BCE17*BCD17</f>
        <v>3437.85</v>
      </c>
      <c r="BCG17" s="99">
        <f>BCF17+BCC17</f>
        <v>6938.17</v>
      </c>
      <c r="BCH17" s="94"/>
      <c r="BCI17" s="99">
        <f>BCG17+BCH17</f>
        <v>6938.17</v>
      </c>
      <c r="BCK17" s="49">
        <v>10</v>
      </c>
      <c r="BCL17" s="94" t="s">
        <v>631</v>
      </c>
      <c r="BCM17" s="49">
        <v>372</v>
      </c>
      <c r="BCN17" s="49" t="s">
        <v>625</v>
      </c>
      <c r="BCO17" s="95" t="s">
        <v>632</v>
      </c>
      <c r="BCP17" s="49" t="s">
        <v>629</v>
      </c>
      <c r="BCQ17" s="96">
        <v>167</v>
      </c>
      <c r="BCR17" s="97">
        <v>20.96</v>
      </c>
      <c r="BCS17" s="99">
        <f>BCR17*BCQ17</f>
        <v>3500.32</v>
      </c>
      <c r="BCT17" s="94">
        <f>BCM17-BCQ17</f>
        <v>205</v>
      </c>
      <c r="BCU17" s="97">
        <v>16.77</v>
      </c>
      <c r="BCV17" s="99">
        <f>BCU17*BCT17</f>
        <v>3437.85</v>
      </c>
      <c r="BCW17" s="99">
        <f>BCV17+BCS17</f>
        <v>6938.17</v>
      </c>
      <c r="BCX17" s="94"/>
      <c r="BCY17" s="99">
        <f>BCW17+BCX17</f>
        <v>6938.17</v>
      </c>
      <c r="BDA17" s="49">
        <v>10</v>
      </c>
      <c r="BDB17" s="94" t="s">
        <v>631</v>
      </c>
      <c r="BDC17" s="49">
        <v>372</v>
      </c>
      <c r="BDD17" s="49" t="s">
        <v>625</v>
      </c>
      <c r="BDE17" s="95" t="s">
        <v>632</v>
      </c>
      <c r="BDF17" s="49" t="s">
        <v>629</v>
      </c>
      <c r="BDG17" s="96">
        <v>167</v>
      </c>
      <c r="BDH17" s="97">
        <v>20.96</v>
      </c>
      <c r="BDI17" s="99">
        <f>BDH17*BDG17</f>
        <v>3500.32</v>
      </c>
      <c r="BDJ17" s="94">
        <f>BDC17-BDG17</f>
        <v>205</v>
      </c>
      <c r="BDK17" s="97">
        <v>16.77</v>
      </c>
      <c r="BDL17" s="99">
        <f>BDK17*BDJ17</f>
        <v>3437.85</v>
      </c>
      <c r="BDM17" s="99">
        <f>BDL17+BDI17</f>
        <v>6938.17</v>
      </c>
      <c r="BDN17" s="94"/>
      <c r="BDO17" s="99">
        <f>BDM17+BDN17</f>
        <v>6938.17</v>
      </c>
      <c r="BDQ17" s="49">
        <v>10</v>
      </c>
      <c r="BDR17" s="94" t="s">
        <v>631</v>
      </c>
      <c r="BDS17" s="49">
        <v>372</v>
      </c>
      <c r="BDT17" s="49" t="s">
        <v>625</v>
      </c>
      <c r="BDU17" s="95" t="s">
        <v>632</v>
      </c>
      <c r="BDV17" s="49" t="s">
        <v>629</v>
      </c>
      <c r="BDW17" s="96">
        <v>167</v>
      </c>
      <c r="BDX17" s="97">
        <v>20.96</v>
      </c>
      <c r="BDY17" s="99">
        <f>BDX17*BDW17</f>
        <v>3500.32</v>
      </c>
      <c r="BDZ17" s="94">
        <f>BDS17-BDW17</f>
        <v>205</v>
      </c>
      <c r="BEA17" s="97">
        <v>16.77</v>
      </c>
      <c r="BEB17" s="99">
        <f>BEA17*BDZ17</f>
        <v>3437.85</v>
      </c>
      <c r="BEC17" s="99">
        <f>BEB17+BDY17</f>
        <v>6938.17</v>
      </c>
      <c r="BED17" s="94"/>
      <c r="BEE17" s="99">
        <f>BEC17+BED17</f>
        <v>6938.17</v>
      </c>
      <c r="BEG17" s="49">
        <v>10</v>
      </c>
      <c r="BEH17" s="94" t="s">
        <v>631</v>
      </c>
      <c r="BEI17" s="49">
        <v>372</v>
      </c>
      <c r="BEJ17" s="49" t="s">
        <v>625</v>
      </c>
      <c r="BEK17" s="95" t="s">
        <v>632</v>
      </c>
      <c r="BEL17" s="49" t="s">
        <v>629</v>
      </c>
      <c r="BEM17" s="96">
        <v>167</v>
      </c>
      <c r="BEN17" s="97">
        <v>20.96</v>
      </c>
      <c r="BEO17" s="99">
        <f>BEN17*BEM17</f>
        <v>3500.32</v>
      </c>
      <c r="BEP17" s="94">
        <f>BEI17-BEM17</f>
        <v>205</v>
      </c>
      <c r="BEQ17" s="97">
        <v>16.77</v>
      </c>
      <c r="BER17" s="99">
        <f>BEQ17*BEP17</f>
        <v>3437.85</v>
      </c>
      <c r="BES17" s="99">
        <f>BER17+BEO17</f>
        <v>6938.17</v>
      </c>
      <c r="BET17" s="94"/>
      <c r="BEU17" s="99">
        <f>BES17+BET17</f>
        <v>6938.17</v>
      </c>
      <c r="BEW17" s="49">
        <v>10</v>
      </c>
      <c r="BEX17" s="94" t="s">
        <v>631</v>
      </c>
      <c r="BEY17" s="49">
        <v>372</v>
      </c>
      <c r="BEZ17" s="49" t="s">
        <v>625</v>
      </c>
      <c r="BFA17" s="95" t="s">
        <v>632</v>
      </c>
      <c r="BFB17" s="49" t="s">
        <v>629</v>
      </c>
      <c r="BFC17" s="96">
        <v>167</v>
      </c>
      <c r="BFD17" s="97">
        <v>20.96</v>
      </c>
      <c r="BFE17" s="99">
        <f>BFD17*BFC17</f>
        <v>3500.32</v>
      </c>
      <c r="BFF17" s="94">
        <f>BEY17-BFC17</f>
        <v>205</v>
      </c>
      <c r="BFG17" s="97">
        <v>16.77</v>
      </c>
      <c r="BFH17" s="99">
        <f>BFG17*BFF17</f>
        <v>3437.85</v>
      </c>
      <c r="BFI17" s="99">
        <f>BFH17+BFE17</f>
        <v>6938.17</v>
      </c>
      <c r="BFJ17" s="94"/>
      <c r="BFK17" s="99">
        <f>BFI17+BFJ17</f>
        <v>6938.17</v>
      </c>
      <c r="BFM17" s="49">
        <v>10</v>
      </c>
      <c r="BFN17" s="94" t="s">
        <v>631</v>
      </c>
      <c r="BFO17" s="49">
        <v>372</v>
      </c>
      <c r="BFP17" s="49" t="s">
        <v>625</v>
      </c>
      <c r="BFQ17" s="95" t="s">
        <v>632</v>
      </c>
      <c r="BFR17" s="49" t="s">
        <v>629</v>
      </c>
      <c r="BFS17" s="96">
        <v>167</v>
      </c>
      <c r="BFT17" s="97">
        <v>20.96</v>
      </c>
      <c r="BFU17" s="99">
        <f>BFT17*BFS17</f>
        <v>3500.32</v>
      </c>
      <c r="BFV17" s="94">
        <f>BFO17-BFS17</f>
        <v>205</v>
      </c>
      <c r="BFW17" s="97">
        <v>16.77</v>
      </c>
      <c r="BFX17" s="99">
        <f>BFW17*BFV17</f>
        <v>3437.85</v>
      </c>
      <c r="BFY17" s="99">
        <f>BFX17+BFU17</f>
        <v>6938.17</v>
      </c>
      <c r="BFZ17" s="94"/>
      <c r="BGA17" s="99">
        <f>BFY17+BFZ17</f>
        <v>6938.17</v>
      </c>
      <c r="BGC17" s="49">
        <v>10</v>
      </c>
      <c r="BGD17" s="94" t="s">
        <v>631</v>
      </c>
      <c r="BGE17" s="49">
        <v>372</v>
      </c>
      <c r="BGF17" s="49" t="s">
        <v>625</v>
      </c>
      <c r="BGG17" s="95" t="s">
        <v>632</v>
      </c>
      <c r="BGH17" s="49" t="s">
        <v>629</v>
      </c>
      <c r="BGI17" s="96">
        <v>167</v>
      </c>
      <c r="BGJ17" s="97">
        <v>20.96</v>
      </c>
      <c r="BGK17" s="99">
        <f>BGJ17*BGI17</f>
        <v>3500.32</v>
      </c>
      <c r="BGL17" s="94">
        <f>BGE17-BGI17</f>
        <v>205</v>
      </c>
      <c r="BGM17" s="97">
        <v>16.77</v>
      </c>
      <c r="BGN17" s="99">
        <f>BGM17*BGL17</f>
        <v>3437.85</v>
      </c>
      <c r="BGO17" s="99">
        <f>BGN17+BGK17</f>
        <v>6938.17</v>
      </c>
      <c r="BGP17" s="94"/>
      <c r="BGQ17" s="99">
        <f>BGO17+BGP17</f>
        <v>6938.17</v>
      </c>
      <c r="BGS17" s="49">
        <v>10</v>
      </c>
      <c r="BGT17" s="94" t="s">
        <v>631</v>
      </c>
      <c r="BGU17" s="49">
        <v>372</v>
      </c>
      <c r="BGV17" s="49" t="s">
        <v>625</v>
      </c>
      <c r="BGW17" s="95" t="s">
        <v>632</v>
      </c>
      <c r="BGX17" s="49" t="s">
        <v>629</v>
      </c>
      <c r="BGY17" s="96">
        <v>167</v>
      </c>
      <c r="BGZ17" s="97">
        <v>20.96</v>
      </c>
      <c r="BHA17" s="99">
        <f>BGZ17*BGY17</f>
        <v>3500.32</v>
      </c>
      <c r="BHB17" s="94">
        <f>BGU17-BGY17</f>
        <v>205</v>
      </c>
      <c r="BHC17" s="97">
        <v>16.77</v>
      </c>
      <c r="BHD17" s="99">
        <f>BHC17*BHB17</f>
        <v>3437.85</v>
      </c>
      <c r="BHE17" s="99">
        <f>BHD17+BHA17</f>
        <v>6938.17</v>
      </c>
      <c r="BHF17" s="94"/>
      <c r="BHG17" s="99">
        <f>BHE17+BHF17</f>
        <v>6938.17</v>
      </c>
      <c r="BHI17" s="49">
        <v>10</v>
      </c>
      <c r="BHJ17" s="94" t="s">
        <v>631</v>
      </c>
      <c r="BHK17" s="49">
        <v>372</v>
      </c>
      <c r="BHL17" s="49" t="s">
        <v>625</v>
      </c>
      <c r="BHM17" s="95" t="s">
        <v>632</v>
      </c>
      <c r="BHN17" s="49" t="s">
        <v>629</v>
      </c>
      <c r="BHO17" s="96">
        <v>167</v>
      </c>
      <c r="BHP17" s="97">
        <v>20.96</v>
      </c>
      <c r="BHQ17" s="99">
        <f>BHP17*BHO17</f>
        <v>3500.32</v>
      </c>
      <c r="BHR17" s="94">
        <f>BHK17-BHO17</f>
        <v>205</v>
      </c>
      <c r="BHS17" s="97">
        <v>16.77</v>
      </c>
      <c r="BHT17" s="99">
        <f>BHS17*BHR17</f>
        <v>3437.85</v>
      </c>
      <c r="BHU17" s="99">
        <f>BHT17+BHQ17</f>
        <v>6938.17</v>
      </c>
      <c r="BHV17" s="94"/>
      <c r="BHW17" s="99">
        <f>BHU17+BHV17</f>
        <v>6938.17</v>
      </c>
      <c r="BHY17" s="49">
        <v>10</v>
      </c>
      <c r="BHZ17" s="94" t="s">
        <v>631</v>
      </c>
      <c r="BIA17" s="49">
        <v>372</v>
      </c>
      <c r="BIB17" s="49" t="s">
        <v>625</v>
      </c>
      <c r="BIC17" s="95" t="s">
        <v>632</v>
      </c>
      <c r="BID17" s="49" t="s">
        <v>629</v>
      </c>
      <c r="BIE17" s="96">
        <v>167</v>
      </c>
      <c r="BIF17" s="97">
        <v>20.96</v>
      </c>
      <c r="BIG17" s="99">
        <f>BIF17*BIE17</f>
        <v>3500.32</v>
      </c>
      <c r="BIH17" s="94">
        <f>BIA17-BIE17</f>
        <v>205</v>
      </c>
      <c r="BII17" s="97">
        <v>16.77</v>
      </c>
      <c r="BIJ17" s="99">
        <f>BII17*BIH17</f>
        <v>3437.85</v>
      </c>
      <c r="BIK17" s="99">
        <f>BIJ17+BIG17</f>
        <v>6938.17</v>
      </c>
      <c r="BIL17" s="94"/>
      <c r="BIM17" s="99">
        <f>BIK17+BIL17</f>
        <v>6938.17</v>
      </c>
      <c r="BIO17" s="49">
        <v>10</v>
      </c>
      <c r="BIP17" s="94" t="s">
        <v>631</v>
      </c>
      <c r="BIQ17" s="49">
        <v>372</v>
      </c>
      <c r="BIR17" s="49" t="s">
        <v>625</v>
      </c>
      <c r="BIS17" s="95" t="s">
        <v>632</v>
      </c>
      <c r="BIT17" s="49" t="s">
        <v>629</v>
      </c>
      <c r="BIU17" s="96">
        <v>167</v>
      </c>
      <c r="BIV17" s="97">
        <v>20.96</v>
      </c>
      <c r="BIW17" s="99">
        <f>BIV17*BIU17</f>
        <v>3500.32</v>
      </c>
      <c r="BIX17" s="94">
        <f>BIQ17-BIU17</f>
        <v>205</v>
      </c>
      <c r="BIY17" s="97">
        <v>16.77</v>
      </c>
      <c r="BIZ17" s="99">
        <f>BIY17*BIX17</f>
        <v>3437.85</v>
      </c>
      <c r="BJA17" s="99">
        <f>BIZ17+BIW17</f>
        <v>6938.17</v>
      </c>
      <c r="BJB17" s="94"/>
      <c r="BJC17" s="99">
        <f>BJA17+BJB17</f>
        <v>6938.17</v>
      </c>
      <c r="BJE17" s="49">
        <v>10</v>
      </c>
      <c r="BJF17" s="94" t="s">
        <v>631</v>
      </c>
      <c r="BJG17" s="49">
        <v>372</v>
      </c>
      <c r="BJH17" s="49" t="s">
        <v>625</v>
      </c>
      <c r="BJI17" s="95" t="s">
        <v>632</v>
      </c>
      <c r="BJJ17" s="49" t="s">
        <v>629</v>
      </c>
      <c r="BJK17" s="96">
        <v>167</v>
      </c>
      <c r="BJL17" s="97">
        <v>20.96</v>
      </c>
      <c r="BJM17" s="99">
        <f>BJL17*BJK17</f>
        <v>3500.32</v>
      </c>
      <c r="BJN17" s="94">
        <f>BJG17-BJK17</f>
        <v>205</v>
      </c>
      <c r="BJO17" s="97">
        <v>16.77</v>
      </c>
      <c r="BJP17" s="99">
        <f>BJO17*BJN17</f>
        <v>3437.85</v>
      </c>
      <c r="BJQ17" s="99">
        <f>BJP17+BJM17</f>
        <v>6938.17</v>
      </c>
      <c r="BJR17" s="94"/>
      <c r="BJS17" s="99">
        <f>BJQ17+BJR17</f>
        <v>6938.17</v>
      </c>
      <c r="BJU17" s="49">
        <v>10</v>
      </c>
      <c r="BJV17" s="94" t="s">
        <v>631</v>
      </c>
      <c r="BJW17" s="49">
        <v>372</v>
      </c>
      <c r="BJX17" s="49" t="s">
        <v>625</v>
      </c>
      <c r="BJY17" s="95" t="s">
        <v>632</v>
      </c>
      <c r="BJZ17" s="49" t="s">
        <v>629</v>
      </c>
      <c r="BKA17" s="96">
        <v>167</v>
      </c>
      <c r="BKB17" s="97">
        <v>20.96</v>
      </c>
      <c r="BKC17" s="99">
        <f>BKB17*BKA17</f>
        <v>3500.32</v>
      </c>
      <c r="BKD17" s="94">
        <f>BJW17-BKA17</f>
        <v>205</v>
      </c>
      <c r="BKE17" s="97">
        <v>16.77</v>
      </c>
      <c r="BKF17" s="99">
        <f>BKE17*BKD17</f>
        <v>3437.85</v>
      </c>
      <c r="BKG17" s="99">
        <f>BKF17+BKC17</f>
        <v>6938.17</v>
      </c>
      <c r="BKH17" s="94"/>
      <c r="BKI17" s="99">
        <f>BKG17+BKH17</f>
        <v>6938.17</v>
      </c>
      <c r="BKK17" s="49">
        <v>10</v>
      </c>
      <c r="BKL17" s="94" t="s">
        <v>631</v>
      </c>
      <c r="BKM17" s="49">
        <v>372</v>
      </c>
      <c r="BKN17" s="49" t="s">
        <v>625</v>
      </c>
      <c r="BKO17" s="95" t="s">
        <v>632</v>
      </c>
      <c r="BKP17" s="49" t="s">
        <v>629</v>
      </c>
      <c r="BKQ17" s="96">
        <v>167</v>
      </c>
      <c r="BKR17" s="97">
        <v>20.96</v>
      </c>
      <c r="BKS17" s="99">
        <f>BKR17*BKQ17</f>
        <v>3500.32</v>
      </c>
      <c r="BKT17" s="94">
        <f>BKM17-BKQ17</f>
        <v>205</v>
      </c>
      <c r="BKU17" s="97">
        <v>16.77</v>
      </c>
      <c r="BKV17" s="99">
        <f>BKU17*BKT17</f>
        <v>3437.85</v>
      </c>
      <c r="BKW17" s="99">
        <f>BKV17+BKS17</f>
        <v>6938.17</v>
      </c>
      <c r="BKX17" s="94"/>
      <c r="BKY17" s="99">
        <f>BKW17+BKX17</f>
        <v>6938.17</v>
      </c>
      <c r="BLA17" s="49">
        <v>10</v>
      </c>
      <c r="BLB17" s="94" t="s">
        <v>631</v>
      </c>
      <c r="BLC17" s="49">
        <v>372</v>
      </c>
      <c r="BLD17" s="49" t="s">
        <v>625</v>
      </c>
      <c r="BLE17" s="95" t="s">
        <v>632</v>
      </c>
      <c r="BLF17" s="49" t="s">
        <v>629</v>
      </c>
      <c r="BLG17" s="96">
        <v>167</v>
      </c>
      <c r="BLH17" s="97">
        <v>20.96</v>
      </c>
      <c r="BLI17" s="99">
        <f>BLH17*BLG17</f>
        <v>3500.32</v>
      </c>
      <c r="BLJ17" s="94">
        <f>BLC17-BLG17</f>
        <v>205</v>
      </c>
      <c r="BLK17" s="97">
        <v>16.77</v>
      </c>
      <c r="BLL17" s="99">
        <f>BLK17*BLJ17</f>
        <v>3437.85</v>
      </c>
      <c r="BLM17" s="99">
        <f>BLL17+BLI17</f>
        <v>6938.17</v>
      </c>
      <c r="BLN17" s="94"/>
      <c r="BLO17" s="99">
        <f>BLM17+BLN17</f>
        <v>6938.17</v>
      </c>
      <c r="BLQ17" s="49">
        <v>10</v>
      </c>
      <c r="BLR17" s="94" t="s">
        <v>631</v>
      </c>
      <c r="BLS17" s="49">
        <v>372</v>
      </c>
      <c r="BLT17" s="49" t="s">
        <v>625</v>
      </c>
      <c r="BLU17" s="95" t="s">
        <v>632</v>
      </c>
      <c r="BLV17" s="49" t="s">
        <v>629</v>
      </c>
      <c r="BLW17" s="96">
        <v>167</v>
      </c>
      <c r="BLX17" s="97">
        <v>20.96</v>
      </c>
      <c r="BLY17" s="99">
        <f>BLX17*BLW17</f>
        <v>3500.32</v>
      </c>
      <c r="BLZ17" s="94">
        <f>BLS17-BLW17</f>
        <v>205</v>
      </c>
      <c r="BMA17" s="97">
        <v>16.77</v>
      </c>
      <c r="BMB17" s="99">
        <f>BMA17*BLZ17</f>
        <v>3437.85</v>
      </c>
      <c r="BMC17" s="99">
        <f>BMB17+BLY17</f>
        <v>6938.17</v>
      </c>
      <c r="BMD17" s="94"/>
      <c r="BME17" s="99">
        <f>BMC17+BMD17</f>
        <v>6938.17</v>
      </c>
      <c r="BMG17" s="49">
        <v>10</v>
      </c>
      <c r="BMH17" s="94" t="s">
        <v>631</v>
      </c>
      <c r="BMI17" s="49">
        <v>372</v>
      </c>
      <c r="BMJ17" s="49" t="s">
        <v>625</v>
      </c>
      <c r="BMK17" s="95" t="s">
        <v>632</v>
      </c>
      <c r="BML17" s="49" t="s">
        <v>629</v>
      </c>
      <c r="BMM17" s="96">
        <v>167</v>
      </c>
      <c r="BMN17" s="97">
        <v>20.96</v>
      </c>
      <c r="BMO17" s="99">
        <f>BMN17*BMM17</f>
        <v>3500.32</v>
      </c>
      <c r="BMP17" s="94">
        <f>BMI17-BMM17</f>
        <v>205</v>
      </c>
      <c r="BMQ17" s="97">
        <v>16.77</v>
      </c>
      <c r="BMR17" s="99">
        <f>BMQ17*BMP17</f>
        <v>3437.85</v>
      </c>
      <c r="BMS17" s="99">
        <f>BMR17+BMO17</f>
        <v>6938.17</v>
      </c>
      <c r="BMT17" s="94"/>
      <c r="BMU17" s="99">
        <f>BMS17+BMT17</f>
        <v>6938.17</v>
      </c>
      <c r="BMW17" s="49">
        <v>10</v>
      </c>
      <c r="BMX17" s="94" t="s">
        <v>631</v>
      </c>
      <c r="BMY17" s="49">
        <v>372</v>
      </c>
      <c r="BMZ17" s="49" t="s">
        <v>625</v>
      </c>
      <c r="BNA17" s="95" t="s">
        <v>632</v>
      </c>
      <c r="BNB17" s="49" t="s">
        <v>629</v>
      </c>
      <c r="BNC17" s="96">
        <v>167</v>
      </c>
      <c r="BND17" s="97">
        <v>20.96</v>
      </c>
      <c r="BNE17" s="99">
        <f>BND17*BNC17</f>
        <v>3500.32</v>
      </c>
      <c r="BNF17" s="94">
        <f>BMY17-BNC17</f>
        <v>205</v>
      </c>
      <c r="BNG17" s="97">
        <v>16.77</v>
      </c>
      <c r="BNH17" s="99">
        <f>BNG17*BNF17</f>
        <v>3437.85</v>
      </c>
      <c r="BNI17" s="99">
        <f>BNH17+BNE17</f>
        <v>6938.17</v>
      </c>
      <c r="BNJ17" s="94"/>
      <c r="BNK17" s="99">
        <f>BNI17+BNJ17</f>
        <v>6938.17</v>
      </c>
      <c r="BNM17" s="49">
        <v>10</v>
      </c>
      <c r="BNN17" s="94" t="s">
        <v>631</v>
      </c>
      <c r="BNO17" s="49">
        <v>372</v>
      </c>
      <c r="BNP17" s="49" t="s">
        <v>625</v>
      </c>
      <c r="BNQ17" s="95" t="s">
        <v>632</v>
      </c>
      <c r="BNR17" s="49" t="s">
        <v>629</v>
      </c>
      <c r="BNS17" s="96">
        <v>167</v>
      </c>
      <c r="BNT17" s="97">
        <v>20.96</v>
      </c>
      <c r="BNU17" s="99">
        <f>BNT17*BNS17</f>
        <v>3500.32</v>
      </c>
      <c r="BNV17" s="94">
        <f>BNO17-BNS17</f>
        <v>205</v>
      </c>
      <c r="BNW17" s="97">
        <v>16.77</v>
      </c>
      <c r="BNX17" s="99">
        <f>BNW17*BNV17</f>
        <v>3437.85</v>
      </c>
      <c r="BNY17" s="99">
        <f>BNX17+BNU17</f>
        <v>6938.17</v>
      </c>
      <c r="BNZ17" s="94"/>
      <c r="BOA17" s="99">
        <f>BNY17+BNZ17</f>
        <v>6938.17</v>
      </c>
      <c r="BOC17" s="49">
        <v>10</v>
      </c>
      <c r="BOD17" s="94" t="s">
        <v>631</v>
      </c>
      <c r="BOE17" s="49">
        <v>372</v>
      </c>
      <c r="BOF17" s="49" t="s">
        <v>625</v>
      </c>
      <c r="BOG17" s="95" t="s">
        <v>632</v>
      </c>
      <c r="BOH17" s="49" t="s">
        <v>629</v>
      </c>
      <c r="BOI17" s="96">
        <v>167</v>
      </c>
      <c r="BOJ17" s="97">
        <v>20.96</v>
      </c>
      <c r="BOK17" s="99">
        <f>BOJ17*BOI17</f>
        <v>3500.32</v>
      </c>
      <c r="BOL17" s="94">
        <f>BOE17-BOI17</f>
        <v>205</v>
      </c>
      <c r="BOM17" s="97">
        <v>16.77</v>
      </c>
      <c r="BON17" s="99">
        <f>BOM17*BOL17</f>
        <v>3437.85</v>
      </c>
      <c r="BOO17" s="99">
        <f>BON17+BOK17</f>
        <v>6938.17</v>
      </c>
      <c r="BOP17" s="94"/>
      <c r="BOQ17" s="99">
        <f>BOO17+BOP17</f>
        <v>6938.17</v>
      </c>
      <c r="BOS17" s="49">
        <v>10</v>
      </c>
      <c r="BOT17" s="94" t="s">
        <v>631</v>
      </c>
      <c r="BOU17" s="49">
        <v>372</v>
      </c>
      <c r="BOV17" s="49" t="s">
        <v>625</v>
      </c>
      <c r="BOW17" s="95" t="s">
        <v>632</v>
      </c>
      <c r="BOX17" s="49" t="s">
        <v>629</v>
      </c>
      <c r="BOY17" s="96">
        <v>167</v>
      </c>
      <c r="BOZ17" s="97">
        <v>20.96</v>
      </c>
      <c r="BPA17" s="99">
        <f>BOZ17*BOY17</f>
        <v>3500.32</v>
      </c>
      <c r="BPB17" s="94">
        <f>BOU17-BOY17</f>
        <v>205</v>
      </c>
      <c r="BPC17" s="97">
        <v>16.77</v>
      </c>
      <c r="BPD17" s="99">
        <f>BPC17*BPB17</f>
        <v>3437.85</v>
      </c>
      <c r="BPE17" s="99">
        <f>BPD17+BPA17</f>
        <v>6938.17</v>
      </c>
      <c r="BPF17" s="94"/>
      <c r="BPG17" s="99">
        <f>BPE17+BPF17</f>
        <v>6938.17</v>
      </c>
      <c r="BPI17" s="49">
        <v>10</v>
      </c>
      <c r="BPJ17" s="94" t="s">
        <v>631</v>
      </c>
      <c r="BPK17" s="49">
        <v>372</v>
      </c>
      <c r="BPL17" s="49" t="s">
        <v>625</v>
      </c>
      <c r="BPM17" s="95" t="s">
        <v>632</v>
      </c>
      <c r="BPN17" s="49" t="s">
        <v>629</v>
      </c>
      <c r="BPO17" s="96">
        <v>167</v>
      </c>
      <c r="BPP17" s="97">
        <v>20.96</v>
      </c>
      <c r="BPQ17" s="99">
        <f>BPP17*BPO17</f>
        <v>3500.32</v>
      </c>
      <c r="BPR17" s="94">
        <f>BPK17-BPO17</f>
        <v>205</v>
      </c>
      <c r="BPS17" s="97">
        <v>16.77</v>
      </c>
      <c r="BPT17" s="99">
        <f>BPS17*BPR17</f>
        <v>3437.85</v>
      </c>
      <c r="BPU17" s="99">
        <f>BPT17+BPQ17</f>
        <v>6938.17</v>
      </c>
      <c r="BPV17" s="94"/>
      <c r="BPW17" s="99">
        <f>BPU17+BPV17</f>
        <v>6938.17</v>
      </c>
      <c r="BPY17" s="49">
        <v>10</v>
      </c>
      <c r="BPZ17" s="94" t="s">
        <v>631</v>
      </c>
      <c r="BQA17" s="49">
        <v>372</v>
      </c>
      <c r="BQB17" s="49" t="s">
        <v>625</v>
      </c>
      <c r="BQC17" s="95" t="s">
        <v>632</v>
      </c>
      <c r="BQD17" s="49" t="s">
        <v>629</v>
      </c>
      <c r="BQE17" s="96">
        <v>167</v>
      </c>
      <c r="BQF17" s="97">
        <v>20.96</v>
      </c>
      <c r="BQG17" s="99">
        <f>BQF17*BQE17</f>
        <v>3500.32</v>
      </c>
      <c r="BQH17" s="94">
        <f>BQA17-BQE17</f>
        <v>205</v>
      </c>
      <c r="BQI17" s="97">
        <v>16.77</v>
      </c>
      <c r="BQJ17" s="99">
        <f>BQI17*BQH17</f>
        <v>3437.85</v>
      </c>
      <c r="BQK17" s="99">
        <f>BQJ17+BQG17</f>
        <v>6938.17</v>
      </c>
      <c r="BQL17" s="94"/>
      <c r="BQM17" s="99">
        <f>BQK17+BQL17</f>
        <v>6938.17</v>
      </c>
      <c r="BQO17" s="49">
        <v>10</v>
      </c>
      <c r="BQP17" s="94" t="s">
        <v>631</v>
      </c>
      <c r="BQQ17" s="49">
        <v>372</v>
      </c>
      <c r="BQR17" s="49" t="s">
        <v>625</v>
      </c>
      <c r="BQS17" s="95" t="s">
        <v>632</v>
      </c>
      <c r="BQT17" s="49" t="s">
        <v>629</v>
      </c>
      <c r="BQU17" s="96">
        <v>167</v>
      </c>
      <c r="BQV17" s="97">
        <v>20.96</v>
      </c>
      <c r="BQW17" s="99">
        <f>BQV17*BQU17</f>
        <v>3500.32</v>
      </c>
      <c r="BQX17" s="94">
        <f>BQQ17-BQU17</f>
        <v>205</v>
      </c>
      <c r="BQY17" s="97">
        <v>16.77</v>
      </c>
      <c r="BQZ17" s="99">
        <f>BQY17*BQX17</f>
        <v>3437.85</v>
      </c>
      <c r="BRA17" s="99">
        <f>BQZ17+BQW17</f>
        <v>6938.17</v>
      </c>
      <c r="BRB17" s="94"/>
      <c r="BRC17" s="99">
        <f>BRA17+BRB17</f>
        <v>6938.17</v>
      </c>
      <c r="BRE17" s="49">
        <v>10</v>
      </c>
      <c r="BRF17" s="94" t="s">
        <v>631</v>
      </c>
      <c r="BRG17" s="49">
        <v>372</v>
      </c>
      <c r="BRH17" s="49" t="s">
        <v>625</v>
      </c>
      <c r="BRI17" s="95" t="s">
        <v>632</v>
      </c>
      <c r="BRJ17" s="49" t="s">
        <v>629</v>
      </c>
      <c r="BRK17" s="96">
        <v>167</v>
      </c>
      <c r="BRL17" s="97">
        <v>20.96</v>
      </c>
      <c r="BRM17" s="99">
        <f>BRL17*BRK17</f>
        <v>3500.32</v>
      </c>
      <c r="BRN17" s="94">
        <f>BRG17-BRK17</f>
        <v>205</v>
      </c>
      <c r="BRO17" s="97">
        <v>16.77</v>
      </c>
      <c r="BRP17" s="99">
        <f>BRO17*BRN17</f>
        <v>3437.85</v>
      </c>
      <c r="BRQ17" s="99">
        <f>BRP17+BRM17</f>
        <v>6938.17</v>
      </c>
      <c r="BRR17" s="94"/>
      <c r="BRS17" s="99">
        <f>BRQ17+BRR17</f>
        <v>6938.17</v>
      </c>
      <c r="BRU17" s="49">
        <v>10</v>
      </c>
      <c r="BRV17" s="94" t="s">
        <v>631</v>
      </c>
      <c r="BRW17" s="49">
        <v>372</v>
      </c>
      <c r="BRX17" s="49" t="s">
        <v>625</v>
      </c>
      <c r="BRY17" s="95" t="s">
        <v>632</v>
      </c>
      <c r="BRZ17" s="49" t="s">
        <v>629</v>
      </c>
      <c r="BSA17" s="96">
        <v>167</v>
      </c>
      <c r="BSB17" s="97">
        <v>20.96</v>
      </c>
      <c r="BSC17" s="99">
        <f>BSB17*BSA17</f>
        <v>3500.32</v>
      </c>
      <c r="BSD17" s="94">
        <f>BRW17-BSA17</f>
        <v>205</v>
      </c>
      <c r="BSE17" s="97">
        <v>16.77</v>
      </c>
      <c r="BSF17" s="99">
        <f>BSE17*BSD17</f>
        <v>3437.85</v>
      </c>
      <c r="BSG17" s="99">
        <f>BSF17+BSC17</f>
        <v>6938.17</v>
      </c>
      <c r="BSH17" s="94"/>
      <c r="BSI17" s="99">
        <f>BSG17+BSH17</f>
        <v>6938.17</v>
      </c>
      <c r="BSK17" s="49">
        <v>10</v>
      </c>
      <c r="BSL17" s="94" t="s">
        <v>631</v>
      </c>
      <c r="BSM17" s="49">
        <v>372</v>
      </c>
      <c r="BSN17" s="49" t="s">
        <v>625</v>
      </c>
      <c r="BSO17" s="95" t="s">
        <v>632</v>
      </c>
      <c r="BSP17" s="49" t="s">
        <v>629</v>
      </c>
      <c r="BSQ17" s="96">
        <v>167</v>
      </c>
      <c r="BSR17" s="97">
        <v>20.96</v>
      </c>
      <c r="BSS17" s="99">
        <f>BSR17*BSQ17</f>
        <v>3500.32</v>
      </c>
      <c r="BST17" s="94">
        <f>BSM17-BSQ17</f>
        <v>205</v>
      </c>
      <c r="BSU17" s="97">
        <v>16.77</v>
      </c>
      <c r="BSV17" s="99">
        <f>BSU17*BST17</f>
        <v>3437.85</v>
      </c>
      <c r="BSW17" s="99">
        <f>BSV17+BSS17</f>
        <v>6938.17</v>
      </c>
      <c r="BSX17" s="94"/>
      <c r="BSY17" s="99">
        <f>BSW17+BSX17</f>
        <v>6938.17</v>
      </c>
      <c r="BTA17" s="49">
        <v>10</v>
      </c>
      <c r="BTB17" s="94" t="s">
        <v>631</v>
      </c>
      <c r="BTC17" s="49">
        <v>372</v>
      </c>
      <c r="BTD17" s="49" t="s">
        <v>625</v>
      </c>
      <c r="BTE17" s="95" t="s">
        <v>632</v>
      </c>
      <c r="BTF17" s="49" t="s">
        <v>629</v>
      </c>
      <c r="BTG17" s="96">
        <v>167</v>
      </c>
      <c r="BTH17" s="97">
        <v>20.96</v>
      </c>
      <c r="BTI17" s="99">
        <f>BTH17*BTG17</f>
        <v>3500.32</v>
      </c>
      <c r="BTJ17" s="94">
        <f>BTC17-BTG17</f>
        <v>205</v>
      </c>
      <c r="BTK17" s="97">
        <v>16.77</v>
      </c>
      <c r="BTL17" s="99">
        <f>BTK17*BTJ17</f>
        <v>3437.85</v>
      </c>
      <c r="BTM17" s="99">
        <f>BTL17+BTI17</f>
        <v>6938.17</v>
      </c>
      <c r="BTN17" s="94"/>
      <c r="BTO17" s="99">
        <f>BTM17+BTN17</f>
        <v>6938.17</v>
      </c>
      <c r="BTQ17" s="49">
        <v>10</v>
      </c>
      <c r="BTR17" s="94" t="s">
        <v>631</v>
      </c>
      <c r="BTS17" s="49">
        <v>372</v>
      </c>
      <c r="BTT17" s="49" t="s">
        <v>625</v>
      </c>
      <c r="BTU17" s="95" t="s">
        <v>632</v>
      </c>
      <c r="BTV17" s="49" t="s">
        <v>629</v>
      </c>
      <c r="BTW17" s="96">
        <v>167</v>
      </c>
      <c r="BTX17" s="97">
        <v>20.96</v>
      </c>
      <c r="BTY17" s="99">
        <f>BTX17*BTW17</f>
        <v>3500.32</v>
      </c>
      <c r="BTZ17" s="94">
        <f>BTS17-BTW17</f>
        <v>205</v>
      </c>
      <c r="BUA17" s="97">
        <v>16.77</v>
      </c>
      <c r="BUB17" s="99">
        <f>BUA17*BTZ17</f>
        <v>3437.85</v>
      </c>
      <c r="BUC17" s="99">
        <f>BUB17+BTY17</f>
        <v>6938.17</v>
      </c>
      <c r="BUD17" s="94"/>
      <c r="BUE17" s="99">
        <f>BUC17+BUD17</f>
        <v>6938.17</v>
      </c>
      <c r="BUG17" s="49">
        <v>10</v>
      </c>
      <c r="BUH17" s="94" t="s">
        <v>631</v>
      </c>
      <c r="BUI17" s="49">
        <v>372</v>
      </c>
      <c r="BUJ17" s="49" t="s">
        <v>625</v>
      </c>
      <c r="BUK17" s="95" t="s">
        <v>632</v>
      </c>
      <c r="BUL17" s="49" t="s">
        <v>629</v>
      </c>
      <c r="BUM17" s="96">
        <v>167</v>
      </c>
      <c r="BUN17" s="97">
        <v>20.96</v>
      </c>
      <c r="BUO17" s="99">
        <f>BUN17*BUM17</f>
        <v>3500.32</v>
      </c>
      <c r="BUP17" s="94">
        <f>BUI17-BUM17</f>
        <v>205</v>
      </c>
      <c r="BUQ17" s="97">
        <v>16.77</v>
      </c>
      <c r="BUR17" s="99">
        <f>BUQ17*BUP17</f>
        <v>3437.85</v>
      </c>
      <c r="BUS17" s="99">
        <f>BUR17+BUO17</f>
        <v>6938.17</v>
      </c>
      <c r="BUT17" s="94"/>
      <c r="BUU17" s="99">
        <f>BUS17+BUT17</f>
        <v>6938.17</v>
      </c>
      <c r="BUW17" s="49">
        <v>10</v>
      </c>
      <c r="BUX17" s="94" t="s">
        <v>631</v>
      </c>
      <c r="BUY17" s="49">
        <v>372</v>
      </c>
      <c r="BUZ17" s="49" t="s">
        <v>625</v>
      </c>
      <c r="BVA17" s="95" t="s">
        <v>632</v>
      </c>
      <c r="BVB17" s="49" t="s">
        <v>629</v>
      </c>
      <c r="BVC17" s="96">
        <v>167</v>
      </c>
      <c r="BVD17" s="97">
        <v>20.96</v>
      </c>
      <c r="BVE17" s="99">
        <f>BVD17*BVC17</f>
        <v>3500.32</v>
      </c>
      <c r="BVF17" s="94">
        <f>BUY17-BVC17</f>
        <v>205</v>
      </c>
      <c r="BVG17" s="97">
        <v>16.77</v>
      </c>
      <c r="BVH17" s="99">
        <f>BVG17*BVF17</f>
        <v>3437.85</v>
      </c>
      <c r="BVI17" s="99">
        <f>BVH17+BVE17</f>
        <v>6938.17</v>
      </c>
      <c r="BVJ17" s="94"/>
      <c r="BVK17" s="99">
        <f>BVI17+BVJ17</f>
        <v>6938.17</v>
      </c>
      <c r="BVM17" s="49">
        <v>10</v>
      </c>
      <c r="BVN17" s="94" t="s">
        <v>631</v>
      </c>
      <c r="BVO17" s="49">
        <v>372</v>
      </c>
      <c r="BVP17" s="49" t="s">
        <v>625</v>
      </c>
      <c r="BVQ17" s="95" t="s">
        <v>632</v>
      </c>
      <c r="BVR17" s="49" t="s">
        <v>629</v>
      </c>
      <c r="BVS17" s="96">
        <v>167</v>
      </c>
      <c r="BVT17" s="97">
        <v>20.96</v>
      </c>
      <c r="BVU17" s="99">
        <f>BVT17*BVS17</f>
        <v>3500.32</v>
      </c>
      <c r="BVV17" s="94">
        <f>BVO17-BVS17</f>
        <v>205</v>
      </c>
      <c r="BVW17" s="97">
        <v>16.77</v>
      </c>
      <c r="BVX17" s="99">
        <f>BVW17*BVV17</f>
        <v>3437.85</v>
      </c>
      <c r="BVY17" s="99">
        <f>BVX17+BVU17</f>
        <v>6938.17</v>
      </c>
      <c r="BVZ17" s="94"/>
      <c r="BWA17" s="99">
        <f>BVY17+BVZ17</f>
        <v>6938.17</v>
      </c>
      <c r="BWC17" s="49">
        <v>10</v>
      </c>
      <c r="BWD17" s="94" t="s">
        <v>631</v>
      </c>
      <c r="BWE17" s="49">
        <v>372</v>
      </c>
      <c r="BWF17" s="49" t="s">
        <v>625</v>
      </c>
      <c r="BWG17" s="95" t="s">
        <v>632</v>
      </c>
      <c r="BWH17" s="49" t="s">
        <v>629</v>
      </c>
      <c r="BWI17" s="96">
        <v>167</v>
      </c>
      <c r="BWJ17" s="97">
        <v>20.96</v>
      </c>
      <c r="BWK17" s="99">
        <f>BWJ17*BWI17</f>
        <v>3500.32</v>
      </c>
      <c r="BWL17" s="94">
        <f>BWE17-BWI17</f>
        <v>205</v>
      </c>
      <c r="BWM17" s="97">
        <v>16.77</v>
      </c>
      <c r="BWN17" s="99">
        <f>BWM17*BWL17</f>
        <v>3437.85</v>
      </c>
      <c r="BWO17" s="99">
        <f>BWN17+BWK17</f>
        <v>6938.17</v>
      </c>
      <c r="BWP17" s="94"/>
      <c r="BWQ17" s="99">
        <f>BWO17+BWP17</f>
        <v>6938.17</v>
      </c>
      <c r="BWS17" s="49">
        <v>10</v>
      </c>
      <c r="BWT17" s="94" t="s">
        <v>631</v>
      </c>
      <c r="BWU17" s="49">
        <v>372</v>
      </c>
      <c r="BWV17" s="49" t="s">
        <v>625</v>
      </c>
      <c r="BWW17" s="95" t="s">
        <v>632</v>
      </c>
      <c r="BWX17" s="49" t="s">
        <v>629</v>
      </c>
      <c r="BWY17" s="96">
        <v>167</v>
      </c>
      <c r="BWZ17" s="97">
        <v>20.96</v>
      </c>
      <c r="BXA17" s="99">
        <f>BWZ17*BWY17</f>
        <v>3500.32</v>
      </c>
      <c r="BXB17" s="94">
        <f>BWU17-BWY17</f>
        <v>205</v>
      </c>
      <c r="BXC17" s="97">
        <v>16.77</v>
      </c>
      <c r="BXD17" s="99">
        <f>BXC17*BXB17</f>
        <v>3437.85</v>
      </c>
      <c r="BXE17" s="99">
        <f>BXD17+BXA17</f>
        <v>6938.17</v>
      </c>
      <c r="BXF17" s="94"/>
      <c r="BXG17" s="99">
        <f>BXE17+BXF17</f>
        <v>6938.17</v>
      </c>
      <c r="BXI17" s="49">
        <v>10</v>
      </c>
      <c r="BXJ17" s="94" t="s">
        <v>631</v>
      </c>
      <c r="BXK17" s="49">
        <v>372</v>
      </c>
      <c r="BXL17" s="49" t="s">
        <v>625</v>
      </c>
      <c r="BXM17" s="95" t="s">
        <v>632</v>
      </c>
      <c r="BXN17" s="49" t="s">
        <v>629</v>
      </c>
      <c r="BXO17" s="96">
        <v>167</v>
      </c>
      <c r="BXP17" s="97">
        <v>20.96</v>
      </c>
      <c r="BXQ17" s="99">
        <f>BXP17*BXO17</f>
        <v>3500.32</v>
      </c>
      <c r="BXR17" s="94">
        <f>BXK17-BXO17</f>
        <v>205</v>
      </c>
      <c r="BXS17" s="97">
        <v>16.77</v>
      </c>
      <c r="BXT17" s="99">
        <f>BXS17*BXR17</f>
        <v>3437.85</v>
      </c>
      <c r="BXU17" s="99">
        <f>BXT17+BXQ17</f>
        <v>6938.17</v>
      </c>
      <c r="BXV17" s="94"/>
      <c r="BXW17" s="99">
        <f>BXU17+BXV17</f>
        <v>6938.17</v>
      </c>
      <c r="BXY17" s="49">
        <v>10</v>
      </c>
      <c r="BXZ17" s="94" t="s">
        <v>631</v>
      </c>
      <c r="BYA17" s="49">
        <v>372</v>
      </c>
      <c r="BYB17" s="49" t="s">
        <v>625</v>
      </c>
      <c r="BYC17" s="95" t="s">
        <v>632</v>
      </c>
      <c r="BYD17" s="49" t="s">
        <v>629</v>
      </c>
      <c r="BYE17" s="96">
        <v>167</v>
      </c>
      <c r="BYF17" s="97">
        <v>20.96</v>
      </c>
      <c r="BYG17" s="99">
        <f>BYF17*BYE17</f>
        <v>3500.32</v>
      </c>
      <c r="BYH17" s="94">
        <f>BYA17-BYE17</f>
        <v>205</v>
      </c>
      <c r="BYI17" s="97">
        <v>16.77</v>
      </c>
      <c r="BYJ17" s="99">
        <f>BYI17*BYH17</f>
        <v>3437.85</v>
      </c>
      <c r="BYK17" s="99">
        <f>BYJ17+BYG17</f>
        <v>6938.17</v>
      </c>
      <c r="BYL17" s="94"/>
      <c r="BYM17" s="99">
        <f>BYK17+BYL17</f>
        <v>6938.17</v>
      </c>
      <c r="BYO17" s="49">
        <v>10</v>
      </c>
      <c r="BYP17" s="94" t="s">
        <v>631</v>
      </c>
      <c r="BYQ17" s="49">
        <v>372</v>
      </c>
      <c r="BYR17" s="49" t="s">
        <v>625</v>
      </c>
      <c r="BYS17" s="95" t="s">
        <v>632</v>
      </c>
      <c r="BYT17" s="49" t="s">
        <v>629</v>
      </c>
      <c r="BYU17" s="96">
        <v>167</v>
      </c>
      <c r="BYV17" s="97">
        <v>20.96</v>
      </c>
      <c r="BYW17" s="99">
        <f>BYV17*BYU17</f>
        <v>3500.32</v>
      </c>
      <c r="BYX17" s="94">
        <f>BYQ17-BYU17</f>
        <v>205</v>
      </c>
      <c r="BYY17" s="97">
        <v>16.77</v>
      </c>
      <c r="BYZ17" s="99">
        <f>BYY17*BYX17</f>
        <v>3437.85</v>
      </c>
      <c r="BZA17" s="99">
        <f>BYZ17+BYW17</f>
        <v>6938.17</v>
      </c>
      <c r="BZB17" s="94"/>
      <c r="BZC17" s="99">
        <f>BZA17+BZB17</f>
        <v>6938.17</v>
      </c>
      <c r="BZE17" s="49">
        <v>10</v>
      </c>
      <c r="BZF17" s="94" t="s">
        <v>631</v>
      </c>
      <c r="BZG17" s="49">
        <v>372</v>
      </c>
      <c r="BZH17" s="49" t="s">
        <v>625</v>
      </c>
      <c r="BZI17" s="95" t="s">
        <v>632</v>
      </c>
      <c r="BZJ17" s="49" t="s">
        <v>629</v>
      </c>
      <c r="BZK17" s="96">
        <v>167</v>
      </c>
      <c r="BZL17" s="97">
        <v>20.96</v>
      </c>
      <c r="BZM17" s="99">
        <f>BZL17*BZK17</f>
        <v>3500.32</v>
      </c>
      <c r="BZN17" s="94">
        <f>BZG17-BZK17</f>
        <v>205</v>
      </c>
      <c r="BZO17" s="97">
        <v>16.77</v>
      </c>
      <c r="BZP17" s="99">
        <f>BZO17*BZN17</f>
        <v>3437.85</v>
      </c>
      <c r="BZQ17" s="99">
        <f>BZP17+BZM17</f>
        <v>6938.17</v>
      </c>
      <c r="BZR17" s="94"/>
      <c r="BZS17" s="99">
        <f>BZQ17+BZR17</f>
        <v>6938.17</v>
      </c>
      <c r="BZU17" s="49">
        <v>10</v>
      </c>
      <c r="BZV17" s="94" t="s">
        <v>631</v>
      </c>
      <c r="BZW17" s="49">
        <v>372</v>
      </c>
      <c r="BZX17" s="49" t="s">
        <v>625</v>
      </c>
      <c r="BZY17" s="95" t="s">
        <v>632</v>
      </c>
      <c r="BZZ17" s="49" t="s">
        <v>629</v>
      </c>
      <c r="CAA17" s="96">
        <v>167</v>
      </c>
      <c r="CAB17" s="97">
        <v>20.96</v>
      </c>
      <c r="CAC17" s="99">
        <f>CAB17*CAA17</f>
        <v>3500.32</v>
      </c>
      <c r="CAD17" s="94">
        <f>BZW17-CAA17</f>
        <v>205</v>
      </c>
      <c r="CAE17" s="97">
        <v>16.77</v>
      </c>
      <c r="CAF17" s="99">
        <f>CAE17*CAD17</f>
        <v>3437.85</v>
      </c>
      <c r="CAG17" s="99">
        <f>CAF17+CAC17</f>
        <v>6938.17</v>
      </c>
      <c r="CAH17" s="94"/>
      <c r="CAI17" s="99">
        <f>CAG17+CAH17</f>
        <v>6938.17</v>
      </c>
      <c r="CAK17" s="49">
        <v>10</v>
      </c>
      <c r="CAL17" s="94" t="s">
        <v>631</v>
      </c>
      <c r="CAM17" s="49">
        <v>372</v>
      </c>
      <c r="CAN17" s="49" t="s">
        <v>625</v>
      </c>
      <c r="CAO17" s="95" t="s">
        <v>632</v>
      </c>
      <c r="CAP17" s="49" t="s">
        <v>629</v>
      </c>
      <c r="CAQ17" s="96">
        <v>167</v>
      </c>
      <c r="CAR17" s="97">
        <v>20.96</v>
      </c>
      <c r="CAS17" s="99">
        <f>CAR17*CAQ17</f>
        <v>3500.32</v>
      </c>
      <c r="CAT17" s="94">
        <f>CAM17-CAQ17</f>
        <v>205</v>
      </c>
      <c r="CAU17" s="97">
        <v>16.77</v>
      </c>
      <c r="CAV17" s="99">
        <f>CAU17*CAT17</f>
        <v>3437.85</v>
      </c>
      <c r="CAW17" s="99">
        <f>CAV17+CAS17</f>
        <v>6938.17</v>
      </c>
      <c r="CAX17" s="94"/>
      <c r="CAY17" s="99">
        <f>CAW17+CAX17</f>
        <v>6938.17</v>
      </c>
      <c r="CBA17" s="49">
        <v>10</v>
      </c>
      <c r="CBB17" s="94" t="s">
        <v>631</v>
      </c>
      <c r="CBC17" s="49">
        <v>372</v>
      </c>
      <c r="CBD17" s="49" t="s">
        <v>625</v>
      </c>
      <c r="CBE17" s="95" t="s">
        <v>632</v>
      </c>
      <c r="CBF17" s="49" t="s">
        <v>629</v>
      </c>
      <c r="CBG17" s="96">
        <v>167</v>
      </c>
      <c r="CBH17" s="97">
        <v>20.96</v>
      </c>
      <c r="CBI17" s="99">
        <f>CBH17*CBG17</f>
        <v>3500.32</v>
      </c>
      <c r="CBJ17" s="94">
        <f>CBC17-CBG17</f>
        <v>205</v>
      </c>
      <c r="CBK17" s="97">
        <v>16.77</v>
      </c>
      <c r="CBL17" s="99">
        <f>CBK17*CBJ17</f>
        <v>3437.85</v>
      </c>
      <c r="CBM17" s="99">
        <f>CBL17+CBI17</f>
        <v>6938.17</v>
      </c>
      <c r="CBN17" s="94"/>
      <c r="CBO17" s="99">
        <f>CBM17+CBN17</f>
        <v>6938.17</v>
      </c>
      <c r="CBQ17" s="49">
        <v>10</v>
      </c>
      <c r="CBR17" s="94" t="s">
        <v>631</v>
      </c>
      <c r="CBS17" s="49">
        <v>372</v>
      </c>
      <c r="CBT17" s="49" t="s">
        <v>625</v>
      </c>
      <c r="CBU17" s="95" t="s">
        <v>632</v>
      </c>
      <c r="CBV17" s="49" t="s">
        <v>629</v>
      </c>
      <c r="CBW17" s="96">
        <v>167</v>
      </c>
      <c r="CBX17" s="97">
        <v>20.96</v>
      </c>
      <c r="CBY17" s="99">
        <f>CBX17*CBW17</f>
        <v>3500.32</v>
      </c>
      <c r="CBZ17" s="94">
        <f>CBS17-CBW17</f>
        <v>205</v>
      </c>
      <c r="CCA17" s="97">
        <v>16.77</v>
      </c>
      <c r="CCB17" s="99">
        <f>CCA17*CBZ17</f>
        <v>3437.85</v>
      </c>
      <c r="CCC17" s="99">
        <f>CCB17+CBY17</f>
        <v>6938.17</v>
      </c>
      <c r="CCD17" s="94"/>
      <c r="CCE17" s="99">
        <f>CCC17+CCD17</f>
        <v>6938.17</v>
      </c>
      <c r="CCG17" s="49">
        <v>10</v>
      </c>
      <c r="CCH17" s="94" t="s">
        <v>631</v>
      </c>
      <c r="CCI17" s="49">
        <v>372</v>
      </c>
      <c r="CCJ17" s="49" t="s">
        <v>625</v>
      </c>
      <c r="CCK17" s="95" t="s">
        <v>632</v>
      </c>
      <c r="CCL17" s="49" t="s">
        <v>629</v>
      </c>
      <c r="CCM17" s="96">
        <v>167</v>
      </c>
      <c r="CCN17" s="97">
        <v>20.96</v>
      </c>
      <c r="CCO17" s="99">
        <f>CCN17*CCM17</f>
        <v>3500.32</v>
      </c>
      <c r="CCP17" s="94">
        <f>CCI17-CCM17</f>
        <v>205</v>
      </c>
      <c r="CCQ17" s="97">
        <v>16.77</v>
      </c>
      <c r="CCR17" s="99">
        <f>CCQ17*CCP17</f>
        <v>3437.85</v>
      </c>
      <c r="CCS17" s="99">
        <f>CCR17+CCO17</f>
        <v>6938.17</v>
      </c>
      <c r="CCT17" s="94"/>
      <c r="CCU17" s="99">
        <f>CCS17+CCT17</f>
        <v>6938.17</v>
      </c>
      <c r="CCW17" s="49">
        <v>10</v>
      </c>
      <c r="CCX17" s="94" t="s">
        <v>631</v>
      </c>
      <c r="CCY17" s="49">
        <v>372</v>
      </c>
      <c r="CCZ17" s="49" t="s">
        <v>625</v>
      </c>
      <c r="CDA17" s="95" t="s">
        <v>632</v>
      </c>
      <c r="CDB17" s="49" t="s">
        <v>629</v>
      </c>
      <c r="CDC17" s="96">
        <v>167</v>
      </c>
      <c r="CDD17" s="97">
        <v>20.96</v>
      </c>
      <c r="CDE17" s="99">
        <f>CDD17*CDC17</f>
        <v>3500.32</v>
      </c>
      <c r="CDF17" s="94">
        <f>CCY17-CDC17</f>
        <v>205</v>
      </c>
      <c r="CDG17" s="97">
        <v>16.77</v>
      </c>
      <c r="CDH17" s="99">
        <f>CDG17*CDF17</f>
        <v>3437.85</v>
      </c>
      <c r="CDI17" s="99">
        <f>CDH17+CDE17</f>
        <v>6938.17</v>
      </c>
      <c r="CDJ17" s="94"/>
      <c r="CDK17" s="99">
        <f>CDI17+CDJ17</f>
        <v>6938.17</v>
      </c>
      <c r="CDM17" s="49">
        <v>10</v>
      </c>
      <c r="CDN17" s="94" t="s">
        <v>631</v>
      </c>
      <c r="CDO17" s="49">
        <v>372</v>
      </c>
      <c r="CDP17" s="49" t="s">
        <v>625</v>
      </c>
      <c r="CDQ17" s="95" t="s">
        <v>632</v>
      </c>
      <c r="CDR17" s="49" t="s">
        <v>629</v>
      </c>
      <c r="CDS17" s="96">
        <v>167</v>
      </c>
      <c r="CDT17" s="97">
        <v>20.96</v>
      </c>
      <c r="CDU17" s="99">
        <f>CDT17*CDS17</f>
        <v>3500.32</v>
      </c>
      <c r="CDV17" s="94">
        <f>CDO17-CDS17</f>
        <v>205</v>
      </c>
      <c r="CDW17" s="97">
        <v>16.77</v>
      </c>
      <c r="CDX17" s="99">
        <f>CDW17*CDV17</f>
        <v>3437.85</v>
      </c>
      <c r="CDY17" s="99">
        <f>CDX17+CDU17</f>
        <v>6938.17</v>
      </c>
      <c r="CDZ17" s="94"/>
      <c r="CEA17" s="99">
        <f>CDY17+CDZ17</f>
        <v>6938.17</v>
      </c>
      <c r="CEC17" s="49">
        <v>10</v>
      </c>
      <c r="CED17" s="94" t="s">
        <v>631</v>
      </c>
      <c r="CEE17" s="49">
        <v>372</v>
      </c>
      <c r="CEF17" s="49" t="s">
        <v>625</v>
      </c>
      <c r="CEG17" s="95" t="s">
        <v>632</v>
      </c>
      <c r="CEH17" s="49" t="s">
        <v>629</v>
      </c>
      <c r="CEI17" s="96">
        <v>167</v>
      </c>
      <c r="CEJ17" s="97">
        <v>20.96</v>
      </c>
      <c r="CEK17" s="99">
        <f>CEJ17*CEI17</f>
        <v>3500.32</v>
      </c>
      <c r="CEL17" s="94">
        <f>CEE17-CEI17</f>
        <v>205</v>
      </c>
      <c r="CEM17" s="97">
        <v>16.77</v>
      </c>
      <c r="CEN17" s="99">
        <f>CEM17*CEL17</f>
        <v>3437.85</v>
      </c>
      <c r="CEO17" s="99">
        <f>CEN17+CEK17</f>
        <v>6938.17</v>
      </c>
      <c r="CEP17" s="94"/>
      <c r="CEQ17" s="99">
        <f>CEO17+CEP17</f>
        <v>6938.17</v>
      </c>
      <c r="CES17" s="49">
        <v>10</v>
      </c>
      <c r="CET17" s="94" t="s">
        <v>631</v>
      </c>
      <c r="CEU17" s="49">
        <v>372</v>
      </c>
      <c r="CEV17" s="49" t="s">
        <v>625</v>
      </c>
      <c r="CEW17" s="95" t="s">
        <v>632</v>
      </c>
      <c r="CEX17" s="49" t="s">
        <v>629</v>
      </c>
      <c r="CEY17" s="96">
        <v>167</v>
      </c>
      <c r="CEZ17" s="97">
        <v>20.96</v>
      </c>
      <c r="CFA17" s="99">
        <f>CEZ17*CEY17</f>
        <v>3500.32</v>
      </c>
      <c r="CFB17" s="94">
        <f>CEU17-CEY17</f>
        <v>205</v>
      </c>
      <c r="CFC17" s="97">
        <v>16.77</v>
      </c>
      <c r="CFD17" s="99">
        <f>CFC17*CFB17</f>
        <v>3437.85</v>
      </c>
      <c r="CFE17" s="99">
        <f>CFD17+CFA17</f>
        <v>6938.17</v>
      </c>
      <c r="CFF17" s="94"/>
      <c r="CFG17" s="99">
        <f>CFE17+CFF17</f>
        <v>6938.17</v>
      </c>
      <c r="CFI17" s="49">
        <v>10</v>
      </c>
      <c r="CFJ17" s="94" t="s">
        <v>631</v>
      </c>
      <c r="CFK17" s="49">
        <v>372</v>
      </c>
      <c r="CFL17" s="49" t="s">
        <v>625</v>
      </c>
      <c r="CFM17" s="95" t="s">
        <v>632</v>
      </c>
      <c r="CFN17" s="49" t="s">
        <v>629</v>
      </c>
      <c r="CFO17" s="96">
        <v>167</v>
      </c>
      <c r="CFP17" s="97">
        <v>20.96</v>
      </c>
      <c r="CFQ17" s="99">
        <f>CFP17*CFO17</f>
        <v>3500.32</v>
      </c>
      <c r="CFR17" s="94">
        <f>CFK17-CFO17</f>
        <v>205</v>
      </c>
      <c r="CFS17" s="97">
        <v>16.77</v>
      </c>
      <c r="CFT17" s="99">
        <f>CFS17*CFR17</f>
        <v>3437.85</v>
      </c>
      <c r="CFU17" s="99">
        <f>CFT17+CFQ17</f>
        <v>6938.17</v>
      </c>
      <c r="CFV17" s="94"/>
      <c r="CFW17" s="99">
        <f>CFU17+CFV17</f>
        <v>6938.17</v>
      </c>
      <c r="CFY17" s="49">
        <v>10</v>
      </c>
      <c r="CFZ17" s="94" t="s">
        <v>631</v>
      </c>
      <c r="CGA17" s="49">
        <v>372</v>
      </c>
      <c r="CGB17" s="49" t="s">
        <v>625</v>
      </c>
      <c r="CGC17" s="95" t="s">
        <v>632</v>
      </c>
      <c r="CGD17" s="49" t="s">
        <v>629</v>
      </c>
      <c r="CGE17" s="96">
        <v>167</v>
      </c>
      <c r="CGF17" s="97">
        <v>20.96</v>
      </c>
      <c r="CGG17" s="99">
        <f>CGF17*CGE17</f>
        <v>3500.32</v>
      </c>
      <c r="CGH17" s="94">
        <f>CGA17-CGE17</f>
        <v>205</v>
      </c>
      <c r="CGI17" s="97">
        <v>16.77</v>
      </c>
      <c r="CGJ17" s="99">
        <f>CGI17*CGH17</f>
        <v>3437.85</v>
      </c>
      <c r="CGK17" s="99">
        <f>CGJ17+CGG17</f>
        <v>6938.17</v>
      </c>
      <c r="CGL17" s="94"/>
      <c r="CGM17" s="99">
        <f>CGK17+CGL17</f>
        <v>6938.17</v>
      </c>
      <c r="CGO17" s="49">
        <v>10</v>
      </c>
      <c r="CGP17" s="94" t="s">
        <v>631</v>
      </c>
      <c r="CGQ17" s="49">
        <v>372</v>
      </c>
      <c r="CGR17" s="49" t="s">
        <v>625</v>
      </c>
      <c r="CGS17" s="95" t="s">
        <v>632</v>
      </c>
      <c r="CGT17" s="49" t="s">
        <v>629</v>
      </c>
      <c r="CGU17" s="96">
        <v>167</v>
      </c>
      <c r="CGV17" s="97">
        <v>20.96</v>
      </c>
      <c r="CGW17" s="99">
        <f>CGV17*CGU17</f>
        <v>3500.32</v>
      </c>
      <c r="CGX17" s="94">
        <f>CGQ17-CGU17</f>
        <v>205</v>
      </c>
      <c r="CGY17" s="97">
        <v>16.77</v>
      </c>
      <c r="CGZ17" s="99">
        <f>CGY17*CGX17</f>
        <v>3437.85</v>
      </c>
      <c r="CHA17" s="99">
        <f>CGZ17+CGW17</f>
        <v>6938.17</v>
      </c>
      <c r="CHB17" s="94"/>
      <c r="CHC17" s="99">
        <f>CHA17+CHB17</f>
        <v>6938.17</v>
      </c>
      <c r="CHE17" s="49">
        <v>10</v>
      </c>
      <c r="CHF17" s="94" t="s">
        <v>631</v>
      </c>
      <c r="CHG17" s="49">
        <v>372</v>
      </c>
      <c r="CHH17" s="49" t="s">
        <v>625</v>
      </c>
      <c r="CHI17" s="95" t="s">
        <v>632</v>
      </c>
      <c r="CHJ17" s="49" t="s">
        <v>629</v>
      </c>
      <c r="CHK17" s="96">
        <v>167</v>
      </c>
      <c r="CHL17" s="97">
        <v>20.96</v>
      </c>
      <c r="CHM17" s="99">
        <f>CHL17*CHK17</f>
        <v>3500.32</v>
      </c>
      <c r="CHN17" s="94">
        <f>CHG17-CHK17</f>
        <v>205</v>
      </c>
      <c r="CHO17" s="97">
        <v>16.77</v>
      </c>
      <c r="CHP17" s="99">
        <f>CHO17*CHN17</f>
        <v>3437.85</v>
      </c>
      <c r="CHQ17" s="99">
        <f>CHP17+CHM17</f>
        <v>6938.17</v>
      </c>
      <c r="CHR17" s="94"/>
      <c r="CHS17" s="99">
        <f>CHQ17+CHR17</f>
        <v>6938.17</v>
      </c>
      <c r="CHU17" s="49">
        <v>10</v>
      </c>
      <c r="CHV17" s="94" t="s">
        <v>631</v>
      </c>
      <c r="CHW17" s="49">
        <v>372</v>
      </c>
      <c r="CHX17" s="49" t="s">
        <v>625</v>
      </c>
      <c r="CHY17" s="95" t="s">
        <v>632</v>
      </c>
      <c r="CHZ17" s="49" t="s">
        <v>629</v>
      </c>
      <c r="CIA17" s="96">
        <v>167</v>
      </c>
      <c r="CIB17" s="97">
        <v>20.96</v>
      </c>
      <c r="CIC17" s="99">
        <f>CIB17*CIA17</f>
        <v>3500.32</v>
      </c>
      <c r="CID17" s="94">
        <f>CHW17-CIA17</f>
        <v>205</v>
      </c>
      <c r="CIE17" s="97">
        <v>16.77</v>
      </c>
      <c r="CIF17" s="99">
        <f>CIE17*CID17</f>
        <v>3437.85</v>
      </c>
      <c r="CIG17" s="99">
        <f>CIF17+CIC17</f>
        <v>6938.17</v>
      </c>
      <c r="CIH17" s="94"/>
      <c r="CII17" s="99">
        <f>CIG17+CIH17</f>
        <v>6938.17</v>
      </c>
      <c r="CIK17" s="49">
        <v>10</v>
      </c>
      <c r="CIL17" s="94" t="s">
        <v>631</v>
      </c>
      <c r="CIM17" s="49">
        <v>372</v>
      </c>
      <c r="CIN17" s="49" t="s">
        <v>625</v>
      </c>
      <c r="CIO17" s="95" t="s">
        <v>632</v>
      </c>
      <c r="CIP17" s="49" t="s">
        <v>629</v>
      </c>
      <c r="CIQ17" s="96">
        <v>167</v>
      </c>
      <c r="CIR17" s="97">
        <v>20.96</v>
      </c>
      <c r="CIS17" s="99">
        <f>CIR17*CIQ17</f>
        <v>3500.32</v>
      </c>
      <c r="CIT17" s="94">
        <f>CIM17-CIQ17</f>
        <v>205</v>
      </c>
      <c r="CIU17" s="97">
        <v>16.77</v>
      </c>
      <c r="CIV17" s="99">
        <f>CIU17*CIT17</f>
        <v>3437.85</v>
      </c>
      <c r="CIW17" s="99">
        <f>CIV17+CIS17</f>
        <v>6938.17</v>
      </c>
      <c r="CIX17" s="94"/>
      <c r="CIY17" s="99">
        <f>CIW17+CIX17</f>
        <v>6938.17</v>
      </c>
      <c r="CJA17" s="49">
        <v>10</v>
      </c>
      <c r="CJB17" s="94" t="s">
        <v>631</v>
      </c>
      <c r="CJC17" s="49">
        <v>372</v>
      </c>
      <c r="CJD17" s="49" t="s">
        <v>625</v>
      </c>
      <c r="CJE17" s="95" t="s">
        <v>632</v>
      </c>
      <c r="CJF17" s="49" t="s">
        <v>629</v>
      </c>
      <c r="CJG17" s="96">
        <v>167</v>
      </c>
      <c r="CJH17" s="97">
        <v>20.96</v>
      </c>
      <c r="CJI17" s="99">
        <f>CJH17*CJG17</f>
        <v>3500.32</v>
      </c>
      <c r="CJJ17" s="94">
        <f>CJC17-CJG17</f>
        <v>205</v>
      </c>
      <c r="CJK17" s="97">
        <v>16.77</v>
      </c>
      <c r="CJL17" s="99">
        <f>CJK17*CJJ17</f>
        <v>3437.85</v>
      </c>
      <c r="CJM17" s="99">
        <f>CJL17+CJI17</f>
        <v>6938.17</v>
      </c>
      <c r="CJN17" s="94"/>
      <c r="CJO17" s="99">
        <f>CJM17+CJN17</f>
        <v>6938.17</v>
      </c>
      <c r="CJQ17" s="49">
        <v>10</v>
      </c>
      <c r="CJR17" s="94" t="s">
        <v>631</v>
      </c>
      <c r="CJS17" s="49">
        <v>372</v>
      </c>
      <c r="CJT17" s="49" t="s">
        <v>625</v>
      </c>
      <c r="CJU17" s="95" t="s">
        <v>632</v>
      </c>
      <c r="CJV17" s="49" t="s">
        <v>629</v>
      </c>
      <c r="CJW17" s="96">
        <v>167</v>
      </c>
      <c r="CJX17" s="97">
        <v>20.96</v>
      </c>
      <c r="CJY17" s="99">
        <f>CJX17*CJW17</f>
        <v>3500.32</v>
      </c>
      <c r="CJZ17" s="94">
        <f>CJS17-CJW17</f>
        <v>205</v>
      </c>
      <c r="CKA17" s="97">
        <v>16.77</v>
      </c>
      <c r="CKB17" s="99">
        <f>CKA17*CJZ17</f>
        <v>3437.85</v>
      </c>
      <c r="CKC17" s="99">
        <f>CKB17+CJY17</f>
        <v>6938.17</v>
      </c>
      <c r="CKD17" s="94"/>
      <c r="CKE17" s="99">
        <f>CKC17+CKD17</f>
        <v>6938.17</v>
      </c>
      <c r="CKG17" s="49">
        <v>10</v>
      </c>
      <c r="CKH17" s="94" t="s">
        <v>631</v>
      </c>
      <c r="CKI17" s="49">
        <v>372</v>
      </c>
      <c r="CKJ17" s="49" t="s">
        <v>625</v>
      </c>
      <c r="CKK17" s="95" t="s">
        <v>632</v>
      </c>
      <c r="CKL17" s="49" t="s">
        <v>629</v>
      </c>
      <c r="CKM17" s="96">
        <v>167</v>
      </c>
      <c r="CKN17" s="97">
        <v>20.96</v>
      </c>
      <c r="CKO17" s="99">
        <f>CKN17*CKM17</f>
        <v>3500.32</v>
      </c>
      <c r="CKP17" s="94">
        <f>CKI17-CKM17</f>
        <v>205</v>
      </c>
      <c r="CKQ17" s="97">
        <v>16.77</v>
      </c>
      <c r="CKR17" s="99">
        <f>CKQ17*CKP17</f>
        <v>3437.85</v>
      </c>
      <c r="CKS17" s="99">
        <f>CKR17+CKO17</f>
        <v>6938.17</v>
      </c>
      <c r="CKT17" s="94"/>
      <c r="CKU17" s="99">
        <f>CKS17+CKT17</f>
        <v>6938.17</v>
      </c>
      <c r="CKW17" s="49">
        <v>10</v>
      </c>
      <c r="CKX17" s="94" t="s">
        <v>631</v>
      </c>
      <c r="CKY17" s="49">
        <v>372</v>
      </c>
      <c r="CKZ17" s="49" t="s">
        <v>625</v>
      </c>
      <c r="CLA17" s="95" t="s">
        <v>632</v>
      </c>
      <c r="CLB17" s="49" t="s">
        <v>629</v>
      </c>
      <c r="CLC17" s="96">
        <v>167</v>
      </c>
      <c r="CLD17" s="97">
        <v>20.96</v>
      </c>
      <c r="CLE17" s="99">
        <f>CLD17*CLC17</f>
        <v>3500.32</v>
      </c>
      <c r="CLF17" s="94">
        <f>CKY17-CLC17</f>
        <v>205</v>
      </c>
      <c r="CLG17" s="97">
        <v>16.77</v>
      </c>
      <c r="CLH17" s="99">
        <f>CLG17*CLF17</f>
        <v>3437.85</v>
      </c>
      <c r="CLI17" s="99">
        <f>CLH17+CLE17</f>
        <v>6938.17</v>
      </c>
      <c r="CLJ17" s="94"/>
      <c r="CLK17" s="99">
        <f>CLI17+CLJ17</f>
        <v>6938.17</v>
      </c>
      <c r="CLM17" s="49">
        <v>10</v>
      </c>
      <c r="CLN17" s="94" t="s">
        <v>631</v>
      </c>
      <c r="CLO17" s="49">
        <v>372</v>
      </c>
      <c r="CLP17" s="49" t="s">
        <v>625</v>
      </c>
      <c r="CLQ17" s="95" t="s">
        <v>632</v>
      </c>
      <c r="CLR17" s="49" t="s">
        <v>629</v>
      </c>
      <c r="CLS17" s="96">
        <v>167</v>
      </c>
      <c r="CLT17" s="97">
        <v>20.96</v>
      </c>
      <c r="CLU17" s="99">
        <f>CLT17*CLS17</f>
        <v>3500.32</v>
      </c>
      <c r="CLV17" s="94">
        <f>CLO17-CLS17</f>
        <v>205</v>
      </c>
      <c r="CLW17" s="97">
        <v>16.77</v>
      </c>
      <c r="CLX17" s="99">
        <f>CLW17*CLV17</f>
        <v>3437.85</v>
      </c>
      <c r="CLY17" s="99">
        <f>CLX17+CLU17</f>
        <v>6938.17</v>
      </c>
      <c r="CLZ17" s="94"/>
      <c r="CMA17" s="99">
        <f>CLY17+CLZ17</f>
        <v>6938.17</v>
      </c>
      <c r="CMC17" s="49">
        <v>10</v>
      </c>
      <c r="CMD17" s="94" t="s">
        <v>631</v>
      </c>
      <c r="CME17" s="49">
        <v>372</v>
      </c>
      <c r="CMF17" s="49" t="s">
        <v>625</v>
      </c>
      <c r="CMG17" s="95" t="s">
        <v>632</v>
      </c>
      <c r="CMH17" s="49" t="s">
        <v>629</v>
      </c>
      <c r="CMI17" s="96">
        <v>167</v>
      </c>
      <c r="CMJ17" s="97">
        <v>20.96</v>
      </c>
      <c r="CMK17" s="99">
        <f>CMJ17*CMI17</f>
        <v>3500.32</v>
      </c>
      <c r="CML17" s="94">
        <f>CME17-CMI17</f>
        <v>205</v>
      </c>
      <c r="CMM17" s="97">
        <v>16.77</v>
      </c>
      <c r="CMN17" s="99">
        <f>CMM17*CML17</f>
        <v>3437.85</v>
      </c>
      <c r="CMO17" s="99">
        <f>CMN17+CMK17</f>
        <v>6938.17</v>
      </c>
      <c r="CMP17" s="94"/>
      <c r="CMQ17" s="99">
        <f>CMO17+CMP17</f>
        <v>6938.17</v>
      </c>
      <c r="CMS17" s="49">
        <v>10</v>
      </c>
      <c r="CMT17" s="94" t="s">
        <v>631</v>
      </c>
      <c r="CMU17" s="49">
        <v>372</v>
      </c>
      <c r="CMV17" s="49" t="s">
        <v>625</v>
      </c>
      <c r="CMW17" s="95" t="s">
        <v>632</v>
      </c>
      <c r="CMX17" s="49" t="s">
        <v>629</v>
      </c>
      <c r="CMY17" s="96">
        <v>167</v>
      </c>
      <c r="CMZ17" s="97">
        <v>20.96</v>
      </c>
      <c r="CNA17" s="99">
        <f>CMZ17*CMY17</f>
        <v>3500.32</v>
      </c>
      <c r="CNB17" s="94">
        <f>CMU17-CMY17</f>
        <v>205</v>
      </c>
      <c r="CNC17" s="97">
        <v>16.77</v>
      </c>
      <c r="CND17" s="99">
        <f>CNC17*CNB17</f>
        <v>3437.85</v>
      </c>
      <c r="CNE17" s="99">
        <f>CND17+CNA17</f>
        <v>6938.17</v>
      </c>
      <c r="CNF17" s="94"/>
      <c r="CNG17" s="99">
        <f>CNE17+CNF17</f>
        <v>6938.17</v>
      </c>
      <c r="CNI17" s="49">
        <v>10</v>
      </c>
      <c r="CNJ17" s="94" t="s">
        <v>631</v>
      </c>
      <c r="CNK17" s="49">
        <v>372</v>
      </c>
      <c r="CNL17" s="49" t="s">
        <v>625</v>
      </c>
      <c r="CNM17" s="95" t="s">
        <v>632</v>
      </c>
      <c r="CNN17" s="49" t="s">
        <v>629</v>
      </c>
      <c r="CNO17" s="96">
        <v>167</v>
      </c>
      <c r="CNP17" s="97">
        <v>20.96</v>
      </c>
      <c r="CNQ17" s="99">
        <f>CNP17*CNO17</f>
        <v>3500.32</v>
      </c>
      <c r="CNR17" s="94">
        <f>CNK17-CNO17</f>
        <v>205</v>
      </c>
      <c r="CNS17" s="97">
        <v>16.77</v>
      </c>
      <c r="CNT17" s="99">
        <f>CNS17*CNR17</f>
        <v>3437.85</v>
      </c>
      <c r="CNU17" s="99">
        <f>CNT17+CNQ17</f>
        <v>6938.17</v>
      </c>
      <c r="CNV17" s="94"/>
      <c r="CNW17" s="99">
        <f>CNU17+CNV17</f>
        <v>6938.17</v>
      </c>
      <c r="CNY17" s="49">
        <v>10</v>
      </c>
      <c r="CNZ17" s="94" t="s">
        <v>631</v>
      </c>
      <c r="COA17" s="49">
        <v>372</v>
      </c>
      <c r="COB17" s="49" t="s">
        <v>625</v>
      </c>
      <c r="COC17" s="95" t="s">
        <v>632</v>
      </c>
      <c r="COD17" s="49" t="s">
        <v>629</v>
      </c>
      <c r="COE17" s="96">
        <v>167</v>
      </c>
      <c r="COF17" s="97">
        <v>20.96</v>
      </c>
      <c r="COG17" s="99">
        <f>COF17*COE17</f>
        <v>3500.32</v>
      </c>
      <c r="COH17" s="94">
        <f>COA17-COE17</f>
        <v>205</v>
      </c>
      <c r="COI17" s="97">
        <v>16.77</v>
      </c>
      <c r="COJ17" s="99">
        <f>COI17*COH17</f>
        <v>3437.85</v>
      </c>
      <c r="COK17" s="99">
        <f>COJ17+COG17</f>
        <v>6938.17</v>
      </c>
      <c r="COL17" s="94"/>
      <c r="COM17" s="99">
        <f>COK17+COL17</f>
        <v>6938.17</v>
      </c>
      <c r="COO17" s="49">
        <v>10</v>
      </c>
      <c r="COP17" s="94" t="s">
        <v>631</v>
      </c>
      <c r="COQ17" s="49">
        <v>372</v>
      </c>
      <c r="COR17" s="49" t="s">
        <v>625</v>
      </c>
      <c r="COS17" s="95" t="s">
        <v>632</v>
      </c>
      <c r="COT17" s="49" t="s">
        <v>629</v>
      </c>
      <c r="COU17" s="96">
        <v>167</v>
      </c>
      <c r="COV17" s="97">
        <v>20.96</v>
      </c>
      <c r="COW17" s="99">
        <f>COV17*COU17</f>
        <v>3500.32</v>
      </c>
      <c r="COX17" s="94">
        <f>COQ17-COU17</f>
        <v>205</v>
      </c>
      <c r="COY17" s="97">
        <v>16.77</v>
      </c>
      <c r="COZ17" s="99">
        <f>COY17*COX17</f>
        <v>3437.85</v>
      </c>
      <c r="CPA17" s="99">
        <f>COZ17+COW17</f>
        <v>6938.17</v>
      </c>
      <c r="CPB17" s="94"/>
      <c r="CPC17" s="99">
        <f>CPA17+CPB17</f>
        <v>6938.17</v>
      </c>
      <c r="CPE17" s="49">
        <v>10</v>
      </c>
      <c r="CPF17" s="94" t="s">
        <v>631</v>
      </c>
      <c r="CPG17" s="49">
        <v>372</v>
      </c>
      <c r="CPH17" s="49" t="s">
        <v>625</v>
      </c>
      <c r="CPI17" s="95" t="s">
        <v>632</v>
      </c>
      <c r="CPJ17" s="49" t="s">
        <v>629</v>
      </c>
      <c r="CPK17" s="96">
        <v>167</v>
      </c>
      <c r="CPL17" s="97">
        <v>20.96</v>
      </c>
      <c r="CPM17" s="99">
        <f>CPL17*CPK17</f>
        <v>3500.32</v>
      </c>
      <c r="CPN17" s="94">
        <f>CPG17-CPK17</f>
        <v>205</v>
      </c>
      <c r="CPO17" s="97">
        <v>16.77</v>
      </c>
      <c r="CPP17" s="99">
        <f>CPO17*CPN17</f>
        <v>3437.85</v>
      </c>
      <c r="CPQ17" s="99">
        <f>CPP17+CPM17</f>
        <v>6938.17</v>
      </c>
      <c r="CPR17" s="94"/>
      <c r="CPS17" s="99">
        <f>CPQ17+CPR17</f>
        <v>6938.17</v>
      </c>
      <c r="CPU17" s="49">
        <v>10</v>
      </c>
      <c r="CPV17" s="94" t="s">
        <v>631</v>
      </c>
      <c r="CPW17" s="49">
        <v>372</v>
      </c>
      <c r="CPX17" s="49" t="s">
        <v>625</v>
      </c>
      <c r="CPY17" s="95" t="s">
        <v>632</v>
      </c>
      <c r="CPZ17" s="49" t="s">
        <v>629</v>
      </c>
      <c r="CQA17" s="96">
        <v>167</v>
      </c>
      <c r="CQB17" s="97">
        <v>20.96</v>
      </c>
      <c r="CQC17" s="99">
        <f>CQB17*CQA17</f>
        <v>3500.32</v>
      </c>
      <c r="CQD17" s="94">
        <f>CPW17-CQA17</f>
        <v>205</v>
      </c>
      <c r="CQE17" s="97">
        <v>16.77</v>
      </c>
      <c r="CQF17" s="99">
        <f>CQE17*CQD17</f>
        <v>3437.85</v>
      </c>
      <c r="CQG17" s="99">
        <f>CQF17+CQC17</f>
        <v>6938.17</v>
      </c>
      <c r="CQH17" s="94"/>
      <c r="CQI17" s="99">
        <f>CQG17+CQH17</f>
        <v>6938.17</v>
      </c>
      <c r="CQK17" s="49">
        <v>10</v>
      </c>
      <c r="CQL17" s="94" t="s">
        <v>631</v>
      </c>
      <c r="CQM17" s="49">
        <v>372</v>
      </c>
      <c r="CQN17" s="49" t="s">
        <v>625</v>
      </c>
      <c r="CQO17" s="95" t="s">
        <v>632</v>
      </c>
      <c r="CQP17" s="49" t="s">
        <v>629</v>
      </c>
      <c r="CQQ17" s="96">
        <v>167</v>
      </c>
      <c r="CQR17" s="97">
        <v>20.96</v>
      </c>
      <c r="CQS17" s="99">
        <f>CQR17*CQQ17</f>
        <v>3500.32</v>
      </c>
      <c r="CQT17" s="94">
        <f>CQM17-CQQ17</f>
        <v>205</v>
      </c>
      <c r="CQU17" s="97">
        <v>16.77</v>
      </c>
      <c r="CQV17" s="99">
        <f>CQU17*CQT17</f>
        <v>3437.85</v>
      </c>
      <c r="CQW17" s="99">
        <f>CQV17+CQS17</f>
        <v>6938.17</v>
      </c>
      <c r="CQX17" s="94"/>
      <c r="CQY17" s="99">
        <f>CQW17+CQX17</f>
        <v>6938.17</v>
      </c>
      <c r="CRA17" s="49">
        <v>10</v>
      </c>
      <c r="CRB17" s="94" t="s">
        <v>631</v>
      </c>
      <c r="CRC17" s="49">
        <v>372</v>
      </c>
      <c r="CRD17" s="49" t="s">
        <v>625</v>
      </c>
      <c r="CRE17" s="95" t="s">
        <v>632</v>
      </c>
      <c r="CRF17" s="49" t="s">
        <v>629</v>
      </c>
      <c r="CRG17" s="96">
        <v>167</v>
      </c>
      <c r="CRH17" s="97">
        <v>20.96</v>
      </c>
      <c r="CRI17" s="99">
        <f>CRH17*CRG17</f>
        <v>3500.32</v>
      </c>
      <c r="CRJ17" s="94">
        <f>CRC17-CRG17</f>
        <v>205</v>
      </c>
      <c r="CRK17" s="97">
        <v>16.77</v>
      </c>
      <c r="CRL17" s="99">
        <f>CRK17*CRJ17</f>
        <v>3437.85</v>
      </c>
      <c r="CRM17" s="99">
        <f>CRL17+CRI17</f>
        <v>6938.17</v>
      </c>
      <c r="CRN17" s="94"/>
      <c r="CRO17" s="99">
        <f>CRM17+CRN17</f>
        <v>6938.17</v>
      </c>
      <c r="CRQ17" s="49">
        <v>10</v>
      </c>
      <c r="CRR17" s="94" t="s">
        <v>631</v>
      </c>
      <c r="CRS17" s="49">
        <v>372</v>
      </c>
      <c r="CRT17" s="49" t="s">
        <v>625</v>
      </c>
      <c r="CRU17" s="95" t="s">
        <v>632</v>
      </c>
      <c r="CRV17" s="49" t="s">
        <v>629</v>
      </c>
      <c r="CRW17" s="96">
        <v>167</v>
      </c>
      <c r="CRX17" s="97">
        <v>20.96</v>
      </c>
      <c r="CRY17" s="99">
        <f>CRX17*CRW17</f>
        <v>3500.32</v>
      </c>
      <c r="CRZ17" s="94">
        <f>CRS17-CRW17</f>
        <v>205</v>
      </c>
      <c r="CSA17" s="97">
        <v>16.77</v>
      </c>
      <c r="CSB17" s="99">
        <f>CSA17*CRZ17</f>
        <v>3437.85</v>
      </c>
      <c r="CSC17" s="99">
        <f>CSB17+CRY17</f>
        <v>6938.17</v>
      </c>
      <c r="CSD17" s="94"/>
      <c r="CSE17" s="99">
        <f>CSC17+CSD17</f>
        <v>6938.17</v>
      </c>
      <c r="CSG17" s="49">
        <v>10</v>
      </c>
      <c r="CSH17" s="94" t="s">
        <v>631</v>
      </c>
      <c r="CSI17" s="49">
        <v>372</v>
      </c>
      <c r="CSJ17" s="49" t="s">
        <v>625</v>
      </c>
      <c r="CSK17" s="95" t="s">
        <v>632</v>
      </c>
      <c r="CSL17" s="49" t="s">
        <v>629</v>
      </c>
      <c r="CSM17" s="96">
        <v>167</v>
      </c>
      <c r="CSN17" s="97">
        <v>20.96</v>
      </c>
      <c r="CSO17" s="99">
        <f>CSN17*CSM17</f>
        <v>3500.32</v>
      </c>
      <c r="CSP17" s="94">
        <f>CSI17-CSM17</f>
        <v>205</v>
      </c>
      <c r="CSQ17" s="97">
        <v>16.77</v>
      </c>
      <c r="CSR17" s="99">
        <f>CSQ17*CSP17</f>
        <v>3437.85</v>
      </c>
      <c r="CSS17" s="99">
        <f>CSR17+CSO17</f>
        <v>6938.17</v>
      </c>
      <c r="CST17" s="94"/>
      <c r="CSU17" s="99">
        <f>CSS17+CST17</f>
        <v>6938.17</v>
      </c>
      <c r="CSW17" s="49">
        <v>10</v>
      </c>
      <c r="CSX17" s="94" t="s">
        <v>631</v>
      </c>
      <c r="CSY17" s="49">
        <v>372</v>
      </c>
      <c r="CSZ17" s="49" t="s">
        <v>625</v>
      </c>
      <c r="CTA17" s="95" t="s">
        <v>632</v>
      </c>
      <c r="CTB17" s="49" t="s">
        <v>629</v>
      </c>
      <c r="CTC17" s="96">
        <v>167</v>
      </c>
      <c r="CTD17" s="97">
        <v>20.96</v>
      </c>
      <c r="CTE17" s="99">
        <f>CTD17*CTC17</f>
        <v>3500.32</v>
      </c>
      <c r="CTF17" s="94">
        <f>CSY17-CTC17</f>
        <v>205</v>
      </c>
      <c r="CTG17" s="97">
        <v>16.77</v>
      </c>
      <c r="CTH17" s="99">
        <f>CTG17*CTF17</f>
        <v>3437.85</v>
      </c>
      <c r="CTI17" s="99">
        <f>CTH17+CTE17</f>
        <v>6938.17</v>
      </c>
      <c r="CTJ17" s="94"/>
      <c r="CTK17" s="99">
        <f>CTI17+CTJ17</f>
        <v>6938.17</v>
      </c>
      <c r="CTM17" s="49">
        <v>10</v>
      </c>
      <c r="CTN17" s="94" t="s">
        <v>631</v>
      </c>
      <c r="CTO17" s="49">
        <v>372</v>
      </c>
      <c r="CTP17" s="49" t="s">
        <v>625</v>
      </c>
      <c r="CTQ17" s="95" t="s">
        <v>632</v>
      </c>
      <c r="CTR17" s="49" t="s">
        <v>629</v>
      </c>
      <c r="CTS17" s="96">
        <v>167</v>
      </c>
      <c r="CTT17" s="97">
        <v>20.96</v>
      </c>
      <c r="CTU17" s="99">
        <f>CTT17*CTS17</f>
        <v>3500.32</v>
      </c>
      <c r="CTV17" s="94">
        <f>CTO17-CTS17</f>
        <v>205</v>
      </c>
      <c r="CTW17" s="97">
        <v>16.77</v>
      </c>
      <c r="CTX17" s="99">
        <f>CTW17*CTV17</f>
        <v>3437.85</v>
      </c>
      <c r="CTY17" s="99">
        <f>CTX17+CTU17</f>
        <v>6938.17</v>
      </c>
      <c r="CTZ17" s="94"/>
      <c r="CUA17" s="99">
        <f>CTY17+CTZ17</f>
        <v>6938.17</v>
      </c>
      <c r="CUC17" s="49">
        <v>10</v>
      </c>
      <c r="CUD17" s="94" t="s">
        <v>631</v>
      </c>
      <c r="CUE17" s="49">
        <v>372</v>
      </c>
      <c r="CUF17" s="49" t="s">
        <v>625</v>
      </c>
      <c r="CUG17" s="95" t="s">
        <v>632</v>
      </c>
      <c r="CUH17" s="49" t="s">
        <v>629</v>
      </c>
      <c r="CUI17" s="96">
        <v>167</v>
      </c>
      <c r="CUJ17" s="97">
        <v>20.96</v>
      </c>
      <c r="CUK17" s="99">
        <f>CUJ17*CUI17</f>
        <v>3500.32</v>
      </c>
      <c r="CUL17" s="94">
        <f>CUE17-CUI17</f>
        <v>205</v>
      </c>
      <c r="CUM17" s="97">
        <v>16.77</v>
      </c>
      <c r="CUN17" s="99">
        <f>CUM17*CUL17</f>
        <v>3437.85</v>
      </c>
      <c r="CUO17" s="99">
        <f>CUN17+CUK17</f>
        <v>6938.17</v>
      </c>
      <c r="CUP17" s="94"/>
      <c r="CUQ17" s="99">
        <f>CUO17+CUP17</f>
        <v>6938.17</v>
      </c>
      <c r="CUS17" s="49">
        <v>10</v>
      </c>
      <c r="CUT17" s="94" t="s">
        <v>631</v>
      </c>
      <c r="CUU17" s="49">
        <v>372</v>
      </c>
      <c r="CUV17" s="49" t="s">
        <v>625</v>
      </c>
      <c r="CUW17" s="95" t="s">
        <v>632</v>
      </c>
      <c r="CUX17" s="49" t="s">
        <v>629</v>
      </c>
      <c r="CUY17" s="96">
        <v>167</v>
      </c>
      <c r="CUZ17" s="97">
        <v>20.96</v>
      </c>
      <c r="CVA17" s="99">
        <f>CUZ17*CUY17</f>
        <v>3500.32</v>
      </c>
      <c r="CVB17" s="94">
        <f>CUU17-CUY17</f>
        <v>205</v>
      </c>
      <c r="CVC17" s="97">
        <v>16.77</v>
      </c>
      <c r="CVD17" s="99">
        <f>CVC17*CVB17</f>
        <v>3437.85</v>
      </c>
      <c r="CVE17" s="99">
        <f>CVD17+CVA17</f>
        <v>6938.17</v>
      </c>
      <c r="CVF17" s="94"/>
      <c r="CVG17" s="99">
        <f>CVE17+CVF17</f>
        <v>6938.17</v>
      </c>
      <c r="CVI17" s="49">
        <v>10</v>
      </c>
      <c r="CVJ17" s="94" t="s">
        <v>631</v>
      </c>
      <c r="CVK17" s="49">
        <v>372</v>
      </c>
      <c r="CVL17" s="49" t="s">
        <v>625</v>
      </c>
      <c r="CVM17" s="95" t="s">
        <v>632</v>
      </c>
      <c r="CVN17" s="49" t="s">
        <v>629</v>
      </c>
      <c r="CVO17" s="96">
        <v>167</v>
      </c>
      <c r="CVP17" s="97">
        <v>20.96</v>
      </c>
      <c r="CVQ17" s="99">
        <f>CVP17*CVO17</f>
        <v>3500.32</v>
      </c>
      <c r="CVR17" s="94">
        <f>CVK17-CVO17</f>
        <v>205</v>
      </c>
      <c r="CVS17" s="97">
        <v>16.77</v>
      </c>
      <c r="CVT17" s="99">
        <f>CVS17*CVR17</f>
        <v>3437.85</v>
      </c>
      <c r="CVU17" s="99">
        <f>CVT17+CVQ17</f>
        <v>6938.17</v>
      </c>
      <c r="CVV17" s="94"/>
      <c r="CVW17" s="99">
        <f>CVU17+CVV17</f>
        <v>6938.17</v>
      </c>
      <c r="CVY17" s="49">
        <v>10</v>
      </c>
      <c r="CVZ17" s="94" t="s">
        <v>631</v>
      </c>
      <c r="CWA17" s="49">
        <v>372</v>
      </c>
      <c r="CWB17" s="49" t="s">
        <v>625</v>
      </c>
      <c r="CWC17" s="95" t="s">
        <v>632</v>
      </c>
      <c r="CWD17" s="49" t="s">
        <v>629</v>
      </c>
      <c r="CWE17" s="96">
        <v>167</v>
      </c>
      <c r="CWF17" s="97">
        <v>20.96</v>
      </c>
      <c r="CWG17" s="99">
        <f>CWF17*CWE17</f>
        <v>3500.32</v>
      </c>
      <c r="CWH17" s="94">
        <f>CWA17-CWE17</f>
        <v>205</v>
      </c>
      <c r="CWI17" s="97">
        <v>16.77</v>
      </c>
      <c r="CWJ17" s="99">
        <f>CWI17*CWH17</f>
        <v>3437.85</v>
      </c>
      <c r="CWK17" s="99">
        <f>CWJ17+CWG17</f>
        <v>6938.17</v>
      </c>
      <c r="CWL17" s="94"/>
      <c r="CWM17" s="99">
        <f>CWK17+CWL17</f>
        <v>6938.17</v>
      </c>
      <c r="CWO17" s="49">
        <v>10</v>
      </c>
      <c r="CWP17" s="94" t="s">
        <v>631</v>
      </c>
      <c r="CWQ17" s="49">
        <v>372</v>
      </c>
      <c r="CWR17" s="49" t="s">
        <v>625</v>
      </c>
      <c r="CWS17" s="95" t="s">
        <v>632</v>
      </c>
      <c r="CWT17" s="49" t="s">
        <v>629</v>
      </c>
      <c r="CWU17" s="96">
        <v>167</v>
      </c>
      <c r="CWV17" s="97">
        <v>20.96</v>
      </c>
      <c r="CWW17" s="99">
        <f>CWV17*CWU17</f>
        <v>3500.32</v>
      </c>
      <c r="CWX17" s="94">
        <f>CWQ17-CWU17</f>
        <v>205</v>
      </c>
      <c r="CWY17" s="97">
        <v>16.77</v>
      </c>
      <c r="CWZ17" s="99">
        <f>CWY17*CWX17</f>
        <v>3437.85</v>
      </c>
      <c r="CXA17" s="99">
        <f>CWZ17+CWW17</f>
        <v>6938.17</v>
      </c>
      <c r="CXB17" s="94"/>
      <c r="CXC17" s="99">
        <f>CXA17+CXB17</f>
        <v>6938.17</v>
      </c>
      <c r="CXE17" s="49">
        <v>10</v>
      </c>
      <c r="CXF17" s="94" t="s">
        <v>631</v>
      </c>
      <c r="CXG17" s="49">
        <v>372</v>
      </c>
      <c r="CXH17" s="49" t="s">
        <v>625</v>
      </c>
      <c r="CXI17" s="95" t="s">
        <v>632</v>
      </c>
      <c r="CXJ17" s="49" t="s">
        <v>629</v>
      </c>
      <c r="CXK17" s="96">
        <v>167</v>
      </c>
      <c r="CXL17" s="97">
        <v>20.96</v>
      </c>
      <c r="CXM17" s="99">
        <f>CXL17*CXK17</f>
        <v>3500.32</v>
      </c>
      <c r="CXN17" s="94">
        <f>CXG17-CXK17</f>
        <v>205</v>
      </c>
      <c r="CXO17" s="97">
        <v>16.77</v>
      </c>
      <c r="CXP17" s="99">
        <f>CXO17*CXN17</f>
        <v>3437.85</v>
      </c>
      <c r="CXQ17" s="99">
        <f>CXP17+CXM17</f>
        <v>6938.17</v>
      </c>
      <c r="CXR17" s="94"/>
      <c r="CXS17" s="99">
        <f>CXQ17+CXR17</f>
        <v>6938.17</v>
      </c>
      <c r="CXU17" s="49">
        <v>10</v>
      </c>
      <c r="CXV17" s="94" t="s">
        <v>631</v>
      </c>
      <c r="CXW17" s="49">
        <v>372</v>
      </c>
      <c r="CXX17" s="49" t="s">
        <v>625</v>
      </c>
      <c r="CXY17" s="95" t="s">
        <v>632</v>
      </c>
      <c r="CXZ17" s="49" t="s">
        <v>629</v>
      </c>
      <c r="CYA17" s="96">
        <v>167</v>
      </c>
      <c r="CYB17" s="97">
        <v>20.96</v>
      </c>
      <c r="CYC17" s="99">
        <f>CYB17*CYA17</f>
        <v>3500.32</v>
      </c>
      <c r="CYD17" s="94">
        <f>CXW17-CYA17</f>
        <v>205</v>
      </c>
      <c r="CYE17" s="97">
        <v>16.77</v>
      </c>
      <c r="CYF17" s="99">
        <f>CYE17*CYD17</f>
        <v>3437.85</v>
      </c>
      <c r="CYG17" s="99">
        <f>CYF17+CYC17</f>
        <v>6938.17</v>
      </c>
      <c r="CYH17" s="94"/>
      <c r="CYI17" s="99">
        <f>CYG17+CYH17</f>
        <v>6938.17</v>
      </c>
      <c r="CYK17" s="49">
        <v>10</v>
      </c>
      <c r="CYL17" s="94" t="s">
        <v>631</v>
      </c>
      <c r="CYM17" s="49">
        <v>372</v>
      </c>
      <c r="CYN17" s="49" t="s">
        <v>625</v>
      </c>
      <c r="CYO17" s="95" t="s">
        <v>632</v>
      </c>
      <c r="CYP17" s="49" t="s">
        <v>629</v>
      </c>
      <c r="CYQ17" s="96">
        <v>167</v>
      </c>
      <c r="CYR17" s="97">
        <v>20.96</v>
      </c>
      <c r="CYS17" s="99">
        <f>CYR17*CYQ17</f>
        <v>3500.32</v>
      </c>
      <c r="CYT17" s="94">
        <f>CYM17-CYQ17</f>
        <v>205</v>
      </c>
      <c r="CYU17" s="97">
        <v>16.77</v>
      </c>
      <c r="CYV17" s="99">
        <f>CYU17*CYT17</f>
        <v>3437.85</v>
      </c>
      <c r="CYW17" s="99">
        <f>CYV17+CYS17</f>
        <v>6938.17</v>
      </c>
      <c r="CYX17" s="94"/>
      <c r="CYY17" s="99">
        <f>CYW17+CYX17</f>
        <v>6938.17</v>
      </c>
      <c r="CZA17" s="49">
        <v>10</v>
      </c>
      <c r="CZB17" s="94" t="s">
        <v>631</v>
      </c>
      <c r="CZC17" s="49">
        <v>372</v>
      </c>
      <c r="CZD17" s="49" t="s">
        <v>625</v>
      </c>
      <c r="CZE17" s="95" t="s">
        <v>632</v>
      </c>
      <c r="CZF17" s="49" t="s">
        <v>629</v>
      </c>
      <c r="CZG17" s="96">
        <v>167</v>
      </c>
      <c r="CZH17" s="97">
        <v>20.96</v>
      </c>
      <c r="CZI17" s="99">
        <f>CZH17*CZG17</f>
        <v>3500.32</v>
      </c>
      <c r="CZJ17" s="94">
        <f>CZC17-CZG17</f>
        <v>205</v>
      </c>
      <c r="CZK17" s="97">
        <v>16.77</v>
      </c>
      <c r="CZL17" s="99">
        <f>CZK17*CZJ17</f>
        <v>3437.85</v>
      </c>
      <c r="CZM17" s="99">
        <f>CZL17+CZI17</f>
        <v>6938.17</v>
      </c>
      <c r="CZN17" s="94"/>
      <c r="CZO17" s="99">
        <f>CZM17+CZN17</f>
        <v>6938.17</v>
      </c>
      <c r="CZQ17" s="49">
        <v>10</v>
      </c>
      <c r="CZR17" s="94" t="s">
        <v>631</v>
      </c>
      <c r="CZS17" s="49">
        <v>372</v>
      </c>
      <c r="CZT17" s="49" t="s">
        <v>625</v>
      </c>
      <c r="CZU17" s="95" t="s">
        <v>632</v>
      </c>
      <c r="CZV17" s="49" t="s">
        <v>629</v>
      </c>
      <c r="CZW17" s="96">
        <v>167</v>
      </c>
      <c r="CZX17" s="97">
        <v>20.96</v>
      </c>
      <c r="CZY17" s="99">
        <f>CZX17*CZW17</f>
        <v>3500.32</v>
      </c>
      <c r="CZZ17" s="94">
        <f>CZS17-CZW17</f>
        <v>205</v>
      </c>
      <c r="DAA17" s="97">
        <v>16.77</v>
      </c>
      <c r="DAB17" s="99">
        <f>DAA17*CZZ17</f>
        <v>3437.85</v>
      </c>
      <c r="DAC17" s="99">
        <f>DAB17+CZY17</f>
        <v>6938.17</v>
      </c>
      <c r="DAD17" s="94"/>
      <c r="DAE17" s="99">
        <f>DAC17+DAD17</f>
        <v>6938.17</v>
      </c>
      <c r="DAG17" s="49">
        <v>10</v>
      </c>
      <c r="DAH17" s="94" t="s">
        <v>631</v>
      </c>
      <c r="DAI17" s="49">
        <v>372</v>
      </c>
      <c r="DAJ17" s="49" t="s">
        <v>625</v>
      </c>
      <c r="DAK17" s="95" t="s">
        <v>632</v>
      </c>
      <c r="DAL17" s="49" t="s">
        <v>629</v>
      </c>
      <c r="DAM17" s="96">
        <v>167</v>
      </c>
      <c r="DAN17" s="97">
        <v>20.96</v>
      </c>
      <c r="DAO17" s="99">
        <f>DAN17*DAM17</f>
        <v>3500.32</v>
      </c>
      <c r="DAP17" s="94">
        <f>DAI17-DAM17</f>
        <v>205</v>
      </c>
      <c r="DAQ17" s="97">
        <v>16.77</v>
      </c>
      <c r="DAR17" s="99">
        <f>DAQ17*DAP17</f>
        <v>3437.85</v>
      </c>
      <c r="DAS17" s="99">
        <f>DAR17+DAO17</f>
        <v>6938.17</v>
      </c>
      <c r="DAT17" s="94"/>
      <c r="DAU17" s="99">
        <f>DAS17+DAT17</f>
        <v>6938.17</v>
      </c>
      <c r="DAW17" s="49">
        <v>10</v>
      </c>
      <c r="DAX17" s="94" t="s">
        <v>631</v>
      </c>
      <c r="DAY17" s="49">
        <v>372</v>
      </c>
      <c r="DAZ17" s="49" t="s">
        <v>625</v>
      </c>
      <c r="DBA17" s="95" t="s">
        <v>632</v>
      </c>
      <c r="DBB17" s="49" t="s">
        <v>629</v>
      </c>
      <c r="DBC17" s="96">
        <v>167</v>
      </c>
      <c r="DBD17" s="97">
        <v>20.96</v>
      </c>
      <c r="DBE17" s="99">
        <f>DBD17*DBC17</f>
        <v>3500.32</v>
      </c>
      <c r="DBF17" s="94">
        <f>DAY17-DBC17</f>
        <v>205</v>
      </c>
      <c r="DBG17" s="97">
        <v>16.77</v>
      </c>
      <c r="DBH17" s="99">
        <f>DBG17*DBF17</f>
        <v>3437.85</v>
      </c>
      <c r="DBI17" s="99">
        <f>DBH17+DBE17</f>
        <v>6938.17</v>
      </c>
      <c r="DBJ17" s="94"/>
      <c r="DBK17" s="99">
        <f>DBI17+DBJ17</f>
        <v>6938.17</v>
      </c>
      <c r="DBM17" s="49">
        <v>10</v>
      </c>
      <c r="DBN17" s="94" t="s">
        <v>631</v>
      </c>
      <c r="DBO17" s="49">
        <v>372</v>
      </c>
      <c r="DBP17" s="49" t="s">
        <v>625</v>
      </c>
      <c r="DBQ17" s="95" t="s">
        <v>632</v>
      </c>
      <c r="DBR17" s="49" t="s">
        <v>629</v>
      </c>
      <c r="DBS17" s="96">
        <v>167</v>
      </c>
      <c r="DBT17" s="97">
        <v>20.96</v>
      </c>
      <c r="DBU17" s="99">
        <f>DBT17*DBS17</f>
        <v>3500.32</v>
      </c>
      <c r="DBV17" s="94">
        <f>DBO17-DBS17</f>
        <v>205</v>
      </c>
      <c r="DBW17" s="97">
        <v>16.77</v>
      </c>
      <c r="DBX17" s="99">
        <f>DBW17*DBV17</f>
        <v>3437.85</v>
      </c>
      <c r="DBY17" s="99">
        <f>DBX17+DBU17</f>
        <v>6938.17</v>
      </c>
      <c r="DBZ17" s="94"/>
      <c r="DCA17" s="99">
        <f>DBY17+DBZ17</f>
        <v>6938.17</v>
      </c>
      <c r="DCC17" s="49">
        <v>10</v>
      </c>
      <c r="DCD17" s="94" t="s">
        <v>631</v>
      </c>
      <c r="DCE17" s="49">
        <v>372</v>
      </c>
      <c r="DCF17" s="49" t="s">
        <v>625</v>
      </c>
      <c r="DCG17" s="95" t="s">
        <v>632</v>
      </c>
      <c r="DCH17" s="49" t="s">
        <v>629</v>
      </c>
      <c r="DCI17" s="96">
        <v>167</v>
      </c>
      <c r="DCJ17" s="97">
        <v>20.96</v>
      </c>
      <c r="DCK17" s="99">
        <f>DCJ17*DCI17</f>
        <v>3500.32</v>
      </c>
      <c r="DCL17" s="94">
        <f>DCE17-DCI17</f>
        <v>205</v>
      </c>
      <c r="DCM17" s="97">
        <v>16.77</v>
      </c>
      <c r="DCN17" s="99">
        <f>DCM17*DCL17</f>
        <v>3437.85</v>
      </c>
      <c r="DCO17" s="99">
        <f>DCN17+DCK17</f>
        <v>6938.17</v>
      </c>
      <c r="DCP17" s="94"/>
      <c r="DCQ17" s="99">
        <f>DCO17+DCP17</f>
        <v>6938.17</v>
      </c>
      <c r="DCS17" s="49">
        <v>10</v>
      </c>
      <c r="DCT17" s="94" t="s">
        <v>631</v>
      </c>
      <c r="DCU17" s="49">
        <v>372</v>
      </c>
      <c r="DCV17" s="49" t="s">
        <v>625</v>
      </c>
      <c r="DCW17" s="95" t="s">
        <v>632</v>
      </c>
      <c r="DCX17" s="49" t="s">
        <v>629</v>
      </c>
      <c r="DCY17" s="96">
        <v>167</v>
      </c>
      <c r="DCZ17" s="97">
        <v>20.96</v>
      </c>
      <c r="DDA17" s="99">
        <f>DCZ17*DCY17</f>
        <v>3500.32</v>
      </c>
      <c r="DDB17" s="94">
        <f>DCU17-DCY17</f>
        <v>205</v>
      </c>
      <c r="DDC17" s="97">
        <v>16.77</v>
      </c>
      <c r="DDD17" s="99">
        <f>DDC17*DDB17</f>
        <v>3437.85</v>
      </c>
      <c r="DDE17" s="99">
        <f>DDD17+DDA17</f>
        <v>6938.17</v>
      </c>
      <c r="DDF17" s="94"/>
      <c r="DDG17" s="99">
        <f>DDE17+DDF17</f>
        <v>6938.17</v>
      </c>
      <c r="DDI17" s="49">
        <v>10</v>
      </c>
      <c r="DDJ17" s="94" t="s">
        <v>631</v>
      </c>
      <c r="DDK17" s="49">
        <v>372</v>
      </c>
      <c r="DDL17" s="49" t="s">
        <v>625</v>
      </c>
      <c r="DDM17" s="95" t="s">
        <v>632</v>
      </c>
      <c r="DDN17" s="49" t="s">
        <v>629</v>
      </c>
      <c r="DDO17" s="96">
        <v>167</v>
      </c>
      <c r="DDP17" s="97">
        <v>20.96</v>
      </c>
      <c r="DDQ17" s="99">
        <f>DDP17*DDO17</f>
        <v>3500.32</v>
      </c>
      <c r="DDR17" s="94">
        <f>DDK17-DDO17</f>
        <v>205</v>
      </c>
      <c r="DDS17" s="97">
        <v>16.77</v>
      </c>
      <c r="DDT17" s="99">
        <f>DDS17*DDR17</f>
        <v>3437.85</v>
      </c>
      <c r="DDU17" s="99">
        <f>DDT17+DDQ17</f>
        <v>6938.17</v>
      </c>
      <c r="DDV17" s="94"/>
      <c r="DDW17" s="99">
        <f>DDU17+DDV17</f>
        <v>6938.17</v>
      </c>
      <c r="DDY17" s="49">
        <v>10</v>
      </c>
      <c r="DDZ17" s="94" t="s">
        <v>631</v>
      </c>
      <c r="DEA17" s="49">
        <v>372</v>
      </c>
      <c r="DEB17" s="49" t="s">
        <v>625</v>
      </c>
      <c r="DEC17" s="95" t="s">
        <v>632</v>
      </c>
      <c r="DED17" s="49" t="s">
        <v>629</v>
      </c>
      <c r="DEE17" s="96">
        <v>167</v>
      </c>
      <c r="DEF17" s="97">
        <v>20.96</v>
      </c>
      <c r="DEG17" s="99">
        <f>DEF17*DEE17</f>
        <v>3500.32</v>
      </c>
      <c r="DEH17" s="94">
        <f>DEA17-DEE17</f>
        <v>205</v>
      </c>
      <c r="DEI17" s="97">
        <v>16.77</v>
      </c>
      <c r="DEJ17" s="99">
        <f>DEI17*DEH17</f>
        <v>3437.85</v>
      </c>
      <c r="DEK17" s="99">
        <f>DEJ17+DEG17</f>
        <v>6938.17</v>
      </c>
      <c r="DEL17" s="94"/>
      <c r="DEM17" s="99">
        <f>DEK17+DEL17</f>
        <v>6938.17</v>
      </c>
      <c r="DEO17" s="49">
        <v>10</v>
      </c>
      <c r="DEP17" s="94" t="s">
        <v>631</v>
      </c>
      <c r="DEQ17" s="49">
        <v>372</v>
      </c>
      <c r="DER17" s="49" t="s">
        <v>625</v>
      </c>
      <c r="DES17" s="95" t="s">
        <v>632</v>
      </c>
      <c r="DET17" s="49" t="s">
        <v>629</v>
      </c>
      <c r="DEU17" s="96">
        <v>167</v>
      </c>
      <c r="DEV17" s="97">
        <v>20.96</v>
      </c>
      <c r="DEW17" s="99">
        <f>DEV17*DEU17</f>
        <v>3500.32</v>
      </c>
      <c r="DEX17" s="94">
        <f>DEQ17-DEU17</f>
        <v>205</v>
      </c>
      <c r="DEY17" s="97">
        <v>16.77</v>
      </c>
      <c r="DEZ17" s="99">
        <f>DEY17*DEX17</f>
        <v>3437.85</v>
      </c>
      <c r="DFA17" s="99">
        <f>DEZ17+DEW17</f>
        <v>6938.17</v>
      </c>
      <c r="DFB17" s="94"/>
      <c r="DFC17" s="99">
        <f>DFA17+DFB17</f>
        <v>6938.17</v>
      </c>
      <c r="DFE17" s="49">
        <v>10</v>
      </c>
      <c r="DFF17" s="94" t="s">
        <v>631</v>
      </c>
      <c r="DFG17" s="49">
        <v>372</v>
      </c>
      <c r="DFH17" s="49" t="s">
        <v>625</v>
      </c>
      <c r="DFI17" s="95" t="s">
        <v>632</v>
      </c>
      <c r="DFJ17" s="49" t="s">
        <v>629</v>
      </c>
      <c r="DFK17" s="96">
        <v>167</v>
      </c>
      <c r="DFL17" s="97">
        <v>20.96</v>
      </c>
      <c r="DFM17" s="99">
        <f>DFL17*DFK17</f>
        <v>3500.32</v>
      </c>
      <c r="DFN17" s="94">
        <f>DFG17-DFK17</f>
        <v>205</v>
      </c>
      <c r="DFO17" s="97">
        <v>16.77</v>
      </c>
      <c r="DFP17" s="99">
        <f>DFO17*DFN17</f>
        <v>3437.85</v>
      </c>
      <c r="DFQ17" s="99">
        <f>DFP17+DFM17</f>
        <v>6938.17</v>
      </c>
      <c r="DFR17" s="94"/>
      <c r="DFS17" s="99">
        <f>DFQ17+DFR17</f>
        <v>6938.17</v>
      </c>
      <c r="DFU17" s="49">
        <v>10</v>
      </c>
      <c r="DFV17" s="94" t="s">
        <v>631</v>
      </c>
      <c r="DFW17" s="49">
        <v>372</v>
      </c>
      <c r="DFX17" s="49" t="s">
        <v>625</v>
      </c>
      <c r="DFY17" s="95" t="s">
        <v>632</v>
      </c>
      <c r="DFZ17" s="49" t="s">
        <v>629</v>
      </c>
      <c r="DGA17" s="96">
        <v>167</v>
      </c>
      <c r="DGB17" s="97">
        <v>20.96</v>
      </c>
      <c r="DGC17" s="99">
        <f>DGB17*DGA17</f>
        <v>3500.32</v>
      </c>
      <c r="DGD17" s="94">
        <f>DFW17-DGA17</f>
        <v>205</v>
      </c>
      <c r="DGE17" s="97">
        <v>16.77</v>
      </c>
      <c r="DGF17" s="99">
        <f>DGE17*DGD17</f>
        <v>3437.85</v>
      </c>
      <c r="DGG17" s="99">
        <f>DGF17+DGC17</f>
        <v>6938.17</v>
      </c>
      <c r="DGH17" s="94"/>
      <c r="DGI17" s="99">
        <f>DGG17+DGH17</f>
        <v>6938.17</v>
      </c>
      <c r="DGK17" s="49">
        <v>10</v>
      </c>
      <c r="DGL17" s="94" t="s">
        <v>631</v>
      </c>
      <c r="DGM17" s="49">
        <v>372</v>
      </c>
      <c r="DGN17" s="49" t="s">
        <v>625</v>
      </c>
      <c r="DGO17" s="95" t="s">
        <v>632</v>
      </c>
      <c r="DGP17" s="49" t="s">
        <v>629</v>
      </c>
      <c r="DGQ17" s="96">
        <v>167</v>
      </c>
      <c r="DGR17" s="97">
        <v>20.96</v>
      </c>
      <c r="DGS17" s="99">
        <f>DGR17*DGQ17</f>
        <v>3500.32</v>
      </c>
      <c r="DGT17" s="94">
        <f>DGM17-DGQ17</f>
        <v>205</v>
      </c>
      <c r="DGU17" s="97">
        <v>16.77</v>
      </c>
      <c r="DGV17" s="99">
        <f>DGU17*DGT17</f>
        <v>3437.85</v>
      </c>
      <c r="DGW17" s="99">
        <f>DGV17+DGS17</f>
        <v>6938.17</v>
      </c>
      <c r="DGX17" s="94"/>
      <c r="DGY17" s="99">
        <f>DGW17+DGX17</f>
        <v>6938.17</v>
      </c>
      <c r="DHA17" s="49">
        <v>10</v>
      </c>
      <c r="DHB17" s="94" t="s">
        <v>631</v>
      </c>
      <c r="DHC17" s="49">
        <v>372</v>
      </c>
      <c r="DHD17" s="49" t="s">
        <v>625</v>
      </c>
      <c r="DHE17" s="95" t="s">
        <v>632</v>
      </c>
      <c r="DHF17" s="49" t="s">
        <v>629</v>
      </c>
      <c r="DHG17" s="96">
        <v>167</v>
      </c>
      <c r="DHH17" s="97">
        <v>20.96</v>
      </c>
      <c r="DHI17" s="99">
        <f>DHH17*DHG17</f>
        <v>3500.32</v>
      </c>
      <c r="DHJ17" s="94">
        <f>DHC17-DHG17</f>
        <v>205</v>
      </c>
      <c r="DHK17" s="97">
        <v>16.77</v>
      </c>
      <c r="DHL17" s="99">
        <f>DHK17*DHJ17</f>
        <v>3437.85</v>
      </c>
      <c r="DHM17" s="99">
        <f>DHL17+DHI17</f>
        <v>6938.17</v>
      </c>
      <c r="DHN17" s="94"/>
      <c r="DHO17" s="99">
        <f>DHM17+DHN17</f>
        <v>6938.17</v>
      </c>
      <c r="DHQ17" s="49">
        <v>10</v>
      </c>
      <c r="DHR17" s="94" t="s">
        <v>631</v>
      </c>
      <c r="DHS17" s="49">
        <v>372</v>
      </c>
      <c r="DHT17" s="49" t="s">
        <v>625</v>
      </c>
      <c r="DHU17" s="95" t="s">
        <v>632</v>
      </c>
      <c r="DHV17" s="49" t="s">
        <v>629</v>
      </c>
      <c r="DHW17" s="96">
        <v>167</v>
      </c>
      <c r="DHX17" s="97">
        <v>20.96</v>
      </c>
      <c r="DHY17" s="99">
        <f>DHX17*DHW17</f>
        <v>3500.32</v>
      </c>
      <c r="DHZ17" s="94">
        <f>DHS17-DHW17</f>
        <v>205</v>
      </c>
      <c r="DIA17" s="97">
        <v>16.77</v>
      </c>
      <c r="DIB17" s="99">
        <f>DIA17*DHZ17</f>
        <v>3437.85</v>
      </c>
      <c r="DIC17" s="99">
        <f>DIB17+DHY17</f>
        <v>6938.17</v>
      </c>
      <c r="DID17" s="94"/>
      <c r="DIE17" s="99">
        <f>DIC17+DID17</f>
        <v>6938.17</v>
      </c>
      <c r="DIG17" s="49">
        <v>10</v>
      </c>
      <c r="DIH17" s="94" t="s">
        <v>631</v>
      </c>
      <c r="DII17" s="49">
        <v>372</v>
      </c>
      <c r="DIJ17" s="49" t="s">
        <v>625</v>
      </c>
      <c r="DIK17" s="95" t="s">
        <v>632</v>
      </c>
      <c r="DIL17" s="49" t="s">
        <v>629</v>
      </c>
      <c r="DIM17" s="96">
        <v>167</v>
      </c>
      <c r="DIN17" s="97">
        <v>20.96</v>
      </c>
      <c r="DIO17" s="99">
        <f>DIN17*DIM17</f>
        <v>3500.32</v>
      </c>
      <c r="DIP17" s="94">
        <f>DII17-DIM17</f>
        <v>205</v>
      </c>
      <c r="DIQ17" s="97">
        <v>16.77</v>
      </c>
      <c r="DIR17" s="99">
        <f>DIQ17*DIP17</f>
        <v>3437.85</v>
      </c>
      <c r="DIS17" s="99">
        <f>DIR17+DIO17</f>
        <v>6938.17</v>
      </c>
      <c r="DIT17" s="94"/>
      <c r="DIU17" s="99">
        <f>DIS17+DIT17</f>
        <v>6938.17</v>
      </c>
      <c r="DIW17" s="49">
        <v>10</v>
      </c>
      <c r="DIX17" s="94" t="s">
        <v>631</v>
      </c>
      <c r="DIY17" s="49">
        <v>372</v>
      </c>
      <c r="DIZ17" s="49" t="s">
        <v>625</v>
      </c>
      <c r="DJA17" s="95" t="s">
        <v>632</v>
      </c>
      <c r="DJB17" s="49" t="s">
        <v>629</v>
      </c>
      <c r="DJC17" s="96">
        <v>167</v>
      </c>
      <c r="DJD17" s="97">
        <v>20.96</v>
      </c>
      <c r="DJE17" s="99">
        <f>DJD17*DJC17</f>
        <v>3500.32</v>
      </c>
      <c r="DJF17" s="94">
        <f>DIY17-DJC17</f>
        <v>205</v>
      </c>
      <c r="DJG17" s="97">
        <v>16.77</v>
      </c>
      <c r="DJH17" s="99">
        <f>DJG17*DJF17</f>
        <v>3437.85</v>
      </c>
      <c r="DJI17" s="99">
        <f>DJH17+DJE17</f>
        <v>6938.17</v>
      </c>
      <c r="DJJ17" s="94"/>
      <c r="DJK17" s="99">
        <f>DJI17+DJJ17</f>
        <v>6938.17</v>
      </c>
      <c r="DJM17" s="49">
        <v>10</v>
      </c>
      <c r="DJN17" s="94" t="s">
        <v>631</v>
      </c>
      <c r="DJO17" s="49">
        <v>372</v>
      </c>
      <c r="DJP17" s="49" t="s">
        <v>625</v>
      </c>
      <c r="DJQ17" s="95" t="s">
        <v>632</v>
      </c>
      <c r="DJR17" s="49" t="s">
        <v>629</v>
      </c>
      <c r="DJS17" s="96">
        <v>167</v>
      </c>
      <c r="DJT17" s="97">
        <v>20.96</v>
      </c>
      <c r="DJU17" s="99">
        <f>DJT17*DJS17</f>
        <v>3500.32</v>
      </c>
      <c r="DJV17" s="94">
        <f>DJO17-DJS17</f>
        <v>205</v>
      </c>
      <c r="DJW17" s="97">
        <v>16.77</v>
      </c>
      <c r="DJX17" s="99">
        <f>DJW17*DJV17</f>
        <v>3437.85</v>
      </c>
      <c r="DJY17" s="99">
        <f>DJX17+DJU17</f>
        <v>6938.17</v>
      </c>
      <c r="DJZ17" s="94"/>
      <c r="DKA17" s="99">
        <f>DJY17+DJZ17</f>
        <v>6938.17</v>
      </c>
      <c r="DKC17" s="49">
        <v>10</v>
      </c>
      <c r="DKD17" s="94" t="s">
        <v>631</v>
      </c>
      <c r="DKE17" s="49">
        <v>372</v>
      </c>
      <c r="DKF17" s="49" t="s">
        <v>625</v>
      </c>
      <c r="DKG17" s="95" t="s">
        <v>632</v>
      </c>
      <c r="DKH17" s="49" t="s">
        <v>629</v>
      </c>
      <c r="DKI17" s="96">
        <v>167</v>
      </c>
      <c r="DKJ17" s="97">
        <v>20.96</v>
      </c>
      <c r="DKK17" s="99">
        <f>DKJ17*DKI17</f>
        <v>3500.32</v>
      </c>
      <c r="DKL17" s="94">
        <f>DKE17-DKI17</f>
        <v>205</v>
      </c>
      <c r="DKM17" s="97">
        <v>16.77</v>
      </c>
      <c r="DKN17" s="99">
        <f>DKM17*DKL17</f>
        <v>3437.85</v>
      </c>
      <c r="DKO17" s="99">
        <f>DKN17+DKK17</f>
        <v>6938.17</v>
      </c>
      <c r="DKP17" s="94"/>
      <c r="DKQ17" s="99">
        <f>DKO17+DKP17</f>
        <v>6938.17</v>
      </c>
      <c r="DKS17" s="49">
        <v>10</v>
      </c>
      <c r="DKT17" s="94" t="s">
        <v>631</v>
      </c>
      <c r="DKU17" s="49">
        <v>372</v>
      </c>
      <c r="DKV17" s="49" t="s">
        <v>625</v>
      </c>
      <c r="DKW17" s="95" t="s">
        <v>632</v>
      </c>
      <c r="DKX17" s="49" t="s">
        <v>629</v>
      </c>
      <c r="DKY17" s="96">
        <v>167</v>
      </c>
      <c r="DKZ17" s="97">
        <v>20.96</v>
      </c>
      <c r="DLA17" s="99">
        <f>DKZ17*DKY17</f>
        <v>3500.32</v>
      </c>
      <c r="DLB17" s="94">
        <f>DKU17-DKY17</f>
        <v>205</v>
      </c>
      <c r="DLC17" s="97">
        <v>16.77</v>
      </c>
      <c r="DLD17" s="99">
        <f>DLC17*DLB17</f>
        <v>3437.85</v>
      </c>
      <c r="DLE17" s="99">
        <f>DLD17+DLA17</f>
        <v>6938.17</v>
      </c>
      <c r="DLF17" s="94"/>
      <c r="DLG17" s="99">
        <f>DLE17+DLF17</f>
        <v>6938.17</v>
      </c>
      <c r="DLI17" s="49">
        <v>10</v>
      </c>
      <c r="DLJ17" s="94" t="s">
        <v>631</v>
      </c>
      <c r="DLK17" s="49">
        <v>372</v>
      </c>
      <c r="DLL17" s="49" t="s">
        <v>625</v>
      </c>
      <c r="DLM17" s="95" t="s">
        <v>632</v>
      </c>
      <c r="DLN17" s="49" t="s">
        <v>629</v>
      </c>
      <c r="DLO17" s="96">
        <v>167</v>
      </c>
      <c r="DLP17" s="97">
        <v>20.96</v>
      </c>
      <c r="DLQ17" s="99">
        <f>DLP17*DLO17</f>
        <v>3500.32</v>
      </c>
      <c r="DLR17" s="94">
        <f>DLK17-DLO17</f>
        <v>205</v>
      </c>
      <c r="DLS17" s="97">
        <v>16.77</v>
      </c>
      <c r="DLT17" s="99">
        <f>DLS17*DLR17</f>
        <v>3437.85</v>
      </c>
      <c r="DLU17" s="99">
        <f>DLT17+DLQ17</f>
        <v>6938.17</v>
      </c>
      <c r="DLV17" s="94"/>
      <c r="DLW17" s="99">
        <f>DLU17+DLV17</f>
        <v>6938.17</v>
      </c>
      <c r="DLY17" s="49">
        <v>10</v>
      </c>
      <c r="DLZ17" s="94" t="s">
        <v>631</v>
      </c>
      <c r="DMA17" s="49">
        <v>372</v>
      </c>
      <c r="DMB17" s="49" t="s">
        <v>625</v>
      </c>
      <c r="DMC17" s="95" t="s">
        <v>632</v>
      </c>
      <c r="DMD17" s="49" t="s">
        <v>629</v>
      </c>
      <c r="DME17" s="96">
        <v>167</v>
      </c>
      <c r="DMF17" s="97">
        <v>20.96</v>
      </c>
      <c r="DMG17" s="99">
        <f>DMF17*DME17</f>
        <v>3500.32</v>
      </c>
      <c r="DMH17" s="94">
        <f>DMA17-DME17</f>
        <v>205</v>
      </c>
      <c r="DMI17" s="97">
        <v>16.77</v>
      </c>
      <c r="DMJ17" s="99">
        <f>DMI17*DMH17</f>
        <v>3437.85</v>
      </c>
      <c r="DMK17" s="99">
        <f>DMJ17+DMG17</f>
        <v>6938.17</v>
      </c>
      <c r="DML17" s="94"/>
      <c r="DMM17" s="99">
        <f>DMK17+DML17</f>
        <v>6938.17</v>
      </c>
      <c r="DMO17" s="49">
        <v>10</v>
      </c>
      <c r="DMP17" s="94" t="s">
        <v>631</v>
      </c>
      <c r="DMQ17" s="49">
        <v>372</v>
      </c>
      <c r="DMR17" s="49" t="s">
        <v>625</v>
      </c>
      <c r="DMS17" s="95" t="s">
        <v>632</v>
      </c>
      <c r="DMT17" s="49" t="s">
        <v>629</v>
      </c>
      <c r="DMU17" s="96">
        <v>167</v>
      </c>
      <c r="DMV17" s="97">
        <v>20.96</v>
      </c>
      <c r="DMW17" s="99">
        <f>DMV17*DMU17</f>
        <v>3500.32</v>
      </c>
      <c r="DMX17" s="94">
        <f>DMQ17-DMU17</f>
        <v>205</v>
      </c>
      <c r="DMY17" s="97">
        <v>16.77</v>
      </c>
      <c r="DMZ17" s="99">
        <f>DMY17*DMX17</f>
        <v>3437.85</v>
      </c>
      <c r="DNA17" s="99">
        <f>DMZ17+DMW17</f>
        <v>6938.17</v>
      </c>
      <c r="DNB17" s="94"/>
      <c r="DNC17" s="99">
        <f>DNA17+DNB17</f>
        <v>6938.17</v>
      </c>
      <c r="DNE17" s="49">
        <v>10</v>
      </c>
      <c r="DNF17" s="94" t="s">
        <v>631</v>
      </c>
      <c r="DNG17" s="49">
        <v>372</v>
      </c>
      <c r="DNH17" s="49" t="s">
        <v>625</v>
      </c>
      <c r="DNI17" s="95" t="s">
        <v>632</v>
      </c>
      <c r="DNJ17" s="49" t="s">
        <v>629</v>
      </c>
      <c r="DNK17" s="96">
        <v>167</v>
      </c>
      <c r="DNL17" s="97">
        <v>20.96</v>
      </c>
      <c r="DNM17" s="99">
        <f>DNL17*DNK17</f>
        <v>3500.32</v>
      </c>
      <c r="DNN17" s="94">
        <f>DNG17-DNK17</f>
        <v>205</v>
      </c>
      <c r="DNO17" s="97">
        <v>16.77</v>
      </c>
      <c r="DNP17" s="99">
        <f>DNO17*DNN17</f>
        <v>3437.85</v>
      </c>
      <c r="DNQ17" s="99">
        <f>DNP17+DNM17</f>
        <v>6938.17</v>
      </c>
      <c r="DNR17" s="94"/>
      <c r="DNS17" s="99">
        <f>DNQ17+DNR17</f>
        <v>6938.17</v>
      </c>
      <c r="DNU17" s="49">
        <v>10</v>
      </c>
      <c r="DNV17" s="94" t="s">
        <v>631</v>
      </c>
      <c r="DNW17" s="49">
        <v>372</v>
      </c>
      <c r="DNX17" s="49" t="s">
        <v>625</v>
      </c>
      <c r="DNY17" s="95" t="s">
        <v>632</v>
      </c>
      <c r="DNZ17" s="49" t="s">
        <v>629</v>
      </c>
      <c r="DOA17" s="96">
        <v>167</v>
      </c>
      <c r="DOB17" s="97">
        <v>20.96</v>
      </c>
      <c r="DOC17" s="99">
        <f>DOB17*DOA17</f>
        <v>3500.32</v>
      </c>
      <c r="DOD17" s="94">
        <f>DNW17-DOA17</f>
        <v>205</v>
      </c>
      <c r="DOE17" s="97">
        <v>16.77</v>
      </c>
      <c r="DOF17" s="99">
        <f>DOE17*DOD17</f>
        <v>3437.85</v>
      </c>
      <c r="DOG17" s="99">
        <f>DOF17+DOC17</f>
        <v>6938.17</v>
      </c>
      <c r="DOH17" s="94"/>
      <c r="DOI17" s="99">
        <f>DOG17+DOH17</f>
        <v>6938.17</v>
      </c>
      <c r="DOK17" s="49">
        <v>10</v>
      </c>
      <c r="DOL17" s="94" t="s">
        <v>631</v>
      </c>
      <c r="DOM17" s="49">
        <v>372</v>
      </c>
      <c r="DON17" s="49" t="s">
        <v>625</v>
      </c>
      <c r="DOO17" s="95" t="s">
        <v>632</v>
      </c>
      <c r="DOP17" s="49" t="s">
        <v>629</v>
      </c>
      <c r="DOQ17" s="96">
        <v>167</v>
      </c>
      <c r="DOR17" s="97">
        <v>20.96</v>
      </c>
      <c r="DOS17" s="99">
        <f>DOR17*DOQ17</f>
        <v>3500.32</v>
      </c>
      <c r="DOT17" s="94">
        <f>DOM17-DOQ17</f>
        <v>205</v>
      </c>
      <c r="DOU17" s="97">
        <v>16.77</v>
      </c>
      <c r="DOV17" s="99">
        <f>DOU17*DOT17</f>
        <v>3437.85</v>
      </c>
      <c r="DOW17" s="99">
        <f>DOV17+DOS17</f>
        <v>6938.17</v>
      </c>
      <c r="DOX17" s="94"/>
      <c r="DOY17" s="99">
        <f>DOW17+DOX17</f>
        <v>6938.17</v>
      </c>
      <c r="DPA17" s="49">
        <v>10</v>
      </c>
      <c r="DPB17" s="94" t="s">
        <v>631</v>
      </c>
      <c r="DPC17" s="49">
        <v>372</v>
      </c>
      <c r="DPD17" s="49" t="s">
        <v>625</v>
      </c>
      <c r="DPE17" s="95" t="s">
        <v>632</v>
      </c>
      <c r="DPF17" s="49" t="s">
        <v>629</v>
      </c>
      <c r="DPG17" s="96">
        <v>167</v>
      </c>
      <c r="DPH17" s="97">
        <v>20.96</v>
      </c>
      <c r="DPI17" s="99">
        <f>DPH17*DPG17</f>
        <v>3500.32</v>
      </c>
      <c r="DPJ17" s="94">
        <f>DPC17-DPG17</f>
        <v>205</v>
      </c>
      <c r="DPK17" s="97">
        <v>16.77</v>
      </c>
      <c r="DPL17" s="99">
        <f>DPK17*DPJ17</f>
        <v>3437.85</v>
      </c>
      <c r="DPM17" s="99">
        <f>DPL17+DPI17</f>
        <v>6938.17</v>
      </c>
      <c r="DPN17" s="94"/>
      <c r="DPO17" s="99">
        <f>DPM17+DPN17</f>
        <v>6938.17</v>
      </c>
      <c r="DPQ17" s="49">
        <v>10</v>
      </c>
      <c r="DPR17" s="94" t="s">
        <v>631</v>
      </c>
      <c r="DPS17" s="49">
        <v>372</v>
      </c>
      <c r="DPT17" s="49" t="s">
        <v>625</v>
      </c>
      <c r="DPU17" s="95" t="s">
        <v>632</v>
      </c>
      <c r="DPV17" s="49" t="s">
        <v>629</v>
      </c>
      <c r="DPW17" s="96">
        <v>167</v>
      </c>
      <c r="DPX17" s="97">
        <v>20.96</v>
      </c>
      <c r="DPY17" s="99">
        <f>DPX17*DPW17</f>
        <v>3500.32</v>
      </c>
      <c r="DPZ17" s="94">
        <f>DPS17-DPW17</f>
        <v>205</v>
      </c>
      <c r="DQA17" s="97">
        <v>16.77</v>
      </c>
      <c r="DQB17" s="99">
        <f>DQA17*DPZ17</f>
        <v>3437.85</v>
      </c>
      <c r="DQC17" s="99">
        <f>DQB17+DPY17</f>
        <v>6938.17</v>
      </c>
      <c r="DQD17" s="94"/>
      <c r="DQE17" s="99">
        <f>DQC17+DQD17</f>
        <v>6938.17</v>
      </c>
      <c r="DQG17" s="49">
        <v>10</v>
      </c>
      <c r="DQH17" s="94" t="s">
        <v>631</v>
      </c>
      <c r="DQI17" s="49">
        <v>372</v>
      </c>
      <c r="DQJ17" s="49" t="s">
        <v>625</v>
      </c>
      <c r="DQK17" s="95" t="s">
        <v>632</v>
      </c>
      <c r="DQL17" s="49" t="s">
        <v>629</v>
      </c>
      <c r="DQM17" s="96">
        <v>167</v>
      </c>
      <c r="DQN17" s="97">
        <v>20.96</v>
      </c>
      <c r="DQO17" s="99">
        <f>DQN17*DQM17</f>
        <v>3500.32</v>
      </c>
      <c r="DQP17" s="94">
        <f>DQI17-DQM17</f>
        <v>205</v>
      </c>
      <c r="DQQ17" s="97">
        <v>16.77</v>
      </c>
      <c r="DQR17" s="99">
        <f>DQQ17*DQP17</f>
        <v>3437.85</v>
      </c>
      <c r="DQS17" s="99">
        <f>DQR17+DQO17</f>
        <v>6938.17</v>
      </c>
      <c r="DQT17" s="94"/>
      <c r="DQU17" s="99">
        <f>DQS17+DQT17</f>
        <v>6938.17</v>
      </c>
      <c r="DQW17" s="49">
        <v>10</v>
      </c>
      <c r="DQX17" s="94" t="s">
        <v>631</v>
      </c>
      <c r="DQY17" s="49">
        <v>372</v>
      </c>
      <c r="DQZ17" s="49" t="s">
        <v>625</v>
      </c>
      <c r="DRA17" s="95" t="s">
        <v>632</v>
      </c>
      <c r="DRB17" s="49" t="s">
        <v>629</v>
      </c>
      <c r="DRC17" s="96">
        <v>167</v>
      </c>
      <c r="DRD17" s="97">
        <v>20.96</v>
      </c>
      <c r="DRE17" s="99">
        <f>DRD17*DRC17</f>
        <v>3500.32</v>
      </c>
      <c r="DRF17" s="94">
        <f>DQY17-DRC17</f>
        <v>205</v>
      </c>
      <c r="DRG17" s="97">
        <v>16.77</v>
      </c>
      <c r="DRH17" s="99">
        <f>DRG17*DRF17</f>
        <v>3437.85</v>
      </c>
      <c r="DRI17" s="99">
        <f>DRH17+DRE17</f>
        <v>6938.17</v>
      </c>
      <c r="DRJ17" s="94"/>
      <c r="DRK17" s="99">
        <f>DRI17+DRJ17</f>
        <v>6938.17</v>
      </c>
      <c r="DRM17" s="49">
        <v>10</v>
      </c>
      <c r="DRN17" s="94" t="s">
        <v>631</v>
      </c>
      <c r="DRO17" s="49">
        <v>372</v>
      </c>
      <c r="DRP17" s="49" t="s">
        <v>625</v>
      </c>
      <c r="DRQ17" s="95" t="s">
        <v>632</v>
      </c>
      <c r="DRR17" s="49" t="s">
        <v>629</v>
      </c>
      <c r="DRS17" s="96">
        <v>167</v>
      </c>
      <c r="DRT17" s="97">
        <v>20.96</v>
      </c>
      <c r="DRU17" s="99">
        <f>DRT17*DRS17</f>
        <v>3500.32</v>
      </c>
      <c r="DRV17" s="94">
        <f>DRO17-DRS17</f>
        <v>205</v>
      </c>
      <c r="DRW17" s="97">
        <v>16.77</v>
      </c>
      <c r="DRX17" s="99">
        <f>DRW17*DRV17</f>
        <v>3437.85</v>
      </c>
      <c r="DRY17" s="99">
        <f>DRX17+DRU17</f>
        <v>6938.17</v>
      </c>
      <c r="DRZ17" s="94"/>
      <c r="DSA17" s="99">
        <f>DRY17+DRZ17</f>
        <v>6938.17</v>
      </c>
      <c r="DSC17" s="49">
        <v>10</v>
      </c>
      <c r="DSD17" s="94" t="s">
        <v>631</v>
      </c>
      <c r="DSE17" s="49">
        <v>372</v>
      </c>
      <c r="DSF17" s="49" t="s">
        <v>625</v>
      </c>
      <c r="DSG17" s="95" t="s">
        <v>632</v>
      </c>
      <c r="DSH17" s="49" t="s">
        <v>629</v>
      </c>
      <c r="DSI17" s="96">
        <v>167</v>
      </c>
      <c r="DSJ17" s="97">
        <v>20.96</v>
      </c>
      <c r="DSK17" s="99">
        <f>DSJ17*DSI17</f>
        <v>3500.32</v>
      </c>
      <c r="DSL17" s="94">
        <f>DSE17-DSI17</f>
        <v>205</v>
      </c>
      <c r="DSM17" s="97">
        <v>16.77</v>
      </c>
      <c r="DSN17" s="99">
        <f>DSM17*DSL17</f>
        <v>3437.85</v>
      </c>
      <c r="DSO17" s="99">
        <f>DSN17+DSK17</f>
        <v>6938.17</v>
      </c>
      <c r="DSP17" s="94"/>
      <c r="DSQ17" s="99">
        <f>DSO17+DSP17</f>
        <v>6938.17</v>
      </c>
      <c r="DSS17" s="49">
        <v>10</v>
      </c>
      <c r="DST17" s="94" t="s">
        <v>631</v>
      </c>
      <c r="DSU17" s="49">
        <v>372</v>
      </c>
      <c r="DSV17" s="49" t="s">
        <v>625</v>
      </c>
      <c r="DSW17" s="95" t="s">
        <v>632</v>
      </c>
      <c r="DSX17" s="49" t="s">
        <v>629</v>
      </c>
      <c r="DSY17" s="96">
        <v>167</v>
      </c>
      <c r="DSZ17" s="97">
        <v>20.96</v>
      </c>
      <c r="DTA17" s="99">
        <f>DSZ17*DSY17</f>
        <v>3500.32</v>
      </c>
      <c r="DTB17" s="94">
        <f>DSU17-DSY17</f>
        <v>205</v>
      </c>
      <c r="DTC17" s="97">
        <v>16.77</v>
      </c>
      <c r="DTD17" s="99">
        <f>DTC17*DTB17</f>
        <v>3437.85</v>
      </c>
      <c r="DTE17" s="99">
        <f>DTD17+DTA17</f>
        <v>6938.17</v>
      </c>
      <c r="DTF17" s="94"/>
      <c r="DTG17" s="99">
        <f>DTE17+DTF17</f>
        <v>6938.17</v>
      </c>
      <c r="DTI17" s="49">
        <v>10</v>
      </c>
      <c r="DTJ17" s="94" t="s">
        <v>631</v>
      </c>
      <c r="DTK17" s="49">
        <v>372</v>
      </c>
      <c r="DTL17" s="49" t="s">
        <v>625</v>
      </c>
      <c r="DTM17" s="95" t="s">
        <v>632</v>
      </c>
      <c r="DTN17" s="49" t="s">
        <v>629</v>
      </c>
      <c r="DTO17" s="96">
        <v>167</v>
      </c>
      <c r="DTP17" s="97">
        <v>20.96</v>
      </c>
      <c r="DTQ17" s="99">
        <f>DTP17*DTO17</f>
        <v>3500.32</v>
      </c>
      <c r="DTR17" s="94">
        <f>DTK17-DTO17</f>
        <v>205</v>
      </c>
      <c r="DTS17" s="97">
        <v>16.77</v>
      </c>
      <c r="DTT17" s="99">
        <f>DTS17*DTR17</f>
        <v>3437.85</v>
      </c>
      <c r="DTU17" s="99">
        <f>DTT17+DTQ17</f>
        <v>6938.17</v>
      </c>
      <c r="DTV17" s="94"/>
      <c r="DTW17" s="99">
        <f>DTU17+DTV17</f>
        <v>6938.17</v>
      </c>
      <c r="DTY17" s="49">
        <v>10</v>
      </c>
      <c r="DTZ17" s="94" t="s">
        <v>631</v>
      </c>
      <c r="DUA17" s="49">
        <v>372</v>
      </c>
      <c r="DUB17" s="49" t="s">
        <v>625</v>
      </c>
      <c r="DUC17" s="95" t="s">
        <v>632</v>
      </c>
      <c r="DUD17" s="49" t="s">
        <v>629</v>
      </c>
      <c r="DUE17" s="96">
        <v>167</v>
      </c>
      <c r="DUF17" s="97">
        <v>20.96</v>
      </c>
      <c r="DUG17" s="99">
        <f>DUF17*DUE17</f>
        <v>3500.32</v>
      </c>
      <c r="DUH17" s="94">
        <f>DUA17-DUE17</f>
        <v>205</v>
      </c>
      <c r="DUI17" s="97">
        <v>16.77</v>
      </c>
      <c r="DUJ17" s="99">
        <f>DUI17*DUH17</f>
        <v>3437.85</v>
      </c>
      <c r="DUK17" s="99">
        <f>DUJ17+DUG17</f>
        <v>6938.17</v>
      </c>
      <c r="DUL17" s="94"/>
      <c r="DUM17" s="99">
        <f>DUK17+DUL17</f>
        <v>6938.17</v>
      </c>
      <c r="DUO17" s="49">
        <v>10</v>
      </c>
      <c r="DUP17" s="94" t="s">
        <v>631</v>
      </c>
      <c r="DUQ17" s="49">
        <v>372</v>
      </c>
      <c r="DUR17" s="49" t="s">
        <v>625</v>
      </c>
      <c r="DUS17" s="95" t="s">
        <v>632</v>
      </c>
      <c r="DUT17" s="49" t="s">
        <v>629</v>
      </c>
      <c r="DUU17" s="96">
        <v>167</v>
      </c>
      <c r="DUV17" s="97">
        <v>20.96</v>
      </c>
      <c r="DUW17" s="99">
        <f>DUV17*DUU17</f>
        <v>3500.32</v>
      </c>
      <c r="DUX17" s="94">
        <f>DUQ17-DUU17</f>
        <v>205</v>
      </c>
      <c r="DUY17" s="97">
        <v>16.77</v>
      </c>
      <c r="DUZ17" s="99">
        <f>DUY17*DUX17</f>
        <v>3437.85</v>
      </c>
      <c r="DVA17" s="99">
        <f>DUZ17+DUW17</f>
        <v>6938.17</v>
      </c>
      <c r="DVB17" s="94"/>
      <c r="DVC17" s="99">
        <f>DVA17+DVB17</f>
        <v>6938.17</v>
      </c>
      <c r="DVE17" s="49">
        <v>10</v>
      </c>
      <c r="DVF17" s="94" t="s">
        <v>631</v>
      </c>
      <c r="DVG17" s="49">
        <v>372</v>
      </c>
      <c r="DVH17" s="49" t="s">
        <v>625</v>
      </c>
      <c r="DVI17" s="95" t="s">
        <v>632</v>
      </c>
      <c r="DVJ17" s="49" t="s">
        <v>629</v>
      </c>
      <c r="DVK17" s="96">
        <v>167</v>
      </c>
      <c r="DVL17" s="97">
        <v>20.96</v>
      </c>
      <c r="DVM17" s="99">
        <f>DVL17*DVK17</f>
        <v>3500.32</v>
      </c>
      <c r="DVN17" s="94">
        <f>DVG17-DVK17</f>
        <v>205</v>
      </c>
      <c r="DVO17" s="97">
        <v>16.77</v>
      </c>
      <c r="DVP17" s="99">
        <f>DVO17*DVN17</f>
        <v>3437.85</v>
      </c>
      <c r="DVQ17" s="99">
        <f>DVP17+DVM17</f>
        <v>6938.17</v>
      </c>
      <c r="DVR17" s="94"/>
      <c r="DVS17" s="99">
        <f>DVQ17+DVR17</f>
        <v>6938.17</v>
      </c>
      <c r="DVU17" s="49">
        <v>10</v>
      </c>
      <c r="DVV17" s="94" t="s">
        <v>631</v>
      </c>
      <c r="DVW17" s="49">
        <v>372</v>
      </c>
      <c r="DVX17" s="49" t="s">
        <v>625</v>
      </c>
      <c r="DVY17" s="95" t="s">
        <v>632</v>
      </c>
      <c r="DVZ17" s="49" t="s">
        <v>629</v>
      </c>
      <c r="DWA17" s="96">
        <v>167</v>
      </c>
      <c r="DWB17" s="97">
        <v>20.96</v>
      </c>
      <c r="DWC17" s="99">
        <f>DWB17*DWA17</f>
        <v>3500.32</v>
      </c>
      <c r="DWD17" s="94">
        <f>DVW17-DWA17</f>
        <v>205</v>
      </c>
      <c r="DWE17" s="97">
        <v>16.77</v>
      </c>
      <c r="DWF17" s="99">
        <f>DWE17*DWD17</f>
        <v>3437.85</v>
      </c>
      <c r="DWG17" s="99">
        <f>DWF17+DWC17</f>
        <v>6938.17</v>
      </c>
      <c r="DWH17" s="94"/>
      <c r="DWI17" s="99">
        <f>DWG17+DWH17</f>
        <v>6938.17</v>
      </c>
      <c r="DWK17" s="49">
        <v>10</v>
      </c>
      <c r="DWL17" s="94" t="s">
        <v>631</v>
      </c>
      <c r="DWM17" s="49">
        <v>372</v>
      </c>
      <c r="DWN17" s="49" t="s">
        <v>625</v>
      </c>
      <c r="DWO17" s="95" t="s">
        <v>632</v>
      </c>
      <c r="DWP17" s="49" t="s">
        <v>629</v>
      </c>
      <c r="DWQ17" s="96">
        <v>167</v>
      </c>
      <c r="DWR17" s="97">
        <v>20.96</v>
      </c>
      <c r="DWS17" s="99">
        <f>DWR17*DWQ17</f>
        <v>3500.32</v>
      </c>
      <c r="DWT17" s="94">
        <f>DWM17-DWQ17</f>
        <v>205</v>
      </c>
      <c r="DWU17" s="97">
        <v>16.77</v>
      </c>
      <c r="DWV17" s="99">
        <f>DWU17*DWT17</f>
        <v>3437.85</v>
      </c>
      <c r="DWW17" s="99">
        <f>DWV17+DWS17</f>
        <v>6938.17</v>
      </c>
      <c r="DWX17" s="94"/>
      <c r="DWY17" s="99">
        <f>DWW17+DWX17</f>
        <v>6938.17</v>
      </c>
      <c r="DXA17" s="49">
        <v>10</v>
      </c>
      <c r="DXB17" s="94" t="s">
        <v>631</v>
      </c>
      <c r="DXC17" s="49">
        <v>372</v>
      </c>
      <c r="DXD17" s="49" t="s">
        <v>625</v>
      </c>
      <c r="DXE17" s="95" t="s">
        <v>632</v>
      </c>
      <c r="DXF17" s="49" t="s">
        <v>629</v>
      </c>
      <c r="DXG17" s="96">
        <v>167</v>
      </c>
      <c r="DXH17" s="97">
        <v>20.96</v>
      </c>
      <c r="DXI17" s="99">
        <f>DXH17*DXG17</f>
        <v>3500.32</v>
      </c>
      <c r="DXJ17" s="94">
        <f>DXC17-DXG17</f>
        <v>205</v>
      </c>
      <c r="DXK17" s="97">
        <v>16.77</v>
      </c>
      <c r="DXL17" s="99">
        <f>DXK17*DXJ17</f>
        <v>3437.85</v>
      </c>
      <c r="DXM17" s="99">
        <f>DXL17+DXI17</f>
        <v>6938.17</v>
      </c>
      <c r="DXN17" s="94"/>
      <c r="DXO17" s="99">
        <f>DXM17+DXN17</f>
        <v>6938.17</v>
      </c>
      <c r="DXQ17" s="49">
        <v>10</v>
      </c>
      <c r="DXR17" s="94" t="s">
        <v>631</v>
      </c>
      <c r="DXS17" s="49">
        <v>372</v>
      </c>
      <c r="DXT17" s="49" t="s">
        <v>625</v>
      </c>
      <c r="DXU17" s="95" t="s">
        <v>632</v>
      </c>
      <c r="DXV17" s="49" t="s">
        <v>629</v>
      </c>
      <c r="DXW17" s="96">
        <v>167</v>
      </c>
      <c r="DXX17" s="97">
        <v>20.96</v>
      </c>
      <c r="DXY17" s="99">
        <f>DXX17*DXW17</f>
        <v>3500.32</v>
      </c>
      <c r="DXZ17" s="94">
        <f>DXS17-DXW17</f>
        <v>205</v>
      </c>
      <c r="DYA17" s="97">
        <v>16.77</v>
      </c>
      <c r="DYB17" s="99">
        <f>DYA17*DXZ17</f>
        <v>3437.85</v>
      </c>
      <c r="DYC17" s="99">
        <f>DYB17+DXY17</f>
        <v>6938.17</v>
      </c>
      <c r="DYD17" s="94"/>
      <c r="DYE17" s="99">
        <f>DYC17+DYD17</f>
        <v>6938.17</v>
      </c>
      <c r="DYG17" s="49">
        <v>10</v>
      </c>
      <c r="DYH17" s="94" t="s">
        <v>631</v>
      </c>
      <c r="DYI17" s="49">
        <v>372</v>
      </c>
      <c r="DYJ17" s="49" t="s">
        <v>625</v>
      </c>
      <c r="DYK17" s="95" t="s">
        <v>632</v>
      </c>
      <c r="DYL17" s="49" t="s">
        <v>629</v>
      </c>
      <c r="DYM17" s="96">
        <v>167</v>
      </c>
      <c r="DYN17" s="97">
        <v>20.96</v>
      </c>
      <c r="DYO17" s="99">
        <f>DYN17*DYM17</f>
        <v>3500.32</v>
      </c>
      <c r="DYP17" s="94">
        <f>DYI17-DYM17</f>
        <v>205</v>
      </c>
      <c r="DYQ17" s="97">
        <v>16.77</v>
      </c>
      <c r="DYR17" s="99">
        <f>DYQ17*DYP17</f>
        <v>3437.85</v>
      </c>
      <c r="DYS17" s="99">
        <f>DYR17+DYO17</f>
        <v>6938.17</v>
      </c>
      <c r="DYT17" s="94"/>
      <c r="DYU17" s="99">
        <f>DYS17+DYT17</f>
        <v>6938.17</v>
      </c>
      <c r="DYW17" s="49">
        <v>10</v>
      </c>
      <c r="DYX17" s="94" t="s">
        <v>631</v>
      </c>
      <c r="DYY17" s="49">
        <v>372</v>
      </c>
      <c r="DYZ17" s="49" t="s">
        <v>625</v>
      </c>
      <c r="DZA17" s="95" t="s">
        <v>632</v>
      </c>
      <c r="DZB17" s="49" t="s">
        <v>629</v>
      </c>
      <c r="DZC17" s="96">
        <v>167</v>
      </c>
      <c r="DZD17" s="97">
        <v>20.96</v>
      </c>
      <c r="DZE17" s="99">
        <f>DZD17*DZC17</f>
        <v>3500.32</v>
      </c>
      <c r="DZF17" s="94">
        <f>DYY17-DZC17</f>
        <v>205</v>
      </c>
      <c r="DZG17" s="97">
        <v>16.77</v>
      </c>
      <c r="DZH17" s="99">
        <f>DZG17*DZF17</f>
        <v>3437.85</v>
      </c>
      <c r="DZI17" s="99">
        <f>DZH17+DZE17</f>
        <v>6938.17</v>
      </c>
      <c r="DZJ17" s="94"/>
      <c r="DZK17" s="99">
        <f>DZI17+DZJ17</f>
        <v>6938.17</v>
      </c>
      <c r="DZM17" s="49">
        <v>10</v>
      </c>
      <c r="DZN17" s="94" t="s">
        <v>631</v>
      </c>
      <c r="DZO17" s="49">
        <v>372</v>
      </c>
      <c r="DZP17" s="49" t="s">
        <v>625</v>
      </c>
      <c r="DZQ17" s="95" t="s">
        <v>632</v>
      </c>
      <c r="DZR17" s="49" t="s">
        <v>629</v>
      </c>
      <c r="DZS17" s="96">
        <v>167</v>
      </c>
      <c r="DZT17" s="97">
        <v>20.96</v>
      </c>
      <c r="DZU17" s="99">
        <f>DZT17*DZS17</f>
        <v>3500.32</v>
      </c>
      <c r="DZV17" s="94">
        <f>DZO17-DZS17</f>
        <v>205</v>
      </c>
      <c r="DZW17" s="97">
        <v>16.77</v>
      </c>
      <c r="DZX17" s="99">
        <f>DZW17*DZV17</f>
        <v>3437.85</v>
      </c>
      <c r="DZY17" s="99">
        <f>DZX17+DZU17</f>
        <v>6938.17</v>
      </c>
      <c r="DZZ17" s="94"/>
      <c r="EAA17" s="99">
        <f>DZY17+DZZ17</f>
        <v>6938.17</v>
      </c>
      <c r="EAC17" s="49">
        <v>10</v>
      </c>
      <c r="EAD17" s="94" t="s">
        <v>631</v>
      </c>
      <c r="EAE17" s="49">
        <v>372</v>
      </c>
      <c r="EAF17" s="49" t="s">
        <v>625</v>
      </c>
      <c r="EAG17" s="95" t="s">
        <v>632</v>
      </c>
      <c r="EAH17" s="49" t="s">
        <v>629</v>
      </c>
      <c r="EAI17" s="96">
        <v>167</v>
      </c>
      <c r="EAJ17" s="97">
        <v>20.96</v>
      </c>
      <c r="EAK17" s="99">
        <f>EAJ17*EAI17</f>
        <v>3500.32</v>
      </c>
      <c r="EAL17" s="94">
        <f>EAE17-EAI17</f>
        <v>205</v>
      </c>
      <c r="EAM17" s="97">
        <v>16.77</v>
      </c>
      <c r="EAN17" s="99">
        <f>EAM17*EAL17</f>
        <v>3437.85</v>
      </c>
      <c r="EAO17" s="99">
        <f>EAN17+EAK17</f>
        <v>6938.17</v>
      </c>
      <c r="EAP17" s="94"/>
      <c r="EAQ17" s="99">
        <f>EAO17+EAP17</f>
        <v>6938.17</v>
      </c>
      <c r="EAS17" s="49">
        <v>10</v>
      </c>
      <c r="EAT17" s="94" t="s">
        <v>631</v>
      </c>
      <c r="EAU17" s="49">
        <v>372</v>
      </c>
      <c r="EAV17" s="49" t="s">
        <v>625</v>
      </c>
      <c r="EAW17" s="95" t="s">
        <v>632</v>
      </c>
      <c r="EAX17" s="49" t="s">
        <v>629</v>
      </c>
      <c r="EAY17" s="96">
        <v>167</v>
      </c>
      <c r="EAZ17" s="97">
        <v>20.96</v>
      </c>
      <c r="EBA17" s="99">
        <f>EAZ17*EAY17</f>
        <v>3500.32</v>
      </c>
      <c r="EBB17" s="94">
        <f>EAU17-EAY17</f>
        <v>205</v>
      </c>
      <c r="EBC17" s="97">
        <v>16.77</v>
      </c>
      <c r="EBD17" s="99">
        <f>EBC17*EBB17</f>
        <v>3437.85</v>
      </c>
      <c r="EBE17" s="99">
        <f>EBD17+EBA17</f>
        <v>6938.17</v>
      </c>
      <c r="EBF17" s="94"/>
      <c r="EBG17" s="99">
        <f>EBE17+EBF17</f>
        <v>6938.17</v>
      </c>
      <c r="EBI17" s="49">
        <v>10</v>
      </c>
      <c r="EBJ17" s="94" t="s">
        <v>631</v>
      </c>
      <c r="EBK17" s="49">
        <v>372</v>
      </c>
      <c r="EBL17" s="49" t="s">
        <v>625</v>
      </c>
      <c r="EBM17" s="95" t="s">
        <v>632</v>
      </c>
      <c r="EBN17" s="49" t="s">
        <v>629</v>
      </c>
      <c r="EBO17" s="96">
        <v>167</v>
      </c>
      <c r="EBP17" s="97">
        <v>20.96</v>
      </c>
      <c r="EBQ17" s="99">
        <f>EBP17*EBO17</f>
        <v>3500.32</v>
      </c>
      <c r="EBR17" s="94">
        <f>EBK17-EBO17</f>
        <v>205</v>
      </c>
      <c r="EBS17" s="97">
        <v>16.77</v>
      </c>
      <c r="EBT17" s="99">
        <f>EBS17*EBR17</f>
        <v>3437.85</v>
      </c>
      <c r="EBU17" s="99">
        <f>EBT17+EBQ17</f>
        <v>6938.17</v>
      </c>
      <c r="EBV17" s="94"/>
      <c r="EBW17" s="99">
        <f>EBU17+EBV17</f>
        <v>6938.17</v>
      </c>
      <c r="EBY17" s="49">
        <v>10</v>
      </c>
      <c r="EBZ17" s="94" t="s">
        <v>631</v>
      </c>
      <c r="ECA17" s="49">
        <v>372</v>
      </c>
      <c r="ECB17" s="49" t="s">
        <v>625</v>
      </c>
      <c r="ECC17" s="95" t="s">
        <v>632</v>
      </c>
      <c r="ECD17" s="49" t="s">
        <v>629</v>
      </c>
      <c r="ECE17" s="96">
        <v>167</v>
      </c>
      <c r="ECF17" s="97">
        <v>20.96</v>
      </c>
      <c r="ECG17" s="99">
        <f>ECF17*ECE17</f>
        <v>3500.32</v>
      </c>
      <c r="ECH17" s="94">
        <f>ECA17-ECE17</f>
        <v>205</v>
      </c>
      <c r="ECI17" s="97">
        <v>16.77</v>
      </c>
      <c r="ECJ17" s="99">
        <f>ECI17*ECH17</f>
        <v>3437.85</v>
      </c>
      <c r="ECK17" s="99">
        <f>ECJ17+ECG17</f>
        <v>6938.17</v>
      </c>
      <c r="ECL17" s="94"/>
      <c r="ECM17" s="99">
        <f>ECK17+ECL17</f>
        <v>6938.17</v>
      </c>
      <c r="ECO17" s="49">
        <v>10</v>
      </c>
      <c r="ECP17" s="94" t="s">
        <v>631</v>
      </c>
      <c r="ECQ17" s="49">
        <v>372</v>
      </c>
      <c r="ECR17" s="49" t="s">
        <v>625</v>
      </c>
      <c r="ECS17" s="95" t="s">
        <v>632</v>
      </c>
      <c r="ECT17" s="49" t="s">
        <v>629</v>
      </c>
      <c r="ECU17" s="96">
        <v>167</v>
      </c>
      <c r="ECV17" s="97">
        <v>20.96</v>
      </c>
      <c r="ECW17" s="99">
        <f>ECV17*ECU17</f>
        <v>3500.32</v>
      </c>
      <c r="ECX17" s="94">
        <f>ECQ17-ECU17</f>
        <v>205</v>
      </c>
      <c r="ECY17" s="97">
        <v>16.77</v>
      </c>
      <c r="ECZ17" s="99">
        <f>ECY17*ECX17</f>
        <v>3437.85</v>
      </c>
      <c r="EDA17" s="99">
        <f>ECZ17+ECW17</f>
        <v>6938.17</v>
      </c>
      <c r="EDB17" s="94"/>
      <c r="EDC17" s="99">
        <f>EDA17+EDB17</f>
        <v>6938.17</v>
      </c>
      <c r="EDE17" s="49">
        <v>10</v>
      </c>
      <c r="EDF17" s="94" t="s">
        <v>631</v>
      </c>
      <c r="EDG17" s="49">
        <v>372</v>
      </c>
      <c r="EDH17" s="49" t="s">
        <v>625</v>
      </c>
      <c r="EDI17" s="95" t="s">
        <v>632</v>
      </c>
      <c r="EDJ17" s="49" t="s">
        <v>629</v>
      </c>
      <c r="EDK17" s="96">
        <v>167</v>
      </c>
      <c r="EDL17" s="97">
        <v>20.96</v>
      </c>
      <c r="EDM17" s="99">
        <f>EDL17*EDK17</f>
        <v>3500.32</v>
      </c>
      <c r="EDN17" s="94">
        <f>EDG17-EDK17</f>
        <v>205</v>
      </c>
      <c r="EDO17" s="97">
        <v>16.77</v>
      </c>
      <c r="EDP17" s="99">
        <f>EDO17*EDN17</f>
        <v>3437.85</v>
      </c>
      <c r="EDQ17" s="99">
        <f>EDP17+EDM17</f>
        <v>6938.17</v>
      </c>
      <c r="EDR17" s="94"/>
      <c r="EDS17" s="99">
        <f>EDQ17+EDR17</f>
        <v>6938.17</v>
      </c>
      <c r="EDU17" s="49">
        <v>10</v>
      </c>
      <c r="EDV17" s="94" t="s">
        <v>631</v>
      </c>
      <c r="EDW17" s="49">
        <v>372</v>
      </c>
      <c r="EDX17" s="49" t="s">
        <v>625</v>
      </c>
      <c r="EDY17" s="95" t="s">
        <v>632</v>
      </c>
      <c r="EDZ17" s="49" t="s">
        <v>629</v>
      </c>
      <c r="EEA17" s="96">
        <v>167</v>
      </c>
      <c r="EEB17" s="97">
        <v>20.96</v>
      </c>
      <c r="EEC17" s="99">
        <f>EEB17*EEA17</f>
        <v>3500.32</v>
      </c>
      <c r="EED17" s="94">
        <f>EDW17-EEA17</f>
        <v>205</v>
      </c>
      <c r="EEE17" s="97">
        <v>16.77</v>
      </c>
      <c r="EEF17" s="99">
        <f>EEE17*EED17</f>
        <v>3437.85</v>
      </c>
      <c r="EEG17" s="99">
        <f>EEF17+EEC17</f>
        <v>6938.17</v>
      </c>
      <c r="EEH17" s="94"/>
      <c r="EEI17" s="99">
        <f>EEG17+EEH17</f>
        <v>6938.17</v>
      </c>
      <c r="EEK17" s="49">
        <v>10</v>
      </c>
      <c r="EEL17" s="94" t="s">
        <v>631</v>
      </c>
      <c r="EEM17" s="49">
        <v>372</v>
      </c>
      <c r="EEN17" s="49" t="s">
        <v>625</v>
      </c>
      <c r="EEO17" s="95" t="s">
        <v>632</v>
      </c>
      <c r="EEP17" s="49" t="s">
        <v>629</v>
      </c>
      <c r="EEQ17" s="96">
        <v>167</v>
      </c>
      <c r="EER17" s="97">
        <v>20.96</v>
      </c>
      <c r="EES17" s="99">
        <f>EER17*EEQ17</f>
        <v>3500.32</v>
      </c>
      <c r="EET17" s="94">
        <f>EEM17-EEQ17</f>
        <v>205</v>
      </c>
      <c r="EEU17" s="97">
        <v>16.77</v>
      </c>
      <c r="EEV17" s="99">
        <f>EEU17*EET17</f>
        <v>3437.85</v>
      </c>
      <c r="EEW17" s="99">
        <f>EEV17+EES17</f>
        <v>6938.17</v>
      </c>
      <c r="EEX17" s="94"/>
      <c r="EEY17" s="99">
        <f>EEW17+EEX17</f>
        <v>6938.17</v>
      </c>
      <c r="EFA17" s="49">
        <v>10</v>
      </c>
      <c r="EFB17" s="94" t="s">
        <v>631</v>
      </c>
      <c r="EFC17" s="49">
        <v>372</v>
      </c>
      <c r="EFD17" s="49" t="s">
        <v>625</v>
      </c>
      <c r="EFE17" s="95" t="s">
        <v>632</v>
      </c>
      <c r="EFF17" s="49" t="s">
        <v>629</v>
      </c>
      <c r="EFG17" s="96">
        <v>167</v>
      </c>
      <c r="EFH17" s="97">
        <v>20.96</v>
      </c>
      <c r="EFI17" s="99">
        <f>EFH17*EFG17</f>
        <v>3500.32</v>
      </c>
      <c r="EFJ17" s="94">
        <f>EFC17-EFG17</f>
        <v>205</v>
      </c>
      <c r="EFK17" s="97">
        <v>16.77</v>
      </c>
      <c r="EFL17" s="99">
        <f>EFK17*EFJ17</f>
        <v>3437.85</v>
      </c>
      <c r="EFM17" s="99">
        <f>EFL17+EFI17</f>
        <v>6938.17</v>
      </c>
      <c r="EFN17" s="94"/>
      <c r="EFO17" s="99">
        <f>EFM17+EFN17</f>
        <v>6938.17</v>
      </c>
      <c r="EFQ17" s="49">
        <v>10</v>
      </c>
      <c r="EFR17" s="94" t="s">
        <v>631</v>
      </c>
      <c r="EFS17" s="49">
        <v>372</v>
      </c>
      <c r="EFT17" s="49" t="s">
        <v>625</v>
      </c>
      <c r="EFU17" s="95" t="s">
        <v>632</v>
      </c>
      <c r="EFV17" s="49" t="s">
        <v>629</v>
      </c>
      <c r="EFW17" s="96">
        <v>167</v>
      </c>
      <c r="EFX17" s="97">
        <v>20.96</v>
      </c>
      <c r="EFY17" s="99">
        <f>EFX17*EFW17</f>
        <v>3500.32</v>
      </c>
      <c r="EFZ17" s="94">
        <f>EFS17-EFW17</f>
        <v>205</v>
      </c>
      <c r="EGA17" s="97">
        <v>16.77</v>
      </c>
      <c r="EGB17" s="99">
        <f>EGA17*EFZ17</f>
        <v>3437.85</v>
      </c>
      <c r="EGC17" s="99">
        <f>EGB17+EFY17</f>
        <v>6938.17</v>
      </c>
      <c r="EGD17" s="94"/>
      <c r="EGE17" s="99">
        <f>EGC17+EGD17</f>
        <v>6938.17</v>
      </c>
      <c r="EGG17" s="49">
        <v>10</v>
      </c>
      <c r="EGH17" s="94" t="s">
        <v>631</v>
      </c>
      <c r="EGI17" s="49">
        <v>372</v>
      </c>
      <c r="EGJ17" s="49" t="s">
        <v>625</v>
      </c>
      <c r="EGK17" s="95" t="s">
        <v>632</v>
      </c>
      <c r="EGL17" s="49" t="s">
        <v>629</v>
      </c>
      <c r="EGM17" s="96">
        <v>167</v>
      </c>
      <c r="EGN17" s="97">
        <v>20.96</v>
      </c>
      <c r="EGO17" s="99">
        <f>EGN17*EGM17</f>
        <v>3500.32</v>
      </c>
      <c r="EGP17" s="94">
        <f>EGI17-EGM17</f>
        <v>205</v>
      </c>
      <c r="EGQ17" s="97">
        <v>16.77</v>
      </c>
      <c r="EGR17" s="99">
        <f>EGQ17*EGP17</f>
        <v>3437.85</v>
      </c>
      <c r="EGS17" s="99">
        <f>EGR17+EGO17</f>
        <v>6938.17</v>
      </c>
      <c r="EGT17" s="94"/>
      <c r="EGU17" s="99">
        <f>EGS17+EGT17</f>
        <v>6938.17</v>
      </c>
      <c r="EGW17" s="49">
        <v>10</v>
      </c>
      <c r="EGX17" s="94" t="s">
        <v>631</v>
      </c>
      <c r="EGY17" s="49">
        <v>372</v>
      </c>
      <c r="EGZ17" s="49" t="s">
        <v>625</v>
      </c>
      <c r="EHA17" s="95" t="s">
        <v>632</v>
      </c>
      <c r="EHB17" s="49" t="s">
        <v>629</v>
      </c>
      <c r="EHC17" s="96">
        <v>167</v>
      </c>
      <c r="EHD17" s="97">
        <v>20.96</v>
      </c>
      <c r="EHE17" s="99">
        <f>EHD17*EHC17</f>
        <v>3500.32</v>
      </c>
      <c r="EHF17" s="94">
        <f>EGY17-EHC17</f>
        <v>205</v>
      </c>
      <c r="EHG17" s="97">
        <v>16.77</v>
      </c>
      <c r="EHH17" s="99">
        <f>EHG17*EHF17</f>
        <v>3437.85</v>
      </c>
      <c r="EHI17" s="99">
        <f>EHH17+EHE17</f>
        <v>6938.17</v>
      </c>
      <c r="EHJ17" s="94"/>
      <c r="EHK17" s="99">
        <f>EHI17+EHJ17</f>
        <v>6938.17</v>
      </c>
      <c r="EHM17" s="49">
        <v>10</v>
      </c>
      <c r="EHN17" s="94" t="s">
        <v>631</v>
      </c>
      <c r="EHO17" s="49">
        <v>372</v>
      </c>
      <c r="EHP17" s="49" t="s">
        <v>625</v>
      </c>
      <c r="EHQ17" s="95" t="s">
        <v>632</v>
      </c>
      <c r="EHR17" s="49" t="s">
        <v>629</v>
      </c>
      <c r="EHS17" s="96">
        <v>167</v>
      </c>
      <c r="EHT17" s="97">
        <v>20.96</v>
      </c>
      <c r="EHU17" s="99">
        <f>EHT17*EHS17</f>
        <v>3500.32</v>
      </c>
      <c r="EHV17" s="94">
        <f>EHO17-EHS17</f>
        <v>205</v>
      </c>
      <c r="EHW17" s="97">
        <v>16.77</v>
      </c>
      <c r="EHX17" s="99">
        <f>EHW17*EHV17</f>
        <v>3437.85</v>
      </c>
      <c r="EHY17" s="99">
        <f>EHX17+EHU17</f>
        <v>6938.17</v>
      </c>
      <c r="EHZ17" s="94"/>
      <c r="EIA17" s="99">
        <f>EHY17+EHZ17</f>
        <v>6938.17</v>
      </c>
      <c r="EIC17" s="49">
        <v>10</v>
      </c>
      <c r="EID17" s="94" t="s">
        <v>631</v>
      </c>
      <c r="EIE17" s="49">
        <v>372</v>
      </c>
      <c r="EIF17" s="49" t="s">
        <v>625</v>
      </c>
      <c r="EIG17" s="95" t="s">
        <v>632</v>
      </c>
      <c r="EIH17" s="49" t="s">
        <v>629</v>
      </c>
      <c r="EII17" s="96">
        <v>167</v>
      </c>
      <c r="EIJ17" s="97">
        <v>20.96</v>
      </c>
      <c r="EIK17" s="99">
        <f>EIJ17*EII17</f>
        <v>3500.32</v>
      </c>
      <c r="EIL17" s="94">
        <f>EIE17-EII17</f>
        <v>205</v>
      </c>
      <c r="EIM17" s="97">
        <v>16.77</v>
      </c>
      <c r="EIN17" s="99">
        <f>EIM17*EIL17</f>
        <v>3437.85</v>
      </c>
      <c r="EIO17" s="99">
        <f>EIN17+EIK17</f>
        <v>6938.17</v>
      </c>
      <c r="EIP17" s="94"/>
      <c r="EIQ17" s="99">
        <f>EIO17+EIP17</f>
        <v>6938.17</v>
      </c>
      <c r="EIS17" s="49">
        <v>10</v>
      </c>
      <c r="EIT17" s="94" t="s">
        <v>631</v>
      </c>
      <c r="EIU17" s="49">
        <v>372</v>
      </c>
      <c r="EIV17" s="49" t="s">
        <v>625</v>
      </c>
      <c r="EIW17" s="95" t="s">
        <v>632</v>
      </c>
      <c r="EIX17" s="49" t="s">
        <v>629</v>
      </c>
      <c r="EIY17" s="96">
        <v>167</v>
      </c>
      <c r="EIZ17" s="97">
        <v>20.96</v>
      </c>
      <c r="EJA17" s="99">
        <f>EIZ17*EIY17</f>
        <v>3500.32</v>
      </c>
      <c r="EJB17" s="94">
        <f>EIU17-EIY17</f>
        <v>205</v>
      </c>
      <c r="EJC17" s="97">
        <v>16.77</v>
      </c>
      <c r="EJD17" s="99">
        <f>EJC17*EJB17</f>
        <v>3437.85</v>
      </c>
      <c r="EJE17" s="99">
        <f>EJD17+EJA17</f>
        <v>6938.17</v>
      </c>
      <c r="EJF17" s="94"/>
      <c r="EJG17" s="99">
        <f>EJE17+EJF17</f>
        <v>6938.17</v>
      </c>
      <c r="EJI17" s="49">
        <v>10</v>
      </c>
      <c r="EJJ17" s="94" t="s">
        <v>631</v>
      </c>
      <c r="EJK17" s="49">
        <v>372</v>
      </c>
      <c r="EJL17" s="49" t="s">
        <v>625</v>
      </c>
      <c r="EJM17" s="95" t="s">
        <v>632</v>
      </c>
      <c r="EJN17" s="49" t="s">
        <v>629</v>
      </c>
      <c r="EJO17" s="96">
        <v>167</v>
      </c>
      <c r="EJP17" s="97">
        <v>20.96</v>
      </c>
      <c r="EJQ17" s="99">
        <f>EJP17*EJO17</f>
        <v>3500.32</v>
      </c>
      <c r="EJR17" s="94">
        <f>EJK17-EJO17</f>
        <v>205</v>
      </c>
      <c r="EJS17" s="97">
        <v>16.77</v>
      </c>
      <c r="EJT17" s="99">
        <f>EJS17*EJR17</f>
        <v>3437.85</v>
      </c>
      <c r="EJU17" s="99">
        <f>EJT17+EJQ17</f>
        <v>6938.17</v>
      </c>
      <c r="EJV17" s="94"/>
      <c r="EJW17" s="99">
        <f>EJU17+EJV17</f>
        <v>6938.17</v>
      </c>
      <c r="EJY17" s="49">
        <v>10</v>
      </c>
      <c r="EJZ17" s="94" t="s">
        <v>631</v>
      </c>
      <c r="EKA17" s="49">
        <v>372</v>
      </c>
      <c r="EKB17" s="49" t="s">
        <v>625</v>
      </c>
      <c r="EKC17" s="95" t="s">
        <v>632</v>
      </c>
      <c r="EKD17" s="49" t="s">
        <v>629</v>
      </c>
      <c r="EKE17" s="96">
        <v>167</v>
      </c>
      <c r="EKF17" s="97">
        <v>20.96</v>
      </c>
      <c r="EKG17" s="99">
        <f>EKF17*EKE17</f>
        <v>3500.32</v>
      </c>
      <c r="EKH17" s="94">
        <f>EKA17-EKE17</f>
        <v>205</v>
      </c>
      <c r="EKI17" s="97">
        <v>16.77</v>
      </c>
      <c r="EKJ17" s="99">
        <f>EKI17*EKH17</f>
        <v>3437.85</v>
      </c>
      <c r="EKK17" s="99">
        <f>EKJ17+EKG17</f>
        <v>6938.17</v>
      </c>
      <c r="EKL17" s="94"/>
      <c r="EKM17" s="99">
        <f>EKK17+EKL17</f>
        <v>6938.17</v>
      </c>
      <c r="EKO17" s="49">
        <v>10</v>
      </c>
      <c r="EKP17" s="94" t="s">
        <v>631</v>
      </c>
      <c r="EKQ17" s="49">
        <v>372</v>
      </c>
      <c r="EKR17" s="49" t="s">
        <v>625</v>
      </c>
      <c r="EKS17" s="95" t="s">
        <v>632</v>
      </c>
      <c r="EKT17" s="49" t="s">
        <v>629</v>
      </c>
      <c r="EKU17" s="96">
        <v>167</v>
      </c>
      <c r="EKV17" s="97">
        <v>20.96</v>
      </c>
      <c r="EKW17" s="99">
        <f>EKV17*EKU17</f>
        <v>3500.32</v>
      </c>
      <c r="EKX17" s="94">
        <f>EKQ17-EKU17</f>
        <v>205</v>
      </c>
      <c r="EKY17" s="97">
        <v>16.77</v>
      </c>
      <c r="EKZ17" s="99">
        <f>EKY17*EKX17</f>
        <v>3437.85</v>
      </c>
      <c r="ELA17" s="99">
        <f>EKZ17+EKW17</f>
        <v>6938.17</v>
      </c>
      <c r="ELB17" s="94"/>
      <c r="ELC17" s="99">
        <f>ELA17+ELB17</f>
        <v>6938.17</v>
      </c>
      <c r="ELE17" s="49">
        <v>10</v>
      </c>
      <c r="ELF17" s="94" t="s">
        <v>631</v>
      </c>
      <c r="ELG17" s="49">
        <v>372</v>
      </c>
      <c r="ELH17" s="49" t="s">
        <v>625</v>
      </c>
      <c r="ELI17" s="95" t="s">
        <v>632</v>
      </c>
      <c r="ELJ17" s="49" t="s">
        <v>629</v>
      </c>
      <c r="ELK17" s="96">
        <v>167</v>
      </c>
      <c r="ELL17" s="97">
        <v>20.96</v>
      </c>
      <c r="ELM17" s="99">
        <f>ELL17*ELK17</f>
        <v>3500.32</v>
      </c>
      <c r="ELN17" s="94">
        <f>ELG17-ELK17</f>
        <v>205</v>
      </c>
      <c r="ELO17" s="97">
        <v>16.77</v>
      </c>
      <c r="ELP17" s="99">
        <f>ELO17*ELN17</f>
        <v>3437.85</v>
      </c>
      <c r="ELQ17" s="99">
        <f>ELP17+ELM17</f>
        <v>6938.17</v>
      </c>
      <c r="ELR17" s="94"/>
      <c r="ELS17" s="99">
        <f>ELQ17+ELR17</f>
        <v>6938.17</v>
      </c>
      <c r="ELU17" s="49">
        <v>10</v>
      </c>
      <c r="ELV17" s="94" t="s">
        <v>631</v>
      </c>
      <c r="ELW17" s="49">
        <v>372</v>
      </c>
      <c r="ELX17" s="49" t="s">
        <v>625</v>
      </c>
      <c r="ELY17" s="95" t="s">
        <v>632</v>
      </c>
      <c r="ELZ17" s="49" t="s">
        <v>629</v>
      </c>
      <c r="EMA17" s="96">
        <v>167</v>
      </c>
      <c r="EMB17" s="97">
        <v>20.96</v>
      </c>
      <c r="EMC17" s="99">
        <f>EMB17*EMA17</f>
        <v>3500.32</v>
      </c>
      <c r="EMD17" s="94">
        <f>ELW17-EMA17</f>
        <v>205</v>
      </c>
      <c r="EME17" s="97">
        <v>16.77</v>
      </c>
      <c r="EMF17" s="99">
        <f>EME17*EMD17</f>
        <v>3437.85</v>
      </c>
      <c r="EMG17" s="99">
        <f>EMF17+EMC17</f>
        <v>6938.17</v>
      </c>
      <c r="EMH17" s="94"/>
      <c r="EMI17" s="99">
        <f>EMG17+EMH17</f>
        <v>6938.17</v>
      </c>
      <c r="EMK17" s="49">
        <v>10</v>
      </c>
      <c r="EML17" s="94" t="s">
        <v>631</v>
      </c>
      <c r="EMM17" s="49">
        <v>372</v>
      </c>
      <c r="EMN17" s="49" t="s">
        <v>625</v>
      </c>
      <c r="EMO17" s="95" t="s">
        <v>632</v>
      </c>
      <c r="EMP17" s="49" t="s">
        <v>629</v>
      </c>
      <c r="EMQ17" s="96">
        <v>167</v>
      </c>
      <c r="EMR17" s="97">
        <v>20.96</v>
      </c>
      <c r="EMS17" s="99">
        <f>EMR17*EMQ17</f>
        <v>3500.32</v>
      </c>
      <c r="EMT17" s="94">
        <f>EMM17-EMQ17</f>
        <v>205</v>
      </c>
      <c r="EMU17" s="97">
        <v>16.77</v>
      </c>
      <c r="EMV17" s="99">
        <f>EMU17*EMT17</f>
        <v>3437.85</v>
      </c>
      <c r="EMW17" s="99">
        <f>EMV17+EMS17</f>
        <v>6938.17</v>
      </c>
      <c r="EMX17" s="94"/>
      <c r="EMY17" s="99">
        <f>EMW17+EMX17</f>
        <v>6938.17</v>
      </c>
      <c r="ENA17" s="49">
        <v>10</v>
      </c>
      <c r="ENB17" s="94" t="s">
        <v>631</v>
      </c>
      <c r="ENC17" s="49">
        <v>372</v>
      </c>
      <c r="END17" s="49" t="s">
        <v>625</v>
      </c>
      <c r="ENE17" s="95" t="s">
        <v>632</v>
      </c>
      <c r="ENF17" s="49" t="s">
        <v>629</v>
      </c>
      <c r="ENG17" s="96">
        <v>167</v>
      </c>
      <c r="ENH17" s="97">
        <v>20.96</v>
      </c>
      <c r="ENI17" s="99">
        <f>ENH17*ENG17</f>
        <v>3500.32</v>
      </c>
      <c r="ENJ17" s="94">
        <f>ENC17-ENG17</f>
        <v>205</v>
      </c>
      <c r="ENK17" s="97">
        <v>16.77</v>
      </c>
      <c r="ENL17" s="99">
        <f>ENK17*ENJ17</f>
        <v>3437.85</v>
      </c>
      <c r="ENM17" s="99">
        <f>ENL17+ENI17</f>
        <v>6938.17</v>
      </c>
      <c r="ENN17" s="94"/>
      <c r="ENO17" s="99">
        <f>ENM17+ENN17</f>
        <v>6938.17</v>
      </c>
      <c r="ENQ17" s="49">
        <v>10</v>
      </c>
      <c r="ENR17" s="94" t="s">
        <v>631</v>
      </c>
      <c r="ENS17" s="49">
        <v>372</v>
      </c>
      <c r="ENT17" s="49" t="s">
        <v>625</v>
      </c>
      <c r="ENU17" s="95" t="s">
        <v>632</v>
      </c>
      <c r="ENV17" s="49" t="s">
        <v>629</v>
      </c>
      <c r="ENW17" s="96">
        <v>167</v>
      </c>
      <c r="ENX17" s="97">
        <v>20.96</v>
      </c>
      <c r="ENY17" s="99">
        <f>ENX17*ENW17</f>
        <v>3500.32</v>
      </c>
      <c r="ENZ17" s="94">
        <f>ENS17-ENW17</f>
        <v>205</v>
      </c>
      <c r="EOA17" s="97">
        <v>16.77</v>
      </c>
      <c r="EOB17" s="99">
        <f>EOA17*ENZ17</f>
        <v>3437.85</v>
      </c>
      <c r="EOC17" s="99">
        <f>EOB17+ENY17</f>
        <v>6938.17</v>
      </c>
      <c r="EOD17" s="94"/>
      <c r="EOE17" s="99">
        <f>EOC17+EOD17</f>
        <v>6938.17</v>
      </c>
      <c r="EOG17" s="49">
        <v>10</v>
      </c>
      <c r="EOH17" s="94" t="s">
        <v>631</v>
      </c>
      <c r="EOI17" s="49">
        <v>372</v>
      </c>
      <c r="EOJ17" s="49" t="s">
        <v>625</v>
      </c>
      <c r="EOK17" s="95" t="s">
        <v>632</v>
      </c>
      <c r="EOL17" s="49" t="s">
        <v>629</v>
      </c>
      <c r="EOM17" s="96">
        <v>167</v>
      </c>
      <c r="EON17" s="97">
        <v>20.96</v>
      </c>
      <c r="EOO17" s="99">
        <f>EON17*EOM17</f>
        <v>3500.32</v>
      </c>
      <c r="EOP17" s="94">
        <f>EOI17-EOM17</f>
        <v>205</v>
      </c>
      <c r="EOQ17" s="97">
        <v>16.77</v>
      </c>
      <c r="EOR17" s="99">
        <f>EOQ17*EOP17</f>
        <v>3437.85</v>
      </c>
      <c r="EOS17" s="99">
        <f>EOR17+EOO17</f>
        <v>6938.17</v>
      </c>
      <c r="EOT17" s="94"/>
      <c r="EOU17" s="99">
        <f>EOS17+EOT17</f>
        <v>6938.17</v>
      </c>
      <c r="EOW17" s="49">
        <v>10</v>
      </c>
      <c r="EOX17" s="94" t="s">
        <v>631</v>
      </c>
      <c r="EOY17" s="49">
        <v>372</v>
      </c>
      <c r="EOZ17" s="49" t="s">
        <v>625</v>
      </c>
      <c r="EPA17" s="95" t="s">
        <v>632</v>
      </c>
      <c r="EPB17" s="49" t="s">
        <v>629</v>
      </c>
      <c r="EPC17" s="96">
        <v>167</v>
      </c>
      <c r="EPD17" s="97">
        <v>20.96</v>
      </c>
      <c r="EPE17" s="99">
        <f>EPD17*EPC17</f>
        <v>3500.32</v>
      </c>
      <c r="EPF17" s="94">
        <f>EOY17-EPC17</f>
        <v>205</v>
      </c>
      <c r="EPG17" s="97">
        <v>16.77</v>
      </c>
      <c r="EPH17" s="99">
        <f>EPG17*EPF17</f>
        <v>3437.85</v>
      </c>
      <c r="EPI17" s="99">
        <f>EPH17+EPE17</f>
        <v>6938.17</v>
      </c>
      <c r="EPJ17" s="94"/>
      <c r="EPK17" s="99">
        <f>EPI17+EPJ17</f>
        <v>6938.17</v>
      </c>
      <c r="EPM17" s="49">
        <v>10</v>
      </c>
      <c r="EPN17" s="94" t="s">
        <v>631</v>
      </c>
      <c r="EPO17" s="49">
        <v>372</v>
      </c>
      <c r="EPP17" s="49" t="s">
        <v>625</v>
      </c>
      <c r="EPQ17" s="95" t="s">
        <v>632</v>
      </c>
      <c r="EPR17" s="49" t="s">
        <v>629</v>
      </c>
      <c r="EPS17" s="96">
        <v>167</v>
      </c>
      <c r="EPT17" s="97">
        <v>20.96</v>
      </c>
      <c r="EPU17" s="99">
        <f>EPT17*EPS17</f>
        <v>3500.32</v>
      </c>
      <c r="EPV17" s="94">
        <f>EPO17-EPS17</f>
        <v>205</v>
      </c>
      <c r="EPW17" s="97">
        <v>16.77</v>
      </c>
      <c r="EPX17" s="99">
        <f>EPW17*EPV17</f>
        <v>3437.85</v>
      </c>
      <c r="EPY17" s="99">
        <f>EPX17+EPU17</f>
        <v>6938.17</v>
      </c>
      <c r="EPZ17" s="94"/>
      <c r="EQA17" s="99">
        <f>EPY17+EPZ17</f>
        <v>6938.17</v>
      </c>
      <c r="EQC17" s="49">
        <v>10</v>
      </c>
      <c r="EQD17" s="94" t="s">
        <v>631</v>
      </c>
      <c r="EQE17" s="49">
        <v>372</v>
      </c>
      <c r="EQF17" s="49" t="s">
        <v>625</v>
      </c>
      <c r="EQG17" s="95" t="s">
        <v>632</v>
      </c>
      <c r="EQH17" s="49" t="s">
        <v>629</v>
      </c>
      <c r="EQI17" s="96">
        <v>167</v>
      </c>
      <c r="EQJ17" s="97">
        <v>20.96</v>
      </c>
      <c r="EQK17" s="99">
        <f>EQJ17*EQI17</f>
        <v>3500.32</v>
      </c>
      <c r="EQL17" s="94">
        <f>EQE17-EQI17</f>
        <v>205</v>
      </c>
      <c r="EQM17" s="97">
        <v>16.77</v>
      </c>
      <c r="EQN17" s="99">
        <f>EQM17*EQL17</f>
        <v>3437.85</v>
      </c>
      <c r="EQO17" s="99">
        <f>EQN17+EQK17</f>
        <v>6938.17</v>
      </c>
      <c r="EQP17" s="94"/>
      <c r="EQQ17" s="99">
        <f>EQO17+EQP17</f>
        <v>6938.17</v>
      </c>
      <c r="EQS17" s="49">
        <v>10</v>
      </c>
      <c r="EQT17" s="94" t="s">
        <v>631</v>
      </c>
      <c r="EQU17" s="49">
        <v>372</v>
      </c>
      <c r="EQV17" s="49" t="s">
        <v>625</v>
      </c>
      <c r="EQW17" s="95" t="s">
        <v>632</v>
      </c>
      <c r="EQX17" s="49" t="s">
        <v>629</v>
      </c>
      <c r="EQY17" s="96">
        <v>167</v>
      </c>
      <c r="EQZ17" s="97">
        <v>20.96</v>
      </c>
      <c r="ERA17" s="99">
        <f>EQZ17*EQY17</f>
        <v>3500.32</v>
      </c>
      <c r="ERB17" s="94">
        <f>EQU17-EQY17</f>
        <v>205</v>
      </c>
      <c r="ERC17" s="97">
        <v>16.77</v>
      </c>
      <c r="ERD17" s="99">
        <f>ERC17*ERB17</f>
        <v>3437.85</v>
      </c>
      <c r="ERE17" s="99">
        <f>ERD17+ERA17</f>
        <v>6938.17</v>
      </c>
      <c r="ERF17" s="94"/>
      <c r="ERG17" s="99">
        <f>ERE17+ERF17</f>
        <v>6938.17</v>
      </c>
      <c r="ERI17" s="49">
        <v>10</v>
      </c>
      <c r="ERJ17" s="94" t="s">
        <v>631</v>
      </c>
      <c r="ERK17" s="49">
        <v>372</v>
      </c>
      <c r="ERL17" s="49" t="s">
        <v>625</v>
      </c>
      <c r="ERM17" s="95" t="s">
        <v>632</v>
      </c>
      <c r="ERN17" s="49" t="s">
        <v>629</v>
      </c>
      <c r="ERO17" s="96">
        <v>167</v>
      </c>
      <c r="ERP17" s="97">
        <v>20.96</v>
      </c>
      <c r="ERQ17" s="99">
        <f>ERP17*ERO17</f>
        <v>3500.32</v>
      </c>
      <c r="ERR17" s="94">
        <f>ERK17-ERO17</f>
        <v>205</v>
      </c>
      <c r="ERS17" s="97">
        <v>16.77</v>
      </c>
      <c r="ERT17" s="99">
        <f>ERS17*ERR17</f>
        <v>3437.85</v>
      </c>
      <c r="ERU17" s="99">
        <f>ERT17+ERQ17</f>
        <v>6938.17</v>
      </c>
      <c r="ERV17" s="94"/>
      <c r="ERW17" s="99">
        <f>ERU17+ERV17</f>
        <v>6938.17</v>
      </c>
      <c r="ERY17" s="49">
        <v>10</v>
      </c>
      <c r="ERZ17" s="94" t="s">
        <v>631</v>
      </c>
      <c r="ESA17" s="49">
        <v>372</v>
      </c>
      <c r="ESB17" s="49" t="s">
        <v>625</v>
      </c>
      <c r="ESC17" s="95" t="s">
        <v>632</v>
      </c>
      <c r="ESD17" s="49" t="s">
        <v>629</v>
      </c>
      <c r="ESE17" s="96">
        <v>167</v>
      </c>
      <c r="ESF17" s="97">
        <v>20.96</v>
      </c>
      <c r="ESG17" s="99">
        <f>ESF17*ESE17</f>
        <v>3500.32</v>
      </c>
      <c r="ESH17" s="94">
        <f>ESA17-ESE17</f>
        <v>205</v>
      </c>
      <c r="ESI17" s="97">
        <v>16.77</v>
      </c>
      <c r="ESJ17" s="99">
        <f>ESI17*ESH17</f>
        <v>3437.85</v>
      </c>
      <c r="ESK17" s="99">
        <f>ESJ17+ESG17</f>
        <v>6938.17</v>
      </c>
      <c r="ESL17" s="94"/>
      <c r="ESM17" s="99">
        <f>ESK17+ESL17</f>
        <v>6938.17</v>
      </c>
      <c r="ESO17" s="49">
        <v>10</v>
      </c>
      <c r="ESP17" s="94" t="s">
        <v>631</v>
      </c>
      <c r="ESQ17" s="49">
        <v>372</v>
      </c>
      <c r="ESR17" s="49" t="s">
        <v>625</v>
      </c>
      <c r="ESS17" s="95" t="s">
        <v>632</v>
      </c>
      <c r="EST17" s="49" t="s">
        <v>629</v>
      </c>
      <c r="ESU17" s="96">
        <v>167</v>
      </c>
      <c r="ESV17" s="97">
        <v>20.96</v>
      </c>
      <c r="ESW17" s="99">
        <f>ESV17*ESU17</f>
        <v>3500.32</v>
      </c>
      <c r="ESX17" s="94">
        <f>ESQ17-ESU17</f>
        <v>205</v>
      </c>
      <c r="ESY17" s="97">
        <v>16.77</v>
      </c>
      <c r="ESZ17" s="99">
        <f>ESY17*ESX17</f>
        <v>3437.85</v>
      </c>
      <c r="ETA17" s="99">
        <f>ESZ17+ESW17</f>
        <v>6938.17</v>
      </c>
      <c r="ETB17" s="94"/>
      <c r="ETC17" s="99">
        <f>ETA17+ETB17</f>
        <v>6938.17</v>
      </c>
      <c r="ETE17" s="49">
        <v>10</v>
      </c>
      <c r="ETF17" s="94" t="s">
        <v>631</v>
      </c>
      <c r="ETG17" s="49">
        <v>372</v>
      </c>
      <c r="ETH17" s="49" t="s">
        <v>625</v>
      </c>
      <c r="ETI17" s="95" t="s">
        <v>632</v>
      </c>
      <c r="ETJ17" s="49" t="s">
        <v>629</v>
      </c>
      <c r="ETK17" s="96">
        <v>167</v>
      </c>
      <c r="ETL17" s="97">
        <v>20.96</v>
      </c>
      <c r="ETM17" s="99">
        <f>ETL17*ETK17</f>
        <v>3500.32</v>
      </c>
      <c r="ETN17" s="94">
        <f>ETG17-ETK17</f>
        <v>205</v>
      </c>
      <c r="ETO17" s="97">
        <v>16.77</v>
      </c>
      <c r="ETP17" s="99">
        <f>ETO17*ETN17</f>
        <v>3437.85</v>
      </c>
      <c r="ETQ17" s="99">
        <f>ETP17+ETM17</f>
        <v>6938.17</v>
      </c>
      <c r="ETR17" s="94"/>
      <c r="ETS17" s="99">
        <f>ETQ17+ETR17</f>
        <v>6938.17</v>
      </c>
      <c r="ETU17" s="49">
        <v>10</v>
      </c>
      <c r="ETV17" s="94" t="s">
        <v>631</v>
      </c>
      <c r="ETW17" s="49">
        <v>372</v>
      </c>
      <c r="ETX17" s="49" t="s">
        <v>625</v>
      </c>
      <c r="ETY17" s="95" t="s">
        <v>632</v>
      </c>
      <c r="ETZ17" s="49" t="s">
        <v>629</v>
      </c>
      <c r="EUA17" s="96">
        <v>167</v>
      </c>
      <c r="EUB17" s="97">
        <v>20.96</v>
      </c>
      <c r="EUC17" s="99">
        <f>EUB17*EUA17</f>
        <v>3500.32</v>
      </c>
      <c r="EUD17" s="94">
        <f>ETW17-EUA17</f>
        <v>205</v>
      </c>
      <c r="EUE17" s="97">
        <v>16.77</v>
      </c>
      <c r="EUF17" s="99">
        <f>EUE17*EUD17</f>
        <v>3437.85</v>
      </c>
      <c r="EUG17" s="99">
        <f>EUF17+EUC17</f>
        <v>6938.17</v>
      </c>
      <c r="EUH17" s="94"/>
      <c r="EUI17" s="99">
        <f>EUG17+EUH17</f>
        <v>6938.17</v>
      </c>
      <c r="EUK17" s="49">
        <v>10</v>
      </c>
      <c r="EUL17" s="94" t="s">
        <v>631</v>
      </c>
      <c r="EUM17" s="49">
        <v>372</v>
      </c>
      <c r="EUN17" s="49" t="s">
        <v>625</v>
      </c>
      <c r="EUO17" s="95" t="s">
        <v>632</v>
      </c>
      <c r="EUP17" s="49" t="s">
        <v>629</v>
      </c>
      <c r="EUQ17" s="96">
        <v>167</v>
      </c>
      <c r="EUR17" s="97">
        <v>20.96</v>
      </c>
      <c r="EUS17" s="99">
        <f>EUR17*EUQ17</f>
        <v>3500.32</v>
      </c>
      <c r="EUT17" s="94">
        <f>EUM17-EUQ17</f>
        <v>205</v>
      </c>
      <c r="EUU17" s="97">
        <v>16.77</v>
      </c>
      <c r="EUV17" s="99">
        <f>EUU17*EUT17</f>
        <v>3437.85</v>
      </c>
      <c r="EUW17" s="99">
        <f>EUV17+EUS17</f>
        <v>6938.17</v>
      </c>
      <c r="EUX17" s="94"/>
      <c r="EUY17" s="99">
        <f>EUW17+EUX17</f>
        <v>6938.17</v>
      </c>
      <c r="EVA17" s="49">
        <v>10</v>
      </c>
      <c r="EVB17" s="94" t="s">
        <v>631</v>
      </c>
      <c r="EVC17" s="49">
        <v>372</v>
      </c>
      <c r="EVD17" s="49" t="s">
        <v>625</v>
      </c>
      <c r="EVE17" s="95" t="s">
        <v>632</v>
      </c>
      <c r="EVF17" s="49" t="s">
        <v>629</v>
      </c>
      <c r="EVG17" s="96">
        <v>167</v>
      </c>
      <c r="EVH17" s="97">
        <v>20.96</v>
      </c>
      <c r="EVI17" s="99">
        <f>EVH17*EVG17</f>
        <v>3500.32</v>
      </c>
      <c r="EVJ17" s="94">
        <f>EVC17-EVG17</f>
        <v>205</v>
      </c>
      <c r="EVK17" s="97">
        <v>16.77</v>
      </c>
      <c r="EVL17" s="99">
        <f>EVK17*EVJ17</f>
        <v>3437.85</v>
      </c>
      <c r="EVM17" s="99">
        <f>EVL17+EVI17</f>
        <v>6938.17</v>
      </c>
      <c r="EVN17" s="94"/>
      <c r="EVO17" s="99">
        <f>EVM17+EVN17</f>
        <v>6938.17</v>
      </c>
      <c r="EVQ17" s="49">
        <v>10</v>
      </c>
      <c r="EVR17" s="94" t="s">
        <v>631</v>
      </c>
      <c r="EVS17" s="49">
        <v>372</v>
      </c>
      <c r="EVT17" s="49" t="s">
        <v>625</v>
      </c>
      <c r="EVU17" s="95" t="s">
        <v>632</v>
      </c>
      <c r="EVV17" s="49" t="s">
        <v>629</v>
      </c>
      <c r="EVW17" s="96">
        <v>167</v>
      </c>
      <c r="EVX17" s="97">
        <v>20.96</v>
      </c>
      <c r="EVY17" s="99">
        <f>EVX17*EVW17</f>
        <v>3500.32</v>
      </c>
      <c r="EVZ17" s="94">
        <f>EVS17-EVW17</f>
        <v>205</v>
      </c>
      <c r="EWA17" s="97">
        <v>16.77</v>
      </c>
      <c r="EWB17" s="99">
        <f>EWA17*EVZ17</f>
        <v>3437.85</v>
      </c>
      <c r="EWC17" s="99">
        <f>EWB17+EVY17</f>
        <v>6938.17</v>
      </c>
      <c r="EWD17" s="94"/>
      <c r="EWE17" s="99">
        <f>EWC17+EWD17</f>
        <v>6938.17</v>
      </c>
      <c r="EWG17" s="49">
        <v>10</v>
      </c>
      <c r="EWH17" s="94" t="s">
        <v>631</v>
      </c>
      <c r="EWI17" s="49">
        <v>372</v>
      </c>
      <c r="EWJ17" s="49" t="s">
        <v>625</v>
      </c>
      <c r="EWK17" s="95" t="s">
        <v>632</v>
      </c>
      <c r="EWL17" s="49" t="s">
        <v>629</v>
      </c>
      <c r="EWM17" s="96">
        <v>167</v>
      </c>
      <c r="EWN17" s="97">
        <v>20.96</v>
      </c>
      <c r="EWO17" s="99">
        <f>EWN17*EWM17</f>
        <v>3500.32</v>
      </c>
      <c r="EWP17" s="94">
        <f>EWI17-EWM17</f>
        <v>205</v>
      </c>
      <c r="EWQ17" s="97">
        <v>16.77</v>
      </c>
      <c r="EWR17" s="99">
        <f>EWQ17*EWP17</f>
        <v>3437.85</v>
      </c>
      <c r="EWS17" s="99">
        <f>EWR17+EWO17</f>
        <v>6938.17</v>
      </c>
      <c r="EWT17" s="94"/>
      <c r="EWU17" s="99">
        <f>EWS17+EWT17</f>
        <v>6938.17</v>
      </c>
      <c r="EWW17" s="49">
        <v>10</v>
      </c>
      <c r="EWX17" s="94" t="s">
        <v>631</v>
      </c>
      <c r="EWY17" s="49">
        <v>372</v>
      </c>
      <c r="EWZ17" s="49" t="s">
        <v>625</v>
      </c>
      <c r="EXA17" s="95" t="s">
        <v>632</v>
      </c>
      <c r="EXB17" s="49" t="s">
        <v>629</v>
      </c>
      <c r="EXC17" s="96">
        <v>167</v>
      </c>
      <c r="EXD17" s="97">
        <v>20.96</v>
      </c>
      <c r="EXE17" s="99">
        <f>EXD17*EXC17</f>
        <v>3500.32</v>
      </c>
      <c r="EXF17" s="94">
        <f>EWY17-EXC17</f>
        <v>205</v>
      </c>
      <c r="EXG17" s="97">
        <v>16.77</v>
      </c>
      <c r="EXH17" s="99">
        <f>EXG17*EXF17</f>
        <v>3437.85</v>
      </c>
      <c r="EXI17" s="99">
        <f>EXH17+EXE17</f>
        <v>6938.17</v>
      </c>
      <c r="EXJ17" s="94"/>
      <c r="EXK17" s="99">
        <f>EXI17+EXJ17</f>
        <v>6938.17</v>
      </c>
      <c r="EXM17" s="49">
        <v>10</v>
      </c>
      <c r="EXN17" s="94" t="s">
        <v>631</v>
      </c>
      <c r="EXO17" s="49">
        <v>372</v>
      </c>
      <c r="EXP17" s="49" t="s">
        <v>625</v>
      </c>
      <c r="EXQ17" s="95" t="s">
        <v>632</v>
      </c>
      <c r="EXR17" s="49" t="s">
        <v>629</v>
      </c>
      <c r="EXS17" s="96">
        <v>167</v>
      </c>
      <c r="EXT17" s="97">
        <v>20.96</v>
      </c>
      <c r="EXU17" s="99">
        <f>EXT17*EXS17</f>
        <v>3500.32</v>
      </c>
      <c r="EXV17" s="94">
        <f>EXO17-EXS17</f>
        <v>205</v>
      </c>
      <c r="EXW17" s="97">
        <v>16.77</v>
      </c>
      <c r="EXX17" s="99">
        <f>EXW17*EXV17</f>
        <v>3437.85</v>
      </c>
      <c r="EXY17" s="99">
        <f>EXX17+EXU17</f>
        <v>6938.17</v>
      </c>
      <c r="EXZ17" s="94"/>
      <c r="EYA17" s="99">
        <f>EXY17+EXZ17</f>
        <v>6938.17</v>
      </c>
      <c r="EYC17" s="49">
        <v>10</v>
      </c>
      <c r="EYD17" s="94" t="s">
        <v>631</v>
      </c>
      <c r="EYE17" s="49">
        <v>372</v>
      </c>
      <c r="EYF17" s="49" t="s">
        <v>625</v>
      </c>
      <c r="EYG17" s="95" t="s">
        <v>632</v>
      </c>
      <c r="EYH17" s="49" t="s">
        <v>629</v>
      </c>
      <c r="EYI17" s="96">
        <v>167</v>
      </c>
      <c r="EYJ17" s="97">
        <v>20.96</v>
      </c>
      <c r="EYK17" s="99">
        <f>EYJ17*EYI17</f>
        <v>3500.32</v>
      </c>
      <c r="EYL17" s="94">
        <f>EYE17-EYI17</f>
        <v>205</v>
      </c>
      <c r="EYM17" s="97">
        <v>16.77</v>
      </c>
      <c r="EYN17" s="99">
        <f>EYM17*EYL17</f>
        <v>3437.85</v>
      </c>
      <c r="EYO17" s="99">
        <f>EYN17+EYK17</f>
        <v>6938.17</v>
      </c>
      <c r="EYP17" s="94"/>
      <c r="EYQ17" s="99">
        <f>EYO17+EYP17</f>
        <v>6938.17</v>
      </c>
      <c r="EYS17" s="49">
        <v>10</v>
      </c>
      <c r="EYT17" s="94" t="s">
        <v>631</v>
      </c>
      <c r="EYU17" s="49">
        <v>372</v>
      </c>
      <c r="EYV17" s="49" t="s">
        <v>625</v>
      </c>
      <c r="EYW17" s="95" t="s">
        <v>632</v>
      </c>
      <c r="EYX17" s="49" t="s">
        <v>629</v>
      </c>
      <c r="EYY17" s="96">
        <v>167</v>
      </c>
      <c r="EYZ17" s="97">
        <v>20.96</v>
      </c>
      <c r="EZA17" s="99">
        <f>EYZ17*EYY17</f>
        <v>3500.32</v>
      </c>
      <c r="EZB17" s="94">
        <f>EYU17-EYY17</f>
        <v>205</v>
      </c>
      <c r="EZC17" s="97">
        <v>16.77</v>
      </c>
      <c r="EZD17" s="99">
        <f>EZC17*EZB17</f>
        <v>3437.85</v>
      </c>
      <c r="EZE17" s="99">
        <f>EZD17+EZA17</f>
        <v>6938.17</v>
      </c>
      <c r="EZF17" s="94"/>
      <c r="EZG17" s="99">
        <f>EZE17+EZF17</f>
        <v>6938.17</v>
      </c>
      <c r="EZI17" s="49">
        <v>10</v>
      </c>
      <c r="EZJ17" s="94" t="s">
        <v>631</v>
      </c>
      <c r="EZK17" s="49">
        <v>372</v>
      </c>
      <c r="EZL17" s="49" t="s">
        <v>625</v>
      </c>
      <c r="EZM17" s="95" t="s">
        <v>632</v>
      </c>
      <c r="EZN17" s="49" t="s">
        <v>629</v>
      </c>
      <c r="EZO17" s="96">
        <v>167</v>
      </c>
      <c r="EZP17" s="97">
        <v>20.96</v>
      </c>
      <c r="EZQ17" s="99">
        <f>EZP17*EZO17</f>
        <v>3500.32</v>
      </c>
      <c r="EZR17" s="94">
        <f>EZK17-EZO17</f>
        <v>205</v>
      </c>
      <c r="EZS17" s="97">
        <v>16.77</v>
      </c>
      <c r="EZT17" s="99">
        <f>EZS17*EZR17</f>
        <v>3437.85</v>
      </c>
      <c r="EZU17" s="99">
        <f>EZT17+EZQ17</f>
        <v>6938.17</v>
      </c>
      <c r="EZV17" s="94"/>
      <c r="EZW17" s="99">
        <f>EZU17+EZV17</f>
        <v>6938.17</v>
      </c>
      <c r="EZY17" s="49">
        <v>10</v>
      </c>
      <c r="EZZ17" s="94" t="s">
        <v>631</v>
      </c>
      <c r="FAA17" s="49">
        <v>372</v>
      </c>
      <c r="FAB17" s="49" t="s">
        <v>625</v>
      </c>
      <c r="FAC17" s="95" t="s">
        <v>632</v>
      </c>
      <c r="FAD17" s="49" t="s">
        <v>629</v>
      </c>
      <c r="FAE17" s="96">
        <v>167</v>
      </c>
      <c r="FAF17" s="97">
        <v>20.96</v>
      </c>
      <c r="FAG17" s="99">
        <f>FAF17*FAE17</f>
        <v>3500.32</v>
      </c>
      <c r="FAH17" s="94">
        <f>FAA17-FAE17</f>
        <v>205</v>
      </c>
      <c r="FAI17" s="97">
        <v>16.77</v>
      </c>
      <c r="FAJ17" s="99">
        <f>FAI17*FAH17</f>
        <v>3437.85</v>
      </c>
      <c r="FAK17" s="99">
        <f>FAJ17+FAG17</f>
        <v>6938.17</v>
      </c>
      <c r="FAL17" s="94"/>
      <c r="FAM17" s="99">
        <f>FAK17+FAL17</f>
        <v>6938.17</v>
      </c>
      <c r="FAO17" s="49">
        <v>10</v>
      </c>
      <c r="FAP17" s="94" t="s">
        <v>631</v>
      </c>
      <c r="FAQ17" s="49">
        <v>372</v>
      </c>
      <c r="FAR17" s="49" t="s">
        <v>625</v>
      </c>
      <c r="FAS17" s="95" t="s">
        <v>632</v>
      </c>
      <c r="FAT17" s="49" t="s">
        <v>629</v>
      </c>
      <c r="FAU17" s="96">
        <v>167</v>
      </c>
      <c r="FAV17" s="97">
        <v>20.96</v>
      </c>
      <c r="FAW17" s="99">
        <f>FAV17*FAU17</f>
        <v>3500.32</v>
      </c>
      <c r="FAX17" s="94">
        <f>FAQ17-FAU17</f>
        <v>205</v>
      </c>
      <c r="FAY17" s="97">
        <v>16.77</v>
      </c>
      <c r="FAZ17" s="99">
        <f>FAY17*FAX17</f>
        <v>3437.85</v>
      </c>
      <c r="FBA17" s="99">
        <f>FAZ17+FAW17</f>
        <v>6938.17</v>
      </c>
      <c r="FBB17" s="94"/>
      <c r="FBC17" s="99">
        <f>FBA17+FBB17</f>
        <v>6938.17</v>
      </c>
      <c r="FBE17" s="49">
        <v>10</v>
      </c>
      <c r="FBF17" s="94" t="s">
        <v>631</v>
      </c>
      <c r="FBG17" s="49">
        <v>372</v>
      </c>
      <c r="FBH17" s="49" t="s">
        <v>625</v>
      </c>
      <c r="FBI17" s="95" t="s">
        <v>632</v>
      </c>
      <c r="FBJ17" s="49" t="s">
        <v>629</v>
      </c>
      <c r="FBK17" s="96">
        <v>167</v>
      </c>
      <c r="FBL17" s="97">
        <v>20.96</v>
      </c>
      <c r="FBM17" s="99">
        <f>FBL17*FBK17</f>
        <v>3500.32</v>
      </c>
      <c r="FBN17" s="94">
        <f>FBG17-FBK17</f>
        <v>205</v>
      </c>
      <c r="FBO17" s="97">
        <v>16.77</v>
      </c>
      <c r="FBP17" s="99">
        <f>FBO17*FBN17</f>
        <v>3437.85</v>
      </c>
      <c r="FBQ17" s="99">
        <f>FBP17+FBM17</f>
        <v>6938.17</v>
      </c>
      <c r="FBR17" s="94"/>
      <c r="FBS17" s="99">
        <f>FBQ17+FBR17</f>
        <v>6938.17</v>
      </c>
      <c r="FBU17" s="49">
        <v>10</v>
      </c>
      <c r="FBV17" s="94" t="s">
        <v>631</v>
      </c>
      <c r="FBW17" s="49">
        <v>372</v>
      </c>
      <c r="FBX17" s="49" t="s">
        <v>625</v>
      </c>
      <c r="FBY17" s="95" t="s">
        <v>632</v>
      </c>
      <c r="FBZ17" s="49" t="s">
        <v>629</v>
      </c>
      <c r="FCA17" s="96">
        <v>167</v>
      </c>
      <c r="FCB17" s="97">
        <v>20.96</v>
      </c>
      <c r="FCC17" s="99">
        <f>FCB17*FCA17</f>
        <v>3500.32</v>
      </c>
      <c r="FCD17" s="94">
        <f>FBW17-FCA17</f>
        <v>205</v>
      </c>
      <c r="FCE17" s="97">
        <v>16.77</v>
      </c>
      <c r="FCF17" s="99">
        <f>FCE17*FCD17</f>
        <v>3437.85</v>
      </c>
      <c r="FCG17" s="99">
        <f>FCF17+FCC17</f>
        <v>6938.17</v>
      </c>
      <c r="FCH17" s="94"/>
      <c r="FCI17" s="99">
        <f>FCG17+FCH17</f>
        <v>6938.17</v>
      </c>
      <c r="FCK17" s="49">
        <v>10</v>
      </c>
      <c r="FCL17" s="94" t="s">
        <v>631</v>
      </c>
      <c r="FCM17" s="49">
        <v>372</v>
      </c>
      <c r="FCN17" s="49" t="s">
        <v>625</v>
      </c>
      <c r="FCO17" s="95" t="s">
        <v>632</v>
      </c>
      <c r="FCP17" s="49" t="s">
        <v>629</v>
      </c>
      <c r="FCQ17" s="96">
        <v>167</v>
      </c>
      <c r="FCR17" s="97">
        <v>20.96</v>
      </c>
      <c r="FCS17" s="99">
        <f>FCR17*FCQ17</f>
        <v>3500.32</v>
      </c>
      <c r="FCT17" s="94">
        <f>FCM17-FCQ17</f>
        <v>205</v>
      </c>
      <c r="FCU17" s="97">
        <v>16.77</v>
      </c>
      <c r="FCV17" s="99">
        <f>FCU17*FCT17</f>
        <v>3437.85</v>
      </c>
      <c r="FCW17" s="99">
        <f>FCV17+FCS17</f>
        <v>6938.17</v>
      </c>
      <c r="FCX17" s="94"/>
      <c r="FCY17" s="99">
        <f>FCW17+FCX17</f>
        <v>6938.17</v>
      </c>
      <c r="FDA17" s="49">
        <v>10</v>
      </c>
      <c r="FDB17" s="94" t="s">
        <v>631</v>
      </c>
      <c r="FDC17" s="49">
        <v>372</v>
      </c>
      <c r="FDD17" s="49" t="s">
        <v>625</v>
      </c>
      <c r="FDE17" s="95" t="s">
        <v>632</v>
      </c>
      <c r="FDF17" s="49" t="s">
        <v>629</v>
      </c>
      <c r="FDG17" s="96">
        <v>167</v>
      </c>
      <c r="FDH17" s="97">
        <v>20.96</v>
      </c>
      <c r="FDI17" s="99">
        <f>FDH17*FDG17</f>
        <v>3500.32</v>
      </c>
      <c r="FDJ17" s="94">
        <f>FDC17-FDG17</f>
        <v>205</v>
      </c>
      <c r="FDK17" s="97">
        <v>16.77</v>
      </c>
      <c r="FDL17" s="99">
        <f>FDK17*FDJ17</f>
        <v>3437.85</v>
      </c>
      <c r="FDM17" s="99">
        <f>FDL17+FDI17</f>
        <v>6938.17</v>
      </c>
      <c r="FDN17" s="94"/>
      <c r="FDO17" s="99">
        <f>FDM17+FDN17</f>
        <v>6938.17</v>
      </c>
      <c r="FDQ17" s="49">
        <v>10</v>
      </c>
      <c r="FDR17" s="94" t="s">
        <v>631</v>
      </c>
      <c r="FDS17" s="49">
        <v>372</v>
      </c>
      <c r="FDT17" s="49" t="s">
        <v>625</v>
      </c>
      <c r="FDU17" s="95" t="s">
        <v>632</v>
      </c>
      <c r="FDV17" s="49" t="s">
        <v>629</v>
      </c>
      <c r="FDW17" s="96">
        <v>167</v>
      </c>
      <c r="FDX17" s="97">
        <v>20.96</v>
      </c>
      <c r="FDY17" s="99">
        <f>FDX17*FDW17</f>
        <v>3500.32</v>
      </c>
      <c r="FDZ17" s="94">
        <f>FDS17-FDW17</f>
        <v>205</v>
      </c>
      <c r="FEA17" s="97">
        <v>16.77</v>
      </c>
      <c r="FEB17" s="99">
        <f>FEA17*FDZ17</f>
        <v>3437.85</v>
      </c>
      <c r="FEC17" s="99">
        <f>FEB17+FDY17</f>
        <v>6938.17</v>
      </c>
      <c r="FED17" s="94"/>
      <c r="FEE17" s="99">
        <f>FEC17+FED17</f>
        <v>6938.17</v>
      </c>
      <c r="FEG17" s="49">
        <v>10</v>
      </c>
      <c r="FEH17" s="94" t="s">
        <v>631</v>
      </c>
      <c r="FEI17" s="49">
        <v>372</v>
      </c>
      <c r="FEJ17" s="49" t="s">
        <v>625</v>
      </c>
      <c r="FEK17" s="95" t="s">
        <v>632</v>
      </c>
      <c r="FEL17" s="49" t="s">
        <v>629</v>
      </c>
      <c r="FEM17" s="96">
        <v>167</v>
      </c>
      <c r="FEN17" s="97">
        <v>20.96</v>
      </c>
      <c r="FEO17" s="99">
        <f>FEN17*FEM17</f>
        <v>3500.32</v>
      </c>
      <c r="FEP17" s="94">
        <f>FEI17-FEM17</f>
        <v>205</v>
      </c>
      <c r="FEQ17" s="97">
        <v>16.77</v>
      </c>
      <c r="FER17" s="99">
        <f>FEQ17*FEP17</f>
        <v>3437.85</v>
      </c>
      <c r="FES17" s="99">
        <f>FER17+FEO17</f>
        <v>6938.17</v>
      </c>
      <c r="FET17" s="94"/>
      <c r="FEU17" s="99">
        <f>FES17+FET17</f>
        <v>6938.17</v>
      </c>
      <c r="FEW17" s="49">
        <v>10</v>
      </c>
      <c r="FEX17" s="94" t="s">
        <v>631</v>
      </c>
      <c r="FEY17" s="49">
        <v>372</v>
      </c>
      <c r="FEZ17" s="49" t="s">
        <v>625</v>
      </c>
      <c r="FFA17" s="95" t="s">
        <v>632</v>
      </c>
      <c r="FFB17" s="49" t="s">
        <v>629</v>
      </c>
      <c r="FFC17" s="96">
        <v>167</v>
      </c>
      <c r="FFD17" s="97">
        <v>20.96</v>
      </c>
      <c r="FFE17" s="99">
        <f>FFD17*FFC17</f>
        <v>3500.32</v>
      </c>
      <c r="FFF17" s="94">
        <f>FEY17-FFC17</f>
        <v>205</v>
      </c>
      <c r="FFG17" s="97">
        <v>16.77</v>
      </c>
      <c r="FFH17" s="99">
        <f>FFG17*FFF17</f>
        <v>3437.85</v>
      </c>
      <c r="FFI17" s="99">
        <f>FFH17+FFE17</f>
        <v>6938.17</v>
      </c>
      <c r="FFJ17" s="94"/>
      <c r="FFK17" s="99">
        <f>FFI17+FFJ17</f>
        <v>6938.17</v>
      </c>
      <c r="FFM17" s="49">
        <v>10</v>
      </c>
      <c r="FFN17" s="94" t="s">
        <v>631</v>
      </c>
      <c r="FFO17" s="49">
        <v>372</v>
      </c>
      <c r="FFP17" s="49" t="s">
        <v>625</v>
      </c>
      <c r="FFQ17" s="95" t="s">
        <v>632</v>
      </c>
      <c r="FFR17" s="49" t="s">
        <v>629</v>
      </c>
      <c r="FFS17" s="96">
        <v>167</v>
      </c>
      <c r="FFT17" s="97">
        <v>20.96</v>
      </c>
      <c r="FFU17" s="99">
        <f>FFT17*FFS17</f>
        <v>3500.32</v>
      </c>
      <c r="FFV17" s="94">
        <f>FFO17-FFS17</f>
        <v>205</v>
      </c>
      <c r="FFW17" s="97">
        <v>16.77</v>
      </c>
      <c r="FFX17" s="99">
        <f>FFW17*FFV17</f>
        <v>3437.85</v>
      </c>
      <c r="FFY17" s="99">
        <f>FFX17+FFU17</f>
        <v>6938.17</v>
      </c>
      <c r="FFZ17" s="94"/>
      <c r="FGA17" s="99">
        <f>FFY17+FFZ17</f>
        <v>6938.17</v>
      </c>
      <c r="FGC17" s="49">
        <v>10</v>
      </c>
      <c r="FGD17" s="94" t="s">
        <v>631</v>
      </c>
      <c r="FGE17" s="49">
        <v>372</v>
      </c>
      <c r="FGF17" s="49" t="s">
        <v>625</v>
      </c>
      <c r="FGG17" s="95" t="s">
        <v>632</v>
      </c>
      <c r="FGH17" s="49" t="s">
        <v>629</v>
      </c>
      <c r="FGI17" s="96">
        <v>167</v>
      </c>
      <c r="FGJ17" s="97">
        <v>20.96</v>
      </c>
      <c r="FGK17" s="99">
        <f>FGJ17*FGI17</f>
        <v>3500.32</v>
      </c>
      <c r="FGL17" s="94">
        <f>FGE17-FGI17</f>
        <v>205</v>
      </c>
      <c r="FGM17" s="97">
        <v>16.77</v>
      </c>
      <c r="FGN17" s="99">
        <f>FGM17*FGL17</f>
        <v>3437.85</v>
      </c>
      <c r="FGO17" s="99">
        <f>FGN17+FGK17</f>
        <v>6938.17</v>
      </c>
      <c r="FGP17" s="94"/>
      <c r="FGQ17" s="99">
        <f>FGO17+FGP17</f>
        <v>6938.17</v>
      </c>
      <c r="FGS17" s="49">
        <v>10</v>
      </c>
      <c r="FGT17" s="94" t="s">
        <v>631</v>
      </c>
      <c r="FGU17" s="49">
        <v>372</v>
      </c>
      <c r="FGV17" s="49" t="s">
        <v>625</v>
      </c>
      <c r="FGW17" s="95" t="s">
        <v>632</v>
      </c>
      <c r="FGX17" s="49" t="s">
        <v>629</v>
      </c>
      <c r="FGY17" s="96">
        <v>167</v>
      </c>
      <c r="FGZ17" s="97">
        <v>20.96</v>
      </c>
      <c r="FHA17" s="99">
        <f>FGZ17*FGY17</f>
        <v>3500.32</v>
      </c>
      <c r="FHB17" s="94">
        <f>FGU17-FGY17</f>
        <v>205</v>
      </c>
      <c r="FHC17" s="97">
        <v>16.77</v>
      </c>
      <c r="FHD17" s="99">
        <f>FHC17*FHB17</f>
        <v>3437.85</v>
      </c>
      <c r="FHE17" s="99">
        <f>FHD17+FHA17</f>
        <v>6938.17</v>
      </c>
      <c r="FHF17" s="94"/>
      <c r="FHG17" s="99">
        <f>FHE17+FHF17</f>
        <v>6938.17</v>
      </c>
      <c r="FHI17" s="49">
        <v>10</v>
      </c>
      <c r="FHJ17" s="94" t="s">
        <v>631</v>
      </c>
      <c r="FHK17" s="49">
        <v>372</v>
      </c>
      <c r="FHL17" s="49" t="s">
        <v>625</v>
      </c>
      <c r="FHM17" s="95" t="s">
        <v>632</v>
      </c>
      <c r="FHN17" s="49" t="s">
        <v>629</v>
      </c>
      <c r="FHO17" s="96">
        <v>167</v>
      </c>
      <c r="FHP17" s="97">
        <v>20.96</v>
      </c>
      <c r="FHQ17" s="99">
        <f>FHP17*FHO17</f>
        <v>3500.32</v>
      </c>
      <c r="FHR17" s="94">
        <f>FHK17-FHO17</f>
        <v>205</v>
      </c>
      <c r="FHS17" s="97">
        <v>16.77</v>
      </c>
      <c r="FHT17" s="99">
        <f>FHS17*FHR17</f>
        <v>3437.85</v>
      </c>
      <c r="FHU17" s="99">
        <f>FHT17+FHQ17</f>
        <v>6938.17</v>
      </c>
      <c r="FHV17" s="94"/>
      <c r="FHW17" s="99">
        <f>FHU17+FHV17</f>
        <v>6938.17</v>
      </c>
      <c r="FHY17" s="49">
        <v>10</v>
      </c>
      <c r="FHZ17" s="94" t="s">
        <v>631</v>
      </c>
      <c r="FIA17" s="49">
        <v>372</v>
      </c>
      <c r="FIB17" s="49" t="s">
        <v>625</v>
      </c>
      <c r="FIC17" s="95" t="s">
        <v>632</v>
      </c>
      <c r="FID17" s="49" t="s">
        <v>629</v>
      </c>
      <c r="FIE17" s="96">
        <v>167</v>
      </c>
      <c r="FIF17" s="97">
        <v>20.96</v>
      </c>
      <c r="FIG17" s="99">
        <f>FIF17*FIE17</f>
        <v>3500.32</v>
      </c>
      <c r="FIH17" s="94">
        <f>FIA17-FIE17</f>
        <v>205</v>
      </c>
      <c r="FII17" s="97">
        <v>16.77</v>
      </c>
      <c r="FIJ17" s="99">
        <f>FII17*FIH17</f>
        <v>3437.85</v>
      </c>
      <c r="FIK17" s="99">
        <f>FIJ17+FIG17</f>
        <v>6938.17</v>
      </c>
      <c r="FIL17" s="94"/>
      <c r="FIM17" s="99">
        <f>FIK17+FIL17</f>
        <v>6938.17</v>
      </c>
      <c r="FIO17" s="49">
        <v>10</v>
      </c>
      <c r="FIP17" s="94" t="s">
        <v>631</v>
      </c>
      <c r="FIQ17" s="49">
        <v>372</v>
      </c>
      <c r="FIR17" s="49" t="s">
        <v>625</v>
      </c>
      <c r="FIS17" s="95" t="s">
        <v>632</v>
      </c>
      <c r="FIT17" s="49" t="s">
        <v>629</v>
      </c>
      <c r="FIU17" s="96">
        <v>167</v>
      </c>
      <c r="FIV17" s="97">
        <v>20.96</v>
      </c>
      <c r="FIW17" s="99">
        <f>FIV17*FIU17</f>
        <v>3500.32</v>
      </c>
      <c r="FIX17" s="94">
        <f>FIQ17-FIU17</f>
        <v>205</v>
      </c>
      <c r="FIY17" s="97">
        <v>16.77</v>
      </c>
      <c r="FIZ17" s="99">
        <f>FIY17*FIX17</f>
        <v>3437.85</v>
      </c>
      <c r="FJA17" s="99">
        <f>FIZ17+FIW17</f>
        <v>6938.17</v>
      </c>
      <c r="FJB17" s="94"/>
      <c r="FJC17" s="99">
        <f>FJA17+FJB17</f>
        <v>6938.17</v>
      </c>
      <c r="FJE17" s="49">
        <v>10</v>
      </c>
      <c r="FJF17" s="94" t="s">
        <v>631</v>
      </c>
      <c r="FJG17" s="49">
        <v>372</v>
      </c>
      <c r="FJH17" s="49" t="s">
        <v>625</v>
      </c>
      <c r="FJI17" s="95" t="s">
        <v>632</v>
      </c>
      <c r="FJJ17" s="49" t="s">
        <v>629</v>
      </c>
      <c r="FJK17" s="96">
        <v>167</v>
      </c>
      <c r="FJL17" s="97">
        <v>20.96</v>
      </c>
      <c r="FJM17" s="99">
        <f>FJL17*FJK17</f>
        <v>3500.32</v>
      </c>
      <c r="FJN17" s="94">
        <f>FJG17-FJK17</f>
        <v>205</v>
      </c>
      <c r="FJO17" s="97">
        <v>16.77</v>
      </c>
      <c r="FJP17" s="99">
        <f>FJO17*FJN17</f>
        <v>3437.85</v>
      </c>
      <c r="FJQ17" s="99">
        <f>FJP17+FJM17</f>
        <v>6938.17</v>
      </c>
      <c r="FJR17" s="94"/>
      <c r="FJS17" s="99">
        <f>FJQ17+FJR17</f>
        <v>6938.17</v>
      </c>
      <c r="FJU17" s="49">
        <v>10</v>
      </c>
      <c r="FJV17" s="94" t="s">
        <v>631</v>
      </c>
      <c r="FJW17" s="49">
        <v>372</v>
      </c>
      <c r="FJX17" s="49" t="s">
        <v>625</v>
      </c>
      <c r="FJY17" s="95" t="s">
        <v>632</v>
      </c>
      <c r="FJZ17" s="49" t="s">
        <v>629</v>
      </c>
      <c r="FKA17" s="96">
        <v>167</v>
      </c>
      <c r="FKB17" s="97">
        <v>20.96</v>
      </c>
      <c r="FKC17" s="99">
        <f>FKB17*FKA17</f>
        <v>3500.32</v>
      </c>
      <c r="FKD17" s="94">
        <f>FJW17-FKA17</f>
        <v>205</v>
      </c>
      <c r="FKE17" s="97">
        <v>16.77</v>
      </c>
      <c r="FKF17" s="99">
        <f>FKE17*FKD17</f>
        <v>3437.85</v>
      </c>
      <c r="FKG17" s="99">
        <f>FKF17+FKC17</f>
        <v>6938.17</v>
      </c>
      <c r="FKH17" s="94"/>
      <c r="FKI17" s="99">
        <f>FKG17+FKH17</f>
        <v>6938.17</v>
      </c>
      <c r="FKK17" s="49">
        <v>10</v>
      </c>
      <c r="FKL17" s="94" t="s">
        <v>631</v>
      </c>
      <c r="FKM17" s="49">
        <v>372</v>
      </c>
      <c r="FKN17" s="49" t="s">
        <v>625</v>
      </c>
      <c r="FKO17" s="95" t="s">
        <v>632</v>
      </c>
      <c r="FKP17" s="49" t="s">
        <v>629</v>
      </c>
      <c r="FKQ17" s="96">
        <v>167</v>
      </c>
      <c r="FKR17" s="97">
        <v>20.96</v>
      </c>
      <c r="FKS17" s="99">
        <f>FKR17*FKQ17</f>
        <v>3500.32</v>
      </c>
      <c r="FKT17" s="94">
        <f>FKM17-FKQ17</f>
        <v>205</v>
      </c>
      <c r="FKU17" s="97">
        <v>16.77</v>
      </c>
      <c r="FKV17" s="99">
        <f>FKU17*FKT17</f>
        <v>3437.85</v>
      </c>
      <c r="FKW17" s="99">
        <f>FKV17+FKS17</f>
        <v>6938.17</v>
      </c>
      <c r="FKX17" s="94"/>
      <c r="FKY17" s="99">
        <f>FKW17+FKX17</f>
        <v>6938.17</v>
      </c>
      <c r="FLA17" s="49">
        <v>10</v>
      </c>
      <c r="FLB17" s="94" t="s">
        <v>631</v>
      </c>
      <c r="FLC17" s="49">
        <v>372</v>
      </c>
      <c r="FLD17" s="49" t="s">
        <v>625</v>
      </c>
      <c r="FLE17" s="95" t="s">
        <v>632</v>
      </c>
      <c r="FLF17" s="49" t="s">
        <v>629</v>
      </c>
      <c r="FLG17" s="96">
        <v>167</v>
      </c>
      <c r="FLH17" s="97">
        <v>20.96</v>
      </c>
      <c r="FLI17" s="99">
        <f>FLH17*FLG17</f>
        <v>3500.32</v>
      </c>
      <c r="FLJ17" s="94">
        <f>FLC17-FLG17</f>
        <v>205</v>
      </c>
      <c r="FLK17" s="97">
        <v>16.77</v>
      </c>
      <c r="FLL17" s="99">
        <f>FLK17*FLJ17</f>
        <v>3437.85</v>
      </c>
      <c r="FLM17" s="99">
        <f>FLL17+FLI17</f>
        <v>6938.17</v>
      </c>
      <c r="FLN17" s="94"/>
      <c r="FLO17" s="99">
        <f>FLM17+FLN17</f>
        <v>6938.17</v>
      </c>
      <c r="FLQ17" s="49">
        <v>10</v>
      </c>
      <c r="FLR17" s="94" t="s">
        <v>631</v>
      </c>
      <c r="FLS17" s="49">
        <v>372</v>
      </c>
      <c r="FLT17" s="49" t="s">
        <v>625</v>
      </c>
      <c r="FLU17" s="95" t="s">
        <v>632</v>
      </c>
      <c r="FLV17" s="49" t="s">
        <v>629</v>
      </c>
      <c r="FLW17" s="96">
        <v>167</v>
      </c>
      <c r="FLX17" s="97">
        <v>20.96</v>
      </c>
      <c r="FLY17" s="99">
        <f>FLX17*FLW17</f>
        <v>3500.32</v>
      </c>
      <c r="FLZ17" s="94">
        <f>FLS17-FLW17</f>
        <v>205</v>
      </c>
      <c r="FMA17" s="97">
        <v>16.77</v>
      </c>
      <c r="FMB17" s="99">
        <f>FMA17*FLZ17</f>
        <v>3437.85</v>
      </c>
      <c r="FMC17" s="99">
        <f>FMB17+FLY17</f>
        <v>6938.17</v>
      </c>
      <c r="FMD17" s="94"/>
      <c r="FME17" s="99">
        <f>FMC17+FMD17</f>
        <v>6938.17</v>
      </c>
      <c r="FMG17" s="49">
        <v>10</v>
      </c>
      <c r="FMH17" s="94" t="s">
        <v>631</v>
      </c>
      <c r="FMI17" s="49">
        <v>372</v>
      </c>
      <c r="FMJ17" s="49" t="s">
        <v>625</v>
      </c>
      <c r="FMK17" s="95" t="s">
        <v>632</v>
      </c>
      <c r="FML17" s="49" t="s">
        <v>629</v>
      </c>
      <c r="FMM17" s="96">
        <v>167</v>
      </c>
      <c r="FMN17" s="97">
        <v>20.96</v>
      </c>
      <c r="FMO17" s="99">
        <f>FMN17*FMM17</f>
        <v>3500.32</v>
      </c>
      <c r="FMP17" s="94">
        <f>FMI17-FMM17</f>
        <v>205</v>
      </c>
      <c r="FMQ17" s="97">
        <v>16.77</v>
      </c>
      <c r="FMR17" s="99">
        <f>FMQ17*FMP17</f>
        <v>3437.85</v>
      </c>
      <c r="FMS17" s="99">
        <f>FMR17+FMO17</f>
        <v>6938.17</v>
      </c>
      <c r="FMT17" s="94"/>
      <c r="FMU17" s="99">
        <f>FMS17+FMT17</f>
        <v>6938.17</v>
      </c>
      <c r="FMW17" s="49">
        <v>10</v>
      </c>
      <c r="FMX17" s="94" t="s">
        <v>631</v>
      </c>
      <c r="FMY17" s="49">
        <v>372</v>
      </c>
      <c r="FMZ17" s="49" t="s">
        <v>625</v>
      </c>
      <c r="FNA17" s="95" t="s">
        <v>632</v>
      </c>
      <c r="FNB17" s="49" t="s">
        <v>629</v>
      </c>
      <c r="FNC17" s="96">
        <v>167</v>
      </c>
      <c r="FND17" s="97">
        <v>20.96</v>
      </c>
      <c r="FNE17" s="99">
        <f>FND17*FNC17</f>
        <v>3500.32</v>
      </c>
      <c r="FNF17" s="94">
        <f>FMY17-FNC17</f>
        <v>205</v>
      </c>
      <c r="FNG17" s="97">
        <v>16.77</v>
      </c>
      <c r="FNH17" s="99">
        <f>FNG17*FNF17</f>
        <v>3437.85</v>
      </c>
      <c r="FNI17" s="99">
        <f>FNH17+FNE17</f>
        <v>6938.17</v>
      </c>
      <c r="FNJ17" s="94"/>
      <c r="FNK17" s="99">
        <f>FNI17+FNJ17</f>
        <v>6938.17</v>
      </c>
      <c r="FNM17" s="49">
        <v>10</v>
      </c>
      <c r="FNN17" s="94" t="s">
        <v>631</v>
      </c>
      <c r="FNO17" s="49">
        <v>372</v>
      </c>
      <c r="FNP17" s="49" t="s">
        <v>625</v>
      </c>
      <c r="FNQ17" s="95" t="s">
        <v>632</v>
      </c>
      <c r="FNR17" s="49" t="s">
        <v>629</v>
      </c>
      <c r="FNS17" s="96">
        <v>167</v>
      </c>
      <c r="FNT17" s="97">
        <v>20.96</v>
      </c>
      <c r="FNU17" s="99">
        <f>FNT17*FNS17</f>
        <v>3500.32</v>
      </c>
      <c r="FNV17" s="94">
        <f>FNO17-FNS17</f>
        <v>205</v>
      </c>
      <c r="FNW17" s="97">
        <v>16.77</v>
      </c>
      <c r="FNX17" s="99">
        <f>FNW17*FNV17</f>
        <v>3437.85</v>
      </c>
      <c r="FNY17" s="99">
        <f>FNX17+FNU17</f>
        <v>6938.17</v>
      </c>
      <c r="FNZ17" s="94"/>
      <c r="FOA17" s="99">
        <f>FNY17+FNZ17</f>
        <v>6938.17</v>
      </c>
      <c r="FOC17" s="49">
        <v>10</v>
      </c>
      <c r="FOD17" s="94" t="s">
        <v>631</v>
      </c>
      <c r="FOE17" s="49">
        <v>372</v>
      </c>
      <c r="FOF17" s="49" t="s">
        <v>625</v>
      </c>
      <c r="FOG17" s="95" t="s">
        <v>632</v>
      </c>
      <c r="FOH17" s="49" t="s">
        <v>629</v>
      </c>
      <c r="FOI17" s="96">
        <v>167</v>
      </c>
      <c r="FOJ17" s="97">
        <v>20.96</v>
      </c>
      <c r="FOK17" s="99">
        <f>FOJ17*FOI17</f>
        <v>3500.32</v>
      </c>
      <c r="FOL17" s="94">
        <f>FOE17-FOI17</f>
        <v>205</v>
      </c>
      <c r="FOM17" s="97">
        <v>16.77</v>
      </c>
      <c r="FON17" s="99">
        <f>FOM17*FOL17</f>
        <v>3437.85</v>
      </c>
      <c r="FOO17" s="99">
        <f>FON17+FOK17</f>
        <v>6938.17</v>
      </c>
      <c r="FOP17" s="94"/>
      <c r="FOQ17" s="99">
        <f>FOO17+FOP17</f>
        <v>6938.17</v>
      </c>
      <c r="FOS17" s="49">
        <v>10</v>
      </c>
      <c r="FOT17" s="94" t="s">
        <v>631</v>
      </c>
      <c r="FOU17" s="49">
        <v>372</v>
      </c>
      <c r="FOV17" s="49" t="s">
        <v>625</v>
      </c>
      <c r="FOW17" s="95" t="s">
        <v>632</v>
      </c>
      <c r="FOX17" s="49" t="s">
        <v>629</v>
      </c>
      <c r="FOY17" s="96">
        <v>167</v>
      </c>
      <c r="FOZ17" s="97">
        <v>20.96</v>
      </c>
      <c r="FPA17" s="99">
        <f>FOZ17*FOY17</f>
        <v>3500.32</v>
      </c>
      <c r="FPB17" s="94">
        <f>FOU17-FOY17</f>
        <v>205</v>
      </c>
      <c r="FPC17" s="97">
        <v>16.77</v>
      </c>
      <c r="FPD17" s="99">
        <f>FPC17*FPB17</f>
        <v>3437.85</v>
      </c>
      <c r="FPE17" s="99">
        <f>FPD17+FPA17</f>
        <v>6938.17</v>
      </c>
      <c r="FPF17" s="94"/>
      <c r="FPG17" s="99">
        <f>FPE17+FPF17</f>
        <v>6938.17</v>
      </c>
      <c r="FPI17" s="49">
        <v>10</v>
      </c>
      <c r="FPJ17" s="94" t="s">
        <v>631</v>
      </c>
      <c r="FPK17" s="49">
        <v>372</v>
      </c>
      <c r="FPL17" s="49" t="s">
        <v>625</v>
      </c>
      <c r="FPM17" s="95" t="s">
        <v>632</v>
      </c>
      <c r="FPN17" s="49" t="s">
        <v>629</v>
      </c>
      <c r="FPO17" s="96">
        <v>167</v>
      </c>
      <c r="FPP17" s="97">
        <v>20.96</v>
      </c>
      <c r="FPQ17" s="99">
        <f>FPP17*FPO17</f>
        <v>3500.32</v>
      </c>
      <c r="FPR17" s="94">
        <f>FPK17-FPO17</f>
        <v>205</v>
      </c>
      <c r="FPS17" s="97">
        <v>16.77</v>
      </c>
      <c r="FPT17" s="99">
        <f>FPS17*FPR17</f>
        <v>3437.85</v>
      </c>
      <c r="FPU17" s="99">
        <f>FPT17+FPQ17</f>
        <v>6938.17</v>
      </c>
      <c r="FPV17" s="94"/>
      <c r="FPW17" s="99">
        <f>FPU17+FPV17</f>
        <v>6938.17</v>
      </c>
      <c r="FPY17" s="49">
        <v>10</v>
      </c>
      <c r="FPZ17" s="94" t="s">
        <v>631</v>
      </c>
      <c r="FQA17" s="49">
        <v>372</v>
      </c>
      <c r="FQB17" s="49" t="s">
        <v>625</v>
      </c>
      <c r="FQC17" s="95" t="s">
        <v>632</v>
      </c>
      <c r="FQD17" s="49" t="s">
        <v>629</v>
      </c>
      <c r="FQE17" s="96">
        <v>167</v>
      </c>
      <c r="FQF17" s="97">
        <v>20.96</v>
      </c>
      <c r="FQG17" s="99">
        <f>FQF17*FQE17</f>
        <v>3500.32</v>
      </c>
      <c r="FQH17" s="94">
        <f>FQA17-FQE17</f>
        <v>205</v>
      </c>
      <c r="FQI17" s="97">
        <v>16.77</v>
      </c>
      <c r="FQJ17" s="99">
        <f>FQI17*FQH17</f>
        <v>3437.85</v>
      </c>
      <c r="FQK17" s="99">
        <f>FQJ17+FQG17</f>
        <v>6938.17</v>
      </c>
      <c r="FQL17" s="94"/>
      <c r="FQM17" s="99">
        <f>FQK17+FQL17</f>
        <v>6938.17</v>
      </c>
      <c r="FQO17" s="49">
        <v>10</v>
      </c>
      <c r="FQP17" s="94" t="s">
        <v>631</v>
      </c>
      <c r="FQQ17" s="49">
        <v>372</v>
      </c>
      <c r="FQR17" s="49" t="s">
        <v>625</v>
      </c>
      <c r="FQS17" s="95" t="s">
        <v>632</v>
      </c>
      <c r="FQT17" s="49" t="s">
        <v>629</v>
      </c>
      <c r="FQU17" s="96">
        <v>167</v>
      </c>
      <c r="FQV17" s="97">
        <v>20.96</v>
      </c>
      <c r="FQW17" s="99">
        <f>FQV17*FQU17</f>
        <v>3500.32</v>
      </c>
      <c r="FQX17" s="94">
        <f>FQQ17-FQU17</f>
        <v>205</v>
      </c>
      <c r="FQY17" s="97">
        <v>16.77</v>
      </c>
      <c r="FQZ17" s="99">
        <f>FQY17*FQX17</f>
        <v>3437.85</v>
      </c>
      <c r="FRA17" s="99">
        <f>FQZ17+FQW17</f>
        <v>6938.17</v>
      </c>
      <c r="FRB17" s="94"/>
      <c r="FRC17" s="99">
        <f>FRA17+FRB17</f>
        <v>6938.17</v>
      </c>
      <c r="FRE17" s="49">
        <v>10</v>
      </c>
      <c r="FRF17" s="94" t="s">
        <v>631</v>
      </c>
      <c r="FRG17" s="49">
        <v>372</v>
      </c>
      <c r="FRH17" s="49" t="s">
        <v>625</v>
      </c>
      <c r="FRI17" s="95" t="s">
        <v>632</v>
      </c>
      <c r="FRJ17" s="49" t="s">
        <v>629</v>
      </c>
      <c r="FRK17" s="96">
        <v>167</v>
      </c>
      <c r="FRL17" s="97">
        <v>20.96</v>
      </c>
      <c r="FRM17" s="99">
        <f>FRL17*FRK17</f>
        <v>3500.32</v>
      </c>
      <c r="FRN17" s="94">
        <f>FRG17-FRK17</f>
        <v>205</v>
      </c>
      <c r="FRO17" s="97">
        <v>16.77</v>
      </c>
      <c r="FRP17" s="99">
        <f>FRO17*FRN17</f>
        <v>3437.85</v>
      </c>
      <c r="FRQ17" s="99">
        <f>FRP17+FRM17</f>
        <v>6938.17</v>
      </c>
      <c r="FRR17" s="94"/>
      <c r="FRS17" s="99">
        <f>FRQ17+FRR17</f>
        <v>6938.17</v>
      </c>
      <c r="FRU17" s="49">
        <v>10</v>
      </c>
      <c r="FRV17" s="94" t="s">
        <v>631</v>
      </c>
      <c r="FRW17" s="49">
        <v>372</v>
      </c>
      <c r="FRX17" s="49" t="s">
        <v>625</v>
      </c>
      <c r="FRY17" s="95" t="s">
        <v>632</v>
      </c>
      <c r="FRZ17" s="49" t="s">
        <v>629</v>
      </c>
      <c r="FSA17" s="96">
        <v>167</v>
      </c>
      <c r="FSB17" s="97">
        <v>20.96</v>
      </c>
      <c r="FSC17" s="99">
        <f>FSB17*FSA17</f>
        <v>3500.32</v>
      </c>
      <c r="FSD17" s="94">
        <f>FRW17-FSA17</f>
        <v>205</v>
      </c>
      <c r="FSE17" s="97">
        <v>16.77</v>
      </c>
      <c r="FSF17" s="99">
        <f>FSE17*FSD17</f>
        <v>3437.85</v>
      </c>
      <c r="FSG17" s="99">
        <f>FSF17+FSC17</f>
        <v>6938.17</v>
      </c>
      <c r="FSH17" s="94"/>
      <c r="FSI17" s="99">
        <f>FSG17+FSH17</f>
        <v>6938.17</v>
      </c>
      <c r="FSK17" s="49">
        <v>10</v>
      </c>
      <c r="FSL17" s="94" t="s">
        <v>631</v>
      </c>
      <c r="FSM17" s="49">
        <v>372</v>
      </c>
      <c r="FSN17" s="49" t="s">
        <v>625</v>
      </c>
      <c r="FSO17" s="95" t="s">
        <v>632</v>
      </c>
      <c r="FSP17" s="49" t="s">
        <v>629</v>
      </c>
      <c r="FSQ17" s="96">
        <v>167</v>
      </c>
      <c r="FSR17" s="97">
        <v>20.96</v>
      </c>
      <c r="FSS17" s="99">
        <f>FSR17*FSQ17</f>
        <v>3500.32</v>
      </c>
      <c r="FST17" s="94">
        <f>FSM17-FSQ17</f>
        <v>205</v>
      </c>
      <c r="FSU17" s="97">
        <v>16.77</v>
      </c>
      <c r="FSV17" s="99">
        <f>FSU17*FST17</f>
        <v>3437.85</v>
      </c>
      <c r="FSW17" s="99">
        <f>FSV17+FSS17</f>
        <v>6938.17</v>
      </c>
      <c r="FSX17" s="94"/>
      <c r="FSY17" s="99">
        <f>FSW17+FSX17</f>
        <v>6938.17</v>
      </c>
      <c r="FTA17" s="49">
        <v>10</v>
      </c>
      <c r="FTB17" s="94" t="s">
        <v>631</v>
      </c>
      <c r="FTC17" s="49">
        <v>372</v>
      </c>
      <c r="FTD17" s="49" t="s">
        <v>625</v>
      </c>
      <c r="FTE17" s="95" t="s">
        <v>632</v>
      </c>
      <c r="FTF17" s="49" t="s">
        <v>629</v>
      </c>
      <c r="FTG17" s="96">
        <v>167</v>
      </c>
      <c r="FTH17" s="97">
        <v>20.96</v>
      </c>
      <c r="FTI17" s="99">
        <f>FTH17*FTG17</f>
        <v>3500.32</v>
      </c>
      <c r="FTJ17" s="94">
        <f>FTC17-FTG17</f>
        <v>205</v>
      </c>
      <c r="FTK17" s="97">
        <v>16.77</v>
      </c>
      <c r="FTL17" s="99">
        <f>FTK17*FTJ17</f>
        <v>3437.85</v>
      </c>
      <c r="FTM17" s="99">
        <f>FTL17+FTI17</f>
        <v>6938.17</v>
      </c>
      <c r="FTN17" s="94"/>
      <c r="FTO17" s="99">
        <f>FTM17+FTN17</f>
        <v>6938.17</v>
      </c>
      <c r="FTQ17" s="49">
        <v>10</v>
      </c>
      <c r="FTR17" s="94" t="s">
        <v>631</v>
      </c>
      <c r="FTS17" s="49">
        <v>372</v>
      </c>
      <c r="FTT17" s="49" t="s">
        <v>625</v>
      </c>
      <c r="FTU17" s="95" t="s">
        <v>632</v>
      </c>
      <c r="FTV17" s="49" t="s">
        <v>629</v>
      </c>
      <c r="FTW17" s="96">
        <v>167</v>
      </c>
      <c r="FTX17" s="97">
        <v>20.96</v>
      </c>
      <c r="FTY17" s="99">
        <f>FTX17*FTW17</f>
        <v>3500.32</v>
      </c>
      <c r="FTZ17" s="94">
        <f>FTS17-FTW17</f>
        <v>205</v>
      </c>
      <c r="FUA17" s="97">
        <v>16.77</v>
      </c>
      <c r="FUB17" s="99">
        <f>FUA17*FTZ17</f>
        <v>3437.85</v>
      </c>
      <c r="FUC17" s="99">
        <f>FUB17+FTY17</f>
        <v>6938.17</v>
      </c>
      <c r="FUD17" s="94"/>
      <c r="FUE17" s="99">
        <f>FUC17+FUD17</f>
        <v>6938.17</v>
      </c>
      <c r="FUG17" s="49">
        <v>10</v>
      </c>
      <c r="FUH17" s="94" t="s">
        <v>631</v>
      </c>
      <c r="FUI17" s="49">
        <v>372</v>
      </c>
      <c r="FUJ17" s="49" t="s">
        <v>625</v>
      </c>
      <c r="FUK17" s="95" t="s">
        <v>632</v>
      </c>
      <c r="FUL17" s="49" t="s">
        <v>629</v>
      </c>
      <c r="FUM17" s="96">
        <v>167</v>
      </c>
      <c r="FUN17" s="97">
        <v>20.96</v>
      </c>
      <c r="FUO17" s="99">
        <f>FUN17*FUM17</f>
        <v>3500.32</v>
      </c>
      <c r="FUP17" s="94">
        <f>FUI17-FUM17</f>
        <v>205</v>
      </c>
      <c r="FUQ17" s="97">
        <v>16.77</v>
      </c>
      <c r="FUR17" s="99">
        <f>FUQ17*FUP17</f>
        <v>3437.85</v>
      </c>
      <c r="FUS17" s="99">
        <f>FUR17+FUO17</f>
        <v>6938.17</v>
      </c>
      <c r="FUT17" s="94"/>
      <c r="FUU17" s="99">
        <f>FUS17+FUT17</f>
        <v>6938.17</v>
      </c>
      <c r="FUW17" s="49">
        <v>10</v>
      </c>
      <c r="FUX17" s="94" t="s">
        <v>631</v>
      </c>
      <c r="FUY17" s="49">
        <v>372</v>
      </c>
      <c r="FUZ17" s="49" t="s">
        <v>625</v>
      </c>
      <c r="FVA17" s="95" t="s">
        <v>632</v>
      </c>
      <c r="FVB17" s="49" t="s">
        <v>629</v>
      </c>
      <c r="FVC17" s="96">
        <v>167</v>
      </c>
      <c r="FVD17" s="97">
        <v>20.96</v>
      </c>
      <c r="FVE17" s="99">
        <f>FVD17*FVC17</f>
        <v>3500.32</v>
      </c>
      <c r="FVF17" s="94">
        <f>FUY17-FVC17</f>
        <v>205</v>
      </c>
      <c r="FVG17" s="97">
        <v>16.77</v>
      </c>
      <c r="FVH17" s="99">
        <f>FVG17*FVF17</f>
        <v>3437.85</v>
      </c>
      <c r="FVI17" s="99">
        <f>FVH17+FVE17</f>
        <v>6938.17</v>
      </c>
      <c r="FVJ17" s="94"/>
      <c r="FVK17" s="99">
        <f>FVI17+FVJ17</f>
        <v>6938.17</v>
      </c>
      <c r="FVM17" s="49">
        <v>10</v>
      </c>
      <c r="FVN17" s="94" t="s">
        <v>631</v>
      </c>
      <c r="FVO17" s="49">
        <v>372</v>
      </c>
      <c r="FVP17" s="49" t="s">
        <v>625</v>
      </c>
      <c r="FVQ17" s="95" t="s">
        <v>632</v>
      </c>
      <c r="FVR17" s="49" t="s">
        <v>629</v>
      </c>
      <c r="FVS17" s="96">
        <v>167</v>
      </c>
      <c r="FVT17" s="97">
        <v>20.96</v>
      </c>
      <c r="FVU17" s="99">
        <f>FVT17*FVS17</f>
        <v>3500.32</v>
      </c>
      <c r="FVV17" s="94">
        <f>FVO17-FVS17</f>
        <v>205</v>
      </c>
      <c r="FVW17" s="97">
        <v>16.77</v>
      </c>
      <c r="FVX17" s="99">
        <f>FVW17*FVV17</f>
        <v>3437.85</v>
      </c>
      <c r="FVY17" s="99">
        <f>FVX17+FVU17</f>
        <v>6938.17</v>
      </c>
      <c r="FVZ17" s="94"/>
      <c r="FWA17" s="99">
        <f>FVY17+FVZ17</f>
        <v>6938.17</v>
      </c>
      <c r="FWC17" s="49">
        <v>10</v>
      </c>
      <c r="FWD17" s="94" t="s">
        <v>631</v>
      </c>
      <c r="FWE17" s="49">
        <v>372</v>
      </c>
      <c r="FWF17" s="49" t="s">
        <v>625</v>
      </c>
      <c r="FWG17" s="95" t="s">
        <v>632</v>
      </c>
      <c r="FWH17" s="49" t="s">
        <v>629</v>
      </c>
      <c r="FWI17" s="96">
        <v>167</v>
      </c>
      <c r="FWJ17" s="97">
        <v>20.96</v>
      </c>
      <c r="FWK17" s="99">
        <f>FWJ17*FWI17</f>
        <v>3500.32</v>
      </c>
      <c r="FWL17" s="94">
        <f>FWE17-FWI17</f>
        <v>205</v>
      </c>
      <c r="FWM17" s="97">
        <v>16.77</v>
      </c>
      <c r="FWN17" s="99">
        <f>FWM17*FWL17</f>
        <v>3437.85</v>
      </c>
      <c r="FWO17" s="99">
        <f>FWN17+FWK17</f>
        <v>6938.17</v>
      </c>
      <c r="FWP17" s="94"/>
      <c r="FWQ17" s="99">
        <f>FWO17+FWP17</f>
        <v>6938.17</v>
      </c>
      <c r="FWS17" s="49">
        <v>10</v>
      </c>
      <c r="FWT17" s="94" t="s">
        <v>631</v>
      </c>
      <c r="FWU17" s="49">
        <v>372</v>
      </c>
      <c r="FWV17" s="49" t="s">
        <v>625</v>
      </c>
      <c r="FWW17" s="95" t="s">
        <v>632</v>
      </c>
      <c r="FWX17" s="49" t="s">
        <v>629</v>
      </c>
      <c r="FWY17" s="96">
        <v>167</v>
      </c>
      <c r="FWZ17" s="97">
        <v>20.96</v>
      </c>
      <c r="FXA17" s="99">
        <f>FWZ17*FWY17</f>
        <v>3500.32</v>
      </c>
      <c r="FXB17" s="94">
        <f>FWU17-FWY17</f>
        <v>205</v>
      </c>
      <c r="FXC17" s="97">
        <v>16.77</v>
      </c>
      <c r="FXD17" s="99">
        <f>FXC17*FXB17</f>
        <v>3437.85</v>
      </c>
      <c r="FXE17" s="99">
        <f>FXD17+FXA17</f>
        <v>6938.17</v>
      </c>
      <c r="FXF17" s="94"/>
      <c r="FXG17" s="99">
        <f>FXE17+FXF17</f>
        <v>6938.17</v>
      </c>
      <c r="FXI17" s="49">
        <v>10</v>
      </c>
      <c r="FXJ17" s="94" t="s">
        <v>631</v>
      </c>
      <c r="FXK17" s="49">
        <v>372</v>
      </c>
      <c r="FXL17" s="49" t="s">
        <v>625</v>
      </c>
      <c r="FXM17" s="95" t="s">
        <v>632</v>
      </c>
      <c r="FXN17" s="49" t="s">
        <v>629</v>
      </c>
      <c r="FXO17" s="96">
        <v>167</v>
      </c>
      <c r="FXP17" s="97">
        <v>20.96</v>
      </c>
      <c r="FXQ17" s="99">
        <f>FXP17*FXO17</f>
        <v>3500.32</v>
      </c>
      <c r="FXR17" s="94">
        <f>FXK17-FXO17</f>
        <v>205</v>
      </c>
      <c r="FXS17" s="97">
        <v>16.77</v>
      </c>
      <c r="FXT17" s="99">
        <f>FXS17*FXR17</f>
        <v>3437.85</v>
      </c>
      <c r="FXU17" s="99">
        <f>FXT17+FXQ17</f>
        <v>6938.17</v>
      </c>
      <c r="FXV17" s="94"/>
      <c r="FXW17" s="99">
        <f>FXU17+FXV17</f>
        <v>6938.17</v>
      </c>
      <c r="FXY17" s="49">
        <v>10</v>
      </c>
      <c r="FXZ17" s="94" t="s">
        <v>631</v>
      </c>
      <c r="FYA17" s="49">
        <v>372</v>
      </c>
      <c r="FYB17" s="49" t="s">
        <v>625</v>
      </c>
      <c r="FYC17" s="95" t="s">
        <v>632</v>
      </c>
      <c r="FYD17" s="49" t="s">
        <v>629</v>
      </c>
      <c r="FYE17" s="96">
        <v>167</v>
      </c>
      <c r="FYF17" s="97">
        <v>20.96</v>
      </c>
      <c r="FYG17" s="99">
        <f>FYF17*FYE17</f>
        <v>3500.32</v>
      </c>
      <c r="FYH17" s="94">
        <f>FYA17-FYE17</f>
        <v>205</v>
      </c>
      <c r="FYI17" s="97">
        <v>16.77</v>
      </c>
      <c r="FYJ17" s="99">
        <f>FYI17*FYH17</f>
        <v>3437.85</v>
      </c>
      <c r="FYK17" s="99">
        <f>FYJ17+FYG17</f>
        <v>6938.17</v>
      </c>
      <c r="FYL17" s="94"/>
      <c r="FYM17" s="99">
        <f>FYK17+FYL17</f>
        <v>6938.17</v>
      </c>
      <c r="FYO17" s="49">
        <v>10</v>
      </c>
      <c r="FYP17" s="94" t="s">
        <v>631</v>
      </c>
      <c r="FYQ17" s="49">
        <v>372</v>
      </c>
      <c r="FYR17" s="49" t="s">
        <v>625</v>
      </c>
      <c r="FYS17" s="95" t="s">
        <v>632</v>
      </c>
      <c r="FYT17" s="49" t="s">
        <v>629</v>
      </c>
      <c r="FYU17" s="96">
        <v>167</v>
      </c>
      <c r="FYV17" s="97">
        <v>20.96</v>
      </c>
      <c r="FYW17" s="99">
        <f>FYV17*FYU17</f>
        <v>3500.32</v>
      </c>
      <c r="FYX17" s="94">
        <f>FYQ17-FYU17</f>
        <v>205</v>
      </c>
      <c r="FYY17" s="97">
        <v>16.77</v>
      </c>
      <c r="FYZ17" s="99">
        <f>FYY17*FYX17</f>
        <v>3437.85</v>
      </c>
      <c r="FZA17" s="99">
        <f>FYZ17+FYW17</f>
        <v>6938.17</v>
      </c>
      <c r="FZB17" s="94"/>
      <c r="FZC17" s="99">
        <f>FZA17+FZB17</f>
        <v>6938.17</v>
      </c>
      <c r="FZE17" s="49">
        <v>10</v>
      </c>
      <c r="FZF17" s="94" t="s">
        <v>631</v>
      </c>
      <c r="FZG17" s="49">
        <v>372</v>
      </c>
      <c r="FZH17" s="49" t="s">
        <v>625</v>
      </c>
      <c r="FZI17" s="95" t="s">
        <v>632</v>
      </c>
      <c r="FZJ17" s="49" t="s">
        <v>629</v>
      </c>
      <c r="FZK17" s="96">
        <v>167</v>
      </c>
      <c r="FZL17" s="97">
        <v>20.96</v>
      </c>
      <c r="FZM17" s="99">
        <f>FZL17*FZK17</f>
        <v>3500.32</v>
      </c>
      <c r="FZN17" s="94">
        <f>FZG17-FZK17</f>
        <v>205</v>
      </c>
      <c r="FZO17" s="97">
        <v>16.77</v>
      </c>
      <c r="FZP17" s="99">
        <f>FZO17*FZN17</f>
        <v>3437.85</v>
      </c>
      <c r="FZQ17" s="99">
        <f>FZP17+FZM17</f>
        <v>6938.17</v>
      </c>
      <c r="FZR17" s="94"/>
      <c r="FZS17" s="99">
        <f>FZQ17+FZR17</f>
        <v>6938.17</v>
      </c>
      <c r="FZU17" s="49">
        <v>10</v>
      </c>
      <c r="FZV17" s="94" t="s">
        <v>631</v>
      </c>
      <c r="FZW17" s="49">
        <v>372</v>
      </c>
      <c r="FZX17" s="49" t="s">
        <v>625</v>
      </c>
      <c r="FZY17" s="95" t="s">
        <v>632</v>
      </c>
      <c r="FZZ17" s="49" t="s">
        <v>629</v>
      </c>
      <c r="GAA17" s="96">
        <v>167</v>
      </c>
      <c r="GAB17" s="97">
        <v>20.96</v>
      </c>
      <c r="GAC17" s="99">
        <f>GAB17*GAA17</f>
        <v>3500.32</v>
      </c>
      <c r="GAD17" s="94">
        <f>FZW17-GAA17</f>
        <v>205</v>
      </c>
      <c r="GAE17" s="97">
        <v>16.77</v>
      </c>
      <c r="GAF17" s="99">
        <f>GAE17*GAD17</f>
        <v>3437.85</v>
      </c>
      <c r="GAG17" s="99">
        <f>GAF17+GAC17</f>
        <v>6938.17</v>
      </c>
      <c r="GAH17" s="94"/>
      <c r="GAI17" s="99">
        <f>GAG17+GAH17</f>
        <v>6938.17</v>
      </c>
      <c r="GAK17" s="49">
        <v>10</v>
      </c>
      <c r="GAL17" s="94" t="s">
        <v>631</v>
      </c>
      <c r="GAM17" s="49">
        <v>372</v>
      </c>
      <c r="GAN17" s="49" t="s">
        <v>625</v>
      </c>
      <c r="GAO17" s="95" t="s">
        <v>632</v>
      </c>
      <c r="GAP17" s="49" t="s">
        <v>629</v>
      </c>
      <c r="GAQ17" s="96">
        <v>167</v>
      </c>
      <c r="GAR17" s="97">
        <v>20.96</v>
      </c>
      <c r="GAS17" s="99">
        <f>GAR17*GAQ17</f>
        <v>3500.32</v>
      </c>
      <c r="GAT17" s="94">
        <f>GAM17-GAQ17</f>
        <v>205</v>
      </c>
      <c r="GAU17" s="97">
        <v>16.77</v>
      </c>
      <c r="GAV17" s="99">
        <f>GAU17*GAT17</f>
        <v>3437.85</v>
      </c>
      <c r="GAW17" s="99">
        <f>GAV17+GAS17</f>
        <v>6938.17</v>
      </c>
      <c r="GAX17" s="94"/>
      <c r="GAY17" s="99">
        <f>GAW17+GAX17</f>
        <v>6938.17</v>
      </c>
      <c r="GBA17" s="49">
        <v>10</v>
      </c>
      <c r="GBB17" s="94" t="s">
        <v>631</v>
      </c>
      <c r="GBC17" s="49">
        <v>372</v>
      </c>
      <c r="GBD17" s="49" t="s">
        <v>625</v>
      </c>
      <c r="GBE17" s="95" t="s">
        <v>632</v>
      </c>
      <c r="GBF17" s="49" t="s">
        <v>629</v>
      </c>
      <c r="GBG17" s="96">
        <v>167</v>
      </c>
      <c r="GBH17" s="97">
        <v>20.96</v>
      </c>
      <c r="GBI17" s="99">
        <f>GBH17*GBG17</f>
        <v>3500.32</v>
      </c>
      <c r="GBJ17" s="94">
        <f>GBC17-GBG17</f>
        <v>205</v>
      </c>
      <c r="GBK17" s="97">
        <v>16.77</v>
      </c>
      <c r="GBL17" s="99">
        <f>GBK17*GBJ17</f>
        <v>3437.85</v>
      </c>
      <c r="GBM17" s="99">
        <f>GBL17+GBI17</f>
        <v>6938.17</v>
      </c>
      <c r="GBN17" s="94"/>
      <c r="GBO17" s="99">
        <f>GBM17+GBN17</f>
        <v>6938.17</v>
      </c>
      <c r="GBQ17" s="49">
        <v>10</v>
      </c>
      <c r="GBR17" s="94" t="s">
        <v>631</v>
      </c>
      <c r="GBS17" s="49">
        <v>372</v>
      </c>
      <c r="GBT17" s="49" t="s">
        <v>625</v>
      </c>
      <c r="GBU17" s="95" t="s">
        <v>632</v>
      </c>
      <c r="GBV17" s="49" t="s">
        <v>629</v>
      </c>
      <c r="GBW17" s="96">
        <v>167</v>
      </c>
      <c r="GBX17" s="97">
        <v>20.96</v>
      </c>
      <c r="GBY17" s="99">
        <f>GBX17*GBW17</f>
        <v>3500.32</v>
      </c>
      <c r="GBZ17" s="94">
        <f>GBS17-GBW17</f>
        <v>205</v>
      </c>
      <c r="GCA17" s="97">
        <v>16.77</v>
      </c>
      <c r="GCB17" s="99">
        <f>GCA17*GBZ17</f>
        <v>3437.85</v>
      </c>
      <c r="GCC17" s="99">
        <f>GCB17+GBY17</f>
        <v>6938.17</v>
      </c>
      <c r="GCD17" s="94"/>
      <c r="GCE17" s="99">
        <f>GCC17+GCD17</f>
        <v>6938.17</v>
      </c>
      <c r="GCG17" s="49">
        <v>10</v>
      </c>
      <c r="GCH17" s="94" t="s">
        <v>631</v>
      </c>
      <c r="GCI17" s="49">
        <v>372</v>
      </c>
      <c r="GCJ17" s="49" t="s">
        <v>625</v>
      </c>
      <c r="GCK17" s="95" t="s">
        <v>632</v>
      </c>
      <c r="GCL17" s="49" t="s">
        <v>629</v>
      </c>
      <c r="GCM17" s="96">
        <v>167</v>
      </c>
      <c r="GCN17" s="97">
        <v>20.96</v>
      </c>
      <c r="GCO17" s="99">
        <f>GCN17*GCM17</f>
        <v>3500.32</v>
      </c>
      <c r="GCP17" s="94">
        <f>GCI17-GCM17</f>
        <v>205</v>
      </c>
      <c r="GCQ17" s="97">
        <v>16.77</v>
      </c>
      <c r="GCR17" s="99">
        <f>GCQ17*GCP17</f>
        <v>3437.85</v>
      </c>
      <c r="GCS17" s="99">
        <f>GCR17+GCO17</f>
        <v>6938.17</v>
      </c>
      <c r="GCT17" s="94"/>
      <c r="GCU17" s="99">
        <f>GCS17+GCT17</f>
        <v>6938.17</v>
      </c>
      <c r="GCW17" s="49">
        <v>10</v>
      </c>
      <c r="GCX17" s="94" t="s">
        <v>631</v>
      </c>
      <c r="GCY17" s="49">
        <v>372</v>
      </c>
      <c r="GCZ17" s="49" t="s">
        <v>625</v>
      </c>
      <c r="GDA17" s="95" t="s">
        <v>632</v>
      </c>
      <c r="GDB17" s="49" t="s">
        <v>629</v>
      </c>
      <c r="GDC17" s="96">
        <v>167</v>
      </c>
      <c r="GDD17" s="97">
        <v>20.96</v>
      </c>
      <c r="GDE17" s="99">
        <f>GDD17*GDC17</f>
        <v>3500.32</v>
      </c>
      <c r="GDF17" s="94">
        <f>GCY17-GDC17</f>
        <v>205</v>
      </c>
      <c r="GDG17" s="97">
        <v>16.77</v>
      </c>
      <c r="GDH17" s="99">
        <f>GDG17*GDF17</f>
        <v>3437.85</v>
      </c>
      <c r="GDI17" s="99">
        <f>GDH17+GDE17</f>
        <v>6938.17</v>
      </c>
      <c r="GDJ17" s="94"/>
      <c r="GDK17" s="99">
        <f>GDI17+GDJ17</f>
        <v>6938.17</v>
      </c>
      <c r="GDM17" s="49">
        <v>10</v>
      </c>
      <c r="GDN17" s="94" t="s">
        <v>631</v>
      </c>
      <c r="GDO17" s="49">
        <v>372</v>
      </c>
      <c r="GDP17" s="49" t="s">
        <v>625</v>
      </c>
      <c r="GDQ17" s="95" t="s">
        <v>632</v>
      </c>
      <c r="GDR17" s="49" t="s">
        <v>629</v>
      </c>
      <c r="GDS17" s="96">
        <v>167</v>
      </c>
      <c r="GDT17" s="97">
        <v>20.96</v>
      </c>
      <c r="GDU17" s="99">
        <f>GDT17*GDS17</f>
        <v>3500.32</v>
      </c>
      <c r="GDV17" s="94">
        <f>GDO17-GDS17</f>
        <v>205</v>
      </c>
      <c r="GDW17" s="97">
        <v>16.77</v>
      </c>
      <c r="GDX17" s="99">
        <f>GDW17*GDV17</f>
        <v>3437.85</v>
      </c>
      <c r="GDY17" s="99">
        <f>GDX17+GDU17</f>
        <v>6938.17</v>
      </c>
      <c r="GDZ17" s="94"/>
      <c r="GEA17" s="99">
        <f>GDY17+GDZ17</f>
        <v>6938.17</v>
      </c>
      <c r="GEC17" s="49">
        <v>10</v>
      </c>
      <c r="GED17" s="94" t="s">
        <v>631</v>
      </c>
      <c r="GEE17" s="49">
        <v>372</v>
      </c>
      <c r="GEF17" s="49" t="s">
        <v>625</v>
      </c>
      <c r="GEG17" s="95" t="s">
        <v>632</v>
      </c>
      <c r="GEH17" s="49" t="s">
        <v>629</v>
      </c>
      <c r="GEI17" s="96">
        <v>167</v>
      </c>
      <c r="GEJ17" s="97">
        <v>20.96</v>
      </c>
      <c r="GEK17" s="99">
        <f>GEJ17*GEI17</f>
        <v>3500.32</v>
      </c>
      <c r="GEL17" s="94">
        <f>GEE17-GEI17</f>
        <v>205</v>
      </c>
      <c r="GEM17" s="97">
        <v>16.77</v>
      </c>
      <c r="GEN17" s="99">
        <f>GEM17*GEL17</f>
        <v>3437.85</v>
      </c>
      <c r="GEO17" s="99">
        <f>GEN17+GEK17</f>
        <v>6938.17</v>
      </c>
      <c r="GEP17" s="94"/>
      <c r="GEQ17" s="99">
        <f>GEO17+GEP17</f>
        <v>6938.17</v>
      </c>
      <c r="GES17" s="49">
        <v>10</v>
      </c>
      <c r="GET17" s="94" t="s">
        <v>631</v>
      </c>
      <c r="GEU17" s="49">
        <v>372</v>
      </c>
      <c r="GEV17" s="49" t="s">
        <v>625</v>
      </c>
      <c r="GEW17" s="95" t="s">
        <v>632</v>
      </c>
      <c r="GEX17" s="49" t="s">
        <v>629</v>
      </c>
      <c r="GEY17" s="96">
        <v>167</v>
      </c>
      <c r="GEZ17" s="97">
        <v>20.96</v>
      </c>
      <c r="GFA17" s="99">
        <f>GEZ17*GEY17</f>
        <v>3500.32</v>
      </c>
      <c r="GFB17" s="94">
        <f>GEU17-GEY17</f>
        <v>205</v>
      </c>
      <c r="GFC17" s="97">
        <v>16.77</v>
      </c>
      <c r="GFD17" s="99">
        <f>GFC17*GFB17</f>
        <v>3437.85</v>
      </c>
      <c r="GFE17" s="99">
        <f>GFD17+GFA17</f>
        <v>6938.17</v>
      </c>
      <c r="GFF17" s="94"/>
      <c r="GFG17" s="99">
        <f>GFE17+GFF17</f>
        <v>6938.17</v>
      </c>
      <c r="GFI17" s="49">
        <v>10</v>
      </c>
      <c r="GFJ17" s="94" t="s">
        <v>631</v>
      </c>
      <c r="GFK17" s="49">
        <v>372</v>
      </c>
      <c r="GFL17" s="49" t="s">
        <v>625</v>
      </c>
      <c r="GFM17" s="95" t="s">
        <v>632</v>
      </c>
      <c r="GFN17" s="49" t="s">
        <v>629</v>
      </c>
      <c r="GFO17" s="96">
        <v>167</v>
      </c>
      <c r="GFP17" s="97">
        <v>20.96</v>
      </c>
      <c r="GFQ17" s="99">
        <f>GFP17*GFO17</f>
        <v>3500.32</v>
      </c>
      <c r="GFR17" s="94">
        <f>GFK17-GFO17</f>
        <v>205</v>
      </c>
      <c r="GFS17" s="97">
        <v>16.77</v>
      </c>
      <c r="GFT17" s="99">
        <f>GFS17*GFR17</f>
        <v>3437.85</v>
      </c>
      <c r="GFU17" s="99">
        <f>GFT17+GFQ17</f>
        <v>6938.17</v>
      </c>
      <c r="GFV17" s="94"/>
      <c r="GFW17" s="99">
        <f>GFU17+GFV17</f>
        <v>6938.17</v>
      </c>
      <c r="GFY17" s="49">
        <v>10</v>
      </c>
      <c r="GFZ17" s="94" t="s">
        <v>631</v>
      </c>
      <c r="GGA17" s="49">
        <v>372</v>
      </c>
      <c r="GGB17" s="49" t="s">
        <v>625</v>
      </c>
      <c r="GGC17" s="95" t="s">
        <v>632</v>
      </c>
      <c r="GGD17" s="49" t="s">
        <v>629</v>
      </c>
      <c r="GGE17" s="96">
        <v>167</v>
      </c>
      <c r="GGF17" s="97">
        <v>20.96</v>
      </c>
      <c r="GGG17" s="99">
        <f>GGF17*GGE17</f>
        <v>3500.32</v>
      </c>
      <c r="GGH17" s="94">
        <f>GGA17-GGE17</f>
        <v>205</v>
      </c>
      <c r="GGI17" s="97">
        <v>16.77</v>
      </c>
      <c r="GGJ17" s="99">
        <f>GGI17*GGH17</f>
        <v>3437.85</v>
      </c>
      <c r="GGK17" s="99">
        <f>GGJ17+GGG17</f>
        <v>6938.17</v>
      </c>
      <c r="GGL17" s="94"/>
      <c r="GGM17" s="99">
        <f>GGK17+GGL17</f>
        <v>6938.17</v>
      </c>
      <c r="GGO17" s="49">
        <v>10</v>
      </c>
      <c r="GGP17" s="94" t="s">
        <v>631</v>
      </c>
      <c r="GGQ17" s="49">
        <v>372</v>
      </c>
      <c r="GGR17" s="49" t="s">
        <v>625</v>
      </c>
      <c r="GGS17" s="95" t="s">
        <v>632</v>
      </c>
      <c r="GGT17" s="49" t="s">
        <v>629</v>
      </c>
      <c r="GGU17" s="96">
        <v>167</v>
      </c>
      <c r="GGV17" s="97">
        <v>20.96</v>
      </c>
      <c r="GGW17" s="99">
        <f>GGV17*GGU17</f>
        <v>3500.32</v>
      </c>
      <c r="GGX17" s="94">
        <f>GGQ17-GGU17</f>
        <v>205</v>
      </c>
      <c r="GGY17" s="97">
        <v>16.77</v>
      </c>
      <c r="GGZ17" s="99">
        <f>GGY17*GGX17</f>
        <v>3437.85</v>
      </c>
      <c r="GHA17" s="99">
        <f>GGZ17+GGW17</f>
        <v>6938.17</v>
      </c>
      <c r="GHB17" s="94"/>
      <c r="GHC17" s="99">
        <f>GHA17+GHB17</f>
        <v>6938.17</v>
      </c>
      <c r="GHE17" s="49">
        <v>10</v>
      </c>
      <c r="GHF17" s="94" t="s">
        <v>631</v>
      </c>
      <c r="GHG17" s="49">
        <v>372</v>
      </c>
      <c r="GHH17" s="49" t="s">
        <v>625</v>
      </c>
      <c r="GHI17" s="95" t="s">
        <v>632</v>
      </c>
      <c r="GHJ17" s="49" t="s">
        <v>629</v>
      </c>
      <c r="GHK17" s="96">
        <v>167</v>
      </c>
      <c r="GHL17" s="97">
        <v>20.96</v>
      </c>
      <c r="GHM17" s="99">
        <f>GHL17*GHK17</f>
        <v>3500.32</v>
      </c>
      <c r="GHN17" s="94">
        <f>GHG17-GHK17</f>
        <v>205</v>
      </c>
      <c r="GHO17" s="97">
        <v>16.77</v>
      </c>
      <c r="GHP17" s="99">
        <f>GHO17*GHN17</f>
        <v>3437.85</v>
      </c>
      <c r="GHQ17" s="99">
        <f>GHP17+GHM17</f>
        <v>6938.17</v>
      </c>
      <c r="GHR17" s="94"/>
      <c r="GHS17" s="99">
        <f>GHQ17+GHR17</f>
        <v>6938.17</v>
      </c>
      <c r="GHU17" s="49">
        <v>10</v>
      </c>
      <c r="GHV17" s="94" t="s">
        <v>631</v>
      </c>
      <c r="GHW17" s="49">
        <v>372</v>
      </c>
      <c r="GHX17" s="49" t="s">
        <v>625</v>
      </c>
      <c r="GHY17" s="95" t="s">
        <v>632</v>
      </c>
      <c r="GHZ17" s="49" t="s">
        <v>629</v>
      </c>
      <c r="GIA17" s="96">
        <v>167</v>
      </c>
      <c r="GIB17" s="97">
        <v>20.96</v>
      </c>
      <c r="GIC17" s="99">
        <f>GIB17*GIA17</f>
        <v>3500.32</v>
      </c>
      <c r="GID17" s="94">
        <f>GHW17-GIA17</f>
        <v>205</v>
      </c>
      <c r="GIE17" s="97">
        <v>16.77</v>
      </c>
      <c r="GIF17" s="99">
        <f>GIE17*GID17</f>
        <v>3437.85</v>
      </c>
      <c r="GIG17" s="99">
        <f>GIF17+GIC17</f>
        <v>6938.17</v>
      </c>
      <c r="GIH17" s="94"/>
      <c r="GII17" s="99">
        <f>GIG17+GIH17</f>
        <v>6938.17</v>
      </c>
      <c r="GIK17" s="49">
        <v>10</v>
      </c>
      <c r="GIL17" s="94" t="s">
        <v>631</v>
      </c>
      <c r="GIM17" s="49">
        <v>372</v>
      </c>
      <c r="GIN17" s="49" t="s">
        <v>625</v>
      </c>
      <c r="GIO17" s="95" t="s">
        <v>632</v>
      </c>
      <c r="GIP17" s="49" t="s">
        <v>629</v>
      </c>
      <c r="GIQ17" s="96">
        <v>167</v>
      </c>
      <c r="GIR17" s="97">
        <v>20.96</v>
      </c>
      <c r="GIS17" s="99">
        <f>GIR17*GIQ17</f>
        <v>3500.32</v>
      </c>
      <c r="GIT17" s="94">
        <f>GIM17-GIQ17</f>
        <v>205</v>
      </c>
      <c r="GIU17" s="97">
        <v>16.77</v>
      </c>
      <c r="GIV17" s="99">
        <f>GIU17*GIT17</f>
        <v>3437.85</v>
      </c>
      <c r="GIW17" s="99">
        <f>GIV17+GIS17</f>
        <v>6938.17</v>
      </c>
      <c r="GIX17" s="94"/>
      <c r="GIY17" s="99">
        <f>GIW17+GIX17</f>
        <v>6938.17</v>
      </c>
      <c r="GJA17" s="49">
        <v>10</v>
      </c>
      <c r="GJB17" s="94" t="s">
        <v>631</v>
      </c>
      <c r="GJC17" s="49">
        <v>372</v>
      </c>
      <c r="GJD17" s="49" t="s">
        <v>625</v>
      </c>
      <c r="GJE17" s="95" t="s">
        <v>632</v>
      </c>
      <c r="GJF17" s="49" t="s">
        <v>629</v>
      </c>
      <c r="GJG17" s="96">
        <v>167</v>
      </c>
      <c r="GJH17" s="97">
        <v>20.96</v>
      </c>
      <c r="GJI17" s="99">
        <f>GJH17*GJG17</f>
        <v>3500.32</v>
      </c>
      <c r="GJJ17" s="94">
        <f>GJC17-GJG17</f>
        <v>205</v>
      </c>
      <c r="GJK17" s="97">
        <v>16.77</v>
      </c>
      <c r="GJL17" s="99">
        <f>GJK17*GJJ17</f>
        <v>3437.85</v>
      </c>
      <c r="GJM17" s="99">
        <f>GJL17+GJI17</f>
        <v>6938.17</v>
      </c>
      <c r="GJN17" s="94"/>
      <c r="GJO17" s="99">
        <f>GJM17+GJN17</f>
        <v>6938.17</v>
      </c>
      <c r="GJQ17" s="49">
        <v>10</v>
      </c>
      <c r="GJR17" s="94" t="s">
        <v>631</v>
      </c>
      <c r="GJS17" s="49">
        <v>372</v>
      </c>
      <c r="GJT17" s="49" t="s">
        <v>625</v>
      </c>
      <c r="GJU17" s="95" t="s">
        <v>632</v>
      </c>
      <c r="GJV17" s="49" t="s">
        <v>629</v>
      </c>
      <c r="GJW17" s="96">
        <v>167</v>
      </c>
      <c r="GJX17" s="97">
        <v>20.96</v>
      </c>
      <c r="GJY17" s="99">
        <f>GJX17*GJW17</f>
        <v>3500.32</v>
      </c>
      <c r="GJZ17" s="94">
        <f>GJS17-GJW17</f>
        <v>205</v>
      </c>
      <c r="GKA17" s="97">
        <v>16.77</v>
      </c>
      <c r="GKB17" s="99">
        <f>GKA17*GJZ17</f>
        <v>3437.85</v>
      </c>
      <c r="GKC17" s="99">
        <f>GKB17+GJY17</f>
        <v>6938.17</v>
      </c>
      <c r="GKD17" s="94"/>
      <c r="GKE17" s="99">
        <f>GKC17+GKD17</f>
        <v>6938.17</v>
      </c>
      <c r="GKG17" s="49">
        <v>10</v>
      </c>
      <c r="GKH17" s="94" t="s">
        <v>631</v>
      </c>
      <c r="GKI17" s="49">
        <v>372</v>
      </c>
      <c r="GKJ17" s="49" t="s">
        <v>625</v>
      </c>
      <c r="GKK17" s="95" t="s">
        <v>632</v>
      </c>
      <c r="GKL17" s="49" t="s">
        <v>629</v>
      </c>
      <c r="GKM17" s="96">
        <v>167</v>
      </c>
      <c r="GKN17" s="97">
        <v>20.96</v>
      </c>
      <c r="GKO17" s="99">
        <f>GKN17*GKM17</f>
        <v>3500.32</v>
      </c>
      <c r="GKP17" s="94">
        <f>GKI17-GKM17</f>
        <v>205</v>
      </c>
      <c r="GKQ17" s="97">
        <v>16.77</v>
      </c>
      <c r="GKR17" s="99">
        <f>GKQ17*GKP17</f>
        <v>3437.85</v>
      </c>
      <c r="GKS17" s="99">
        <f>GKR17+GKO17</f>
        <v>6938.17</v>
      </c>
      <c r="GKT17" s="94"/>
      <c r="GKU17" s="99">
        <f>GKS17+GKT17</f>
        <v>6938.17</v>
      </c>
      <c r="GKW17" s="49">
        <v>10</v>
      </c>
      <c r="GKX17" s="94" t="s">
        <v>631</v>
      </c>
      <c r="GKY17" s="49">
        <v>372</v>
      </c>
      <c r="GKZ17" s="49" t="s">
        <v>625</v>
      </c>
      <c r="GLA17" s="95" t="s">
        <v>632</v>
      </c>
      <c r="GLB17" s="49" t="s">
        <v>629</v>
      </c>
      <c r="GLC17" s="96">
        <v>167</v>
      </c>
      <c r="GLD17" s="97">
        <v>20.96</v>
      </c>
      <c r="GLE17" s="99">
        <f>GLD17*GLC17</f>
        <v>3500.32</v>
      </c>
      <c r="GLF17" s="94">
        <f>GKY17-GLC17</f>
        <v>205</v>
      </c>
      <c r="GLG17" s="97">
        <v>16.77</v>
      </c>
      <c r="GLH17" s="99">
        <f>GLG17*GLF17</f>
        <v>3437.85</v>
      </c>
      <c r="GLI17" s="99">
        <f>GLH17+GLE17</f>
        <v>6938.17</v>
      </c>
      <c r="GLJ17" s="94"/>
      <c r="GLK17" s="99">
        <f>GLI17+GLJ17</f>
        <v>6938.17</v>
      </c>
      <c r="GLM17" s="49">
        <v>10</v>
      </c>
      <c r="GLN17" s="94" t="s">
        <v>631</v>
      </c>
      <c r="GLO17" s="49">
        <v>372</v>
      </c>
      <c r="GLP17" s="49" t="s">
        <v>625</v>
      </c>
      <c r="GLQ17" s="95" t="s">
        <v>632</v>
      </c>
      <c r="GLR17" s="49" t="s">
        <v>629</v>
      </c>
      <c r="GLS17" s="96">
        <v>167</v>
      </c>
      <c r="GLT17" s="97">
        <v>20.96</v>
      </c>
      <c r="GLU17" s="99">
        <f>GLT17*GLS17</f>
        <v>3500.32</v>
      </c>
      <c r="GLV17" s="94">
        <f>GLO17-GLS17</f>
        <v>205</v>
      </c>
      <c r="GLW17" s="97">
        <v>16.77</v>
      </c>
      <c r="GLX17" s="99">
        <f>GLW17*GLV17</f>
        <v>3437.85</v>
      </c>
      <c r="GLY17" s="99">
        <f>GLX17+GLU17</f>
        <v>6938.17</v>
      </c>
      <c r="GLZ17" s="94"/>
      <c r="GMA17" s="99">
        <f>GLY17+GLZ17</f>
        <v>6938.17</v>
      </c>
      <c r="GMC17" s="49">
        <v>10</v>
      </c>
      <c r="GMD17" s="94" t="s">
        <v>631</v>
      </c>
      <c r="GME17" s="49">
        <v>372</v>
      </c>
      <c r="GMF17" s="49" t="s">
        <v>625</v>
      </c>
      <c r="GMG17" s="95" t="s">
        <v>632</v>
      </c>
      <c r="GMH17" s="49" t="s">
        <v>629</v>
      </c>
      <c r="GMI17" s="96">
        <v>167</v>
      </c>
      <c r="GMJ17" s="97">
        <v>20.96</v>
      </c>
      <c r="GMK17" s="99">
        <f>GMJ17*GMI17</f>
        <v>3500.32</v>
      </c>
      <c r="GML17" s="94">
        <f>GME17-GMI17</f>
        <v>205</v>
      </c>
      <c r="GMM17" s="97">
        <v>16.77</v>
      </c>
      <c r="GMN17" s="99">
        <f>GMM17*GML17</f>
        <v>3437.85</v>
      </c>
      <c r="GMO17" s="99">
        <f>GMN17+GMK17</f>
        <v>6938.17</v>
      </c>
      <c r="GMP17" s="94"/>
      <c r="GMQ17" s="99">
        <f>GMO17+GMP17</f>
        <v>6938.17</v>
      </c>
      <c r="GMS17" s="49">
        <v>10</v>
      </c>
      <c r="GMT17" s="94" t="s">
        <v>631</v>
      </c>
      <c r="GMU17" s="49">
        <v>372</v>
      </c>
      <c r="GMV17" s="49" t="s">
        <v>625</v>
      </c>
      <c r="GMW17" s="95" t="s">
        <v>632</v>
      </c>
      <c r="GMX17" s="49" t="s">
        <v>629</v>
      </c>
      <c r="GMY17" s="96">
        <v>167</v>
      </c>
      <c r="GMZ17" s="97">
        <v>20.96</v>
      </c>
      <c r="GNA17" s="99">
        <f>GMZ17*GMY17</f>
        <v>3500.32</v>
      </c>
      <c r="GNB17" s="94">
        <f>GMU17-GMY17</f>
        <v>205</v>
      </c>
      <c r="GNC17" s="97">
        <v>16.77</v>
      </c>
      <c r="GND17" s="99">
        <f>GNC17*GNB17</f>
        <v>3437.85</v>
      </c>
      <c r="GNE17" s="99">
        <f>GND17+GNA17</f>
        <v>6938.17</v>
      </c>
      <c r="GNF17" s="94"/>
      <c r="GNG17" s="99">
        <f>GNE17+GNF17</f>
        <v>6938.17</v>
      </c>
      <c r="GNI17" s="49">
        <v>10</v>
      </c>
      <c r="GNJ17" s="94" t="s">
        <v>631</v>
      </c>
      <c r="GNK17" s="49">
        <v>372</v>
      </c>
      <c r="GNL17" s="49" t="s">
        <v>625</v>
      </c>
      <c r="GNM17" s="95" t="s">
        <v>632</v>
      </c>
      <c r="GNN17" s="49" t="s">
        <v>629</v>
      </c>
      <c r="GNO17" s="96">
        <v>167</v>
      </c>
      <c r="GNP17" s="97">
        <v>20.96</v>
      </c>
      <c r="GNQ17" s="99">
        <f>GNP17*GNO17</f>
        <v>3500.32</v>
      </c>
      <c r="GNR17" s="94">
        <f>GNK17-GNO17</f>
        <v>205</v>
      </c>
      <c r="GNS17" s="97">
        <v>16.77</v>
      </c>
      <c r="GNT17" s="99">
        <f>GNS17*GNR17</f>
        <v>3437.85</v>
      </c>
      <c r="GNU17" s="99">
        <f>GNT17+GNQ17</f>
        <v>6938.17</v>
      </c>
      <c r="GNV17" s="94"/>
      <c r="GNW17" s="99">
        <f>GNU17+GNV17</f>
        <v>6938.17</v>
      </c>
      <c r="GNY17" s="49">
        <v>10</v>
      </c>
      <c r="GNZ17" s="94" t="s">
        <v>631</v>
      </c>
      <c r="GOA17" s="49">
        <v>372</v>
      </c>
      <c r="GOB17" s="49" t="s">
        <v>625</v>
      </c>
      <c r="GOC17" s="95" t="s">
        <v>632</v>
      </c>
      <c r="GOD17" s="49" t="s">
        <v>629</v>
      </c>
      <c r="GOE17" s="96">
        <v>167</v>
      </c>
      <c r="GOF17" s="97">
        <v>20.96</v>
      </c>
      <c r="GOG17" s="99">
        <f>GOF17*GOE17</f>
        <v>3500.32</v>
      </c>
      <c r="GOH17" s="94">
        <f>GOA17-GOE17</f>
        <v>205</v>
      </c>
      <c r="GOI17" s="97">
        <v>16.77</v>
      </c>
      <c r="GOJ17" s="99">
        <f>GOI17*GOH17</f>
        <v>3437.85</v>
      </c>
      <c r="GOK17" s="99">
        <f>GOJ17+GOG17</f>
        <v>6938.17</v>
      </c>
      <c r="GOL17" s="94"/>
      <c r="GOM17" s="99">
        <f>GOK17+GOL17</f>
        <v>6938.17</v>
      </c>
      <c r="GOO17" s="49">
        <v>10</v>
      </c>
      <c r="GOP17" s="94" t="s">
        <v>631</v>
      </c>
      <c r="GOQ17" s="49">
        <v>372</v>
      </c>
      <c r="GOR17" s="49" t="s">
        <v>625</v>
      </c>
      <c r="GOS17" s="95" t="s">
        <v>632</v>
      </c>
      <c r="GOT17" s="49" t="s">
        <v>629</v>
      </c>
      <c r="GOU17" s="96">
        <v>167</v>
      </c>
      <c r="GOV17" s="97">
        <v>20.96</v>
      </c>
      <c r="GOW17" s="99">
        <f>GOV17*GOU17</f>
        <v>3500.32</v>
      </c>
      <c r="GOX17" s="94">
        <f>GOQ17-GOU17</f>
        <v>205</v>
      </c>
      <c r="GOY17" s="97">
        <v>16.77</v>
      </c>
      <c r="GOZ17" s="99">
        <f>GOY17*GOX17</f>
        <v>3437.85</v>
      </c>
      <c r="GPA17" s="99">
        <f>GOZ17+GOW17</f>
        <v>6938.17</v>
      </c>
      <c r="GPB17" s="94"/>
      <c r="GPC17" s="99">
        <f>GPA17+GPB17</f>
        <v>6938.17</v>
      </c>
      <c r="GPE17" s="49">
        <v>10</v>
      </c>
      <c r="GPF17" s="94" t="s">
        <v>631</v>
      </c>
      <c r="GPG17" s="49">
        <v>372</v>
      </c>
      <c r="GPH17" s="49" t="s">
        <v>625</v>
      </c>
      <c r="GPI17" s="95" t="s">
        <v>632</v>
      </c>
      <c r="GPJ17" s="49" t="s">
        <v>629</v>
      </c>
      <c r="GPK17" s="96">
        <v>167</v>
      </c>
      <c r="GPL17" s="97">
        <v>20.96</v>
      </c>
      <c r="GPM17" s="99">
        <f>GPL17*GPK17</f>
        <v>3500.32</v>
      </c>
      <c r="GPN17" s="94">
        <f>GPG17-GPK17</f>
        <v>205</v>
      </c>
      <c r="GPO17" s="97">
        <v>16.77</v>
      </c>
      <c r="GPP17" s="99">
        <f>GPO17*GPN17</f>
        <v>3437.85</v>
      </c>
      <c r="GPQ17" s="99">
        <f>GPP17+GPM17</f>
        <v>6938.17</v>
      </c>
      <c r="GPR17" s="94"/>
      <c r="GPS17" s="99">
        <f>GPQ17+GPR17</f>
        <v>6938.17</v>
      </c>
      <c r="GPU17" s="49">
        <v>10</v>
      </c>
      <c r="GPV17" s="94" t="s">
        <v>631</v>
      </c>
      <c r="GPW17" s="49">
        <v>372</v>
      </c>
      <c r="GPX17" s="49" t="s">
        <v>625</v>
      </c>
      <c r="GPY17" s="95" t="s">
        <v>632</v>
      </c>
      <c r="GPZ17" s="49" t="s">
        <v>629</v>
      </c>
      <c r="GQA17" s="96">
        <v>167</v>
      </c>
      <c r="GQB17" s="97">
        <v>20.96</v>
      </c>
      <c r="GQC17" s="99">
        <f>GQB17*GQA17</f>
        <v>3500.32</v>
      </c>
      <c r="GQD17" s="94">
        <f>GPW17-GQA17</f>
        <v>205</v>
      </c>
      <c r="GQE17" s="97">
        <v>16.77</v>
      </c>
      <c r="GQF17" s="99">
        <f>GQE17*GQD17</f>
        <v>3437.85</v>
      </c>
      <c r="GQG17" s="99">
        <f>GQF17+GQC17</f>
        <v>6938.17</v>
      </c>
      <c r="GQH17" s="94"/>
      <c r="GQI17" s="99">
        <f>GQG17+GQH17</f>
        <v>6938.17</v>
      </c>
      <c r="GQK17" s="49">
        <v>10</v>
      </c>
      <c r="GQL17" s="94" t="s">
        <v>631</v>
      </c>
      <c r="GQM17" s="49">
        <v>372</v>
      </c>
      <c r="GQN17" s="49" t="s">
        <v>625</v>
      </c>
      <c r="GQO17" s="95" t="s">
        <v>632</v>
      </c>
      <c r="GQP17" s="49" t="s">
        <v>629</v>
      </c>
      <c r="GQQ17" s="96">
        <v>167</v>
      </c>
      <c r="GQR17" s="97">
        <v>20.96</v>
      </c>
      <c r="GQS17" s="99">
        <f>GQR17*GQQ17</f>
        <v>3500.32</v>
      </c>
      <c r="GQT17" s="94">
        <f>GQM17-GQQ17</f>
        <v>205</v>
      </c>
      <c r="GQU17" s="97">
        <v>16.77</v>
      </c>
      <c r="GQV17" s="99">
        <f>GQU17*GQT17</f>
        <v>3437.85</v>
      </c>
      <c r="GQW17" s="99">
        <f>GQV17+GQS17</f>
        <v>6938.17</v>
      </c>
      <c r="GQX17" s="94"/>
      <c r="GQY17" s="99">
        <f>GQW17+GQX17</f>
        <v>6938.17</v>
      </c>
      <c r="GRA17" s="49">
        <v>10</v>
      </c>
      <c r="GRB17" s="94" t="s">
        <v>631</v>
      </c>
      <c r="GRC17" s="49">
        <v>372</v>
      </c>
      <c r="GRD17" s="49" t="s">
        <v>625</v>
      </c>
      <c r="GRE17" s="95" t="s">
        <v>632</v>
      </c>
      <c r="GRF17" s="49" t="s">
        <v>629</v>
      </c>
      <c r="GRG17" s="96">
        <v>167</v>
      </c>
      <c r="GRH17" s="97">
        <v>20.96</v>
      </c>
      <c r="GRI17" s="99">
        <f>GRH17*GRG17</f>
        <v>3500.32</v>
      </c>
      <c r="GRJ17" s="94">
        <f>GRC17-GRG17</f>
        <v>205</v>
      </c>
      <c r="GRK17" s="97">
        <v>16.77</v>
      </c>
      <c r="GRL17" s="99">
        <f>GRK17*GRJ17</f>
        <v>3437.85</v>
      </c>
      <c r="GRM17" s="99">
        <f>GRL17+GRI17</f>
        <v>6938.17</v>
      </c>
      <c r="GRN17" s="94"/>
      <c r="GRO17" s="99">
        <f>GRM17+GRN17</f>
        <v>6938.17</v>
      </c>
      <c r="GRQ17" s="49">
        <v>10</v>
      </c>
      <c r="GRR17" s="94" t="s">
        <v>631</v>
      </c>
      <c r="GRS17" s="49">
        <v>372</v>
      </c>
      <c r="GRT17" s="49" t="s">
        <v>625</v>
      </c>
      <c r="GRU17" s="95" t="s">
        <v>632</v>
      </c>
      <c r="GRV17" s="49" t="s">
        <v>629</v>
      </c>
      <c r="GRW17" s="96">
        <v>167</v>
      </c>
      <c r="GRX17" s="97">
        <v>20.96</v>
      </c>
      <c r="GRY17" s="99">
        <f>GRX17*GRW17</f>
        <v>3500.32</v>
      </c>
      <c r="GRZ17" s="94">
        <f>GRS17-GRW17</f>
        <v>205</v>
      </c>
      <c r="GSA17" s="97">
        <v>16.77</v>
      </c>
      <c r="GSB17" s="99">
        <f>GSA17*GRZ17</f>
        <v>3437.85</v>
      </c>
      <c r="GSC17" s="99">
        <f>GSB17+GRY17</f>
        <v>6938.17</v>
      </c>
      <c r="GSD17" s="94"/>
      <c r="GSE17" s="99">
        <f>GSC17+GSD17</f>
        <v>6938.17</v>
      </c>
      <c r="GSG17" s="49">
        <v>10</v>
      </c>
      <c r="GSH17" s="94" t="s">
        <v>631</v>
      </c>
      <c r="GSI17" s="49">
        <v>372</v>
      </c>
      <c r="GSJ17" s="49" t="s">
        <v>625</v>
      </c>
      <c r="GSK17" s="95" t="s">
        <v>632</v>
      </c>
      <c r="GSL17" s="49" t="s">
        <v>629</v>
      </c>
      <c r="GSM17" s="96">
        <v>167</v>
      </c>
      <c r="GSN17" s="97">
        <v>20.96</v>
      </c>
      <c r="GSO17" s="99">
        <f>GSN17*GSM17</f>
        <v>3500.32</v>
      </c>
      <c r="GSP17" s="94">
        <f>GSI17-GSM17</f>
        <v>205</v>
      </c>
      <c r="GSQ17" s="97">
        <v>16.77</v>
      </c>
      <c r="GSR17" s="99">
        <f>GSQ17*GSP17</f>
        <v>3437.85</v>
      </c>
      <c r="GSS17" s="99">
        <f>GSR17+GSO17</f>
        <v>6938.17</v>
      </c>
      <c r="GST17" s="94"/>
      <c r="GSU17" s="99">
        <f>GSS17+GST17</f>
        <v>6938.17</v>
      </c>
      <c r="GSW17" s="49">
        <v>10</v>
      </c>
      <c r="GSX17" s="94" t="s">
        <v>631</v>
      </c>
      <c r="GSY17" s="49">
        <v>372</v>
      </c>
      <c r="GSZ17" s="49" t="s">
        <v>625</v>
      </c>
      <c r="GTA17" s="95" t="s">
        <v>632</v>
      </c>
      <c r="GTB17" s="49" t="s">
        <v>629</v>
      </c>
      <c r="GTC17" s="96">
        <v>167</v>
      </c>
      <c r="GTD17" s="97">
        <v>20.96</v>
      </c>
      <c r="GTE17" s="99">
        <f>GTD17*GTC17</f>
        <v>3500.32</v>
      </c>
      <c r="GTF17" s="94">
        <f>GSY17-GTC17</f>
        <v>205</v>
      </c>
      <c r="GTG17" s="97">
        <v>16.77</v>
      </c>
      <c r="GTH17" s="99">
        <f>GTG17*GTF17</f>
        <v>3437.85</v>
      </c>
      <c r="GTI17" s="99">
        <f>GTH17+GTE17</f>
        <v>6938.17</v>
      </c>
      <c r="GTJ17" s="94"/>
      <c r="GTK17" s="99">
        <f>GTI17+GTJ17</f>
        <v>6938.17</v>
      </c>
      <c r="GTM17" s="49">
        <v>10</v>
      </c>
      <c r="GTN17" s="94" t="s">
        <v>631</v>
      </c>
      <c r="GTO17" s="49">
        <v>372</v>
      </c>
      <c r="GTP17" s="49" t="s">
        <v>625</v>
      </c>
      <c r="GTQ17" s="95" t="s">
        <v>632</v>
      </c>
      <c r="GTR17" s="49" t="s">
        <v>629</v>
      </c>
      <c r="GTS17" s="96">
        <v>167</v>
      </c>
      <c r="GTT17" s="97">
        <v>20.96</v>
      </c>
      <c r="GTU17" s="99">
        <f>GTT17*GTS17</f>
        <v>3500.32</v>
      </c>
      <c r="GTV17" s="94">
        <f>GTO17-GTS17</f>
        <v>205</v>
      </c>
      <c r="GTW17" s="97">
        <v>16.77</v>
      </c>
      <c r="GTX17" s="99">
        <f>GTW17*GTV17</f>
        <v>3437.85</v>
      </c>
      <c r="GTY17" s="99">
        <f>GTX17+GTU17</f>
        <v>6938.17</v>
      </c>
      <c r="GTZ17" s="94"/>
      <c r="GUA17" s="99">
        <f>GTY17+GTZ17</f>
        <v>6938.17</v>
      </c>
      <c r="GUC17" s="49">
        <v>10</v>
      </c>
      <c r="GUD17" s="94" t="s">
        <v>631</v>
      </c>
      <c r="GUE17" s="49">
        <v>372</v>
      </c>
      <c r="GUF17" s="49" t="s">
        <v>625</v>
      </c>
      <c r="GUG17" s="95" t="s">
        <v>632</v>
      </c>
      <c r="GUH17" s="49" t="s">
        <v>629</v>
      </c>
      <c r="GUI17" s="96">
        <v>167</v>
      </c>
      <c r="GUJ17" s="97">
        <v>20.96</v>
      </c>
      <c r="GUK17" s="99">
        <f>GUJ17*GUI17</f>
        <v>3500.32</v>
      </c>
      <c r="GUL17" s="94">
        <f>GUE17-GUI17</f>
        <v>205</v>
      </c>
      <c r="GUM17" s="97">
        <v>16.77</v>
      </c>
      <c r="GUN17" s="99">
        <f>GUM17*GUL17</f>
        <v>3437.85</v>
      </c>
      <c r="GUO17" s="99">
        <f>GUN17+GUK17</f>
        <v>6938.17</v>
      </c>
      <c r="GUP17" s="94"/>
      <c r="GUQ17" s="99">
        <f>GUO17+GUP17</f>
        <v>6938.17</v>
      </c>
      <c r="GUS17" s="49">
        <v>10</v>
      </c>
      <c r="GUT17" s="94" t="s">
        <v>631</v>
      </c>
      <c r="GUU17" s="49">
        <v>372</v>
      </c>
      <c r="GUV17" s="49" t="s">
        <v>625</v>
      </c>
      <c r="GUW17" s="95" t="s">
        <v>632</v>
      </c>
      <c r="GUX17" s="49" t="s">
        <v>629</v>
      </c>
      <c r="GUY17" s="96">
        <v>167</v>
      </c>
      <c r="GUZ17" s="97">
        <v>20.96</v>
      </c>
      <c r="GVA17" s="99">
        <f>GUZ17*GUY17</f>
        <v>3500.32</v>
      </c>
      <c r="GVB17" s="94">
        <f>GUU17-GUY17</f>
        <v>205</v>
      </c>
      <c r="GVC17" s="97">
        <v>16.77</v>
      </c>
      <c r="GVD17" s="99">
        <f>GVC17*GVB17</f>
        <v>3437.85</v>
      </c>
      <c r="GVE17" s="99">
        <f>GVD17+GVA17</f>
        <v>6938.17</v>
      </c>
      <c r="GVF17" s="94"/>
      <c r="GVG17" s="99">
        <f>GVE17+GVF17</f>
        <v>6938.17</v>
      </c>
      <c r="GVI17" s="49">
        <v>10</v>
      </c>
      <c r="GVJ17" s="94" t="s">
        <v>631</v>
      </c>
      <c r="GVK17" s="49">
        <v>372</v>
      </c>
      <c r="GVL17" s="49" t="s">
        <v>625</v>
      </c>
      <c r="GVM17" s="95" t="s">
        <v>632</v>
      </c>
      <c r="GVN17" s="49" t="s">
        <v>629</v>
      </c>
      <c r="GVO17" s="96">
        <v>167</v>
      </c>
      <c r="GVP17" s="97">
        <v>20.96</v>
      </c>
      <c r="GVQ17" s="99">
        <f>GVP17*GVO17</f>
        <v>3500.32</v>
      </c>
      <c r="GVR17" s="94">
        <f>GVK17-GVO17</f>
        <v>205</v>
      </c>
      <c r="GVS17" s="97">
        <v>16.77</v>
      </c>
      <c r="GVT17" s="99">
        <f>GVS17*GVR17</f>
        <v>3437.85</v>
      </c>
      <c r="GVU17" s="99">
        <f>GVT17+GVQ17</f>
        <v>6938.17</v>
      </c>
      <c r="GVV17" s="94"/>
      <c r="GVW17" s="99">
        <f>GVU17+GVV17</f>
        <v>6938.17</v>
      </c>
      <c r="GVY17" s="49">
        <v>10</v>
      </c>
      <c r="GVZ17" s="94" t="s">
        <v>631</v>
      </c>
      <c r="GWA17" s="49">
        <v>372</v>
      </c>
      <c r="GWB17" s="49" t="s">
        <v>625</v>
      </c>
      <c r="GWC17" s="95" t="s">
        <v>632</v>
      </c>
      <c r="GWD17" s="49" t="s">
        <v>629</v>
      </c>
      <c r="GWE17" s="96">
        <v>167</v>
      </c>
      <c r="GWF17" s="97">
        <v>20.96</v>
      </c>
      <c r="GWG17" s="99">
        <f>GWF17*GWE17</f>
        <v>3500.32</v>
      </c>
      <c r="GWH17" s="94">
        <f>GWA17-GWE17</f>
        <v>205</v>
      </c>
      <c r="GWI17" s="97">
        <v>16.77</v>
      </c>
      <c r="GWJ17" s="99">
        <f>GWI17*GWH17</f>
        <v>3437.85</v>
      </c>
      <c r="GWK17" s="99">
        <f>GWJ17+GWG17</f>
        <v>6938.17</v>
      </c>
      <c r="GWL17" s="94"/>
      <c r="GWM17" s="99">
        <f>GWK17+GWL17</f>
        <v>6938.17</v>
      </c>
      <c r="GWO17" s="49">
        <v>10</v>
      </c>
      <c r="GWP17" s="94" t="s">
        <v>631</v>
      </c>
      <c r="GWQ17" s="49">
        <v>372</v>
      </c>
      <c r="GWR17" s="49" t="s">
        <v>625</v>
      </c>
      <c r="GWS17" s="95" t="s">
        <v>632</v>
      </c>
      <c r="GWT17" s="49" t="s">
        <v>629</v>
      </c>
      <c r="GWU17" s="96">
        <v>167</v>
      </c>
      <c r="GWV17" s="97">
        <v>20.96</v>
      </c>
      <c r="GWW17" s="99">
        <f>GWV17*GWU17</f>
        <v>3500.32</v>
      </c>
      <c r="GWX17" s="94">
        <f>GWQ17-GWU17</f>
        <v>205</v>
      </c>
      <c r="GWY17" s="97">
        <v>16.77</v>
      </c>
      <c r="GWZ17" s="99">
        <f>GWY17*GWX17</f>
        <v>3437.85</v>
      </c>
      <c r="GXA17" s="99">
        <f>GWZ17+GWW17</f>
        <v>6938.17</v>
      </c>
      <c r="GXB17" s="94"/>
      <c r="GXC17" s="99">
        <f>GXA17+GXB17</f>
        <v>6938.17</v>
      </c>
      <c r="GXE17" s="49">
        <v>10</v>
      </c>
      <c r="GXF17" s="94" t="s">
        <v>631</v>
      </c>
      <c r="GXG17" s="49">
        <v>372</v>
      </c>
      <c r="GXH17" s="49" t="s">
        <v>625</v>
      </c>
      <c r="GXI17" s="95" t="s">
        <v>632</v>
      </c>
      <c r="GXJ17" s="49" t="s">
        <v>629</v>
      </c>
      <c r="GXK17" s="96">
        <v>167</v>
      </c>
      <c r="GXL17" s="97">
        <v>20.96</v>
      </c>
      <c r="GXM17" s="99">
        <f>GXL17*GXK17</f>
        <v>3500.32</v>
      </c>
      <c r="GXN17" s="94">
        <f>GXG17-GXK17</f>
        <v>205</v>
      </c>
      <c r="GXO17" s="97">
        <v>16.77</v>
      </c>
      <c r="GXP17" s="99">
        <f>GXO17*GXN17</f>
        <v>3437.85</v>
      </c>
      <c r="GXQ17" s="99">
        <f>GXP17+GXM17</f>
        <v>6938.17</v>
      </c>
      <c r="GXR17" s="94"/>
      <c r="GXS17" s="99">
        <f>GXQ17+GXR17</f>
        <v>6938.17</v>
      </c>
      <c r="GXU17" s="49">
        <v>10</v>
      </c>
      <c r="GXV17" s="94" t="s">
        <v>631</v>
      </c>
      <c r="GXW17" s="49">
        <v>372</v>
      </c>
      <c r="GXX17" s="49" t="s">
        <v>625</v>
      </c>
      <c r="GXY17" s="95" t="s">
        <v>632</v>
      </c>
      <c r="GXZ17" s="49" t="s">
        <v>629</v>
      </c>
      <c r="GYA17" s="96">
        <v>167</v>
      </c>
      <c r="GYB17" s="97">
        <v>20.96</v>
      </c>
      <c r="GYC17" s="99">
        <f>GYB17*GYA17</f>
        <v>3500.32</v>
      </c>
      <c r="GYD17" s="94">
        <f>GXW17-GYA17</f>
        <v>205</v>
      </c>
      <c r="GYE17" s="97">
        <v>16.77</v>
      </c>
      <c r="GYF17" s="99">
        <f>GYE17*GYD17</f>
        <v>3437.85</v>
      </c>
      <c r="GYG17" s="99">
        <f>GYF17+GYC17</f>
        <v>6938.17</v>
      </c>
      <c r="GYH17" s="94"/>
      <c r="GYI17" s="99">
        <f>GYG17+GYH17</f>
        <v>6938.17</v>
      </c>
      <c r="GYK17" s="49">
        <v>10</v>
      </c>
      <c r="GYL17" s="94" t="s">
        <v>631</v>
      </c>
      <c r="GYM17" s="49">
        <v>372</v>
      </c>
      <c r="GYN17" s="49" t="s">
        <v>625</v>
      </c>
      <c r="GYO17" s="95" t="s">
        <v>632</v>
      </c>
      <c r="GYP17" s="49" t="s">
        <v>629</v>
      </c>
      <c r="GYQ17" s="96">
        <v>167</v>
      </c>
      <c r="GYR17" s="97">
        <v>20.96</v>
      </c>
      <c r="GYS17" s="99">
        <f>GYR17*GYQ17</f>
        <v>3500.32</v>
      </c>
      <c r="GYT17" s="94">
        <f>GYM17-GYQ17</f>
        <v>205</v>
      </c>
      <c r="GYU17" s="97">
        <v>16.77</v>
      </c>
      <c r="GYV17" s="99">
        <f>GYU17*GYT17</f>
        <v>3437.85</v>
      </c>
      <c r="GYW17" s="99">
        <f>GYV17+GYS17</f>
        <v>6938.17</v>
      </c>
      <c r="GYX17" s="94"/>
      <c r="GYY17" s="99">
        <f>GYW17+GYX17</f>
        <v>6938.17</v>
      </c>
      <c r="GZA17" s="49">
        <v>10</v>
      </c>
      <c r="GZB17" s="94" t="s">
        <v>631</v>
      </c>
      <c r="GZC17" s="49">
        <v>372</v>
      </c>
      <c r="GZD17" s="49" t="s">
        <v>625</v>
      </c>
      <c r="GZE17" s="95" t="s">
        <v>632</v>
      </c>
      <c r="GZF17" s="49" t="s">
        <v>629</v>
      </c>
      <c r="GZG17" s="96">
        <v>167</v>
      </c>
      <c r="GZH17" s="97">
        <v>20.96</v>
      </c>
      <c r="GZI17" s="99">
        <f>GZH17*GZG17</f>
        <v>3500.32</v>
      </c>
      <c r="GZJ17" s="94">
        <f>GZC17-GZG17</f>
        <v>205</v>
      </c>
      <c r="GZK17" s="97">
        <v>16.77</v>
      </c>
      <c r="GZL17" s="99">
        <f>GZK17*GZJ17</f>
        <v>3437.85</v>
      </c>
      <c r="GZM17" s="99">
        <f>GZL17+GZI17</f>
        <v>6938.17</v>
      </c>
      <c r="GZN17" s="94"/>
      <c r="GZO17" s="99">
        <f>GZM17+GZN17</f>
        <v>6938.17</v>
      </c>
      <c r="GZQ17" s="49">
        <v>10</v>
      </c>
      <c r="GZR17" s="94" t="s">
        <v>631</v>
      </c>
      <c r="GZS17" s="49">
        <v>372</v>
      </c>
      <c r="GZT17" s="49" t="s">
        <v>625</v>
      </c>
      <c r="GZU17" s="95" t="s">
        <v>632</v>
      </c>
      <c r="GZV17" s="49" t="s">
        <v>629</v>
      </c>
      <c r="GZW17" s="96">
        <v>167</v>
      </c>
      <c r="GZX17" s="97">
        <v>20.96</v>
      </c>
      <c r="GZY17" s="99">
        <f>GZX17*GZW17</f>
        <v>3500.32</v>
      </c>
      <c r="GZZ17" s="94">
        <f>GZS17-GZW17</f>
        <v>205</v>
      </c>
      <c r="HAA17" s="97">
        <v>16.77</v>
      </c>
      <c r="HAB17" s="99">
        <f>HAA17*GZZ17</f>
        <v>3437.85</v>
      </c>
      <c r="HAC17" s="99">
        <f>HAB17+GZY17</f>
        <v>6938.17</v>
      </c>
      <c r="HAD17" s="94"/>
      <c r="HAE17" s="99">
        <f>HAC17+HAD17</f>
        <v>6938.17</v>
      </c>
      <c r="HAG17" s="49">
        <v>10</v>
      </c>
      <c r="HAH17" s="94" t="s">
        <v>631</v>
      </c>
      <c r="HAI17" s="49">
        <v>372</v>
      </c>
      <c r="HAJ17" s="49" t="s">
        <v>625</v>
      </c>
      <c r="HAK17" s="95" t="s">
        <v>632</v>
      </c>
      <c r="HAL17" s="49" t="s">
        <v>629</v>
      </c>
      <c r="HAM17" s="96">
        <v>167</v>
      </c>
      <c r="HAN17" s="97">
        <v>20.96</v>
      </c>
      <c r="HAO17" s="99">
        <f>HAN17*HAM17</f>
        <v>3500.32</v>
      </c>
      <c r="HAP17" s="94">
        <f>HAI17-HAM17</f>
        <v>205</v>
      </c>
      <c r="HAQ17" s="97">
        <v>16.77</v>
      </c>
      <c r="HAR17" s="99">
        <f>HAQ17*HAP17</f>
        <v>3437.85</v>
      </c>
      <c r="HAS17" s="99">
        <f>HAR17+HAO17</f>
        <v>6938.17</v>
      </c>
      <c r="HAT17" s="94"/>
      <c r="HAU17" s="99">
        <f>HAS17+HAT17</f>
        <v>6938.17</v>
      </c>
      <c r="HAW17" s="49">
        <v>10</v>
      </c>
      <c r="HAX17" s="94" t="s">
        <v>631</v>
      </c>
      <c r="HAY17" s="49">
        <v>372</v>
      </c>
      <c r="HAZ17" s="49" t="s">
        <v>625</v>
      </c>
      <c r="HBA17" s="95" t="s">
        <v>632</v>
      </c>
      <c r="HBB17" s="49" t="s">
        <v>629</v>
      </c>
      <c r="HBC17" s="96">
        <v>167</v>
      </c>
      <c r="HBD17" s="97">
        <v>20.96</v>
      </c>
      <c r="HBE17" s="99">
        <f>HBD17*HBC17</f>
        <v>3500.32</v>
      </c>
      <c r="HBF17" s="94">
        <f>HAY17-HBC17</f>
        <v>205</v>
      </c>
      <c r="HBG17" s="97">
        <v>16.77</v>
      </c>
      <c r="HBH17" s="99">
        <f>HBG17*HBF17</f>
        <v>3437.85</v>
      </c>
      <c r="HBI17" s="99">
        <f>HBH17+HBE17</f>
        <v>6938.17</v>
      </c>
      <c r="HBJ17" s="94"/>
      <c r="HBK17" s="99">
        <f>HBI17+HBJ17</f>
        <v>6938.17</v>
      </c>
      <c r="HBM17" s="49">
        <v>10</v>
      </c>
      <c r="HBN17" s="94" t="s">
        <v>631</v>
      </c>
      <c r="HBO17" s="49">
        <v>372</v>
      </c>
      <c r="HBP17" s="49" t="s">
        <v>625</v>
      </c>
      <c r="HBQ17" s="95" t="s">
        <v>632</v>
      </c>
      <c r="HBR17" s="49" t="s">
        <v>629</v>
      </c>
      <c r="HBS17" s="96">
        <v>167</v>
      </c>
      <c r="HBT17" s="97">
        <v>20.96</v>
      </c>
      <c r="HBU17" s="99">
        <f>HBT17*HBS17</f>
        <v>3500.32</v>
      </c>
      <c r="HBV17" s="94">
        <f>HBO17-HBS17</f>
        <v>205</v>
      </c>
      <c r="HBW17" s="97">
        <v>16.77</v>
      </c>
      <c r="HBX17" s="99">
        <f>HBW17*HBV17</f>
        <v>3437.85</v>
      </c>
      <c r="HBY17" s="99">
        <f>HBX17+HBU17</f>
        <v>6938.17</v>
      </c>
      <c r="HBZ17" s="94"/>
      <c r="HCA17" s="99">
        <f>HBY17+HBZ17</f>
        <v>6938.17</v>
      </c>
      <c r="HCC17" s="49">
        <v>10</v>
      </c>
      <c r="HCD17" s="94" t="s">
        <v>631</v>
      </c>
      <c r="HCE17" s="49">
        <v>372</v>
      </c>
      <c r="HCF17" s="49" t="s">
        <v>625</v>
      </c>
      <c r="HCG17" s="95" t="s">
        <v>632</v>
      </c>
      <c r="HCH17" s="49" t="s">
        <v>629</v>
      </c>
      <c r="HCI17" s="96">
        <v>167</v>
      </c>
      <c r="HCJ17" s="97">
        <v>20.96</v>
      </c>
      <c r="HCK17" s="99">
        <f>HCJ17*HCI17</f>
        <v>3500.32</v>
      </c>
      <c r="HCL17" s="94">
        <f>HCE17-HCI17</f>
        <v>205</v>
      </c>
      <c r="HCM17" s="97">
        <v>16.77</v>
      </c>
      <c r="HCN17" s="99">
        <f>HCM17*HCL17</f>
        <v>3437.85</v>
      </c>
      <c r="HCO17" s="99">
        <f>HCN17+HCK17</f>
        <v>6938.17</v>
      </c>
      <c r="HCP17" s="94"/>
      <c r="HCQ17" s="99">
        <f>HCO17+HCP17</f>
        <v>6938.17</v>
      </c>
      <c r="HCS17" s="49">
        <v>10</v>
      </c>
      <c r="HCT17" s="94" t="s">
        <v>631</v>
      </c>
      <c r="HCU17" s="49">
        <v>372</v>
      </c>
      <c r="HCV17" s="49" t="s">
        <v>625</v>
      </c>
      <c r="HCW17" s="95" t="s">
        <v>632</v>
      </c>
      <c r="HCX17" s="49" t="s">
        <v>629</v>
      </c>
      <c r="HCY17" s="96">
        <v>167</v>
      </c>
      <c r="HCZ17" s="97">
        <v>20.96</v>
      </c>
      <c r="HDA17" s="99">
        <f>HCZ17*HCY17</f>
        <v>3500.32</v>
      </c>
      <c r="HDB17" s="94">
        <f>HCU17-HCY17</f>
        <v>205</v>
      </c>
      <c r="HDC17" s="97">
        <v>16.77</v>
      </c>
      <c r="HDD17" s="99">
        <f>HDC17*HDB17</f>
        <v>3437.85</v>
      </c>
      <c r="HDE17" s="99">
        <f>HDD17+HDA17</f>
        <v>6938.17</v>
      </c>
      <c r="HDF17" s="94"/>
      <c r="HDG17" s="99">
        <f>HDE17+HDF17</f>
        <v>6938.17</v>
      </c>
      <c r="HDI17" s="49">
        <v>10</v>
      </c>
      <c r="HDJ17" s="94" t="s">
        <v>631</v>
      </c>
      <c r="HDK17" s="49">
        <v>372</v>
      </c>
      <c r="HDL17" s="49" t="s">
        <v>625</v>
      </c>
      <c r="HDM17" s="95" t="s">
        <v>632</v>
      </c>
      <c r="HDN17" s="49" t="s">
        <v>629</v>
      </c>
      <c r="HDO17" s="96">
        <v>167</v>
      </c>
      <c r="HDP17" s="97">
        <v>20.96</v>
      </c>
      <c r="HDQ17" s="99">
        <f>HDP17*HDO17</f>
        <v>3500.32</v>
      </c>
      <c r="HDR17" s="94">
        <f>HDK17-HDO17</f>
        <v>205</v>
      </c>
      <c r="HDS17" s="97">
        <v>16.77</v>
      </c>
      <c r="HDT17" s="99">
        <f>HDS17*HDR17</f>
        <v>3437.85</v>
      </c>
      <c r="HDU17" s="99">
        <f>HDT17+HDQ17</f>
        <v>6938.17</v>
      </c>
      <c r="HDV17" s="94"/>
      <c r="HDW17" s="99">
        <f>HDU17+HDV17</f>
        <v>6938.17</v>
      </c>
      <c r="HDY17" s="49">
        <v>10</v>
      </c>
      <c r="HDZ17" s="94" t="s">
        <v>631</v>
      </c>
      <c r="HEA17" s="49">
        <v>372</v>
      </c>
      <c r="HEB17" s="49" t="s">
        <v>625</v>
      </c>
      <c r="HEC17" s="95" t="s">
        <v>632</v>
      </c>
      <c r="HED17" s="49" t="s">
        <v>629</v>
      </c>
      <c r="HEE17" s="96">
        <v>167</v>
      </c>
      <c r="HEF17" s="97">
        <v>20.96</v>
      </c>
      <c r="HEG17" s="99">
        <f>HEF17*HEE17</f>
        <v>3500.32</v>
      </c>
      <c r="HEH17" s="94">
        <f>HEA17-HEE17</f>
        <v>205</v>
      </c>
      <c r="HEI17" s="97">
        <v>16.77</v>
      </c>
      <c r="HEJ17" s="99">
        <f>HEI17*HEH17</f>
        <v>3437.85</v>
      </c>
      <c r="HEK17" s="99">
        <f>HEJ17+HEG17</f>
        <v>6938.17</v>
      </c>
      <c r="HEL17" s="94"/>
      <c r="HEM17" s="99">
        <f>HEK17+HEL17</f>
        <v>6938.17</v>
      </c>
      <c r="HEO17" s="49">
        <v>10</v>
      </c>
      <c r="HEP17" s="94" t="s">
        <v>631</v>
      </c>
      <c r="HEQ17" s="49">
        <v>372</v>
      </c>
      <c r="HER17" s="49" t="s">
        <v>625</v>
      </c>
      <c r="HES17" s="95" t="s">
        <v>632</v>
      </c>
      <c r="HET17" s="49" t="s">
        <v>629</v>
      </c>
      <c r="HEU17" s="96">
        <v>167</v>
      </c>
      <c r="HEV17" s="97">
        <v>20.96</v>
      </c>
      <c r="HEW17" s="99">
        <f>HEV17*HEU17</f>
        <v>3500.32</v>
      </c>
      <c r="HEX17" s="94">
        <f>HEQ17-HEU17</f>
        <v>205</v>
      </c>
      <c r="HEY17" s="97">
        <v>16.77</v>
      </c>
      <c r="HEZ17" s="99">
        <f>HEY17*HEX17</f>
        <v>3437.85</v>
      </c>
      <c r="HFA17" s="99">
        <f>HEZ17+HEW17</f>
        <v>6938.17</v>
      </c>
      <c r="HFB17" s="94"/>
      <c r="HFC17" s="99">
        <f>HFA17+HFB17</f>
        <v>6938.17</v>
      </c>
      <c r="HFE17" s="49">
        <v>10</v>
      </c>
      <c r="HFF17" s="94" t="s">
        <v>631</v>
      </c>
      <c r="HFG17" s="49">
        <v>372</v>
      </c>
      <c r="HFH17" s="49" t="s">
        <v>625</v>
      </c>
      <c r="HFI17" s="95" t="s">
        <v>632</v>
      </c>
      <c r="HFJ17" s="49" t="s">
        <v>629</v>
      </c>
      <c r="HFK17" s="96">
        <v>167</v>
      </c>
      <c r="HFL17" s="97">
        <v>20.96</v>
      </c>
      <c r="HFM17" s="99">
        <f>HFL17*HFK17</f>
        <v>3500.32</v>
      </c>
      <c r="HFN17" s="94">
        <f>HFG17-HFK17</f>
        <v>205</v>
      </c>
      <c r="HFO17" s="97">
        <v>16.77</v>
      </c>
      <c r="HFP17" s="99">
        <f>HFO17*HFN17</f>
        <v>3437.85</v>
      </c>
      <c r="HFQ17" s="99">
        <f>HFP17+HFM17</f>
        <v>6938.17</v>
      </c>
      <c r="HFR17" s="94"/>
      <c r="HFS17" s="99">
        <f>HFQ17+HFR17</f>
        <v>6938.17</v>
      </c>
      <c r="HFU17" s="49">
        <v>10</v>
      </c>
      <c r="HFV17" s="94" t="s">
        <v>631</v>
      </c>
      <c r="HFW17" s="49">
        <v>372</v>
      </c>
      <c r="HFX17" s="49" t="s">
        <v>625</v>
      </c>
      <c r="HFY17" s="95" t="s">
        <v>632</v>
      </c>
      <c r="HFZ17" s="49" t="s">
        <v>629</v>
      </c>
      <c r="HGA17" s="96">
        <v>167</v>
      </c>
      <c r="HGB17" s="97">
        <v>20.96</v>
      </c>
      <c r="HGC17" s="99">
        <f>HGB17*HGA17</f>
        <v>3500.32</v>
      </c>
      <c r="HGD17" s="94">
        <f>HFW17-HGA17</f>
        <v>205</v>
      </c>
      <c r="HGE17" s="97">
        <v>16.77</v>
      </c>
      <c r="HGF17" s="99">
        <f>HGE17*HGD17</f>
        <v>3437.85</v>
      </c>
      <c r="HGG17" s="99">
        <f>HGF17+HGC17</f>
        <v>6938.17</v>
      </c>
      <c r="HGH17" s="94"/>
      <c r="HGI17" s="99">
        <f>HGG17+HGH17</f>
        <v>6938.17</v>
      </c>
      <c r="HGK17" s="49">
        <v>10</v>
      </c>
      <c r="HGL17" s="94" t="s">
        <v>631</v>
      </c>
      <c r="HGM17" s="49">
        <v>372</v>
      </c>
      <c r="HGN17" s="49" t="s">
        <v>625</v>
      </c>
      <c r="HGO17" s="95" t="s">
        <v>632</v>
      </c>
      <c r="HGP17" s="49" t="s">
        <v>629</v>
      </c>
      <c r="HGQ17" s="96">
        <v>167</v>
      </c>
      <c r="HGR17" s="97">
        <v>20.96</v>
      </c>
      <c r="HGS17" s="99">
        <f>HGR17*HGQ17</f>
        <v>3500.32</v>
      </c>
      <c r="HGT17" s="94">
        <f>HGM17-HGQ17</f>
        <v>205</v>
      </c>
      <c r="HGU17" s="97">
        <v>16.77</v>
      </c>
      <c r="HGV17" s="99">
        <f>HGU17*HGT17</f>
        <v>3437.85</v>
      </c>
      <c r="HGW17" s="99">
        <f>HGV17+HGS17</f>
        <v>6938.17</v>
      </c>
      <c r="HGX17" s="94"/>
      <c r="HGY17" s="99">
        <f>HGW17+HGX17</f>
        <v>6938.17</v>
      </c>
      <c r="HHA17" s="49">
        <v>10</v>
      </c>
      <c r="HHB17" s="94" t="s">
        <v>631</v>
      </c>
      <c r="HHC17" s="49">
        <v>372</v>
      </c>
      <c r="HHD17" s="49" t="s">
        <v>625</v>
      </c>
      <c r="HHE17" s="95" t="s">
        <v>632</v>
      </c>
      <c r="HHF17" s="49" t="s">
        <v>629</v>
      </c>
      <c r="HHG17" s="96">
        <v>167</v>
      </c>
      <c r="HHH17" s="97">
        <v>20.96</v>
      </c>
      <c r="HHI17" s="99">
        <f>HHH17*HHG17</f>
        <v>3500.32</v>
      </c>
      <c r="HHJ17" s="94">
        <f>HHC17-HHG17</f>
        <v>205</v>
      </c>
      <c r="HHK17" s="97">
        <v>16.77</v>
      </c>
      <c r="HHL17" s="99">
        <f>HHK17*HHJ17</f>
        <v>3437.85</v>
      </c>
      <c r="HHM17" s="99">
        <f>HHL17+HHI17</f>
        <v>6938.17</v>
      </c>
      <c r="HHN17" s="94"/>
      <c r="HHO17" s="99">
        <f>HHM17+HHN17</f>
        <v>6938.17</v>
      </c>
      <c r="HHQ17" s="49">
        <v>10</v>
      </c>
      <c r="HHR17" s="94" t="s">
        <v>631</v>
      </c>
      <c r="HHS17" s="49">
        <v>372</v>
      </c>
      <c r="HHT17" s="49" t="s">
        <v>625</v>
      </c>
      <c r="HHU17" s="95" t="s">
        <v>632</v>
      </c>
      <c r="HHV17" s="49" t="s">
        <v>629</v>
      </c>
      <c r="HHW17" s="96">
        <v>167</v>
      </c>
      <c r="HHX17" s="97">
        <v>20.96</v>
      </c>
      <c r="HHY17" s="99">
        <f>HHX17*HHW17</f>
        <v>3500.32</v>
      </c>
      <c r="HHZ17" s="94">
        <f>HHS17-HHW17</f>
        <v>205</v>
      </c>
      <c r="HIA17" s="97">
        <v>16.77</v>
      </c>
      <c r="HIB17" s="99">
        <f>HIA17*HHZ17</f>
        <v>3437.85</v>
      </c>
      <c r="HIC17" s="99">
        <f>HIB17+HHY17</f>
        <v>6938.17</v>
      </c>
      <c r="HID17" s="94"/>
      <c r="HIE17" s="99">
        <f>HIC17+HID17</f>
        <v>6938.17</v>
      </c>
      <c r="HIG17" s="49">
        <v>10</v>
      </c>
      <c r="HIH17" s="94" t="s">
        <v>631</v>
      </c>
      <c r="HII17" s="49">
        <v>372</v>
      </c>
      <c r="HIJ17" s="49" t="s">
        <v>625</v>
      </c>
      <c r="HIK17" s="95" t="s">
        <v>632</v>
      </c>
      <c r="HIL17" s="49" t="s">
        <v>629</v>
      </c>
      <c r="HIM17" s="96">
        <v>167</v>
      </c>
      <c r="HIN17" s="97">
        <v>20.96</v>
      </c>
      <c r="HIO17" s="99">
        <f>HIN17*HIM17</f>
        <v>3500.32</v>
      </c>
      <c r="HIP17" s="94">
        <f>HII17-HIM17</f>
        <v>205</v>
      </c>
      <c r="HIQ17" s="97">
        <v>16.77</v>
      </c>
      <c r="HIR17" s="99">
        <f>HIQ17*HIP17</f>
        <v>3437.85</v>
      </c>
      <c r="HIS17" s="99">
        <f>HIR17+HIO17</f>
        <v>6938.17</v>
      </c>
      <c r="HIT17" s="94"/>
      <c r="HIU17" s="99">
        <f>HIS17+HIT17</f>
        <v>6938.17</v>
      </c>
      <c r="HIW17" s="49">
        <v>10</v>
      </c>
      <c r="HIX17" s="94" t="s">
        <v>631</v>
      </c>
      <c r="HIY17" s="49">
        <v>372</v>
      </c>
      <c r="HIZ17" s="49" t="s">
        <v>625</v>
      </c>
      <c r="HJA17" s="95" t="s">
        <v>632</v>
      </c>
      <c r="HJB17" s="49" t="s">
        <v>629</v>
      </c>
      <c r="HJC17" s="96">
        <v>167</v>
      </c>
      <c r="HJD17" s="97">
        <v>20.96</v>
      </c>
      <c r="HJE17" s="99">
        <f>HJD17*HJC17</f>
        <v>3500.32</v>
      </c>
      <c r="HJF17" s="94">
        <f>HIY17-HJC17</f>
        <v>205</v>
      </c>
      <c r="HJG17" s="97">
        <v>16.77</v>
      </c>
      <c r="HJH17" s="99">
        <f>HJG17*HJF17</f>
        <v>3437.85</v>
      </c>
      <c r="HJI17" s="99">
        <f>HJH17+HJE17</f>
        <v>6938.17</v>
      </c>
      <c r="HJJ17" s="94"/>
      <c r="HJK17" s="99">
        <f>HJI17+HJJ17</f>
        <v>6938.17</v>
      </c>
      <c r="HJM17" s="49">
        <v>10</v>
      </c>
      <c r="HJN17" s="94" t="s">
        <v>631</v>
      </c>
      <c r="HJO17" s="49">
        <v>372</v>
      </c>
      <c r="HJP17" s="49" t="s">
        <v>625</v>
      </c>
      <c r="HJQ17" s="95" t="s">
        <v>632</v>
      </c>
      <c r="HJR17" s="49" t="s">
        <v>629</v>
      </c>
      <c r="HJS17" s="96">
        <v>167</v>
      </c>
      <c r="HJT17" s="97">
        <v>20.96</v>
      </c>
      <c r="HJU17" s="99">
        <f>HJT17*HJS17</f>
        <v>3500.32</v>
      </c>
      <c r="HJV17" s="94">
        <f>HJO17-HJS17</f>
        <v>205</v>
      </c>
      <c r="HJW17" s="97">
        <v>16.77</v>
      </c>
      <c r="HJX17" s="99">
        <f>HJW17*HJV17</f>
        <v>3437.85</v>
      </c>
      <c r="HJY17" s="99">
        <f>HJX17+HJU17</f>
        <v>6938.17</v>
      </c>
      <c r="HJZ17" s="94"/>
      <c r="HKA17" s="99">
        <f>HJY17+HJZ17</f>
        <v>6938.17</v>
      </c>
      <c r="HKC17" s="49">
        <v>10</v>
      </c>
      <c r="HKD17" s="94" t="s">
        <v>631</v>
      </c>
      <c r="HKE17" s="49">
        <v>372</v>
      </c>
      <c r="HKF17" s="49" t="s">
        <v>625</v>
      </c>
      <c r="HKG17" s="95" t="s">
        <v>632</v>
      </c>
      <c r="HKH17" s="49" t="s">
        <v>629</v>
      </c>
      <c r="HKI17" s="96">
        <v>167</v>
      </c>
      <c r="HKJ17" s="97">
        <v>20.96</v>
      </c>
      <c r="HKK17" s="99">
        <f>HKJ17*HKI17</f>
        <v>3500.32</v>
      </c>
      <c r="HKL17" s="94">
        <f>HKE17-HKI17</f>
        <v>205</v>
      </c>
      <c r="HKM17" s="97">
        <v>16.77</v>
      </c>
      <c r="HKN17" s="99">
        <f>HKM17*HKL17</f>
        <v>3437.85</v>
      </c>
      <c r="HKO17" s="99">
        <f>HKN17+HKK17</f>
        <v>6938.17</v>
      </c>
      <c r="HKP17" s="94"/>
      <c r="HKQ17" s="99">
        <f>HKO17+HKP17</f>
        <v>6938.17</v>
      </c>
      <c r="HKS17" s="49">
        <v>10</v>
      </c>
      <c r="HKT17" s="94" t="s">
        <v>631</v>
      </c>
      <c r="HKU17" s="49">
        <v>372</v>
      </c>
      <c r="HKV17" s="49" t="s">
        <v>625</v>
      </c>
      <c r="HKW17" s="95" t="s">
        <v>632</v>
      </c>
      <c r="HKX17" s="49" t="s">
        <v>629</v>
      </c>
      <c r="HKY17" s="96">
        <v>167</v>
      </c>
      <c r="HKZ17" s="97">
        <v>20.96</v>
      </c>
      <c r="HLA17" s="99">
        <f>HKZ17*HKY17</f>
        <v>3500.32</v>
      </c>
      <c r="HLB17" s="94">
        <f>HKU17-HKY17</f>
        <v>205</v>
      </c>
      <c r="HLC17" s="97">
        <v>16.77</v>
      </c>
      <c r="HLD17" s="99">
        <f>HLC17*HLB17</f>
        <v>3437.85</v>
      </c>
      <c r="HLE17" s="99">
        <f>HLD17+HLA17</f>
        <v>6938.17</v>
      </c>
      <c r="HLF17" s="94"/>
      <c r="HLG17" s="99">
        <f>HLE17+HLF17</f>
        <v>6938.17</v>
      </c>
      <c r="HLI17" s="49">
        <v>10</v>
      </c>
      <c r="HLJ17" s="94" t="s">
        <v>631</v>
      </c>
      <c r="HLK17" s="49">
        <v>372</v>
      </c>
      <c r="HLL17" s="49" t="s">
        <v>625</v>
      </c>
      <c r="HLM17" s="95" t="s">
        <v>632</v>
      </c>
      <c r="HLN17" s="49" t="s">
        <v>629</v>
      </c>
      <c r="HLO17" s="96">
        <v>167</v>
      </c>
      <c r="HLP17" s="97">
        <v>20.96</v>
      </c>
      <c r="HLQ17" s="99">
        <f>HLP17*HLO17</f>
        <v>3500.32</v>
      </c>
      <c r="HLR17" s="94">
        <f>HLK17-HLO17</f>
        <v>205</v>
      </c>
      <c r="HLS17" s="97">
        <v>16.77</v>
      </c>
      <c r="HLT17" s="99">
        <f>HLS17*HLR17</f>
        <v>3437.85</v>
      </c>
      <c r="HLU17" s="99">
        <f>HLT17+HLQ17</f>
        <v>6938.17</v>
      </c>
      <c r="HLV17" s="94"/>
      <c r="HLW17" s="99">
        <f>HLU17+HLV17</f>
        <v>6938.17</v>
      </c>
      <c r="HLY17" s="49">
        <v>10</v>
      </c>
      <c r="HLZ17" s="94" t="s">
        <v>631</v>
      </c>
      <c r="HMA17" s="49">
        <v>372</v>
      </c>
      <c r="HMB17" s="49" t="s">
        <v>625</v>
      </c>
      <c r="HMC17" s="95" t="s">
        <v>632</v>
      </c>
      <c r="HMD17" s="49" t="s">
        <v>629</v>
      </c>
      <c r="HME17" s="96">
        <v>167</v>
      </c>
      <c r="HMF17" s="97">
        <v>20.96</v>
      </c>
      <c r="HMG17" s="99">
        <f>HMF17*HME17</f>
        <v>3500.32</v>
      </c>
      <c r="HMH17" s="94">
        <f>HMA17-HME17</f>
        <v>205</v>
      </c>
      <c r="HMI17" s="97">
        <v>16.77</v>
      </c>
      <c r="HMJ17" s="99">
        <f>HMI17*HMH17</f>
        <v>3437.85</v>
      </c>
      <c r="HMK17" s="99">
        <f>HMJ17+HMG17</f>
        <v>6938.17</v>
      </c>
      <c r="HML17" s="94"/>
      <c r="HMM17" s="99">
        <f>HMK17+HML17</f>
        <v>6938.17</v>
      </c>
      <c r="HMO17" s="49">
        <v>10</v>
      </c>
      <c r="HMP17" s="94" t="s">
        <v>631</v>
      </c>
      <c r="HMQ17" s="49">
        <v>372</v>
      </c>
      <c r="HMR17" s="49" t="s">
        <v>625</v>
      </c>
      <c r="HMS17" s="95" t="s">
        <v>632</v>
      </c>
      <c r="HMT17" s="49" t="s">
        <v>629</v>
      </c>
      <c r="HMU17" s="96">
        <v>167</v>
      </c>
      <c r="HMV17" s="97">
        <v>20.96</v>
      </c>
      <c r="HMW17" s="99">
        <f>HMV17*HMU17</f>
        <v>3500.32</v>
      </c>
      <c r="HMX17" s="94">
        <f>HMQ17-HMU17</f>
        <v>205</v>
      </c>
      <c r="HMY17" s="97">
        <v>16.77</v>
      </c>
      <c r="HMZ17" s="99">
        <f>HMY17*HMX17</f>
        <v>3437.85</v>
      </c>
      <c r="HNA17" s="99">
        <f>HMZ17+HMW17</f>
        <v>6938.17</v>
      </c>
      <c r="HNB17" s="94"/>
      <c r="HNC17" s="99">
        <f>HNA17+HNB17</f>
        <v>6938.17</v>
      </c>
      <c r="HNE17" s="49">
        <v>10</v>
      </c>
      <c r="HNF17" s="94" t="s">
        <v>631</v>
      </c>
      <c r="HNG17" s="49">
        <v>372</v>
      </c>
      <c r="HNH17" s="49" t="s">
        <v>625</v>
      </c>
      <c r="HNI17" s="95" t="s">
        <v>632</v>
      </c>
      <c r="HNJ17" s="49" t="s">
        <v>629</v>
      </c>
      <c r="HNK17" s="96">
        <v>167</v>
      </c>
      <c r="HNL17" s="97">
        <v>20.96</v>
      </c>
      <c r="HNM17" s="99">
        <f>HNL17*HNK17</f>
        <v>3500.32</v>
      </c>
      <c r="HNN17" s="94">
        <f>HNG17-HNK17</f>
        <v>205</v>
      </c>
      <c r="HNO17" s="97">
        <v>16.77</v>
      </c>
      <c r="HNP17" s="99">
        <f>HNO17*HNN17</f>
        <v>3437.85</v>
      </c>
      <c r="HNQ17" s="99">
        <f>HNP17+HNM17</f>
        <v>6938.17</v>
      </c>
      <c r="HNR17" s="94"/>
      <c r="HNS17" s="99">
        <f>HNQ17+HNR17</f>
        <v>6938.17</v>
      </c>
      <c r="HNU17" s="49">
        <v>10</v>
      </c>
      <c r="HNV17" s="94" t="s">
        <v>631</v>
      </c>
      <c r="HNW17" s="49">
        <v>372</v>
      </c>
      <c r="HNX17" s="49" t="s">
        <v>625</v>
      </c>
      <c r="HNY17" s="95" t="s">
        <v>632</v>
      </c>
      <c r="HNZ17" s="49" t="s">
        <v>629</v>
      </c>
      <c r="HOA17" s="96">
        <v>167</v>
      </c>
      <c r="HOB17" s="97">
        <v>20.96</v>
      </c>
      <c r="HOC17" s="99">
        <f>HOB17*HOA17</f>
        <v>3500.32</v>
      </c>
      <c r="HOD17" s="94">
        <f>HNW17-HOA17</f>
        <v>205</v>
      </c>
      <c r="HOE17" s="97">
        <v>16.77</v>
      </c>
      <c r="HOF17" s="99">
        <f>HOE17*HOD17</f>
        <v>3437.85</v>
      </c>
      <c r="HOG17" s="99">
        <f>HOF17+HOC17</f>
        <v>6938.17</v>
      </c>
      <c r="HOH17" s="94"/>
      <c r="HOI17" s="99">
        <f>HOG17+HOH17</f>
        <v>6938.17</v>
      </c>
      <c r="HOK17" s="49">
        <v>10</v>
      </c>
      <c r="HOL17" s="94" t="s">
        <v>631</v>
      </c>
      <c r="HOM17" s="49">
        <v>372</v>
      </c>
      <c r="HON17" s="49" t="s">
        <v>625</v>
      </c>
      <c r="HOO17" s="95" t="s">
        <v>632</v>
      </c>
      <c r="HOP17" s="49" t="s">
        <v>629</v>
      </c>
      <c r="HOQ17" s="96">
        <v>167</v>
      </c>
      <c r="HOR17" s="97">
        <v>20.96</v>
      </c>
      <c r="HOS17" s="99">
        <f>HOR17*HOQ17</f>
        <v>3500.32</v>
      </c>
      <c r="HOT17" s="94">
        <f>HOM17-HOQ17</f>
        <v>205</v>
      </c>
      <c r="HOU17" s="97">
        <v>16.77</v>
      </c>
      <c r="HOV17" s="99">
        <f>HOU17*HOT17</f>
        <v>3437.85</v>
      </c>
      <c r="HOW17" s="99">
        <f>HOV17+HOS17</f>
        <v>6938.17</v>
      </c>
      <c r="HOX17" s="94"/>
      <c r="HOY17" s="99">
        <f>HOW17+HOX17</f>
        <v>6938.17</v>
      </c>
      <c r="HPA17" s="49">
        <v>10</v>
      </c>
      <c r="HPB17" s="94" t="s">
        <v>631</v>
      </c>
      <c r="HPC17" s="49">
        <v>372</v>
      </c>
      <c r="HPD17" s="49" t="s">
        <v>625</v>
      </c>
      <c r="HPE17" s="95" t="s">
        <v>632</v>
      </c>
      <c r="HPF17" s="49" t="s">
        <v>629</v>
      </c>
      <c r="HPG17" s="96">
        <v>167</v>
      </c>
      <c r="HPH17" s="97">
        <v>20.96</v>
      </c>
      <c r="HPI17" s="99">
        <f>HPH17*HPG17</f>
        <v>3500.32</v>
      </c>
      <c r="HPJ17" s="94">
        <f>HPC17-HPG17</f>
        <v>205</v>
      </c>
      <c r="HPK17" s="97">
        <v>16.77</v>
      </c>
      <c r="HPL17" s="99">
        <f>HPK17*HPJ17</f>
        <v>3437.85</v>
      </c>
      <c r="HPM17" s="99">
        <f>HPL17+HPI17</f>
        <v>6938.17</v>
      </c>
      <c r="HPN17" s="94"/>
      <c r="HPO17" s="99">
        <f>HPM17+HPN17</f>
        <v>6938.17</v>
      </c>
      <c r="HPQ17" s="49">
        <v>10</v>
      </c>
      <c r="HPR17" s="94" t="s">
        <v>631</v>
      </c>
      <c r="HPS17" s="49">
        <v>372</v>
      </c>
      <c r="HPT17" s="49" t="s">
        <v>625</v>
      </c>
      <c r="HPU17" s="95" t="s">
        <v>632</v>
      </c>
      <c r="HPV17" s="49" t="s">
        <v>629</v>
      </c>
      <c r="HPW17" s="96">
        <v>167</v>
      </c>
      <c r="HPX17" s="97">
        <v>20.96</v>
      </c>
      <c r="HPY17" s="99">
        <f>HPX17*HPW17</f>
        <v>3500.32</v>
      </c>
      <c r="HPZ17" s="94">
        <f>HPS17-HPW17</f>
        <v>205</v>
      </c>
      <c r="HQA17" s="97">
        <v>16.77</v>
      </c>
      <c r="HQB17" s="99">
        <f>HQA17*HPZ17</f>
        <v>3437.85</v>
      </c>
      <c r="HQC17" s="99">
        <f>HQB17+HPY17</f>
        <v>6938.17</v>
      </c>
      <c r="HQD17" s="94"/>
      <c r="HQE17" s="99">
        <f>HQC17+HQD17</f>
        <v>6938.17</v>
      </c>
      <c r="HQG17" s="49">
        <v>10</v>
      </c>
      <c r="HQH17" s="94" t="s">
        <v>631</v>
      </c>
      <c r="HQI17" s="49">
        <v>372</v>
      </c>
      <c r="HQJ17" s="49" t="s">
        <v>625</v>
      </c>
      <c r="HQK17" s="95" t="s">
        <v>632</v>
      </c>
      <c r="HQL17" s="49" t="s">
        <v>629</v>
      </c>
      <c r="HQM17" s="96">
        <v>167</v>
      </c>
      <c r="HQN17" s="97">
        <v>20.96</v>
      </c>
      <c r="HQO17" s="99">
        <f>HQN17*HQM17</f>
        <v>3500.32</v>
      </c>
      <c r="HQP17" s="94">
        <f>HQI17-HQM17</f>
        <v>205</v>
      </c>
      <c r="HQQ17" s="97">
        <v>16.77</v>
      </c>
      <c r="HQR17" s="99">
        <f>HQQ17*HQP17</f>
        <v>3437.85</v>
      </c>
      <c r="HQS17" s="99">
        <f>HQR17+HQO17</f>
        <v>6938.17</v>
      </c>
      <c r="HQT17" s="94"/>
      <c r="HQU17" s="99">
        <f>HQS17+HQT17</f>
        <v>6938.17</v>
      </c>
      <c r="HQW17" s="49">
        <v>10</v>
      </c>
      <c r="HQX17" s="94" t="s">
        <v>631</v>
      </c>
      <c r="HQY17" s="49">
        <v>372</v>
      </c>
      <c r="HQZ17" s="49" t="s">
        <v>625</v>
      </c>
      <c r="HRA17" s="95" t="s">
        <v>632</v>
      </c>
      <c r="HRB17" s="49" t="s">
        <v>629</v>
      </c>
      <c r="HRC17" s="96">
        <v>167</v>
      </c>
      <c r="HRD17" s="97">
        <v>20.96</v>
      </c>
      <c r="HRE17" s="99">
        <f>HRD17*HRC17</f>
        <v>3500.32</v>
      </c>
      <c r="HRF17" s="94">
        <f>HQY17-HRC17</f>
        <v>205</v>
      </c>
      <c r="HRG17" s="97">
        <v>16.77</v>
      </c>
      <c r="HRH17" s="99">
        <f>HRG17*HRF17</f>
        <v>3437.85</v>
      </c>
      <c r="HRI17" s="99">
        <f>HRH17+HRE17</f>
        <v>6938.17</v>
      </c>
      <c r="HRJ17" s="94"/>
      <c r="HRK17" s="99">
        <f>HRI17+HRJ17</f>
        <v>6938.17</v>
      </c>
      <c r="HRM17" s="49">
        <v>10</v>
      </c>
      <c r="HRN17" s="94" t="s">
        <v>631</v>
      </c>
      <c r="HRO17" s="49">
        <v>372</v>
      </c>
      <c r="HRP17" s="49" t="s">
        <v>625</v>
      </c>
      <c r="HRQ17" s="95" t="s">
        <v>632</v>
      </c>
      <c r="HRR17" s="49" t="s">
        <v>629</v>
      </c>
      <c r="HRS17" s="96">
        <v>167</v>
      </c>
      <c r="HRT17" s="97">
        <v>20.96</v>
      </c>
      <c r="HRU17" s="99">
        <f>HRT17*HRS17</f>
        <v>3500.32</v>
      </c>
      <c r="HRV17" s="94">
        <f>HRO17-HRS17</f>
        <v>205</v>
      </c>
      <c r="HRW17" s="97">
        <v>16.77</v>
      </c>
      <c r="HRX17" s="99">
        <f>HRW17*HRV17</f>
        <v>3437.85</v>
      </c>
      <c r="HRY17" s="99">
        <f>HRX17+HRU17</f>
        <v>6938.17</v>
      </c>
      <c r="HRZ17" s="94"/>
      <c r="HSA17" s="99">
        <f>HRY17+HRZ17</f>
        <v>6938.17</v>
      </c>
      <c r="HSC17" s="49">
        <v>10</v>
      </c>
      <c r="HSD17" s="94" t="s">
        <v>631</v>
      </c>
      <c r="HSE17" s="49">
        <v>372</v>
      </c>
      <c r="HSF17" s="49" t="s">
        <v>625</v>
      </c>
      <c r="HSG17" s="95" t="s">
        <v>632</v>
      </c>
      <c r="HSH17" s="49" t="s">
        <v>629</v>
      </c>
      <c r="HSI17" s="96">
        <v>167</v>
      </c>
      <c r="HSJ17" s="97">
        <v>20.96</v>
      </c>
      <c r="HSK17" s="99">
        <f>HSJ17*HSI17</f>
        <v>3500.32</v>
      </c>
      <c r="HSL17" s="94">
        <f>HSE17-HSI17</f>
        <v>205</v>
      </c>
      <c r="HSM17" s="97">
        <v>16.77</v>
      </c>
      <c r="HSN17" s="99">
        <f>HSM17*HSL17</f>
        <v>3437.85</v>
      </c>
      <c r="HSO17" s="99">
        <f>HSN17+HSK17</f>
        <v>6938.17</v>
      </c>
      <c r="HSP17" s="94"/>
      <c r="HSQ17" s="99">
        <f>HSO17+HSP17</f>
        <v>6938.17</v>
      </c>
      <c r="HSS17" s="49">
        <v>10</v>
      </c>
      <c r="HST17" s="94" t="s">
        <v>631</v>
      </c>
      <c r="HSU17" s="49">
        <v>372</v>
      </c>
      <c r="HSV17" s="49" t="s">
        <v>625</v>
      </c>
      <c r="HSW17" s="95" t="s">
        <v>632</v>
      </c>
      <c r="HSX17" s="49" t="s">
        <v>629</v>
      </c>
      <c r="HSY17" s="96">
        <v>167</v>
      </c>
      <c r="HSZ17" s="97">
        <v>20.96</v>
      </c>
      <c r="HTA17" s="99">
        <f>HSZ17*HSY17</f>
        <v>3500.32</v>
      </c>
      <c r="HTB17" s="94">
        <f>HSU17-HSY17</f>
        <v>205</v>
      </c>
      <c r="HTC17" s="97">
        <v>16.77</v>
      </c>
      <c r="HTD17" s="99">
        <f>HTC17*HTB17</f>
        <v>3437.85</v>
      </c>
      <c r="HTE17" s="99">
        <f>HTD17+HTA17</f>
        <v>6938.17</v>
      </c>
      <c r="HTF17" s="94"/>
      <c r="HTG17" s="99">
        <f>HTE17+HTF17</f>
        <v>6938.17</v>
      </c>
      <c r="HTI17" s="49">
        <v>10</v>
      </c>
      <c r="HTJ17" s="94" t="s">
        <v>631</v>
      </c>
      <c r="HTK17" s="49">
        <v>372</v>
      </c>
      <c r="HTL17" s="49" t="s">
        <v>625</v>
      </c>
      <c r="HTM17" s="95" t="s">
        <v>632</v>
      </c>
      <c r="HTN17" s="49" t="s">
        <v>629</v>
      </c>
      <c r="HTO17" s="96">
        <v>167</v>
      </c>
      <c r="HTP17" s="97">
        <v>20.96</v>
      </c>
      <c r="HTQ17" s="99">
        <f>HTP17*HTO17</f>
        <v>3500.32</v>
      </c>
      <c r="HTR17" s="94">
        <f>HTK17-HTO17</f>
        <v>205</v>
      </c>
      <c r="HTS17" s="97">
        <v>16.77</v>
      </c>
      <c r="HTT17" s="99">
        <f>HTS17*HTR17</f>
        <v>3437.85</v>
      </c>
      <c r="HTU17" s="99">
        <f>HTT17+HTQ17</f>
        <v>6938.17</v>
      </c>
      <c r="HTV17" s="94"/>
      <c r="HTW17" s="99">
        <f>HTU17+HTV17</f>
        <v>6938.17</v>
      </c>
      <c r="HTY17" s="49">
        <v>10</v>
      </c>
      <c r="HTZ17" s="94" t="s">
        <v>631</v>
      </c>
      <c r="HUA17" s="49">
        <v>372</v>
      </c>
      <c r="HUB17" s="49" t="s">
        <v>625</v>
      </c>
      <c r="HUC17" s="95" t="s">
        <v>632</v>
      </c>
      <c r="HUD17" s="49" t="s">
        <v>629</v>
      </c>
      <c r="HUE17" s="96">
        <v>167</v>
      </c>
      <c r="HUF17" s="97">
        <v>20.96</v>
      </c>
      <c r="HUG17" s="99">
        <f>HUF17*HUE17</f>
        <v>3500.32</v>
      </c>
      <c r="HUH17" s="94">
        <f>HUA17-HUE17</f>
        <v>205</v>
      </c>
      <c r="HUI17" s="97">
        <v>16.77</v>
      </c>
      <c r="HUJ17" s="99">
        <f>HUI17*HUH17</f>
        <v>3437.85</v>
      </c>
      <c r="HUK17" s="99">
        <f>HUJ17+HUG17</f>
        <v>6938.17</v>
      </c>
      <c r="HUL17" s="94"/>
      <c r="HUM17" s="99">
        <f>HUK17+HUL17</f>
        <v>6938.17</v>
      </c>
      <c r="HUO17" s="49">
        <v>10</v>
      </c>
      <c r="HUP17" s="94" t="s">
        <v>631</v>
      </c>
      <c r="HUQ17" s="49">
        <v>372</v>
      </c>
      <c r="HUR17" s="49" t="s">
        <v>625</v>
      </c>
      <c r="HUS17" s="95" t="s">
        <v>632</v>
      </c>
      <c r="HUT17" s="49" t="s">
        <v>629</v>
      </c>
      <c r="HUU17" s="96">
        <v>167</v>
      </c>
      <c r="HUV17" s="97">
        <v>20.96</v>
      </c>
      <c r="HUW17" s="99">
        <f>HUV17*HUU17</f>
        <v>3500.32</v>
      </c>
      <c r="HUX17" s="94">
        <f>HUQ17-HUU17</f>
        <v>205</v>
      </c>
      <c r="HUY17" s="97">
        <v>16.77</v>
      </c>
      <c r="HUZ17" s="99">
        <f>HUY17*HUX17</f>
        <v>3437.85</v>
      </c>
      <c r="HVA17" s="99">
        <f>HUZ17+HUW17</f>
        <v>6938.17</v>
      </c>
      <c r="HVB17" s="94"/>
      <c r="HVC17" s="99">
        <f>HVA17+HVB17</f>
        <v>6938.17</v>
      </c>
      <c r="HVE17" s="49">
        <v>10</v>
      </c>
      <c r="HVF17" s="94" t="s">
        <v>631</v>
      </c>
      <c r="HVG17" s="49">
        <v>372</v>
      </c>
      <c r="HVH17" s="49" t="s">
        <v>625</v>
      </c>
      <c r="HVI17" s="95" t="s">
        <v>632</v>
      </c>
      <c r="HVJ17" s="49" t="s">
        <v>629</v>
      </c>
      <c r="HVK17" s="96">
        <v>167</v>
      </c>
      <c r="HVL17" s="97">
        <v>20.96</v>
      </c>
      <c r="HVM17" s="99">
        <f>HVL17*HVK17</f>
        <v>3500.32</v>
      </c>
      <c r="HVN17" s="94">
        <f>HVG17-HVK17</f>
        <v>205</v>
      </c>
      <c r="HVO17" s="97">
        <v>16.77</v>
      </c>
      <c r="HVP17" s="99">
        <f>HVO17*HVN17</f>
        <v>3437.85</v>
      </c>
      <c r="HVQ17" s="99">
        <f>HVP17+HVM17</f>
        <v>6938.17</v>
      </c>
      <c r="HVR17" s="94"/>
      <c r="HVS17" s="99">
        <f>HVQ17+HVR17</f>
        <v>6938.17</v>
      </c>
      <c r="HVU17" s="49">
        <v>10</v>
      </c>
      <c r="HVV17" s="94" t="s">
        <v>631</v>
      </c>
      <c r="HVW17" s="49">
        <v>372</v>
      </c>
      <c r="HVX17" s="49" t="s">
        <v>625</v>
      </c>
      <c r="HVY17" s="95" t="s">
        <v>632</v>
      </c>
      <c r="HVZ17" s="49" t="s">
        <v>629</v>
      </c>
      <c r="HWA17" s="96">
        <v>167</v>
      </c>
      <c r="HWB17" s="97">
        <v>20.96</v>
      </c>
      <c r="HWC17" s="99">
        <f>HWB17*HWA17</f>
        <v>3500.32</v>
      </c>
      <c r="HWD17" s="94">
        <f>HVW17-HWA17</f>
        <v>205</v>
      </c>
      <c r="HWE17" s="97">
        <v>16.77</v>
      </c>
      <c r="HWF17" s="99">
        <f>HWE17*HWD17</f>
        <v>3437.85</v>
      </c>
      <c r="HWG17" s="99">
        <f>HWF17+HWC17</f>
        <v>6938.17</v>
      </c>
      <c r="HWH17" s="94"/>
      <c r="HWI17" s="99">
        <f>HWG17+HWH17</f>
        <v>6938.17</v>
      </c>
      <c r="HWK17" s="49">
        <v>10</v>
      </c>
      <c r="HWL17" s="94" t="s">
        <v>631</v>
      </c>
      <c r="HWM17" s="49">
        <v>372</v>
      </c>
      <c r="HWN17" s="49" t="s">
        <v>625</v>
      </c>
      <c r="HWO17" s="95" t="s">
        <v>632</v>
      </c>
      <c r="HWP17" s="49" t="s">
        <v>629</v>
      </c>
      <c r="HWQ17" s="96">
        <v>167</v>
      </c>
      <c r="HWR17" s="97">
        <v>20.96</v>
      </c>
      <c r="HWS17" s="99">
        <f>HWR17*HWQ17</f>
        <v>3500.32</v>
      </c>
      <c r="HWT17" s="94">
        <f>HWM17-HWQ17</f>
        <v>205</v>
      </c>
      <c r="HWU17" s="97">
        <v>16.77</v>
      </c>
      <c r="HWV17" s="99">
        <f>HWU17*HWT17</f>
        <v>3437.85</v>
      </c>
      <c r="HWW17" s="99">
        <f>HWV17+HWS17</f>
        <v>6938.17</v>
      </c>
      <c r="HWX17" s="94"/>
      <c r="HWY17" s="99">
        <f>HWW17+HWX17</f>
        <v>6938.17</v>
      </c>
      <c r="HXA17" s="49">
        <v>10</v>
      </c>
      <c r="HXB17" s="94" t="s">
        <v>631</v>
      </c>
      <c r="HXC17" s="49">
        <v>372</v>
      </c>
      <c r="HXD17" s="49" t="s">
        <v>625</v>
      </c>
      <c r="HXE17" s="95" t="s">
        <v>632</v>
      </c>
      <c r="HXF17" s="49" t="s">
        <v>629</v>
      </c>
      <c r="HXG17" s="96">
        <v>167</v>
      </c>
      <c r="HXH17" s="97">
        <v>20.96</v>
      </c>
      <c r="HXI17" s="99">
        <f>HXH17*HXG17</f>
        <v>3500.32</v>
      </c>
      <c r="HXJ17" s="94">
        <f>HXC17-HXG17</f>
        <v>205</v>
      </c>
      <c r="HXK17" s="97">
        <v>16.77</v>
      </c>
      <c r="HXL17" s="99">
        <f>HXK17*HXJ17</f>
        <v>3437.85</v>
      </c>
      <c r="HXM17" s="99">
        <f>HXL17+HXI17</f>
        <v>6938.17</v>
      </c>
      <c r="HXN17" s="94"/>
      <c r="HXO17" s="99">
        <f>HXM17+HXN17</f>
        <v>6938.17</v>
      </c>
      <c r="HXQ17" s="49">
        <v>10</v>
      </c>
      <c r="HXR17" s="94" t="s">
        <v>631</v>
      </c>
      <c r="HXS17" s="49">
        <v>372</v>
      </c>
      <c r="HXT17" s="49" t="s">
        <v>625</v>
      </c>
      <c r="HXU17" s="95" t="s">
        <v>632</v>
      </c>
      <c r="HXV17" s="49" t="s">
        <v>629</v>
      </c>
      <c r="HXW17" s="96">
        <v>167</v>
      </c>
      <c r="HXX17" s="97">
        <v>20.96</v>
      </c>
      <c r="HXY17" s="99">
        <f>HXX17*HXW17</f>
        <v>3500.32</v>
      </c>
      <c r="HXZ17" s="94">
        <f>HXS17-HXW17</f>
        <v>205</v>
      </c>
      <c r="HYA17" s="97">
        <v>16.77</v>
      </c>
      <c r="HYB17" s="99">
        <f>HYA17*HXZ17</f>
        <v>3437.85</v>
      </c>
      <c r="HYC17" s="99">
        <f>HYB17+HXY17</f>
        <v>6938.17</v>
      </c>
      <c r="HYD17" s="94"/>
      <c r="HYE17" s="99">
        <f>HYC17+HYD17</f>
        <v>6938.17</v>
      </c>
      <c r="HYG17" s="49">
        <v>10</v>
      </c>
      <c r="HYH17" s="94" t="s">
        <v>631</v>
      </c>
      <c r="HYI17" s="49">
        <v>372</v>
      </c>
      <c r="HYJ17" s="49" t="s">
        <v>625</v>
      </c>
      <c r="HYK17" s="95" t="s">
        <v>632</v>
      </c>
      <c r="HYL17" s="49" t="s">
        <v>629</v>
      </c>
      <c r="HYM17" s="96">
        <v>167</v>
      </c>
      <c r="HYN17" s="97">
        <v>20.96</v>
      </c>
      <c r="HYO17" s="99">
        <f>HYN17*HYM17</f>
        <v>3500.32</v>
      </c>
      <c r="HYP17" s="94">
        <f>HYI17-HYM17</f>
        <v>205</v>
      </c>
      <c r="HYQ17" s="97">
        <v>16.77</v>
      </c>
      <c r="HYR17" s="99">
        <f>HYQ17*HYP17</f>
        <v>3437.85</v>
      </c>
      <c r="HYS17" s="99">
        <f>HYR17+HYO17</f>
        <v>6938.17</v>
      </c>
      <c r="HYT17" s="94"/>
      <c r="HYU17" s="99">
        <f>HYS17+HYT17</f>
        <v>6938.17</v>
      </c>
      <c r="HYW17" s="49">
        <v>10</v>
      </c>
      <c r="HYX17" s="94" t="s">
        <v>631</v>
      </c>
      <c r="HYY17" s="49">
        <v>372</v>
      </c>
      <c r="HYZ17" s="49" t="s">
        <v>625</v>
      </c>
      <c r="HZA17" s="95" t="s">
        <v>632</v>
      </c>
      <c r="HZB17" s="49" t="s">
        <v>629</v>
      </c>
      <c r="HZC17" s="96">
        <v>167</v>
      </c>
      <c r="HZD17" s="97">
        <v>20.96</v>
      </c>
      <c r="HZE17" s="99">
        <f>HZD17*HZC17</f>
        <v>3500.32</v>
      </c>
      <c r="HZF17" s="94">
        <f>HYY17-HZC17</f>
        <v>205</v>
      </c>
      <c r="HZG17" s="97">
        <v>16.77</v>
      </c>
      <c r="HZH17" s="99">
        <f>HZG17*HZF17</f>
        <v>3437.85</v>
      </c>
      <c r="HZI17" s="99">
        <f>HZH17+HZE17</f>
        <v>6938.17</v>
      </c>
      <c r="HZJ17" s="94"/>
      <c r="HZK17" s="99">
        <f>HZI17+HZJ17</f>
        <v>6938.17</v>
      </c>
      <c r="HZM17" s="49">
        <v>10</v>
      </c>
      <c r="HZN17" s="94" t="s">
        <v>631</v>
      </c>
      <c r="HZO17" s="49">
        <v>372</v>
      </c>
      <c r="HZP17" s="49" t="s">
        <v>625</v>
      </c>
      <c r="HZQ17" s="95" t="s">
        <v>632</v>
      </c>
      <c r="HZR17" s="49" t="s">
        <v>629</v>
      </c>
      <c r="HZS17" s="96">
        <v>167</v>
      </c>
      <c r="HZT17" s="97">
        <v>20.96</v>
      </c>
      <c r="HZU17" s="99">
        <f>HZT17*HZS17</f>
        <v>3500.32</v>
      </c>
      <c r="HZV17" s="94">
        <f>HZO17-HZS17</f>
        <v>205</v>
      </c>
      <c r="HZW17" s="97">
        <v>16.77</v>
      </c>
      <c r="HZX17" s="99">
        <f>HZW17*HZV17</f>
        <v>3437.85</v>
      </c>
      <c r="HZY17" s="99">
        <f>HZX17+HZU17</f>
        <v>6938.17</v>
      </c>
      <c r="HZZ17" s="94"/>
      <c r="IAA17" s="99">
        <f>HZY17+HZZ17</f>
        <v>6938.17</v>
      </c>
      <c r="IAC17" s="49">
        <v>10</v>
      </c>
      <c r="IAD17" s="94" t="s">
        <v>631</v>
      </c>
      <c r="IAE17" s="49">
        <v>372</v>
      </c>
      <c r="IAF17" s="49" t="s">
        <v>625</v>
      </c>
      <c r="IAG17" s="95" t="s">
        <v>632</v>
      </c>
      <c r="IAH17" s="49" t="s">
        <v>629</v>
      </c>
      <c r="IAI17" s="96">
        <v>167</v>
      </c>
      <c r="IAJ17" s="97">
        <v>20.96</v>
      </c>
      <c r="IAK17" s="99">
        <f>IAJ17*IAI17</f>
        <v>3500.32</v>
      </c>
      <c r="IAL17" s="94">
        <f>IAE17-IAI17</f>
        <v>205</v>
      </c>
      <c r="IAM17" s="97">
        <v>16.77</v>
      </c>
      <c r="IAN17" s="99">
        <f>IAM17*IAL17</f>
        <v>3437.85</v>
      </c>
      <c r="IAO17" s="99">
        <f>IAN17+IAK17</f>
        <v>6938.17</v>
      </c>
      <c r="IAP17" s="94"/>
      <c r="IAQ17" s="99">
        <f>IAO17+IAP17</f>
        <v>6938.17</v>
      </c>
      <c r="IAS17" s="49">
        <v>10</v>
      </c>
      <c r="IAT17" s="94" t="s">
        <v>631</v>
      </c>
      <c r="IAU17" s="49">
        <v>372</v>
      </c>
      <c r="IAV17" s="49" t="s">
        <v>625</v>
      </c>
      <c r="IAW17" s="95" t="s">
        <v>632</v>
      </c>
      <c r="IAX17" s="49" t="s">
        <v>629</v>
      </c>
      <c r="IAY17" s="96">
        <v>167</v>
      </c>
      <c r="IAZ17" s="97">
        <v>20.96</v>
      </c>
      <c r="IBA17" s="99">
        <f>IAZ17*IAY17</f>
        <v>3500.32</v>
      </c>
      <c r="IBB17" s="94">
        <f>IAU17-IAY17</f>
        <v>205</v>
      </c>
      <c r="IBC17" s="97">
        <v>16.77</v>
      </c>
      <c r="IBD17" s="99">
        <f>IBC17*IBB17</f>
        <v>3437.85</v>
      </c>
      <c r="IBE17" s="99">
        <f>IBD17+IBA17</f>
        <v>6938.17</v>
      </c>
      <c r="IBF17" s="94"/>
      <c r="IBG17" s="99">
        <f>IBE17+IBF17</f>
        <v>6938.17</v>
      </c>
      <c r="IBI17" s="49">
        <v>10</v>
      </c>
      <c r="IBJ17" s="94" t="s">
        <v>631</v>
      </c>
      <c r="IBK17" s="49">
        <v>372</v>
      </c>
      <c r="IBL17" s="49" t="s">
        <v>625</v>
      </c>
      <c r="IBM17" s="95" t="s">
        <v>632</v>
      </c>
      <c r="IBN17" s="49" t="s">
        <v>629</v>
      </c>
      <c r="IBO17" s="96">
        <v>167</v>
      </c>
      <c r="IBP17" s="97">
        <v>20.96</v>
      </c>
      <c r="IBQ17" s="99">
        <f>IBP17*IBO17</f>
        <v>3500.32</v>
      </c>
      <c r="IBR17" s="94">
        <f>IBK17-IBO17</f>
        <v>205</v>
      </c>
      <c r="IBS17" s="97">
        <v>16.77</v>
      </c>
      <c r="IBT17" s="99">
        <f>IBS17*IBR17</f>
        <v>3437.85</v>
      </c>
      <c r="IBU17" s="99">
        <f>IBT17+IBQ17</f>
        <v>6938.17</v>
      </c>
      <c r="IBV17" s="94"/>
      <c r="IBW17" s="99">
        <f>IBU17+IBV17</f>
        <v>6938.17</v>
      </c>
      <c r="IBY17" s="49">
        <v>10</v>
      </c>
      <c r="IBZ17" s="94" t="s">
        <v>631</v>
      </c>
      <c r="ICA17" s="49">
        <v>372</v>
      </c>
      <c r="ICB17" s="49" t="s">
        <v>625</v>
      </c>
      <c r="ICC17" s="95" t="s">
        <v>632</v>
      </c>
      <c r="ICD17" s="49" t="s">
        <v>629</v>
      </c>
      <c r="ICE17" s="96">
        <v>167</v>
      </c>
      <c r="ICF17" s="97">
        <v>20.96</v>
      </c>
      <c r="ICG17" s="99">
        <f>ICF17*ICE17</f>
        <v>3500.32</v>
      </c>
      <c r="ICH17" s="94">
        <f>ICA17-ICE17</f>
        <v>205</v>
      </c>
      <c r="ICI17" s="97">
        <v>16.77</v>
      </c>
      <c r="ICJ17" s="99">
        <f>ICI17*ICH17</f>
        <v>3437.85</v>
      </c>
      <c r="ICK17" s="99">
        <f>ICJ17+ICG17</f>
        <v>6938.17</v>
      </c>
      <c r="ICL17" s="94"/>
      <c r="ICM17" s="99">
        <f>ICK17+ICL17</f>
        <v>6938.17</v>
      </c>
      <c r="ICO17" s="49">
        <v>10</v>
      </c>
      <c r="ICP17" s="94" t="s">
        <v>631</v>
      </c>
      <c r="ICQ17" s="49">
        <v>372</v>
      </c>
      <c r="ICR17" s="49" t="s">
        <v>625</v>
      </c>
      <c r="ICS17" s="95" t="s">
        <v>632</v>
      </c>
      <c r="ICT17" s="49" t="s">
        <v>629</v>
      </c>
      <c r="ICU17" s="96">
        <v>167</v>
      </c>
      <c r="ICV17" s="97">
        <v>20.96</v>
      </c>
      <c r="ICW17" s="99">
        <f>ICV17*ICU17</f>
        <v>3500.32</v>
      </c>
      <c r="ICX17" s="94">
        <f>ICQ17-ICU17</f>
        <v>205</v>
      </c>
      <c r="ICY17" s="97">
        <v>16.77</v>
      </c>
      <c r="ICZ17" s="99">
        <f>ICY17*ICX17</f>
        <v>3437.85</v>
      </c>
      <c r="IDA17" s="99">
        <f>ICZ17+ICW17</f>
        <v>6938.17</v>
      </c>
      <c r="IDB17" s="94"/>
      <c r="IDC17" s="99">
        <f>IDA17+IDB17</f>
        <v>6938.17</v>
      </c>
      <c r="IDE17" s="49">
        <v>10</v>
      </c>
      <c r="IDF17" s="94" t="s">
        <v>631</v>
      </c>
      <c r="IDG17" s="49">
        <v>372</v>
      </c>
      <c r="IDH17" s="49" t="s">
        <v>625</v>
      </c>
      <c r="IDI17" s="95" t="s">
        <v>632</v>
      </c>
      <c r="IDJ17" s="49" t="s">
        <v>629</v>
      </c>
      <c r="IDK17" s="96">
        <v>167</v>
      </c>
      <c r="IDL17" s="97">
        <v>20.96</v>
      </c>
      <c r="IDM17" s="99">
        <f>IDL17*IDK17</f>
        <v>3500.32</v>
      </c>
      <c r="IDN17" s="94">
        <f>IDG17-IDK17</f>
        <v>205</v>
      </c>
      <c r="IDO17" s="97">
        <v>16.77</v>
      </c>
      <c r="IDP17" s="99">
        <f>IDO17*IDN17</f>
        <v>3437.85</v>
      </c>
      <c r="IDQ17" s="99">
        <f>IDP17+IDM17</f>
        <v>6938.17</v>
      </c>
      <c r="IDR17" s="94"/>
      <c r="IDS17" s="99">
        <f>IDQ17+IDR17</f>
        <v>6938.17</v>
      </c>
      <c r="IDU17" s="49">
        <v>10</v>
      </c>
      <c r="IDV17" s="94" t="s">
        <v>631</v>
      </c>
      <c r="IDW17" s="49">
        <v>372</v>
      </c>
      <c r="IDX17" s="49" t="s">
        <v>625</v>
      </c>
      <c r="IDY17" s="95" t="s">
        <v>632</v>
      </c>
      <c r="IDZ17" s="49" t="s">
        <v>629</v>
      </c>
      <c r="IEA17" s="96">
        <v>167</v>
      </c>
      <c r="IEB17" s="97">
        <v>20.96</v>
      </c>
      <c r="IEC17" s="99">
        <f>IEB17*IEA17</f>
        <v>3500.32</v>
      </c>
      <c r="IED17" s="94">
        <f>IDW17-IEA17</f>
        <v>205</v>
      </c>
      <c r="IEE17" s="97">
        <v>16.77</v>
      </c>
      <c r="IEF17" s="99">
        <f>IEE17*IED17</f>
        <v>3437.85</v>
      </c>
      <c r="IEG17" s="99">
        <f>IEF17+IEC17</f>
        <v>6938.17</v>
      </c>
      <c r="IEH17" s="94"/>
      <c r="IEI17" s="99">
        <f>IEG17+IEH17</f>
        <v>6938.17</v>
      </c>
      <c r="IEK17" s="49">
        <v>10</v>
      </c>
      <c r="IEL17" s="94" t="s">
        <v>631</v>
      </c>
      <c r="IEM17" s="49">
        <v>372</v>
      </c>
      <c r="IEN17" s="49" t="s">
        <v>625</v>
      </c>
      <c r="IEO17" s="95" t="s">
        <v>632</v>
      </c>
      <c r="IEP17" s="49" t="s">
        <v>629</v>
      </c>
      <c r="IEQ17" s="96">
        <v>167</v>
      </c>
      <c r="IER17" s="97">
        <v>20.96</v>
      </c>
      <c r="IES17" s="99">
        <f>IER17*IEQ17</f>
        <v>3500.32</v>
      </c>
      <c r="IET17" s="94">
        <f>IEM17-IEQ17</f>
        <v>205</v>
      </c>
      <c r="IEU17" s="97">
        <v>16.77</v>
      </c>
      <c r="IEV17" s="99">
        <f>IEU17*IET17</f>
        <v>3437.85</v>
      </c>
      <c r="IEW17" s="99">
        <f>IEV17+IES17</f>
        <v>6938.17</v>
      </c>
      <c r="IEX17" s="94"/>
      <c r="IEY17" s="99">
        <f>IEW17+IEX17</f>
        <v>6938.17</v>
      </c>
      <c r="IFA17" s="49">
        <v>10</v>
      </c>
      <c r="IFB17" s="94" t="s">
        <v>631</v>
      </c>
      <c r="IFC17" s="49">
        <v>372</v>
      </c>
      <c r="IFD17" s="49" t="s">
        <v>625</v>
      </c>
      <c r="IFE17" s="95" t="s">
        <v>632</v>
      </c>
      <c r="IFF17" s="49" t="s">
        <v>629</v>
      </c>
      <c r="IFG17" s="96">
        <v>167</v>
      </c>
      <c r="IFH17" s="97">
        <v>20.96</v>
      </c>
      <c r="IFI17" s="99">
        <f>IFH17*IFG17</f>
        <v>3500.32</v>
      </c>
      <c r="IFJ17" s="94">
        <f>IFC17-IFG17</f>
        <v>205</v>
      </c>
      <c r="IFK17" s="97">
        <v>16.77</v>
      </c>
      <c r="IFL17" s="99">
        <f>IFK17*IFJ17</f>
        <v>3437.85</v>
      </c>
      <c r="IFM17" s="99">
        <f>IFL17+IFI17</f>
        <v>6938.17</v>
      </c>
      <c r="IFN17" s="94"/>
      <c r="IFO17" s="99">
        <f>IFM17+IFN17</f>
        <v>6938.17</v>
      </c>
      <c r="IFQ17" s="49">
        <v>10</v>
      </c>
      <c r="IFR17" s="94" t="s">
        <v>631</v>
      </c>
      <c r="IFS17" s="49">
        <v>372</v>
      </c>
      <c r="IFT17" s="49" t="s">
        <v>625</v>
      </c>
      <c r="IFU17" s="95" t="s">
        <v>632</v>
      </c>
      <c r="IFV17" s="49" t="s">
        <v>629</v>
      </c>
      <c r="IFW17" s="96">
        <v>167</v>
      </c>
      <c r="IFX17" s="97">
        <v>20.96</v>
      </c>
      <c r="IFY17" s="99">
        <f>IFX17*IFW17</f>
        <v>3500.32</v>
      </c>
      <c r="IFZ17" s="94">
        <f>IFS17-IFW17</f>
        <v>205</v>
      </c>
      <c r="IGA17" s="97">
        <v>16.77</v>
      </c>
      <c r="IGB17" s="99">
        <f>IGA17*IFZ17</f>
        <v>3437.85</v>
      </c>
      <c r="IGC17" s="99">
        <f>IGB17+IFY17</f>
        <v>6938.17</v>
      </c>
      <c r="IGD17" s="94"/>
      <c r="IGE17" s="99">
        <f>IGC17+IGD17</f>
        <v>6938.17</v>
      </c>
      <c r="IGG17" s="49">
        <v>10</v>
      </c>
      <c r="IGH17" s="94" t="s">
        <v>631</v>
      </c>
      <c r="IGI17" s="49">
        <v>372</v>
      </c>
      <c r="IGJ17" s="49" t="s">
        <v>625</v>
      </c>
      <c r="IGK17" s="95" t="s">
        <v>632</v>
      </c>
      <c r="IGL17" s="49" t="s">
        <v>629</v>
      </c>
      <c r="IGM17" s="96">
        <v>167</v>
      </c>
      <c r="IGN17" s="97">
        <v>20.96</v>
      </c>
      <c r="IGO17" s="99">
        <f>IGN17*IGM17</f>
        <v>3500.32</v>
      </c>
      <c r="IGP17" s="94">
        <f>IGI17-IGM17</f>
        <v>205</v>
      </c>
      <c r="IGQ17" s="97">
        <v>16.77</v>
      </c>
      <c r="IGR17" s="99">
        <f>IGQ17*IGP17</f>
        <v>3437.85</v>
      </c>
      <c r="IGS17" s="99">
        <f>IGR17+IGO17</f>
        <v>6938.17</v>
      </c>
      <c r="IGT17" s="94"/>
      <c r="IGU17" s="99">
        <f>IGS17+IGT17</f>
        <v>6938.17</v>
      </c>
      <c r="IGW17" s="49">
        <v>10</v>
      </c>
      <c r="IGX17" s="94" t="s">
        <v>631</v>
      </c>
      <c r="IGY17" s="49">
        <v>372</v>
      </c>
      <c r="IGZ17" s="49" t="s">
        <v>625</v>
      </c>
      <c r="IHA17" s="95" t="s">
        <v>632</v>
      </c>
      <c r="IHB17" s="49" t="s">
        <v>629</v>
      </c>
      <c r="IHC17" s="96">
        <v>167</v>
      </c>
      <c r="IHD17" s="97">
        <v>20.96</v>
      </c>
      <c r="IHE17" s="99">
        <f>IHD17*IHC17</f>
        <v>3500.32</v>
      </c>
      <c r="IHF17" s="94">
        <f>IGY17-IHC17</f>
        <v>205</v>
      </c>
      <c r="IHG17" s="97">
        <v>16.77</v>
      </c>
      <c r="IHH17" s="99">
        <f>IHG17*IHF17</f>
        <v>3437.85</v>
      </c>
      <c r="IHI17" s="99">
        <f>IHH17+IHE17</f>
        <v>6938.17</v>
      </c>
      <c r="IHJ17" s="94"/>
      <c r="IHK17" s="99">
        <f>IHI17+IHJ17</f>
        <v>6938.17</v>
      </c>
      <c r="IHM17" s="49">
        <v>10</v>
      </c>
      <c r="IHN17" s="94" t="s">
        <v>631</v>
      </c>
      <c r="IHO17" s="49">
        <v>372</v>
      </c>
      <c r="IHP17" s="49" t="s">
        <v>625</v>
      </c>
      <c r="IHQ17" s="95" t="s">
        <v>632</v>
      </c>
      <c r="IHR17" s="49" t="s">
        <v>629</v>
      </c>
      <c r="IHS17" s="96">
        <v>167</v>
      </c>
      <c r="IHT17" s="97">
        <v>20.96</v>
      </c>
      <c r="IHU17" s="99">
        <f>IHT17*IHS17</f>
        <v>3500.32</v>
      </c>
      <c r="IHV17" s="94">
        <f>IHO17-IHS17</f>
        <v>205</v>
      </c>
      <c r="IHW17" s="97">
        <v>16.77</v>
      </c>
      <c r="IHX17" s="99">
        <f>IHW17*IHV17</f>
        <v>3437.85</v>
      </c>
      <c r="IHY17" s="99">
        <f>IHX17+IHU17</f>
        <v>6938.17</v>
      </c>
      <c r="IHZ17" s="94"/>
      <c r="IIA17" s="99">
        <f>IHY17+IHZ17</f>
        <v>6938.17</v>
      </c>
      <c r="IIC17" s="49">
        <v>10</v>
      </c>
      <c r="IID17" s="94" t="s">
        <v>631</v>
      </c>
      <c r="IIE17" s="49">
        <v>372</v>
      </c>
      <c r="IIF17" s="49" t="s">
        <v>625</v>
      </c>
      <c r="IIG17" s="95" t="s">
        <v>632</v>
      </c>
      <c r="IIH17" s="49" t="s">
        <v>629</v>
      </c>
      <c r="III17" s="96">
        <v>167</v>
      </c>
      <c r="IIJ17" s="97">
        <v>20.96</v>
      </c>
      <c r="IIK17" s="99">
        <f>IIJ17*III17</f>
        <v>3500.32</v>
      </c>
      <c r="IIL17" s="94">
        <f>IIE17-III17</f>
        <v>205</v>
      </c>
      <c r="IIM17" s="97">
        <v>16.77</v>
      </c>
      <c r="IIN17" s="99">
        <f>IIM17*IIL17</f>
        <v>3437.85</v>
      </c>
      <c r="IIO17" s="99">
        <f>IIN17+IIK17</f>
        <v>6938.17</v>
      </c>
      <c r="IIP17" s="94"/>
      <c r="IIQ17" s="99">
        <f>IIO17+IIP17</f>
        <v>6938.17</v>
      </c>
      <c r="IIS17" s="49">
        <v>10</v>
      </c>
      <c r="IIT17" s="94" t="s">
        <v>631</v>
      </c>
      <c r="IIU17" s="49">
        <v>372</v>
      </c>
      <c r="IIV17" s="49" t="s">
        <v>625</v>
      </c>
      <c r="IIW17" s="95" t="s">
        <v>632</v>
      </c>
      <c r="IIX17" s="49" t="s">
        <v>629</v>
      </c>
      <c r="IIY17" s="96">
        <v>167</v>
      </c>
      <c r="IIZ17" s="97">
        <v>20.96</v>
      </c>
      <c r="IJA17" s="99">
        <f>IIZ17*IIY17</f>
        <v>3500.32</v>
      </c>
      <c r="IJB17" s="94">
        <f>IIU17-IIY17</f>
        <v>205</v>
      </c>
      <c r="IJC17" s="97">
        <v>16.77</v>
      </c>
      <c r="IJD17" s="99">
        <f>IJC17*IJB17</f>
        <v>3437.85</v>
      </c>
      <c r="IJE17" s="99">
        <f>IJD17+IJA17</f>
        <v>6938.17</v>
      </c>
      <c r="IJF17" s="94"/>
      <c r="IJG17" s="99">
        <f>IJE17+IJF17</f>
        <v>6938.17</v>
      </c>
      <c r="IJI17" s="49">
        <v>10</v>
      </c>
      <c r="IJJ17" s="94" t="s">
        <v>631</v>
      </c>
      <c r="IJK17" s="49">
        <v>372</v>
      </c>
      <c r="IJL17" s="49" t="s">
        <v>625</v>
      </c>
      <c r="IJM17" s="95" t="s">
        <v>632</v>
      </c>
      <c r="IJN17" s="49" t="s">
        <v>629</v>
      </c>
      <c r="IJO17" s="96">
        <v>167</v>
      </c>
      <c r="IJP17" s="97">
        <v>20.96</v>
      </c>
      <c r="IJQ17" s="99">
        <f>IJP17*IJO17</f>
        <v>3500.32</v>
      </c>
      <c r="IJR17" s="94">
        <f>IJK17-IJO17</f>
        <v>205</v>
      </c>
      <c r="IJS17" s="97">
        <v>16.77</v>
      </c>
      <c r="IJT17" s="99">
        <f>IJS17*IJR17</f>
        <v>3437.85</v>
      </c>
      <c r="IJU17" s="99">
        <f>IJT17+IJQ17</f>
        <v>6938.17</v>
      </c>
      <c r="IJV17" s="94"/>
      <c r="IJW17" s="99">
        <f>IJU17+IJV17</f>
        <v>6938.17</v>
      </c>
      <c r="IJY17" s="49">
        <v>10</v>
      </c>
      <c r="IJZ17" s="94" t="s">
        <v>631</v>
      </c>
      <c r="IKA17" s="49">
        <v>372</v>
      </c>
      <c r="IKB17" s="49" t="s">
        <v>625</v>
      </c>
      <c r="IKC17" s="95" t="s">
        <v>632</v>
      </c>
      <c r="IKD17" s="49" t="s">
        <v>629</v>
      </c>
      <c r="IKE17" s="96">
        <v>167</v>
      </c>
      <c r="IKF17" s="97">
        <v>20.96</v>
      </c>
      <c r="IKG17" s="99">
        <f>IKF17*IKE17</f>
        <v>3500.32</v>
      </c>
      <c r="IKH17" s="94">
        <f>IKA17-IKE17</f>
        <v>205</v>
      </c>
      <c r="IKI17" s="97">
        <v>16.77</v>
      </c>
      <c r="IKJ17" s="99">
        <f>IKI17*IKH17</f>
        <v>3437.85</v>
      </c>
      <c r="IKK17" s="99">
        <f>IKJ17+IKG17</f>
        <v>6938.17</v>
      </c>
      <c r="IKL17" s="94"/>
      <c r="IKM17" s="99">
        <f>IKK17+IKL17</f>
        <v>6938.17</v>
      </c>
      <c r="IKO17" s="49">
        <v>10</v>
      </c>
      <c r="IKP17" s="94" t="s">
        <v>631</v>
      </c>
      <c r="IKQ17" s="49">
        <v>372</v>
      </c>
      <c r="IKR17" s="49" t="s">
        <v>625</v>
      </c>
      <c r="IKS17" s="95" t="s">
        <v>632</v>
      </c>
      <c r="IKT17" s="49" t="s">
        <v>629</v>
      </c>
      <c r="IKU17" s="96">
        <v>167</v>
      </c>
      <c r="IKV17" s="97">
        <v>20.96</v>
      </c>
      <c r="IKW17" s="99">
        <f>IKV17*IKU17</f>
        <v>3500.32</v>
      </c>
      <c r="IKX17" s="94">
        <f>IKQ17-IKU17</f>
        <v>205</v>
      </c>
      <c r="IKY17" s="97">
        <v>16.77</v>
      </c>
      <c r="IKZ17" s="99">
        <f>IKY17*IKX17</f>
        <v>3437.85</v>
      </c>
      <c r="ILA17" s="99">
        <f>IKZ17+IKW17</f>
        <v>6938.17</v>
      </c>
      <c r="ILB17" s="94"/>
      <c r="ILC17" s="99">
        <f>ILA17+ILB17</f>
        <v>6938.17</v>
      </c>
      <c r="ILE17" s="49">
        <v>10</v>
      </c>
      <c r="ILF17" s="94" t="s">
        <v>631</v>
      </c>
      <c r="ILG17" s="49">
        <v>372</v>
      </c>
      <c r="ILH17" s="49" t="s">
        <v>625</v>
      </c>
      <c r="ILI17" s="95" t="s">
        <v>632</v>
      </c>
      <c r="ILJ17" s="49" t="s">
        <v>629</v>
      </c>
      <c r="ILK17" s="96">
        <v>167</v>
      </c>
      <c r="ILL17" s="97">
        <v>20.96</v>
      </c>
      <c r="ILM17" s="99">
        <f>ILL17*ILK17</f>
        <v>3500.32</v>
      </c>
      <c r="ILN17" s="94">
        <f>ILG17-ILK17</f>
        <v>205</v>
      </c>
      <c r="ILO17" s="97">
        <v>16.77</v>
      </c>
      <c r="ILP17" s="99">
        <f>ILO17*ILN17</f>
        <v>3437.85</v>
      </c>
      <c r="ILQ17" s="99">
        <f>ILP17+ILM17</f>
        <v>6938.17</v>
      </c>
      <c r="ILR17" s="94"/>
      <c r="ILS17" s="99">
        <f>ILQ17+ILR17</f>
        <v>6938.17</v>
      </c>
      <c r="ILU17" s="49">
        <v>10</v>
      </c>
      <c r="ILV17" s="94" t="s">
        <v>631</v>
      </c>
      <c r="ILW17" s="49">
        <v>372</v>
      </c>
      <c r="ILX17" s="49" t="s">
        <v>625</v>
      </c>
      <c r="ILY17" s="95" t="s">
        <v>632</v>
      </c>
      <c r="ILZ17" s="49" t="s">
        <v>629</v>
      </c>
      <c r="IMA17" s="96">
        <v>167</v>
      </c>
      <c r="IMB17" s="97">
        <v>20.96</v>
      </c>
      <c r="IMC17" s="99">
        <f>IMB17*IMA17</f>
        <v>3500.32</v>
      </c>
      <c r="IMD17" s="94">
        <f>ILW17-IMA17</f>
        <v>205</v>
      </c>
      <c r="IME17" s="97">
        <v>16.77</v>
      </c>
      <c r="IMF17" s="99">
        <f>IME17*IMD17</f>
        <v>3437.85</v>
      </c>
      <c r="IMG17" s="99">
        <f>IMF17+IMC17</f>
        <v>6938.17</v>
      </c>
      <c r="IMH17" s="94"/>
      <c r="IMI17" s="99">
        <f>IMG17+IMH17</f>
        <v>6938.17</v>
      </c>
      <c r="IMK17" s="49">
        <v>10</v>
      </c>
      <c r="IML17" s="94" t="s">
        <v>631</v>
      </c>
      <c r="IMM17" s="49">
        <v>372</v>
      </c>
      <c r="IMN17" s="49" t="s">
        <v>625</v>
      </c>
      <c r="IMO17" s="95" t="s">
        <v>632</v>
      </c>
      <c r="IMP17" s="49" t="s">
        <v>629</v>
      </c>
      <c r="IMQ17" s="96">
        <v>167</v>
      </c>
      <c r="IMR17" s="97">
        <v>20.96</v>
      </c>
      <c r="IMS17" s="99">
        <f>IMR17*IMQ17</f>
        <v>3500.32</v>
      </c>
      <c r="IMT17" s="94">
        <f>IMM17-IMQ17</f>
        <v>205</v>
      </c>
      <c r="IMU17" s="97">
        <v>16.77</v>
      </c>
      <c r="IMV17" s="99">
        <f>IMU17*IMT17</f>
        <v>3437.85</v>
      </c>
      <c r="IMW17" s="99">
        <f>IMV17+IMS17</f>
        <v>6938.17</v>
      </c>
      <c r="IMX17" s="94"/>
      <c r="IMY17" s="99">
        <f>IMW17+IMX17</f>
        <v>6938.17</v>
      </c>
      <c r="INA17" s="49">
        <v>10</v>
      </c>
      <c r="INB17" s="94" t="s">
        <v>631</v>
      </c>
      <c r="INC17" s="49">
        <v>372</v>
      </c>
      <c r="IND17" s="49" t="s">
        <v>625</v>
      </c>
      <c r="INE17" s="95" t="s">
        <v>632</v>
      </c>
      <c r="INF17" s="49" t="s">
        <v>629</v>
      </c>
      <c r="ING17" s="96">
        <v>167</v>
      </c>
      <c r="INH17" s="97">
        <v>20.96</v>
      </c>
      <c r="INI17" s="99">
        <f>INH17*ING17</f>
        <v>3500.32</v>
      </c>
      <c r="INJ17" s="94">
        <f>INC17-ING17</f>
        <v>205</v>
      </c>
      <c r="INK17" s="97">
        <v>16.77</v>
      </c>
      <c r="INL17" s="99">
        <f>INK17*INJ17</f>
        <v>3437.85</v>
      </c>
      <c r="INM17" s="99">
        <f>INL17+INI17</f>
        <v>6938.17</v>
      </c>
      <c r="INN17" s="94"/>
      <c r="INO17" s="99">
        <f>INM17+INN17</f>
        <v>6938.17</v>
      </c>
      <c r="INQ17" s="49">
        <v>10</v>
      </c>
      <c r="INR17" s="94" t="s">
        <v>631</v>
      </c>
      <c r="INS17" s="49">
        <v>372</v>
      </c>
      <c r="INT17" s="49" t="s">
        <v>625</v>
      </c>
      <c r="INU17" s="95" t="s">
        <v>632</v>
      </c>
      <c r="INV17" s="49" t="s">
        <v>629</v>
      </c>
      <c r="INW17" s="96">
        <v>167</v>
      </c>
      <c r="INX17" s="97">
        <v>20.96</v>
      </c>
      <c r="INY17" s="99">
        <f>INX17*INW17</f>
        <v>3500.32</v>
      </c>
      <c r="INZ17" s="94">
        <f>INS17-INW17</f>
        <v>205</v>
      </c>
      <c r="IOA17" s="97">
        <v>16.77</v>
      </c>
      <c r="IOB17" s="99">
        <f>IOA17*INZ17</f>
        <v>3437.85</v>
      </c>
      <c r="IOC17" s="99">
        <f>IOB17+INY17</f>
        <v>6938.17</v>
      </c>
      <c r="IOD17" s="94"/>
      <c r="IOE17" s="99">
        <f>IOC17+IOD17</f>
        <v>6938.17</v>
      </c>
      <c r="IOG17" s="49">
        <v>10</v>
      </c>
      <c r="IOH17" s="94" t="s">
        <v>631</v>
      </c>
      <c r="IOI17" s="49">
        <v>372</v>
      </c>
      <c r="IOJ17" s="49" t="s">
        <v>625</v>
      </c>
      <c r="IOK17" s="95" t="s">
        <v>632</v>
      </c>
      <c r="IOL17" s="49" t="s">
        <v>629</v>
      </c>
      <c r="IOM17" s="96">
        <v>167</v>
      </c>
      <c r="ION17" s="97">
        <v>20.96</v>
      </c>
      <c r="IOO17" s="99">
        <f>ION17*IOM17</f>
        <v>3500.32</v>
      </c>
      <c r="IOP17" s="94">
        <f>IOI17-IOM17</f>
        <v>205</v>
      </c>
      <c r="IOQ17" s="97">
        <v>16.77</v>
      </c>
      <c r="IOR17" s="99">
        <f>IOQ17*IOP17</f>
        <v>3437.85</v>
      </c>
      <c r="IOS17" s="99">
        <f>IOR17+IOO17</f>
        <v>6938.17</v>
      </c>
      <c r="IOT17" s="94"/>
      <c r="IOU17" s="99">
        <f>IOS17+IOT17</f>
        <v>6938.17</v>
      </c>
      <c r="IOW17" s="49">
        <v>10</v>
      </c>
      <c r="IOX17" s="94" t="s">
        <v>631</v>
      </c>
      <c r="IOY17" s="49">
        <v>372</v>
      </c>
      <c r="IOZ17" s="49" t="s">
        <v>625</v>
      </c>
      <c r="IPA17" s="95" t="s">
        <v>632</v>
      </c>
      <c r="IPB17" s="49" t="s">
        <v>629</v>
      </c>
      <c r="IPC17" s="96">
        <v>167</v>
      </c>
      <c r="IPD17" s="97">
        <v>20.96</v>
      </c>
      <c r="IPE17" s="99">
        <f>IPD17*IPC17</f>
        <v>3500.32</v>
      </c>
      <c r="IPF17" s="94">
        <f>IOY17-IPC17</f>
        <v>205</v>
      </c>
      <c r="IPG17" s="97">
        <v>16.77</v>
      </c>
      <c r="IPH17" s="99">
        <f>IPG17*IPF17</f>
        <v>3437.85</v>
      </c>
      <c r="IPI17" s="99">
        <f>IPH17+IPE17</f>
        <v>6938.17</v>
      </c>
      <c r="IPJ17" s="94"/>
      <c r="IPK17" s="99">
        <f>IPI17+IPJ17</f>
        <v>6938.17</v>
      </c>
      <c r="IPM17" s="49">
        <v>10</v>
      </c>
      <c r="IPN17" s="94" t="s">
        <v>631</v>
      </c>
      <c r="IPO17" s="49">
        <v>372</v>
      </c>
      <c r="IPP17" s="49" t="s">
        <v>625</v>
      </c>
      <c r="IPQ17" s="95" t="s">
        <v>632</v>
      </c>
      <c r="IPR17" s="49" t="s">
        <v>629</v>
      </c>
      <c r="IPS17" s="96">
        <v>167</v>
      </c>
      <c r="IPT17" s="97">
        <v>20.96</v>
      </c>
      <c r="IPU17" s="99">
        <f>IPT17*IPS17</f>
        <v>3500.32</v>
      </c>
      <c r="IPV17" s="94">
        <f>IPO17-IPS17</f>
        <v>205</v>
      </c>
      <c r="IPW17" s="97">
        <v>16.77</v>
      </c>
      <c r="IPX17" s="99">
        <f>IPW17*IPV17</f>
        <v>3437.85</v>
      </c>
      <c r="IPY17" s="99">
        <f>IPX17+IPU17</f>
        <v>6938.17</v>
      </c>
      <c r="IPZ17" s="94"/>
      <c r="IQA17" s="99">
        <f>IPY17+IPZ17</f>
        <v>6938.17</v>
      </c>
      <c r="IQC17" s="49">
        <v>10</v>
      </c>
      <c r="IQD17" s="94" t="s">
        <v>631</v>
      </c>
      <c r="IQE17" s="49">
        <v>372</v>
      </c>
      <c r="IQF17" s="49" t="s">
        <v>625</v>
      </c>
      <c r="IQG17" s="95" t="s">
        <v>632</v>
      </c>
      <c r="IQH17" s="49" t="s">
        <v>629</v>
      </c>
      <c r="IQI17" s="96">
        <v>167</v>
      </c>
      <c r="IQJ17" s="97">
        <v>20.96</v>
      </c>
      <c r="IQK17" s="99">
        <f>IQJ17*IQI17</f>
        <v>3500.32</v>
      </c>
      <c r="IQL17" s="94">
        <f>IQE17-IQI17</f>
        <v>205</v>
      </c>
      <c r="IQM17" s="97">
        <v>16.77</v>
      </c>
      <c r="IQN17" s="99">
        <f>IQM17*IQL17</f>
        <v>3437.85</v>
      </c>
      <c r="IQO17" s="99">
        <f>IQN17+IQK17</f>
        <v>6938.17</v>
      </c>
      <c r="IQP17" s="94"/>
      <c r="IQQ17" s="99">
        <f>IQO17+IQP17</f>
        <v>6938.17</v>
      </c>
      <c r="IQS17" s="49">
        <v>10</v>
      </c>
      <c r="IQT17" s="94" t="s">
        <v>631</v>
      </c>
      <c r="IQU17" s="49">
        <v>372</v>
      </c>
      <c r="IQV17" s="49" t="s">
        <v>625</v>
      </c>
      <c r="IQW17" s="95" t="s">
        <v>632</v>
      </c>
      <c r="IQX17" s="49" t="s">
        <v>629</v>
      </c>
      <c r="IQY17" s="96">
        <v>167</v>
      </c>
      <c r="IQZ17" s="97">
        <v>20.96</v>
      </c>
      <c r="IRA17" s="99">
        <f>IQZ17*IQY17</f>
        <v>3500.32</v>
      </c>
      <c r="IRB17" s="94">
        <f>IQU17-IQY17</f>
        <v>205</v>
      </c>
      <c r="IRC17" s="97">
        <v>16.77</v>
      </c>
      <c r="IRD17" s="99">
        <f>IRC17*IRB17</f>
        <v>3437.85</v>
      </c>
      <c r="IRE17" s="99">
        <f>IRD17+IRA17</f>
        <v>6938.17</v>
      </c>
      <c r="IRF17" s="94"/>
      <c r="IRG17" s="99">
        <f>IRE17+IRF17</f>
        <v>6938.17</v>
      </c>
      <c r="IRI17" s="49">
        <v>10</v>
      </c>
      <c r="IRJ17" s="94" t="s">
        <v>631</v>
      </c>
      <c r="IRK17" s="49">
        <v>372</v>
      </c>
      <c r="IRL17" s="49" t="s">
        <v>625</v>
      </c>
      <c r="IRM17" s="95" t="s">
        <v>632</v>
      </c>
      <c r="IRN17" s="49" t="s">
        <v>629</v>
      </c>
      <c r="IRO17" s="96">
        <v>167</v>
      </c>
      <c r="IRP17" s="97">
        <v>20.96</v>
      </c>
      <c r="IRQ17" s="99">
        <f>IRP17*IRO17</f>
        <v>3500.32</v>
      </c>
      <c r="IRR17" s="94">
        <f>IRK17-IRO17</f>
        <v>205</v>
      </c>
      <c r="IRS17" s="97">
        <v>16.77</v>
      </c>
      <c r="IRT17" s="99">
        <f>IRS17*IRR17</f>
        <v>3437.85</v>
      </c>
      <c r="IRU17" s="99">
        <f>IRT17+IRQ17</f>
        <v>6938.17</v>
      </c>
      <c r="IRV17" s="94"/>
      <c r="IRW17" s="99">
        <f>IRU17+IRV17</f>
        <v>6938.17</v>
      </c>
      <c r="IRY17" s="49">
        <v>10</v>
      </c>
      <c r="IRZ17" s="94" t="s">
        <v>631</v>
      </c>
      <c r="ISA17" s="49">
        <v>372</v>
      </c>
      <c r="ISB17" s="49" t="s">
        <v>625</v>
      </c>
      <c r="ISC17" s="95" t="s">
        <v>632</v>
      </c>
      <c r="ISD17" s="49" t="s">
        <v>629</v>
      </c>
      <c r="ISE17" s="96">
        <v>167</v>
      </c>
      <c r="ISF17" s="97">
        <v>20.96</v>
      </c>
      <c r="ISG17" s="99">
        <f>ISF17*ISE17</f>
        <v>3500.32</v>
      </c>
      <c r="ISH17" s="94">
        <f>ISA17-ISE17</f>
        <v>205</v>
      </c>
      <c r="ISI17" s="97">
        <v>16.77</v>
      </c>
      <c r="ISJ17" s="99">
        <f>ISI17*ISH17</f>
        <v>3437.85</v>
      </c>
      <c r="ISK17" s="99">
        <f>ISJ17+ISG17</f>
        <v>6938.17</v>
      </c>
      <c r="ISL17" s="94"/>
      <c r="ISM17" s="99">
        <f>ISK17+ISL17</f>
        <v>6938.17</v>
      </c>
      <c r="ISO17" s="49">
        <v>10</v>
      </c>
      <c r="ISP17" s="94" t="s">
        <v>631</v>
      </c>
      <c r="ISQ17" s="49">
        <v>372</v>
      </c>
      <c r="ISR17" s="49" t="s">
        <v>625</v>
      </c>
      <c r="ISS17" s="95" t="s">
        <v>632</v>
      </c>
      <c r="IST17" s="49" t="s">
        <v>629</v>
      </c>
      <c r="ISU17" s="96">
        <v>167</v>
      </c>
      <c r="ISV17" s="97">
        <v>20.96</v>
      </c>
      <c r="ISW17" s="99">
        <f>ISV17*ISU17</f>
        <v>3500.32</v>
      </c>
      <c r="ISX17" s="94">
        <f>ISQ17-ISU17</f>
        <v>205</v>
      </c>
      <c r="ISY17" s="97">
        <v>16.77</v>
      </c>
      <c r="ISZ17" s="99">
        <f>ISY17*ISX17</f>
        <v>3437.85</v>
      </c>
      <c r="ITA17" s="99">
        <f>ISZ17+ISW17</f>
        <v>6938.17</v>
      </c>
      <c r="ITB17" s="94"/>
      <c r="ITC17" s="99">
        <f>ITA17+ITB17</f>
        <v>6938.17</v>
      </c>
      <c r="ITE17" s="49">
        <v>10</v>
      </c>
      <c r="ITF17" s="94" t="s">
        <v>631</v>
      </c>
      <c r="ITG17" s="49">
        <v>372</v>
      </c>
      <c r="ITH17" s="49" t="s">
        <v>625</v>
      </c>
      <c r="ITI17" s="95" t="s">
        <v>632</v>
      </c>
      <c r="ITJ17" s="49" t="s">
        <v>629</v>
      </c>
      <c r="ITK17" s="96">
        <v>167</v>
      </c>
      <c r="ITL17" s="97">
        <v>20.96</v>
      </c>
      <c r="ITM17" s="99">
        <f>ITL17*ITK17</f>
        <v>3500.32</v>
      </c>
      <c r="ITN17" s="94">
        <f>ITG17-ITK17</f>
        <v>205</v>
      </c>
      <c r="ITO17" s="97">
        <v>16.77</v>
      </c>
      <c r="ITP17" s="99">
        <f>ITO17*ITN17</f>
        <v>3437.85</v>
      </c>
      <c r="ITQ17" s="99">
        <f>ITP17+ITM17</f>
        <v>6938.17</v>
      </c>
      <c r="ITR17" s="94"/>
      <c r="ITS17" s="99">
        <f>ITQ17+ITR17</f>
        <v>6938.17</v>
      </c>
      <c r="ITU17" s="49">
        <v>10</v>
      </c>
      <c r="ITV17" s="94" t="s">
        <v>631</v>
      </c>
      <c r="ITW17" s="49">
        <v>372</v>
      </c>
      <c r="ITX17" s="49" t="s">
        <v>625</v>
      </c>
      <c r="ITY17" s="95" t="s">
        <v>632</v>
      </c>
      <c r="ITZ17" s="49" t="s">
        <v>629</v>
      </c>
      <c r="IUA17" s="96">
        <v>167</v>
      </c>
      <c r="IUB17" s="97">
        <v>20.96</v>
      </c>
      <c r="IUC17" s="99">
        <f>IUB17*IUA17</f>
        <v>3500.32</v>
      </c>
      <c r="IUD17" s="94">
        <f>ITW17-IUA17</f>
        <v>205</v>
      </c>
      <c r="IUE17" s="97">
        <v>16.77</v>
      </c>
      <c r="IUF17" s="99">
        <f>IUE17*IUD17</f>
        <v>3437.85</v>
      </c>
      <c r="IUG17" s="99">
        <f>IUF17+IUC17</f>
        <v>6938.17</v>
      </c>
      <c r="IUH17" s="94"/>
      <c r="IUI17" s="99">
        <f>IUG17+IUH17</f>
        <v>6938.17</v>
      </c>
      <c r="IUK17" s="49">
        <v>10</v>
      </c>
      <c r="IUL17" s="94" t="s">
        <v>631</v>
      </c>
      <c r="IUM17" s="49">
        <v>372</v>
      </c>
      <c r="IUN17" s="49" t="s">
        <v>625</v>
      </c>
      <c r="IUO17" s="95" t="s">
        <v>632</v>
      </c>
      <c r="IUP17" s="49" t="s">
        <v>629</v>
      </c>
      <c r="IUQ17" s="96">
        <v>167</v>
      </c>
      <c r="IUR17" s="97">
        <v>20.96</v>
      </c>
      <c r="IUS17" s="99">
        <f>IUR17*IUQ17</f>
        <v>3500.32</v>
      </c>
      <c r="IUT17" s="94">
        <f>IUM17-IUQ17</f>
        <v>205</v>
      </c>
      <c r="IUU17" s="97">
        <v>16.77</v>
      </c>
      <c r="IUV17" s="99">
        <f>IUU17*IUT17</f>
        <v>3437.85</v>
      </c>
      <c r="IUW17" s="99">
        <f>IUV17+IUS17</f>
        <v>6938.17</v>
      </c>
      <c r="IUX17" s="94"/>
      <c r="IUY17" s="99">
        <f>IUW17+IUX17</f>
        <v>6938.17</v>
      </c>
      <c r="IVA17" s="49">
        <v>10</v>
      </c>
      <c r="IVB17" s="94" t="s">
        <v>631</v>
      </c>
      <c r="IVC17" s="49">
        <v>372</v>
      </c>
      <c r="IVD17" s="49" t="s">
        <v>625</v>
      </c>
      <c r="IVE17" s="95" t="s">
        <v>632</v>
      </c>
      <c r="IVF17" s="49" t="s">
        <v>629</v>
      </c>
      <c r="IVG17" s="96">
        <v>167</v>
      </c>
      <c r="IVH17" s="97">
        <v>20.96</v>
      </c>
      <c r="IVI17" s="99">
        <f>IVH17*IVG17</f>
        <v>3500.32</v>
      </c>
      <c r="IVJ17" s="94">
        <f>IVC17-IVG17</f>
        <v>205</v>
      </c>
      <c r="IVK17" s="97">
        <v>16.77</v>
      </c>
      <c r="IVL17" s="99">
        <f>IVK17*IVJ17</f>
        <v>3437.85</v>
      </c>
      <c r="IVM17" s="99">
        <f>IVL17+IVI17</f>
        <v>6938.17</v>
      </c>
      <c r="IVN17" s="94"/>
      <c r="IVO17" s="99">
        <f>IVM17+IVN17</f>
        <v>6938.17</v>
      </c>
      <c r="IVQ17" s="49">
        <v>10</v>
      </c>
      <c r="IVR17" s="94" t="s">
        <v>631</v>
      </c>
      <c r="IVS17" s="49">
        <v>372</v>
      </c>
      <c r="IVT17" s="49" t="s">
        <v>625</v>
      </c>
      <c r="IVU17" s="95" t="s">
        <v>632</v>
      </c>
      <c r="IVV17" s="49" t="s">
        <v>629</v>
      </c>
      <c r="IVW17" s="96">
        <v>167</v>
      </c>
      <c r="IVX17" s="97">
        <v>20.96</v>
      </c>
      <c r="IVY17" s="99">
        <f>IVX17*IVW17</f>
        <v>3500.32</v>
      </c>
      <c r="IVZ17" s="94">
        <f>IVS17-IVW17</f>
        <v>205</v>
      </c>
      <c r="IWA17" s="97">
        <v>16.77</v>
      </c>
      <c r="IWB17" s="99">
        <f>IWA17*IVZ17</f>
        <v>3437.85</v>
      </c>
      <c r="IWC17" s="99">
        <f>IWB17+IVY17</f>
        <v>6938.17</v>
      </c>
      <c r="IWD17" s="94"/>
      <c r="IWE17" s="99">
        <f>IWC17+IWD17</f>
        <v>6938.17</v>
      </c>
      <c r="IWG17" s="49">
        <v>10</v>
      </c>
      <c r="IWH17" s="94" t="s">
        <v>631</v>
      </c>
      <c r="IWI17" s="49">
        <v>372</v>
      </c>
      <c r="IWJ17" s="49" t="s">
        <v>625</v>
      </c>
      <c r="IWK17" s="95" t="s">
        <v>632</v>
      </c>
      <c r="IWL17" s="49" t="s">
        <v>629</v>
      </c>
      <c r="IWM17" s="96">
        <v>167</v>
      </c>
      <c r="IWN17" s="97">
        <v>20.96</v>
      </c>
      <c r="IWO17" s="99">
        <f>IWN17*IWM17</f>
        <v>3500.32</v>
      </c>
      <c r="IWP17" s="94">
        <f>IWI17-IWM17</f>
        <v>205</v>
      </c>
      <c r="IWQ17" s="97">
        <v>16.77</v>
      </c>
      <c r="IWR17" s="99">
        <f>IWQ17*IWP17</f>
        <v>3437.85</v>
      </c>
      <c r="IWS17" s="99">
        <f>IWR17+IWO17</f>
        <v>6938.17</v>
      </c>
      <c r="IWT17" s="94"/>
      <c r="IWU17" s="99">
        <f>IWS17+IWT17</f>
        <v>6938.17</v>
      </c>
      <c r="IWW17" s="49">
        <v>10</v>
      </c>
      <c r="IWX17" s="94" t="s">
        <v>631</v>
      </c>
      <c r="IWY17" s="49">
        <v>372</v>
      </c>
      <c r="IWZ17" s="49" t="s">
        <v>625</v>
      </c>
      <c r="IXA17" s="95" t="s">
        <v>632</v>
      </c>
      <c r="IXB17" s="49" t="s">
        <v>629</v>
      </c>
      <c r="IXC17" s="96">
        <v>167</v>
      </c>
      <c r="IXD17" s="97">
        <v>20.96</v>
      </c>
      <c r="IXE17" s="99">
        <f>IXD17*IXC17</f>
        <v>3500.32</v>
      </c>
      <c r="IXF17" s="94">
        <f>IWY17-IXC17</f>
        <v>205</v>
      </c>
      <c r="IXG17" s="97">
        <v>16.77</v>
      </c>
      <c r="IXH17" s="99">
        <f>IXG17*IXF17</f>
        <v>3437.85</v>
      </c>
      <c r="IXI17" s="99">
        <f>IXH17+IXE17</f>
        <v>6938.17</v>
      </c>
      <c r="IXJ17" s="94"/>
      <c r="IXK17" s="99">
        <f>IXI17+IXJ17</f>
        <v>6938.17</v>
      </c>
      <c r="IXM17" s="49">
        <v>10</v>
      </c>
      <c r="IXN17" s="94" t="s">
        <v>631</v>
      </c>
      <c r="IXO17" s="49">
        <v>372</v>
      </c>
      <c r="IXP17" s="49" t="s">
        <v>625</v>
      </c>
      <c r="IXQ17" s="95" t="s">
        <v>632</v>
      </c>
      <c r="IXR17" s="49" t="s">
        <v>629</v>
      </c>
      <c r="IXS17" s="96">
        <v>167</v>
      </c>
      <c r="IXT17" s="97">
        <v>20.96</v>
      </c>
      <c r="IXU17" s="99">
        <f>IXT17*IXS17</f>
        <v>3500.32</v>
      </c>
      <c r="IXV17" s="94">
        <f>IXO17-IXS17</f>
        <v>205</v>
      </c>
      <c r="IXW17" s="97">
        <v>16.77</v>
      </c>
      <c r="IXX17" s="99">
        <f>IXW17*IXV17</f>
        <v>3437.85</v>
      </c>
      <c r="IXY17" s="99">
        <f>IXX17+IXU17</f>
        <v>6938.17</v>
      </c>
      <c r="IXZ17" s="94"/>
      <c r="IYA17" s="99">
        <f>IXY17+IXZ17</f>
        <v>6938.17</v>
      </c>
      <c r="IYC17" s="49">
        <v>10</v>
      </c>
      <c r="IYD17" s="94" t="s">
        <v>631</v>
      </c>
      <c r="IYE17" s="49">
        <v>372</v>
      </c>
      <c r="IYF17" s="49" t="s">
        <v>625</v>
      </c>
      <c r="IYG17" s="95" t="s">
        <v>632</v>
      </c>
      <c r="IYH17" s="49" t="s">
        <v>629</v>
      </c>
      <c r="IYI17" s="96">
        <v>167</v>
      </c>
      <c r="IYJ17" s="97">
        <v>20.96</v>
      </c>
      <c r="IYK17" s="99">
        <f>IYJ17*IYI17</f>
        <v>3500.32</v>
      </c>
      <c r="IYL17" s="94">
        <f>IYE17-IYI17</f>
        <v>205</v>
      </c>
      <c r="IYM17" s="97">
        <v>16.77</v>
      </c>
      <c r="IYN17" s="99">
        <f>IYM17*IYL17</f>
        <v>3437.85</v>
      </c>
      <c r="IYO17" s="99">
        <f>IYN17+IYK17</f>
        <v>6938.17</v>
      </c>
      <c r="IYP17" s="94"/>
      <c r="IYQ17" s="99">
        <f>IYO17+IYP17</f>
        <v>6938.17</v>
      </c>
      <c r="IYS17" s="49">
        <v>10</v>
      </c>
      <c r="IYT17" s="94" t="s">
        <v>631</v>
      </c>
      <c r="IYU17" s="49">
        <v>372</v>
      </c>
      <c r="IYV17" s="49" t="s">
        <v>625</v>
      </c>
      <c r="IYW17" s="95" t="s">
        <v>632</v>
      </c>
      <c r="IYX17" s="49" t="s">
        <v>629</v>
      </c>
      <c r="IYY17" s="96">
        <v>167</v>
      </c>
      <c r="IYZ17" s="97">
        <v>20.96</v>
      </c>
      <c r="IZA17" s="99">
        <f>IYZ17*IYY17</f>
        <v>3500.32</v>
      </c>
      <c r="IZB17" s="94">
        <f>IYU17-IYY17</f>
        <v>205</v>
      </c>
      <c r="IZC17" s="97">
        <v>16.77</v>
      </c>
      <c r="IZD17" s="99">
        <f>IZC17*IZB17</f>
        <v>3437.85</v>
      </c>
      <c r="IZE17" s="99">
        <f>IZD17+IZA17</f>
        <v>6938.17</v>
      </c>
      <c r="IZF17" s="94"/>
      <c r="IZG17" s="99">
        <f>IZE17+IZF17</f>
        <v>6938.17</v>
      </c>
      <c r="IZI17" s="49">
        <v>10</v>
      </c>
      <c r="IZJ17" s="94" t="s">
        <v>631</v>
      </c>
      <c r="IZK17" s="49">
        <v>372</v>
      </c>
      <c r="IZL17" s="49" t="s">
        <v>625</v>
      </c>
      <c r="IZM17" s="95" t="s">
        <v>632</v>
      </c>
      <c r="IZN17" s="49" t="s">
        <v>629</v>
      </c>
      <c r="IZO17" s="96">
        <v>167</v>
      </c>
      <c r="IZP17" s="97">
        <v>20.96</v>
      </c>
      <c r="IZQ17" s="99">
        <f>IZP17*IZO17</f>
        <v>3500.32</v>
      </c>
      <c r="IZR17" s="94">
        <f>IZK17-IZO17</f>
        <v>205</v>
      </c>
      <c r="IZS17" s="97">
        <v>16.77</v>
      </c>
      <c r="IZT17" s="99">
        <f>IZS17*IZR17</f>
        <v>3437.85</v>
      </c>
      <c r="IZU17" s="99">
        <f>IZT17+IZQ17</f>
        <v>6938.17</v>
      </c>
      <c r="IZV17" s="94"/>
      <c r="IZW17" s="99">
        <f>IZU17+IZV17</f>
        <v>6938.17</v>
      </c>
      <c r="IZY17" s="49">
        <v>10</v>
      </c>
      <c r="IZZ17" s="94" t="s">
        <v>631</v>
      </c>
      <c r="JAA17" s="49">
        <v>372</v>
      </c>
      <c r="JAB17" s="49" t="s">
        <v>625</v>
      </c>
      <c r="JAC17" s="95" t="s">
        <v>632</v>
      </c>
      <c r="JAD17" s="49" t="s">
        <v>629</v>
      </c>
      <c r="JAE17" s="96">
        <v>167</v>
      </c>
      <c r="JAF17" s="97">
        <v>20.96</v>
      </c>
      <c r="JAG17" s="99">
        <f>JAF17*JAE17</f>
        <v>3500.32</v>
      </c>
      <c r="JAH17" s="94">
        <f>JAA17-JAE17</f>
        <v>205</v>
      </c>
      <c r="JAI17" s="97">
        <v>16.77</v>
      </c>
      <c r="JAJ17" s="99">
        <f>JAI17*JAH17</f>
        <v>3437.85</v>
      </c>
      <c r="JAK17" s="99">
        <f>JAJ17+JAG17</f>
        <v>6938.17</v>
      </c>
      <c r="JAL17" s="94"/>
      <c r="JAM17" s="99">
        <f>JAK17+JAL17</f>
        <v>6938.17</v>
      </c>
      <c r="JAO17" s="49">
        <v>10</v>
      </c>
      <c r="JAP17" s="94" t="s">
        <v>631</v>
      </c>
      <c r="JAQ17" s="49">
        <v>372</v>
      </c>
      <c r="JAR17" s="49" t="s">
        <v>625</v>
      </c>
      <c r="JAS17" s="95" t="s">
        <v>632</v>
      </c>
      <c r="JAT17" s="49" t="s">
        <v>629</v>
      </c>
      <c r="JAU17" s="96">
        <v>167</v>
      </c>
      <c r="JAV17" s="97">
        <v>20.96</v>
      </c>
      <c r="JAW17" s="99">
        <f>JAV17*JAU17</f>
        <v>3500.32</v>
      </c>
      <c r="JAX17" s="94">
        <f>JAQ17-JAU17</f>
        <v>205</v>
      </c>
      <c r="JAY17" s="97">
        <v>16.77</v>
      </c>
      <c r="JAZ17" s="99">
        <f>JAY17*JAX17</f>
        <v>3437.85</v>
      </c>
      <c r="JBA17" s="99">
        <f>JAZ17+JAW17</f>
        <v>6938.17</v>
      </c>
      <c r="JBB17" s="94"/>
      <c r="JBC17" s="99">
        <f>JBA17+JBB17</f>
        <v>6938.17</v>
      </c>
      <c r="JBE17" s="49">
        <v>10</v>
      </c>
      <c r="JBF17" s="94" t="s">
        <v>631</v>
      </c>
      <c r="JBG17" s="49">
        <v>372</v>
      </c>
      <c r="JBH17" s="49" t="s">
        <v>625</v>
      </c>
      <c r="JBI17" s="95" t="s">
        <v>632</v>
      </c>
      <c r="JBJ17" s="49" t="s">
        <v>629</v>
      </c>
      <c r="JBK17" s="96">
        <v>167</v>
      </c>
      <c r="JBL17" s="97">
        <v>20.96</v>
      </c>
      <c r="JBM17" s="99">
        <f>JBL17*JBK17</f>
        <v>3500.32</v>
      </c>
      <c r="JBN17" s="94">
        <f>JBG17-JBK17</f>
        <v>205</v>
      </c>
      <c r="JBO17" s="97">
        <v>16.77</v>
      </c>
      <c r="JBP17" s="99">
        <f>JBO17*JBN17</f>
        <v>3437.85</v>
      </c>
      <c r="JBQ17" s="99">
        <f>JBP17+JBM17</f>
        <v>6938.17</v>
      </c>
      <c r="JBR17" s="94"/>
      <c r="JBS17" s="99">
        <f>JBQ17+JBR17</f>
        <v>6938.17</v>
      </c>
      <c r="JBU17" s="49">
        <v>10</v>
      </c>
      <c r="JBV17" s="94" t="s">
        <v>631</v>
      </c>
      <c r="JBW17" s="49">
        <v>372</v>
      </c>
      <c r="JBX17" s="49" t="s">
        <v>625</v>
      </c>
      <c r="JBY17" s="95" t="s">
        <v>632</v>
      </c>
      <c r="JBZ17" s="49" t="s">
        <v>629</v>
      </c>
      <c r="JCA17" s="96">
        <v>167</v>
      </c>
      <c r="JCB17" s="97">
        <v>20.96</v>
      </c>
      <c r="JCC17" s="99">
        <f>JCB17*JCA17</f>
        <v>3500.32</v>
      </c>
      <c r="JCD17" s="94">
        <f>JBW17-JCA17</f>
        <v>205</v>
      </c>
      <c r="JCE17" s="97">
        <v>16.77</v>
      </c>
      <c r="JCF17" s="99">
        <f>JCE17*JCD17</f>
        <v>3437.85</v>
      </c>
      <c r="JCG17" s="99">
        <f>JCF17+JCC17</f>
        <v>6938.17</v>
      </c>
      <c r="JCH17" s="94"/>
      <c r="JCI17" s="99">
        <f>JCG17+JCH17</f>
        <v>6938.17</v>
      </c>
      <c r="JCK17" s="49">
        <v>10</v>
      </c>
      <c r="JCL17" s="94" t="s">
        <v>631</v>
      </c>
      <c r="JCM17" s="49">
        <v>372</v>
      </c>
      <c r="JCN17" s="49" t="s">
        <v>625</v>
      </c>
      <c r="JCO17" s="95" t="s">
        <v>632</v>
      </c>
      <c r="JCP17" s="49" t="s">
        <v>629</v>
      </c>
      <c r="JCQ17" s="96">
        <v>167</v>
      </c>
      <c r="JCR17" s="97">
        <v>20.96</v>
      </c>
      <c r="JCS17" s="99">
        <f>JCR17*JCQ17</f>
        <v>3500.32</v>
      </c>
      <c r="JCT17" s="94">
        <f>JCM17-JCQ17</f>
        <v>205</v>
      </c>
      <c r="JCU17" s="97">
        <v>16.77</v>
      </c>
      <c r="JCV17" s="99">
        <f>JCU17*JCT17</f>
        <v>3437.85</v>
      </c>
      <c r="JCW17" s="99">
        <f>JCV17+JCS17</f>
        <v>6938.17</v>
      </c>
      <c r="JCX17" s="94"/>
      <c r="JCY17" s="99">
        <f>JCW17+JCX17</f>
        <v>6938.17</v>
      </c>
      <c r="JDA17" s="49">
        <v>10</v>
      </c>
      <c r="JDB17" s="94" t="s">
        <v>631</v>
      </c>
      <c r="JDC17" s="49">
        <v>372</v>
      </c>
      <c r="JDD17" s="49" t="s">
        <v>625</v>
      </c>
      <c r="JDE17" s="95" t="s">
        <v>632</v>
      </c>
      <c r="JDF17" s="49" t="s">
        <v>629</v>
      </c>
      <c r="JDG17" s="96">
        <v>167</v>
      </c>
      <c r="JDH17" s="97">
        <v>20.96</v>
      </c>
      <c r="JDI17" s="99">
        <f>JDH17*JDG17</f>
        <v>3500.32</v>
      </c>
      <c r="JDJ17" s="94">
        <f>JDC17-JDG17</f>
        <v>205</v>
      </c>
      <c r="JDK17" s="97">
        <v>16.77</v>
      </c>
      <c r="JDL17" s="99">
        <f>JDK17*JDJ17</f>
        <v>3437.85</v>
      </c>
      <c r="JDM17" s="99">
        <f>JDL17+JDI17</f>
        <v>6938.17</v>
      </c>
      <c r="JDN17" s="94"/>
      <c r="JDO17" s="99">
        <f>JDM17+JDN17</f>
        <v>6938.17</v>
      </c>
      <c r="JDQ17" s="49">
        <v>10</v>
      </c>
      <c r="JDR17" s="94" t="s">
        <v>631</v>
      </c>
      <c r="JDS17" s="49">
        <v>372</v>
      </c>
      <c r="JDT17" s="49" t="s">
        <v>625</v>
      </c>
      <c r="JDU17" s="95" t="s">
        <v>632</v>
      </c>
      <c r="JDV17" s="49" t="s">
        <v>629</v>
      </c>
      <c r="JDW17" s="96">
        <v>167</v>
      </c>
      <c r="JDX17" s="97">
        <v>20.96</v>
      </c>
      <c r="JDY17" s="99">
        <f>JDX17*JDW17</f>
        <v>3500.32</v>
      </c>
      <c r="JDZ17" s="94">
        <f>JDS17-JDW17</f>
        <v>205</v>
      </c>
      <c r="JEA17" s="97">
        <v>16.77</v>
      </c>
      <c r="JEB17" s="99">
        <f>JEA17*JDZ17</f>
        <v>3437.85</v>
      </c>
      <c r="JEC17" s="99">
        <f>JEB17+JDY17</f>
        <v>6938.17</v>
      </c>
      <c r="JED17" s="94"/>
      <c r="JEE17" s="99">
        <f>JEC17+JED17</f>
        <v>6938.17</v>
      </c>
      <c r="JEG17" s="49">
        <v>10</v>
      </c>
      <c r="JEH17" s="94" t="s">
        <v>631</v>
      </c>
      <c r="JEI17" s="49">
        <v>372</v>
      </c>
      <c r="JEJ17" s="49" t="s">
        <v>625</v>
      </c>
      <c r="JEK17" s="95" t="s">
        <v>632</v>
      </c>
      <c r="JEL17" s="49" t="s">
        <v>629</v>
      </c>
      <c r="JEM17" s="96">
        <v>167</v>
      </c>
      <c r="JEN17" s="97">
        <v>20.96</v>
      </c>
      <c r="JEO17" s="99">
        <f>JEN17*JEM17</f>
        <v>3500.32</v>
      </c>
      <c r="JEP17" s="94">
        <f>JEI17-JEM17</f>
        <v>205</v>
      </c>
      <c r="JEQ17" s="97">
        <v>16.77</v>
      </c>
      <c r="JER17" s="99">
        <f>JEQ17*JEP17</f>
        <v>3437.85</v>
      </c>
      <c r="JES17" s="99">
        <f>JER17+JEO17</f>
        <v>6938.17</v>
      </c>
      <c r="JET17" s="94"/>
      <c r="JEU17" s="99">
        <f>JES17+JET17</f>
        <v>6938.17</v>
      </c>
      <c r="JEW17" s="49">
        <v>10</v>
      </c>
      <c r="JEX17" s="94" t="s">
        <v>631</v>
      </c>
      <c r="JEY17" s="49">
        <v>372</v>
      </c>
      <c r="JEZ17" s="49" t="s">
        <v>625</v>
      </c>
      <c r="JFA17" s="95" t="s">
        <v>632</v>
      </c>
      <c r="JFB17" s="49" t="s">
        <v>629</v>
      </c>
      <c r="JFC17" s="96">
        <v>167</v>
      </c>
      <c r="JFD17" s="97">
        <v>20.96</v>
      </c>
      <c r="JFE17" s="99">
        <f>JFD17*JFC17</f>
        <v>3500.32</v>
      </c>
      <c r="JFF17" s="94">
        <f>JEY17-JFC17</f>
        <v>205</v>
      </c>
      <c r="JFG17" s="97">
        <v>16.77</v>
      </c>
      <c r="JFH17" s="99">
        <f>JFG17*JFF17</f>
        <v>3437.85</v>
      </c>
      <c r="JFI17" s="99">
        <f>JFH17+JFE17</f>
        <v>6938.17</v>
      </c>
      <c r="JFJ17" s="94"/>
      <c r="JFK17" s="99">
        <f>JFI17+JFJ17</f>
        <v>6938.17</v>
      </c>
      <c r="JFM17" s="49">
        <v>10</v>
      </c>
      <c r="JFN17" s="94" t="s">
        <v>631</v>
      </c>
      <c r="JFO17" s="49">
        <v>372</v>
      </c>
      <c r="JFP17" s="49" t="s">
        <v>625</v>
      </c>
      <c r="JFQ17" s="95" t="s">
        <v>632</v>
      </c>
      <c r="JFR17" s="49" t="s">
        <v>629</v>
      </c>
      <c r="JFS17" s="96">
        <v>167</v>
      </c>
      <c r="JFT17" s="97">
        <v>20.96</v>
      </c>
      <c r="JFU17" s="99">
        <f>JFT17*JFS17</f>
        <v>3500.32</v>
      </c>
      <c r="JFV17" s="94">
        <f>JFO17-JFS17</f>
        <v>205</v>
      </c>
      <c r="JFW17" s="97">
        <v>16.77</v>
      </c>
      <c r="JFX17" s="99">
        <f>JFW17*JFV17</f>
        <v>3437.85</v>
      </c>
      <c r="JFY17" s="99">
        <f>JFX17+JFU17</f>
        <v>6938.17</v>
      </c>
      <c r="JFZ17" s="94"/>
      <c r="JGA17" s="99">
        <f>JFY17+JFZ17</f>
        <v>6938.17</v>
      </c>
      <c r="JGC17" s="49">
        <v>10</v>
      </c>
      <c r="JGD17" s="94" t="s">
        <v>631</v>
      </c>
      <c r="JGE17" s="49">
        <v>372</v>
      </c>
      <c r="JGF17" s="49" t="s">
        <v>625</v>
      </c>
      <c r="JGG17" s="95" t="s">
        <v>632</v>
      </c>
      <c r="JGH17" s="49" t="s">
        <v>629</v>
      </c>
      <c r="JGI17" s="96">
        <v>167</v>
      </c>
      <c r="JGJ17" s="97">
        <v>20.96</v>
      </c>
      <c r="JGK17" s="99">
        <f>JGJ17*JGI17</f>
        <v>3500.32</v>
      </c>
      <c r="JGL17" s="94">
        <f>JGE17-JGI17</f>
        <v>205</v>
      </c>
      <c r="JGM17" s="97">
        <v>16.77</v>
      </c>
      <c r="JGN17" s="99">
        <f>JGM17*JGL17</f>
        <v>3437.85</v>
      </c>
      <c r="JGO17" s="99">
        <f>JGN17+JGK17</f>
        <v>6938.17</v>
      </c>
      <c r="JGP17" s="94"/>
      <c r="JGQ17" s="99">
        <f>JGO17+JGP17</f>
        <v>6938.17</v>
      </c>
      <c r="JGS17" s="49">
        <v>10</v>
      </c>
      <c r="JGT17" s="94" t="s">
        <v>631</v>
      </c>
      <c r="JGU17" s="49">
        <v>372</v>
      </c>
      <c r="JGV17" s="49" t="s">
        <v>625</v>
      </c>
      <c r="JGW17" s="95" t="s">
        <v>632</v>
      </c>
      <c r="JGX17" s="49" t="s">
        <v>629</v>
      </c>
      <c r="JGY17" s="96">
        <v>167</v>
      </c>
      <c r="JGZ17" s="97">
        <v>20.96</v>
      </c>
      <c r="JHA17" s="99">
        <f>JGZ17*JGY17</f>
        <v>3500.32</v>
      </c>
      <c r="JHB17" s="94">
        <f>JGU17-JGY17</f>
        <v>205</v>
      </c>
      <c r="JHC17" s="97">
        <v>16.77</v>
      </c>
      <c r="JHD17" s="99">
        <f>JHC17*JHB17</f>
        <v>3437.85</v>
      </c>
      <c r="JHE17" s="99">
        <f>JHD17+JHA17</f>
        <v>6938.17</v>
      </c>
      <c r="JHF17" s="94"/>
      <c r="JHG17" s="99">
        <f>JHE17+JHF17</f>
        <v>6938.17</v>
      </c>
      <c r="JHI17" s="49">
        <v>10</v>
      </c>
      <c r="JHJ17" s="94" t="s">
        <v>631</v>
      </c>
      <c r="JHK17" s="49">
        <v>372</v>
      </c>
      <c r="JHL17" s="49" t="s">
        <v>625</v>
      </c>
      <c r="JHM17" s="95" t="s">
        <v>632</v>
      </c>
      <c r="JHN17" s="49" t="s">
        <v>629</v>
      </c>
      <c r="JHO17" s="96">
        <v>167</v>
      </c>
      <c r="JHP17" s="97">
        <v>20.96</v>
      </c>
      <c r="JHQ17" s="99">
        <f>JHP17*JHO17</f>
        <v>3500.32</v>
      </c>
      <c r="JHR17" s="94">
        <f>JHK17-JHO17</f>
        <v>205</v>
      </c>
      <c r="JHS17" s="97">
        <v>16.77</v>
      </c>
      <c r="JHT17" s="99">
        <f>JHS17*JHR17</f>
        <v>3437.85</v>
      </c>
      <c r="JHU17" s="99">
        <f>JHT17+JHQ17</f>
        <v>6938.17</v>
      </c>
      <c r="JHV17" s="94"/>
      <c r="JHW17" s="99">
        <f>JHU17+JHV17</f>
        <v>6938.17</v>
      </c>
      <c r="JHY17" s="49">
        <v>10</v>
      </c>
      <c r="JHZ17" s="94" t="s">
        <v>631</v>
      </c>
      <c r="JIA17" s="49">
        <v>372</v>
      </c>
      <c r="JIB17" s="49" t="s">
        <v>625</v>
      </c>
      <c r="JIC17" s="95" t="s">
        <v>632</v>
      </c>
      <c r="JID17" s="49" t="s">
        <v>629</v>
      </c>
      <c r="JIE17" s="96">
        <v>167</v>
      </c>
      <c r="JIF17" s="97">
        <v>20.96</v>
      </c>
      <c r="JIG17" s="99">
        <f>JIF17*JIE17</f>
        <v>3500.32</v>
      </c>
      <c r="JIH17" s="94">
        <f>JIA17-JIE17</f>
        <v>205</v>
      </c>
      <c r="JII17" s="97">
        <v>16.77</v>
      </c>
      <c r="JIJ17" s="99">
        <f>JII17*JIH17</f>
        <v>3437.85</v>
      </c>
      <c r="JIK17" s="99">
        <f>JIJ17+JIG17</f>
        <v>6938.17</v>
      </c>
      <c r="JIL17" s="94"/>
      <c r="JIM17" s="99">
        <f>JIK17+JIL17</f>
        <v>6938.17</v>
      </c>
      <c r="JIO17" s="49">
        <v>10</v>
      </c>
      <c r="JIP17" s="94" t="s">
        <v>631</v>
      </c>
      <c r="JIQ17" s="49">
        <v>372</v>
      </c>
      <c r="JIR17" s="49" t="s">
        <v>625</v>
      </c>
      <c r="JIS17" s="95" t="s">
        <v>632</v>
      </c>
      <c r="JIT17" s="49" t="s">
        <v>629</v>
      </c>
      <c r="JIU17" s="96">
        <v>167</v>
      </c>
      <c r="JIV17" s="97">
        <v>20.96</v>
      </c>
      <c r="JIW17" s="99">
        <f>JIV17*JIU17</f>
        <v>3500.32</v>
      </c>
      <c r="JIX17" s="94">
        <f>JIQ17-JIU17</f>
        <v>205</v>
      </c>
      <c r="JIY17" s="97">
        <v>16.77</v>
      </c>
      <c r="JIZ17" s="99">
        <f>JIY17*JIX17</f>
        <v>3437.85</v>
      </c>
      <c r="JJA17" s="99">
        <f>JIZ17+JIW17</f>
        <v>6938.17</v>
      </c>
      <c r="JJB17" s="94"/>
      <c r="JJC17" s="99">
        <f>JJA17+JJB17</f>
        <v>6938.17</v>
      </c>
      <c r="JJE17" s="49">
        <v>10</v>
      </c>
      <c r="JJF17" s="94" t="s">
        <v>631</v>
      </c>
      <c r="JJG17" s="49">
        <v>372</v>
      </c>
      <c r="JJH17" s="49" t="s">
        <v>625</v>
      </c>
      <c r="JJI17" s="95" t="s">
        <v>632</v>
      </c>
      <c r="JJJ17" s="49" t="s">
        <v>629</v>
      </c>
      <c r="JJK17" s="96">
        <v>167</v>
      </c>
      <c r="JJL17" s="97">
        <v>20.96</v>
      </c>
      <c r="JJM17" s="99">
        <f>JJL17*JJK17</f>
        <v>3500.32</v>
      </c>
      <c r="JJN17" s="94">
        <f>JJG17-JJK17</f>
        <v>205</v>
      </c>
      <c r="JJO17" s="97">
        <v>16.77</v>
      </c>
      <c r="JJP17" s="99">
        <f>JJO17*JJN17</f>
        <v>3437.85</v>
      </c>
      <c r="JJQ17" s="99">
        <f>JJP17+JJM17</f>
        <v>6938.17</v>
      </c>
      <c r="JJR17" s="94"/>
      <c r="JJS17" s="99">
        <f>JJQ17+JJR17</f>
        <v>6938.17</v>
      </c>
      <c r="JJU17" s="49">
        <v>10</v>
      </c>
      <c r="JJV17" s="94" t="s">
        <v>631</v>
      </c>
      <c r="JJW17" s="49">
        <v>372</v>
      </c>
      <c r="JJX17" s="49" t="s">
        <v>625</v>
      </c>
      <c r="JJY17" s="95" t="s">
        <v>632</v>
      </c>
      <c r="JJZ17" s="49" t="s">
        <v>629</v>
      </c>
      <c r="JKA17" s="96">
        <v>167</v>
      </c>
      <c r="JKB17" s="97">
        <v>20.96</v>
      </c>
      <c r="JKC17" s="99">
        <f>JKB17*JKA17</f>
        <v>3500.32</v>
      </c>
      <c r="JKD17" s="94">
        <f>JJW17-JKA17</f>
        <v>205</v>
      </c>
      <c r="JKE17" s="97">
        <v>16.77</v>
      </c>
      <c r="JKF17" s="99">
        <f>JKE17*JKD17</f>
        <v>3437.85</v>
      </c>
      <c r="JKG17" s="99">
        <f>JKF17+JKC17</f>
        <v>6938.17</v>
      </c>
      <c r="JKH17" s="94"/>
      <c r="JKI17" s="99">
        <f>JKG17+JKH17</f>
        <v>6938.17</v>
      </c>
      <c r="JKK17" s="49">
        <v>10</v>
      </c>
      <c r="JKL17" s="94" t="s">
        <v>631</v>
      </c>
      <c r="JKM17" s="49">
        <v>372</v>
      </c>
      <c r="JKN17" s="49" t="s">
        <v>625</v>
      </c>
      <c r="JKO17" s="95" t="s">
        <v>632</v>
      </c>
      <c r="JKP17" s="49" t="s">
        <v>629</v>
      </c>
      <c r="JKQ17" s="96">
        <v>167</v>
      </c>
      <c r="JKR17" s="97">
        <v>20.96</v>
      </c>
      <c r="JKS17" s="99">
        <f>JKR17*JKQ17</f>
        <v>3500.32</v>
      </c>
      <c r="JKT17" s="94">
        <f>JKM17-JKQ17</f>
        <v>205</v>
      </c>
      <c r="JKU17" s="97">
        <v>16.77</v>
      </c>
      <c r="JKV17" s="99">
        <f>JKU17*JKT17</f>
        <v>3437.85</v>
      </c>
      <c r="JKW17" s="99">
        <f>JKV17+JKS17</f>
        <v>6938.17</v>
      </c>
      <c r="JKX17" s="94"/>
      <c r="JKY17" s="99">
        <f>JKW17+JKX17</f>
        <v>6938.17</v>
      </c>
      <c r="JLA17" s="49">
        <v>10</v>
      </c>
      <c r="JLB17" s="94" t="s">
        <v>631</v>
      </c>
      <c r="JLC17" s="49">
        <v>372</v>
      </c>
      <c r="JLD17" s="49" t="s">
        <v>625</v>
      </c>
      <c r="JLE17" s="95" t="s">
        <v>632</v>
      </c>
      <c r="JLF17" s="49" t="s">
        <v>629</v>
      </c>
      <c r="JLG17" s="96">
        <v>167</v>
      </c>
      <c r="JLH17" s="97">
        <v>20.96</v>
      </c>
      <c r="JLI17" s="99">
        <f>JLH17*JLG17</f>
        <v>3500.32</v>
      </c>
      <c r="JLJ17" s="94">
        <f>JLC17-JLG17</f>
        <v>205</v>
      </c>
      <c r="JLK17" s="97">
        <v>16.77</v>
      </c>
      <c r="JLL17" s="99">
        <f>JLK17*JLJ17</f>
        <v>3437.85</v>
      </c>
      <c r="JLM17" s="99">
        <f>JLL17+JLI17</f>
        <v>6938.17</v>
      </c>
      <c r="JLN17" s="94"/>
      <c r="JLO17" s="99">
        <f>JLM17+JLN17</f>
        <v>6938.17</v>
      </c>
      <c r="JLQ17" s="49">
        <v>10</v>
      </c>
      <c r="JLR17" s="94" t="s">
        <v>631</v>
      </c>
      <c r="JLS17" s="49">
        <v>372</v>
      </c>
      <c r="JLT17" s="49" t="s">
        <v>625</v>
      </c>
      <c r="JLU17" s="95" t="s">
        <v>632</v>
      </c>
      <c r="JLV17" s="49" t="s">
        <v>629</v>
      </c>
      <c r="JLW17" s="96">
        <v>167</v>
      </c>
      <c r="JLX17" s="97">
        <v>20.96</v>
      </c>
      <c r="JLY17" s="99">
        <f>JLX17*JLW17</f>
        <v>3500.32</v>
      </c>
      <c r="JLZ17" s="94">
        <f>JLS17-JLW17</f>
        <v>205</v>
      </c>
      <c r="JMA17" s="97">
        <v>16.77</v>
      </c>
      <c r="JMB17" s="99">
        <f>JMA17*JLZ17</f>
        <v>3437.85</v>
      </c>
      <c r="JMC17" s="99">
        <f>JMB17+JLY17</f>
        <v>6938.17</v>
      </c>
      <c r="JMD17" s="94"/>
      <c r="JME17" s="99">
        <f>JMC17+JMD17</f>
        <v>6938.17</v>
      </c>
      <c r="JMG17" s="49">
        <v>10</v>
      </c>
      <c r="JMH17" s="94" t="s">
        <v>631</v>
      </c>
      <c r="JMI17" s="49">
        <v>372</v>
      </c>
      <c r="JMJ17" s="49" t="s">
        <v>625</v>
      </c>
      <c r="JMK17" s="95" t="s">
        <v>632</v>
      </c>
      <c r="JML17" s="49" t="s">
        <v>629</v>
      </c>
      <c r="JMM17" s="96">
        <v>167</v>
      </c>
      <c r="JMN17" s="97">
        <v>20.96</v>
      </c>
      <c r="JMO17" s="99">
        <f>JMN17*JMM17</f>
        <v>3500.32</v>
      </c>
      <c r="JMP17" s="94">
        <f>JMI17-JMM17</f>
        <v>205</v>
      </c>
      <c r="JMQ17" s="97">
        <v>16.77</v>
      </c>
      <c r="JMR17" s="99">
        <f>JMQ17*JMP17</f>
        <v>3437.85</v>
      </c>
      <c r="JMS17" s="99">
        <f>JMR17+JMO17</f>
        <v>6938.17</v>
      </c>
      <c r="JMT17" s="94"/>
      <c r="JMU17" s="99">
        <f>JMS17+JMT17</f>
        <v>6938.17</v>
      </c>
      <c r="JMW17" s="49">
        <v>10</v>
      </c>
      <c r="JMX17" s="94" t="s">
        <v>631</v>
      </c>
      <c r="JMY17" s="49">
        <v>372</v>
      </c>
      <c r="JMZ17" s="49" t="s">
        <v>625</v>
      </c>
      <c r="JNA17" s="95" t="s">
        <v>632</v>
      </c>
      <c r="JNB17" s="49" t="s">
        <v>629</v>
      </c>
      <c r="JNC17" s="96">
        <v>167</v>
      </c>
      <c r="JND17" s="97">
        <v>20.96</v>
      </c>
      <c r="JNE17" s="99">
        <f>JND17*JNC17</f>
        <v>3500.32</v>
      </c>
      <c r="JNF17" s="94">
        <f>JMY17-JNC17</f>
        <v>205</v>
      </c>
      <c r="JNG17" s="97">
        <v>16.77</v>
      </c>
      <c r="JNH17" s="99">
        <f>JNG17*JNF17</f>
        <v>3437.85</v>
      </c>
      <c r="JNI17" s="99">
        <f>JNH17+JNE17</f>
        <v>6938.17</v>
      </c>
      <c r="JNJ17" s="94"/>
      <c r="JNK17" s="99">
        <f>JNI17+JNJ17</f>
        <v>6938.17</v>
      </c>
      <c r="JNM17" s="49">
        <v>10</v>
      </c>
      <c r="JNN17" s="94" t="s">
        <v>631</v>
      </c>
      <c r="JNO17" s="49">
        <v>372</v>
      </c>
      <c r="JNP17" s="49" t="s">
        <v>625</v>
      </c>
      <c r="JNQ17" s="95" t="s">
        <v>632</v>
      </c>
      <c r="JNR17" s="49" t="s">
        <v>629</v>
      </c>
      <c r="JNS17" s="96">
        <v>167</v>
      </c>
      <c r="JNT17" s="97">
        <v>20.96</v>
      </c>
      <c r="JNU17" s="99">
        <f>JNT17*JNS17</f>
        <v>3500.32</v>
      </c>
      <c r="JNV17" s="94">
        <f>JNO17-JNS17</f>
        <v>205</v>
      </c>
      <c r="JNW17" s="97">
        <v>16.77</v>
      </c>
      <c r="JNX17" s="99">
        <f>JNW17*JNV17</f>
        <v>3437.85</v>
      </c>
      <c r="JNY17" s="99">
        <f>JNX17+JNU17</f>
        <v>6938.17</v>
      </c>
      <c r="JNZ17" s="94"/>
      <c r="JOA17" s="99">
        <f>JNY17+JNZ17</f>
        <v>6938.17</v>
      </c>
      <c r="JOC17" s="49">
        <v>10</v>
      </c>
      <c r="JOD17" s="94" t="s">
        <v>631</v>
      </c>
      <c r="JOE17" s="49">
        <v>372</v>
      </c>
      <c r="JOF17" s="49" t="s">
        <v>625</v>
      </c>
      <c r="JOG17" s="95" t="s">
        <v>632</v>
      </c>
      <c r="JOH17" s="49" t="s">
        <v>629</v>
      </c>
      <c r="JOI17" s="96">
        <v>167</v>
      </c>
      <c r="JOJ17" s="97">
        <v>20.96</v>
      </c>
      <c r="JOK17" s="99">
        <f>JOJ17*JOI17</f>
        <v>3500.32</v>
      </c>
      <c r="JOL17" s="94">
        <f>JOE17-JOI17</f>
        <v>205</v>
      </c>
      <c r="JOM17" s="97">
        <v>16.77</v>
      </c>
      <c r="JON17" s="99">
        <f>JOM17*JOL17</f>
        <v>3437.85</v>
      </c>
      <c r="JOO17" s="99">
        <f>JON17+JOK17</f>
        <v>6938.17</v>
      </c>
      <c r="JOP17" s="94"/>
      <c r="JOQ17" s="99">
        <f>JOO17+JOP17</f>
        <v>6938.17</v>
      </c>
      <c r="JOS17" s="49">
        <v>10</v>
      </c>
      <c r="JOT17" s="94" t="s">
        <v>631</v>
      </c>
      <c r="JOU17" s="49">
        <v>372</v>
      </c>
      <c r="JOV17" s="49" t="s">
        <v>625</v>
      </c>
      <c r="JOW17" s="95" t="s">
        <v>632</v>
      </c>
      <c r="JOX17" s="49" t="s">
        <v>629</v>
      </c>
      <c r="JOY17" s="96">
        <v>167</v>
      </c>
      <c r="JOZ17" s="97">
        <v>20.96</v>
      </c>
      <c r="JPA17" s="99">
        <f>JOZ17*JOY17</f>
        <v>3500.32</v>
      </c>
      <c r="JPB17" s="94">
        <f>JOU17-JOY17</f>
        <v>205</v>
      </c>
      <c r="JPC17" s="97">
        <v>16.77</v>
      </c>
      <c r="JPD17" s="99">
        <f>JPC17*JPB17</f>
        <v>3437.85</v>
      </c>
      <c r="JPE17" s="99">
        <f>JPD17+JPA17</f>
        <v>6938.17</v>
      </c>
      <c r="JPF17" s="94"/>
      <c r="JPG17" s="99">
        <f>JPE17+JPF17</f>
        <v>6938.17</v>
      </c>
      <c r="JPI17" s="49">
        <v>10</v>
      </c>
      <c r="JPJ17" s="94" t="s">
        <v>631</v>
      </c>
      <c r="JPK17" s="49">
        <v>372</v>
      </c>
      <c r="JPL17" s="49" t="s">
        <v>625</v>
      </c>
      <c r="JPM17" s="95" t="s">
        <v>632</v>
      </c>
      <c r="JPN17" s="49" t="s">
        <v>629</v>
      </c>
      <c r="JPO17" s="96">
        <v>167</v>
      </c>
      <c r="JPP17" s="97">
        <v>20.96</v>
      </c>
      <c r="JPQ17" s="99">
        <f>JPP17*JPO17</f>
        <v>3500.32</v>
      </c>
      <c r="JPR17" s="94">
        <f>JPK17-JPO17</f>
        <v>205</v>
      </c>
      <c r="JPS17" s="97">
        <v>16.77</v>
      </c>
      <c r="JPT17" s="99">
        <f>JPS17*JPR17</f>
        <v>3437.85</v>
      </c>
      <c r="JPU17" s="99">
        <f>JPT17+JPQ17</f>
        <v>6938.17</v>
      </c>
      <c r="JPV17" s="94"/>
      <c r="JPW17" s="99">
        <f>JPU17+JPV17</f>
        <v>6938.17</v>
      </c>
      <c r="JPY17" s="49">
        <v>10</v>
      </c>
      <c r="JPZ17" s="94" t="s">
        <v>631</v>
      </c>
      <c r="JQA17" s="49">
        <v>372</v>
      </c>
      <c r="JQB17" s="49" t="s">
        <v>625</v>
      </c>
      <c r="JQC17" s="95" t="s">
        <v>632</v>
      </c>
      <c r="JQD17" s="49" t="s">
        <v>629</v>
      </c>
      <c r="JQE17" s="96">
        <v>167</v>
      </c>
      <c r="JQF17" s="97">
        <v>20.96</v>
      </c>
      <c r="JQG17" s="99">
        <f>JQF17*JQE17</f>
        <v>3500.32</v>
      </c>
      <c r="JQH17" s="94">
        <f>JQA17-JQE17</f>
        <v>205</v>
      </c>
      <c r="JQI17" s="97">
        <v>16.77</v>
      </c>
      <c r="JQJ17" s="99">
        <f>JQI17*JQH17</f>
        <v>3437.85</v>
      </c>
      <c r="JQK17" s="99">
        <f>JQJ17+JQG17</f>
        <v>6938.17</v>
      </c>
      <c r="JQL17" s="94"/>
      <c r="JQM17" s="99">
        <f>JQK17+JQL17</f>
        <v>6938.17</v>
      </c>
      <c r="JQO17" s="49">
        <v>10</v>
      </c>
      <c r="JQP17" s="94" t="s">
        <v>631</v>
      </c>
      <c r="JQQ17" s="49">
        <v>372</v>
      </c>
      <c r="JQR17" s="49" t="s">
        <v>625</v>
      </c>
      <c r="JQS17" s="95" t="s">
        <v>632</v>
      </c>
      <c r="JQT17" s="49" t="s">
        <v>629</v>
      </c>
      <c r="JQU17" s="96">
        <v>167</v>
      </c>
      <c r="JQV17" s="97">
        <v>20.96</v>
      </c>
      <c r="JQW17" s="99">
        <f>JQV17*JQU17</f>
        <v>3500.32</v>
      </c>
      <c r="JQX17" s="94">
        <f>JQQ17-JQU17</f>
        <v>205</v>
      </c>
      <c r="JQY17" s="97">
        <v>16.77</v>
      </c>
      <c r="JQZ17" s="99">
        <f>JQY17*JQX17</f>
        <v>3437.85</v>
      </c>
      <c r="JRA17" s="99">
        <f>JQZ17+JQW17</f>
        <v>6938.17</v>
      </c>
      <c r="JRB17" s="94"/>
      <c r="JRC17" s="99">
        <f>JRA17+JRB17</f>
        <v>6938.17</v>
      </c>
      <c r="JRE17" s="49">
        <v>10</v>
      </c>
      <c r="JRF17" s="94" t="s">
        <v>631</v>
      </c>
      <c r="JRG17" s="49">
        <v>372</v>
      </c>
      <c r="JRH17" s="49" t="s">
        <v>625</v>
      </c>
      <c r="JRI17" s="95" t="s">
        <v>632</v>
      </c>
      <c r="JRJ17" s="49" t="s">
        <v>629</v>
      </c>
      <c r="JRK17" s="96">
        <v>167</v>
      </c>
      <c r="JRL17" s="97">
        <v>20.96</v>
      </c>
      <c r="JRM17" s="99">
        <f>JRL17*JRK17</f>
        <v>3500.32</v>
      </c>
      <c r="JRN17" s="94">
        <f>JRG17-JRK17</f>
        <v>205</v>
      </c>
      <c r="JRO17" s="97">
        <v>16.77</v>
      </c>
      <c r="JRP17" s="99">
        <f>JRO17*JRN17</f>
        <v>3437.85</v>
      </c>
      <c r="JRQ17" s="99">
        <f>JRP17+JRM17</f>
        <v>6938.17</v>
      </c>
      <c r="JRR17" s="94"/>
      <c r="JRS17" s="99">
        <f>JRQ17+JRR17</f>
        <v>6938.17</v>
      </c>
      <c r="JRU17" s="49">
        <v>10</v>
      </c>
      <c r="JRV17" s="94" t="s">
        <v>631</v>
      </c>
      <c r="JRW17" s="49">
        <v>372</v>
      </c>
      <c r="JRX17" s="49" t="s">
        <v>625</v>
      </c>
      <c r="JRY17" s="95" t="s">
        <v>632</v>
      </c>
      <c r="JRZ17" s="49" t="s">
        <v>629</v>
      </c>
      <c r="JSA17" s="96">
        <v>167</v>
      </c>
      <c r="JSB17" s="97">
        <v>20.96</v>
      </c>
      <c r="JSC17" s="99">
        <f>JSB17*JSA17</f>
        <v>3500.32</v>
      </c>
      <c r="JSD17" s="94">
        <f>JRW17-JSA17</f>
        <v>205</v>
      </c>
      <c r="JSE17" s="97">
        <v>16.77</v>
      </c>
      <c r="JSF17" s="99">
        <f>JSE17*JSD17</f>
        <v>3437.85</v>
      </c>
      <c r="JSG17" s="99">
        <f>JSF17+JSC17</f>
        <v>6938.17</v>
      </c>
      <c r="JSH17" s="94"/>
      <c r="JSI17" s="99">
        <f>JSG17+JSH17</f>
        <v>6938.17</v>
      </c>
      <c r="JSK17" s="49">
        <v>10</v>
      </c>
      <c r="JSL17" s="94" t="s">
        <v>631</v>
      </c>
      <c r="JSM17" s="49">
        <v>372</v>
      </c>
      <c r="JSN17" s="49" t="s">
        <v>625</v>
      </c>
      <c r="JSO17" s="95" t="s">
        <v>632</v>
      </c>
      <c r="JSP17" s="49" t="s">
        <v>629</v>
      </c>
      <c r="JSQ17" s="96">
        <v>167</v>
      </c>
      <c r="JSR17" s="97">
        <v>20.96</v>
      </c>
      <c r="JSS17" s="99">
        <f>JSR17*JSQ17</f>
        <v>3500.32</v>
      </c>
      <c r="JST17" s="94">
        <f>JSM17-JSQ17</f>
        <v>205</v>
      </c>
      <c r="JSU17" s="97">
        <v>16.77</v>
      </c>
      <c r="JSV17" s="99">
        <f>JSU17*JST17</f>
        <v>3437.85</v>
      </c>
      <c r="JSW17" s="99">
        <f>JSV17+JSS17</f>
        <v>6938.17</v>
      </c>
      <c r="JSX17" s="94"/>
      <c r="JSY17" s="99">
        <f>JSW17+JSX17</f>
        <v>6938.17</v>
      </c>
      <c r="JTA17" s="49">
        <v>10</v>
      </c>
      <c r="JTB17" s="94" t="s">
        <v>631</v>
      </c>
      <c r="JTC17" s="49">
        <v>372</v>
      </c>
      <c r="JTD17" s="49" t="s">
        <v>625</v>
      </c>
      <c r="JTE17" s="95" t="s">
        <v>632</v>
      </c>
      <c r="JTF17" s="49" t="s">
        <v>629</v>
      </c>
      <c r="JTG17" s="96">
        <v>167</v>
      </c>
      <c r="JTH17" s="97">
        <v>20.96</v>
      </c>
      <c r="JTI17" s="99">
        <f>JTH17*JTG17</f>
        <v>3500.32</v>
      </c>
      <c r="JTJ17" s="94">
        <f>JTC17-JTG17</f>
        <v>205</v>
      </c>
      <c r="JTK17" s="97">
        <v>16.77</v>
      </c>
      <c r="JTL17" s="99">
        <f>JTK17*JTJ17</f>
        <v>3437.85</v>
      </c>
      <c r="JTM17" s="99">
        <f>JTL17+JTI17</f>
        <v>6938.17</v>
      </c>
      <c r="JTN17" s="94"/>
      <c r="JTO17" s="99">
        <f>JTM17+JTN17</f>
        <v>6938.17</v>
      </c>
      <c r="JTQ17" s="49">
        <v>10</v>
      </c>
      <c r="JTR17" s="94" t="s">
        <v>631</v>
      </c>
      <c r="JTS17" s="49">
        <v>372</v>
      </c>
      <c r="JTT17" s="49" t="s">
        <v>625</v>
      </c>
      <c r="JTU17" s="95" t="s">
        <v>632</v>
      </c>
      <c r="JTV17" s="49" t="s">
        <v>629</v>
      </c>
      <c r="JTW17" s="96">
        <v>167</v>
      </c>
      <c r="JTX17" s="97">
        <v>20.96</v>
      </c>
      <c r="JTY17" s="99">
        <f>JTX17*JTW17</f>
        <v>3500.32</v>
      </c>
      <c r="JTZ17" s="94">
        <f>JTS17-JTW17</f>
        <v>205</v>
      </c>
      <c r="JUA17" s="97">
        <v>16.77</v>
      </c>
      <c r="JUB17" s="99">
        <f>JUA17*JTZ17</f>
        <v>3437.85</v>
      </c>
      <c r="JUC17" s="99">
        <f>JUB17+JTY17</f>
        <v>6938.17</v>
      </c>
      <c r="JUD17" s="94"/>
      <c r="JUE17" s="99">
        <f>JUC17+JUD17</f>
        <v>6938.17</v>
      </c>
      <c r="JUG17" s="49">
        <v>10</v>
      </c>
      <c r="JUH17" s="94" t="s">
        <v>631</v>
      </c>
      <c r="JUI17" s="49">
        <v>372</v>
      </c>
      <c r="JUJ17" s="49" t="s">
        <v>625</v>
      </c>
      <c r="JUK17" s="95" t="s">
        <v>632</v>
      </c>
      <c r="JUL17" s="49" t="s">
        <v>629</v>
      </c>
      <c r="JUM17" s="96">
        <v>167</v>
      </c>
      <c r="JUN17" s="97">
        <v>20.96</v>
      </c>
      <c r="JUO17" s="99">
        <f>JUN17*JUM17</f>
        <v>3500.32</v>
      </c>
      <c r="JUP17" s="94">
        <f>JUI17-JUM17</f>
        <v>205</v>
      </c>
      <c r="JUQ17" s="97">
        <v>16.77</v>
      </c>
      <c r="JUR17" s="99">
        <f>JUQ17*JUP17</f>
        <v>3437.85</v>
      </c>
      <c r="JUS17" s="99">
        <f>JUR17+JUO17</f>
        <v>6938.17</v>
      </c>
      <c r="JUT17" s="94"/>
      <c r="JUU17" s="99">
        <f>JUS17+JUT17</f>
        <v>6938.17</v>
      </c>
      <c r="JUW17" s="49">
        <v>10</v>
      </c>
      <c r="JUX17" s="94" t="s">
        <v>631</v>
      </c>
      <c r="JUY17" s="49">
        <v>372</v>
      </c>
      <c r="JUZ17" s="49" t="s">
        <v>625</v>
      </c>
      <c r="JVA17" s="95" t="s">
        <v>632</v>
      </c>
      <c r="JVB17" s="49" t="s">
        <v>629</v>
      </c>
      <c r="JVC17" s="96">
        <v>167</v>
      </c>
      <c r="JVD17" s="97">
        <v>20.96</v>
      </c>
      <c r="JVE17" s="99">
        <f>JVD17*JVC17</f>
        <v>3500.32</v>
      </c>
      <c r="JVF17" s="94">
        <f>JUY17-JVC17</f>
        <v>205</v>
      </c>
      <c r="JVG17" s="97">
        <v>16.77</v>
      </c>
      <c r="JVH17" s="99">
        <f>JVG17*JVF17</f>
        <v>3437.85</v>
      </c>
      <c r="JVI17" s="99">
        <f>JVH17+JVE17</f>
        <v>6938.17</v>
      </c>
      <c r="JVJ17" s="94"/>
      <c r="JVK17" s="99">
        <f>JVI17+JVJ17</f>
        <v>6938.17</v>
      </c>
      <c r="JVM17" s="49">
        <v>10</v>
      </c>
      <c r="JVN17" s="94" t="s">
        <v>631</v>
      </c>
      <c r="JVO17" s="49">
        <v>372</v>
      </c>
      <c r="JVP17" s="49" t="s">
        <v>625</v>
      </c>
      <c r="JVQ17" s="95" t="s">
        <v>632</v>
      </c>
      <c r="JVR17" s="49" t="s">
        <v>629</v>
      </c>
      <c r="JVS17" s="96">
        <v>167</v>
      </c>
      <c r="JVT17" s="97">
        <v>20.96</v>
      </c>
      <c r="JVU17" s="99">
        <f>JVT17*JVS17</f>
        <v>3500.32</v>
      </c>
      <c r="JVV17" s="94">
        <f>JVO17-JVS17</f>
        <v>205</v>
      </c>
      <c r="JVW17" s="97">
        <v>16.77</v>
      </c>
      <c r="JVX17" s="99">
        <f>JVW17*JVV17</f>
        <v>3437.85</v>
      </c>
      <c r="JVY17" s="99">
        <f>JVX17+JVU17</f>
        <v>6938.17</v>
      </c>
      <c r="JVZ17" s="94"/>
      <c r="JWA17" s="99">
        <f>JVY17+JVZ17</f>
        <v>6938.17</v>
      </c>
      <c r="JWC17" s="49">
        <v>10</v>
      </c>
      <c r="JWD17" s="94" t="s">
        <v>631</v>
      </c>
      <c r="JWE17" s="49">
        <v>372</v>
      </c>
      <c r="JWF17" s="49" t="s">
        <v>625</v>
      </c>
      <c r="JWG17" s="95" t="s">
        <v>632</v>
      </c>
      <c r="JWH17" s="49" t="s">
        <v>629</v>
      </c>
      <c r="JWI17" s="96">
        <v>167</v>
      </c>
      <c r="JWJ17" s="97">
        <v>20.96</v>
      </c>
      <c r="JWK17" s="99">
        <f>JWJ17*JWI17</f>
        <v>3500.32</v>
      </c>
      <c r="JWL17" s="94">
        <f>JWE17-JWI17</f>
        <v>205</v>
      </c>
      <c r="JWM17" s="97">
        <v>16.77</v>
      </c>
      <c r="JWN17" s="99">
        <f>JWM17*JWL17</f>
        <v>3437.85</v>
      </c>
      <c r="JWO17" s="99">
        <f>JWN17+JWK17</f>
        <v>6938.17</v>
      </c>
      <c r="JWP17" s="94"/>
      <c r="JWQ17" s="99">
        <f>JWO17+JWP17</f>
        <v>6938.17</v>
      </c>
      <c r="JWS17" s="49">
        <v>10</v>
      </c>
      <c r="JWT17" s="94" t="s">
        <v>631</v>
      </c>
      <c r="JWU17" s="49">
        <v>372</v>
      </c>
      <c r="JWV17" s="49" t="s">
        <v>625</v>
      </c>
      <c r="JWW17" s="95" t="s">
        <v>632</v>
      </c>
      <c r="JWX17" s="49" t="s">
        <v>629</v>
      </c>
      <c r="JWY17" s="96">
        <v>167</v>
      </c>
      <c r="JWZ17" s="97">
        <v>20.96</v>
      </c>
      <c r="JXA17" s="99">
        <f>JWZ17*JWY17</f>
        <v>3500.32</v>
      </c>
      <c r="JXB17" s="94">
        <f>JWU17-JWY17</f>
        <v>205</v>
      </c>
      <c r="JXC17" s="97">
        <v>16.77</v>
      </c>
      <c r="JXD17" s="99">
        <f>JXC17*JXB17</f>
        <v>3437.85</v>
      </c>
      <c r="JXE17" s="99">
        <f>JXD17+JXA17</f>
        <v>6938.17</v>
      </c>
      <c r="JXF17" s="94"/>
      <c r="JXG17" s="99">
        <f>JXE17+JXF17</f>
        <v>6938.17</v>
      </c>
      <c r="JXI17" s="49">
        <v>10</v>
      </c>
      <c r="JXJ17" s="94" t="s">
        <v>631</v>
      </c>
      <c r="JXK17" s="49">
        <v>372</v>
      </c>
      <c r="JXL17" s="49" t="s">
        <v>625</v>
      </c>
      <c r="JXM17" s="95" t="s">
        <v>632</v>
      </c>
      <c r="JXN17" s="49" t="s">
        <v>629</v>
      </c>
      <c r="JXO17" s="96">
        <v>167</v>
      </c>
      <c r="JXP17" s="97">
        <v>20.96</v>
      </c>
      <c r="JXQ17" s="99">
        <f>JXP17*JXO17</f>
        <v>3500.32</v>
      </c>
      <c r="JXR17" s="94">
        <f>JXK17-JXO17</f>
        <v>205</v>
      </c>
      <c r="JXS17" s="97">
        <v>16.77</v>
      </c>
      <c r="JXT17" s="99">
        <f>JXS17*JXR17</f>
        <v>3437.85</v>
      </c>
      <c r="JXU17" s="99">
        <f>JXT17+JXQ17</f>
        <v>6938.17</v>
      </c>
      <c r="JXV17" s="94"/>
      <c r="JXW17" s="99">
        <f>JXU17+JXV17</f>
        <v>6938.17</v>
      </c>
      <c r="JXY17" s="49">
        <v>10</v>
      </c>
      <c r="JXZ17" s="94" t="s">
        <v>631</v>
      </c>
      <c r="JYA17" s="49">
        <v>372</v>
      </c>
      <c r="JYB17" s="49" t="s">
        <v>625</v>
      </c>
      <c r="JYC17" s="95" t="s">
        <v>632</v>
      </c>
      <c r="JYD17" s="49" t="s">
        <v>629</v>
      </c>
      <c r="JYE17" s="96">
        <v>167</v>
      </c>
      <c r="JYF17" s="97">
        <v>20.96</v>
      </c>
      <c r="JYG17" s="99">
        <f>JYF17*JYE17</f>
        <v>3500.32</v>
      </c>
      <c r="JYH17" s="94">
        <f>JYA17-JYE17</f>
        <v>205</v>
      </c>
      <c r="JYI17" s="97">
        <v>16.77</v>
      </c>
      <c r="JYJ17" s="99">
        <f>JYI17*JYH17</f>
        <v>3437.85</v>
      </c>
      <c r="JYK17" s="99">
        <f>JYJ17+JYG17</f>
        <v>6938.17</v>
      </c>
      <c r="JYL17" s="94"/>
      <c r="JYM17" s="99">
        <f>JYK17+JYL17</f>
        <v>6938.17</v>
      </c>
      <c r="JYO17" s="49">
        <v>10</v>
      </c>
      <c r="JYP17" s="94" t="s">
        <v>631</v>
      </c>
      <c r="JYQ17" s="49">
        <v>372</v>
      </c>
      <c r="JYR17" s="49" t="s">
        <v>625</v>
      </c>
      <c r="JYS17" s="95" t="s">
        <v>632</v>
      </c>
      <c r="JYT17" s="49" t="s">
        <v>629</v>
      </c>
      <c r="JYU17" s="96">
        <v>167</v>
      </c>
      <c r="JYV17" s="97">
        <v>20.96</v>
      </c>
      <c r="JYW17" s="99">
        <f>JYV17*JYU17</f>
        <v>3500.32</v>
      </c>
      <c r="JYX17" s="94">
        <f>JYQ17-JYU17</f>
        <v>205</v>
      </c>
      <c r="JYY17" s="97">
        <v>16.77</v>
      </c>
      <c r="JYZ17" s="99">
        <f>JYY17*JYX17</f>
        <v>3437.85</v>
      </c>
      <c r="JZA17" s="99">
        <f>JYZ17+JYW17</f>
        <v>6938.17</v>
      </c>
      <c r="JZB17" s="94"/>
      <c r="JZC17" s="99">
        <f>JZA17+JZB17</f>
        <v>6938.17</v>
      </c>
      <c r="JZE17" s="49">
        <v>10</v>
      </c>
      <c r="JZF17" s="94" t="s">
        <v>631</v>
      </c>
      <c r="JZG17" s="49">
        <v>372</v>
      </c>
      <c r="JZH17" s="49" t="s">
        <v>625</v>
      </c>
      <c r="JZI17" s="95" t="s">
        <v>632</v>
      </c>
      <c r="JZJ17" s="49" t="s">
        <v>629</v>
      </c>
      <c r="JZK17" s="96">
        <v>167</v>
      </c>
      <c r="JZL17" s="97">
        <v>20.96</v>
      </c>
      <c r="JZM17" s="99">
        <f>JZL17*JZK17</f>
        <v>3500.32</v>
      </c>
      <c r="JZN17" s="94">
        <f>JZG17-JZK17</f>
        <v>205</v>
      </c>
      <c r="JZO17" s="97">
        <v>16.77</v>
      </c>
      <c r="JZP17" s="99">
        <f>JZO17*JZN17</f>
        <v>3437.85</v>
      </c>
      <c r="JZQ17" s="99">
        <f>JZP17+JZM17</f>
        <v>6938.17</v>
      </c>
      <c r="JZR17" s="94"/>
      <c r="JZS17" s="99">
        <f>JZQ17+JZR17</f>
        <v>6938.17</v>
      </c>
      <c r="JZU17" s="49">
        <v>10</v>
      </c>
      <c r="JZV17" s="94" t="s">
        <v>631</v>
      </c>
      <c r="JZW17" s="49">
        <v>372</v>
      </c>
      <c r="JZX17" s="49" t="s">
        <v>625</v>
      </c>
      <c r="JZY17" s="95" t="s">
        <v>632</v>
      </c>
      <c r="JZZ17" s="49" t="s">
        <v>629</v>
      </c>
      <c r="KAA17" s="96">
        <v>167</v>
      </c>
      <c r="KAB17" s="97">
        <v>20.96</v>
      </c>
      <c r="KAC17" s="99">
        <f>KAB17*KAA17</f>
        <v>3500.32</v>
      </c>
      <c r="KAD17" s="94">
        <f>JZW17-KAA17</f>
        <v>205</v>
      </c>
      <c r="KAE17" s="97">
        <v>16.77</v>
      </c>
      <c r="KAF17" s="99">
        <f>KAE17*KAD17</f>
        <v>3437.85</v>
      </c>
      <c r="KAG17" s="99">
        <f>KAF17+KAC17</f>
        <v>6938.17</v>
      </c>
      <c r="KAH17" s="94"/>
      <c r="KAI17" s="99">
        <f>KAG17+KAH17</f>
        <v>6938.17</v>
      </c>
      <c r="KAK17" s="49">
        <v>10</v>
      </c>
      <c r="KAL17" s="94" t="s">
        <v>631</v>
      </c>
      <c r="KAM17" s="49">
        <v>372</v>
      </c>
      <c r="KAN17" s="49" t="s">
        <v>625</v>
      </c>
      <c r="KAO17" s="95" t="s">
        <v>632</v>
      </c>
      <c r="KAP17" s="49" t="s">
        <v>629</v>
      </c>
      <c r="KAQ17" s="96">
        <v>167</v>
      </c>
      <c r="KAR17" s="97">
        <v>20.96</v>
      </c>
      <c r="KAS17" s="99">
        <f>KAR17*KAQ17</f>
        <v>3500.32</v>
      </c>
      <c r="KAT17" s="94">
        <f>KAM17-KAQ17</f>
        <v>205</v>
      </c>
      <c r="KAU17" s="97">
        <v>16.77</v>
      </c>
      <c r="KAV17" s="99">
        <f>KAU17*KAT17</f>
        <v>3437.85</v>
      </c>
      <c r="KAW17" s="99">
        <f>KAV17+KAS17</f>
        <v>6938.17</v>
      </c>
      <c r="KAX17" s="94"/>
      <c r="KAY17" s="99">
        <f>KAW17+KAX17</f>
        <v>6938.17</v>
      </c>
      <c r="KBA17" s="49">
        <v>10</v>
      </c>
      <c r="KBB17" s="94" t="s">
        <v>631</v>
      </c>
      <c r="KBC17" s="49">
        <v>372</v>
      </c>
      <c r="KBD17" s="49" t="s">
        <v>625</v>
      </c>
      <c r="KBE17" s="95" t="s">
        <v>632</v>
      </c>
      <c r="KBF17" s="49" t="s">
        <v>629</v>
      </c>
      <c r="KBG17" s="96">
        <v>167</v>
      </c>
      <c r="KBH17" s="97">
        <v>20.96</v>
      </c>
      <c r="KBI17" s="99">
        <f>KBH17*KBG17</f>
        <v>3500.32</v>
      </c>
      <c r="KBJ17" s="94">
        <f>KBC17-KBG17</f>
        <v>205</v>
      </c>
      <c r="KBK17" s="97">
        <v>16.77</v>
      </c>
      <c r="KBL17" s="99">
        <f>KBK17*KBJ17</f>
        <v>3437.85</v>
      </c>
      <c r="KBM17" s="99">
        <f>KBL17+KBI17</f>
        <v>6938.17</v>
      </c>
      <c r="KBN17" s="94"/>
      <c r="KBO17" s="99">
        <f>KBM17+KBN17</f>
        <v>6938.17</v>
      </c>
      <c r="KBQ17" s="49">
        <v>10</v>
      </c>
      <c r="KBR17" s="94" t="s">
        <v>631</v>
      </c>
      <c r="KBS17" s="49">
        <v>372</v>
      </c>
      <c r="KBT17" s="49" t="s">
        <v>625</v>
      </c>
      <c r="KBU17" s="95" t="s">
        <v>632</v>
      </c>
      <c r="KBV17" s="49" t="s">
        <v>629</v>
      </c>
      <c r="KBW17" s="96">
        <v>167</v>
      </c>
      <c r="KBX17" s="97">
        <v>20.96</v>
      </c>
      <c r="KBY17" s="99">
        <f>KBX17*KBW17</f>
        <v>3500.32</v>
      </c>
      <c r="KBZ17" s="94">
        <f>KBS17-KBW17</f>
        <v>205</v>
      </c>
      <c r="KCA17" s="97">
        <v>16.77</v>
      </c>
      <c r="KCB17" s="99">
        <f>KCA17*KBZ17</f>
        <v>3437.85</v>
      </c>
      <c r="KCC17" s="99">
        <f>KCB17+KBY17</f>
        <v>6938.17</v>
      </c>
      <c r="KCD17" s="94"/>
      <c r="KCE17" s="99">
        <f>KCC17+KCD17</f>
        <v>6938.17</v>
      </c>
      <c r="KCG17" s="49">
        <v>10</v>
      </c>
      <c r="KCH17" s="94" t="s">
        <v>631</v>
      </c>
      <c r="KCI17" s="49">
        <v>372</v>
      </c>
      <c r="KCJ17" s="49" t="s">
        <v>625</v>
      </c>
      <c r="KCK17" s="95" t="s">
        <v>632</v>
      </c>
      <c r="KCL17" s="49" t="s">
        <v>629</v>
      </c>
      <c r="KCM17" s="96">
        <v>167</v>
      </c>
      <c r="KCN17" s="97">
        <v>20.96</v>
      </c>
      <c r="KCO17" s="99">
        <f>KCN17*KCM17</f>
        <v>3500.32</v>
      </c>
      <c r="KCP17" s="94">
        <f>KCI17-KCM17</f>
        <v>205</v>
      </c>
      <c r="KCQ17" s="97">
        <v>16.77</v>
      </c>
      <c r="KCR17" s="99">
        <f>KCQ17*KCP17</f>
        <v>3437.85</v>
      </c>
      <c r="KCS17" s="99">
        <f>KCR17+KCO17</f>
        <v>6938.17</v>
      </c>
      <c r="KCT17" s="94"/>
      <c r="KCU17" s="99">
        <f>KCS17+KCT17</f>
        <v>6938.17</v>
      </c>
      <c r="KCW17" s="49">
        <v>10</v>
      </c>
      <c r="KCX17" s="94" t="s">
        <v>631</v>
      </c>
      <c r="KCY17" s="49">
        <v>372</v>
      </c>
      <c r="KCZ17" s="49" t="s">
        <v>625</v>
      </c>
      <c r="KDA17" s="95" t="s">
        <v>632</v>
      </c>
      <c r="KDB17" s="49" t="s">
        <v>629</v>
      </c>
      <c r="KDC17" s="96">
        <v>167</v>
      </c>
      <c r="KDD17" s="97">
        <v>20.96</v>
      </c>
      <c r="KDE17" s="99">
        <f>KDD17*KDC17</f>
        <v>3500.32</v>
      </c>
      <c r="KDF17" s="94">
        <f>KCY17-KDC17</f>
        <v>205</v>
      </c>
      <c r="KDG17" s="97">
        <v>16.77</v>
      </c>
      <c r="KDH17" s="99">
        <f>KDG17*KDF17</f>
        <v>3437.85</v>
      </c>
      <c r="KDI17" s="99">
        <f>KDH17+KDE17</f>
        <v>6938.17</v>
      </c>
      <c r="KDJ17" s="94"/>
      <c r="KDK17" s="99">
        <f>KDI17+KDJ17</f>
        <v>6938.17</v>
      </c>
      <c r="KDM17" s="49">
        <v>10</v>
      </c>
      <c r="KDN17" s="94" t="s">
        <v>631</v>
      </c>
      <c r="KDO17" s="49">
        <v>372</v>
      </c>
      <c r="KDP17" s="49" t="s">
        <v>625</v>
      </c>
      <c r="KDQ17" s="95" t="s">
        <v>632</v>
      </c>
      <c r="KDR17" s="49" t="s">
        <v>629</v>
      </c>
      <c r="KDS17" s="96">
        <v>167</v>
      </c>
      <c r="KDT17" s="97">
        <v>20.96</v>
      </c>
      <c r="KDU17" s="99">
        <f>KDT17*KDS17</f>
        <v>3500.32</v>
      </c>
      <c r="KDV17" s="94">
        <f>KDO17-KDS17</f>
        <v>205</v>
      </c>
      <c r="KDW17" s="97">
        <v>16.77</v>
      </c>
      <c r="KDX17" s="99">
        <f>KDW17*KDV17</f>
        <v>3437.85</v>
      </c>
      <c r="KDY17" s="99">
        <f>KDX17+KDU17</f>
        <v>6938.17</v>
      </c>
      <c r="KDZ17" s="94"/>
      <c r="KEA17" s="99">
        <f>KDY17+KDZ17</f>
        <v>6938.17</v>
      </c>
      <c r="KEC17" s="49">
        <v>10</v>
      </c>
      <c r="KED17" s="94" t="s">
        <v>631</v>
      </c>
      <c r="KEE17" s="49">
        <v>372</v>
      </c>
      <c r="KEF17" s="49" t="s">
        <v>625</v>
      </c>
      <c r="KEG17" s="95" t="s">
        <v>632</v>
      </c>
      <c r="KEH17" s="49" t="s">
        <v>629</v>
      </c>
      <c r="KEI17" s="96">
        <v>167</v>
      </c>
      <c r="KEJ17" s="97">
        <v>20.96</v>
      </c>
      <c r="KEK17" s="99">
        <f>KEJ17*KEI17</f>
        <v>3500.32</v>
      </c>
      <c r="KEL17" s="94">
        <f>KEE17-KEI17</f>
        <v>205</v>
      </c>
      <c r="KEM17" s="97">
        <v>16.77</v>
      </c>
      <c r="KEN17" s="99">
        <f>KEM17*KEL17</f>
        <v>3437.85</v>
      </c>
      <c r="KEO17" s="99">
        <f>KEN17+KEK17</f>
        <v>6938.17</v>
      </c>
      <c r="KEP17" s="94"/>
      <c r="KEQ17" s="99">
        <f>KEO17+KEP17</f>
        <v>6938.17</v>
      </c>
      <c r="KES17" s="49">
        <v>10</v>
      </c>
      <c r="KET17" s="94" t="s">
        <v>631</v>
      </c>
      <c r="KEU17" s="49">
        <v>372</v>
      </c>
      <c r="KEV17" s="49" t="s">
        <v>625</v>
      </c>
      <c r="KEW17" s="95" t="s">
        <v>632</v>
      </c>
      <c r="KEX17" s="49" t="s">
        <v>629</v>
      </c>
      <c r="KEY17" s="96">
        <v>167</v>
      </c>
      <c r="KEZ17" s="97">
        <v>20.96</v>
      </c>
      <c r="KFA17" s="99">
        <f>KEZ17*KEY17</f>
        <v>3500.32</v>
      </c>
      <c r="KFB17" s="94">
        <f>KEU17-KEY17</f>
        <v>205</v>
      </c>
      <c r="KFC17" s="97">
        <v>16.77</v>
      </c>
      <c r="KFD17" s="99">
        <f>KFC17*KFB17</f>
        <v>3437.85</v>
      </c>
      <c r="KFE17" s="99">
        <f>KFD17+KFA17</f>
        <v>6938.17</v>
      </c>
      <c r="KFF17" s="94"/>
      <c r="KFG17" s="99">
        <f>KFE17+KFF17</f>
        <v>6938.17</v>
      </c>
      <c r="KFI17" s="49">
        <v>10</v>
      </c>
      <c r="KFJ17" s="94" t="s">
        <v>631</v>
      </c>
      <c r="KFK17" s="49">
        <v>372</v>
      </c>
      <c r="KFL17" s="49" t="s">
        <v>625</v>
      </c>
      <c r="KFM17" s="95" t="s">
        <v>632</v>
      </c>
      <c r="KFN17" s="49" t="s">
        <v>629</v>
      </c>
      <c r="KFO17" s="96">
        <v>167</v>
      </c>
      <c r="KFP17" s="97">
        <v>20.96</v>
      </c>
      <c r="KFQ17" s="99">
        <f>KFP17*KFO17</f>
        <v>3500.32</v>
      </c>
      <c r="KFR17" s="94">
        <f>KFK17-KFO17</f>
        <v>205</v>
      </c>
      <c r="KFS17" s="97">
        <v>16.77</v>
      </c>
      <c r="KFT17" s="99">
        <f>KFS17*KFR17</f>
        <v>3437.85</v>
      </c>
      <c r="KFU17" s="99">
        <f>KFT17+KFQ17</f>
        <v>6938.17</v>
      </c>
      <c r="KFV17" s="94"/>
      <c r="KFW17" s="99">
        <f>KFU17+KFV17</f>
        <v>6938.17</v>
      </c>
      <c r="KFY17" s="49">
        <v>10</v>
      </c>
      <c r="KFZ17" s="94" t="s">
        <v>631</v>
      </c>
      <c r="KGA17" s="49">
        <v>372</v>
      </c>
      <c r="KGB17" s="49" t="s">
        <v>625</v>
      </c>
      <c r="KGC17" s="95" t="s">
        <v>632</v>
      </c>
      <c r="KGD17" s="49" t="s">
        <v>629</v>
      </c>
      <c r="KGE17" s="96">
        <v>167</v>
      </c>
      <c r="KGF17" s="97">
        <v>20.96</v>
      </c>
      <c r="KGG17" s="99">
        <f>KGF17*KGE17</f>
        <v>3500.32</v>
      </c>
      <c r="KGH17" s="94">
        <f>KGA17-KGE17</f>
        <v>205</v>
      </c>
      <c r="KGI17" s="97">
        <v>16.77</v>
      </c>
      <c r="KGJ17" s="99">
        <f>KGI17*KGH17</f>
        <v>3437.85</v>
      </c>
      <c r="KGK17" s="99">
        <f>KGJ17+KGG17</f>
        <v>6938.17</v>
      </c>
      <c r="KGL17" s="94"/>
      <c r="KGM17" s="99">
        <f>KGK17+KGL17</f>
        <v>6938.17</v>
      </c>
      <c r="KGO17" s="49">
        <v>10</v>
      </c>
      <c r="KGP17" s="94" t="s">
        <v>631</v>
      </c>
      <c r="KGQ17" s="49">
        <v>372</v>
      </c>
      <c r="KGR17" s="49" t="s">
        <v>625</v>
      </c>
      <c r="KGS17" s="95" t="s">
        <v>632</v>
      </c>
      <c r="KGT17" s="49" t="s">
        <v>629</v>
      </c>
      <c r="KGU17" s="96">
        <v>167</v>
      </c>
      <c r="KGV17" s="97">
        <v>20.96</v>
      </c>
      <c r="KGW17" s="99">
        <f>KGV17*KGU17</f>
        <v>3500.32</v>
      </c>
      <c r="KGX17" s="94">
        <f>KGQ17-KGU17</f>
        <v>205</v>
      </c>
      <c r="KGY17" s="97">
        <v>16.77</v>
      </c>
      <c r="KGZ17" s="99">
        <f>KGY17*KGX17</f>
        <v>3437.85</v>
      </c>
      <c r="KHA17" s="99">
        <f>KGZ17+KGW17</f>
        <v>6938.17</v>
      </c>
      <c r="KHB17" s="94"/>
      <c r="KHC17" s="99">
        <f>KHA17+KHB17</f>
        <v>6938.17</v>
      </c>
      <c r="KHE17" s="49">
        <v>10</v>
      </c>
      <c r="KHF17" s="94" t="s">
        <v>631</v>
      </c>
      <c r="KHG17" s="49">
        <v>372</v>
      </c>
      <c r="KHH17" s="49" t="s">
        <v>625</v>
      </c>
      <c r="KHI17" s="95" t="s">
        <v>632</v>
      </c>
      <c r="KHJ17" s="49" t="s">
        <v>629</v>
      </c>
      <c r="KHK17" s="96">
        <v>167</v>
      </c>
      <c r="KHL17" s="97">
        <v>20.96</v>
      </c>
      <c r="KHM17" s="99">
        <f>KHL17*KHK17</f>
        <v>3500.32</v>
      </c>
      <c r="KHN17" s="94">
        <f>KHG17-KHK17</f>
        <v>205</v>
      </c>
      <c r="KHO17" s="97">
        <v>16.77</v>
      </c>
      <c r="KHP17" s="99">
        <f>KHO17*KHN17</f>
        <v>3437.85</v>
      </c>
      <c r="KHQ17" s="99">
        <f>KHP17+KHM17</f>
        <v>6938.17</v>
      </c>
      <c r="KHR17" s="94"/>
      <c r="KHS17" s="99">
        <f>KHQ17+KHR17</f>
        <v>6938.17</v>
      </c>
      <c r="KHU17" s="49">
        <v>10</v>
      </c>
      <c r="KHV17" s="94" t="s">
        <v>631</v>
      </c>
      <c r="KHW17" s="49">
        <v>372</v>
      </c>
      <c r="KHX17" s="49" t="s">
        <v>625</v>
      </c>
      <c r="KHY17" s="95" t="s">
        <v>632</v>
      </c>
      <c r="KHZ17" s="49" t="s">
        <v>629</v>
      </c>
      <c r="KIA17" s="96">
        <v>167</v>
      </c>
      <c r="KIB17" s="97">
        <v>20.96</v>
      </c>
      <c r="KIC17" s="99">
        <f>KIB17*KIA17</f>
        <v>3500.32</v>
      </c>
      <c r="KID17" s="94">
        <f>KHW17-KIA17</f>
        <v>205</v>
      </c>
      <c r="KIE17" s="97">
        <v>16.77</v>
      </c>
      <c r="KIF17" s="99">
        <f>KIE17*KID17</f>
        <v>3437.85</v>
      </c>
      <c r="KIG17" s="99">
        <f>KIF17+KIC17</f>
        <v>6938.17</v>
      </c>
      <c r="KIH17" s="94"/>
      <c r="KII17" s="99">
        <f>KIG17+KIH17</f>
        <v>6938.17</v>
      </c>
      <c r="KIK17" s="49">
        <v>10</v>
      </c>
      <c r="KIL17" s="94" t="s">
        <v>631</v>
      </c>
      <c r="KIM17" s="49">
        <v>372</v>
      </c>
      <c r="KIN17" s="49" t="s">
        <v>625</v>
      </c>
      <c r="KIO17" s="95" t="s">
        <v>632</v>
      </c>
      <c r="KIP17" s="49" t="s">
        <v>629</v>
      </c>
      <c r="KIQ17" s="96">
        <v>167</v>
      </c>
      <c r="KIR17" s="97">
        <v>20.96</v>
      </c>
      <c r="KIS17" s="99">
        <f>KIR17*KIQ17</f>
        <v>3500.32</v>
      </c>
      <c r="KIT17" s="94">
        <f>KIM17-KIQ17</f>
        <v>205</v>
      </c>
      <c r="KIU17" s="97">
        <v>16.77</v>
      </c>
      <c r="KIV17" s="99">
        <f>KIU17*KIT17</f>
        <v>3437.85</v>
      </c>
      <c r="KIW17" s="99">
        <f>KIV17+KIS17</f>
        <v>6938.17</v>
      </c>
      <c r="KIX17" s="94"/>
      <c r="KIY17" s="99">
        <f>KIW17+KIX17</f>
        <v>6938.17</v>
      </c>
      <c r="KJA17" s="49">
        <v>10</v>
      </c>
      <c r="KJB17" s="94" t="s">
        <v>631</v>
      </c>
      <c r="KJC17" s="49">
        <v>372</v>
      </c>
      <c r="KJD17" s="49" t="s">
        <v>625</v>
      </c>
      <c r="KJE17" s="95" t="s">
        <v>632</v>
      </c>
      <c r="KJF17" s="49" t="s">
        <v>629</v>
      </c>
      <c r="KJG17" s="96">
        <v>167</v>
      </c>
      <c r="KJH17" s="97">
        <v>20.96</v>
      </c>
      <c r="KJI17" s="99">
        <f>KJH17*KJG17</f>
        <v>3500.32</v>
      </c>
      <c r="KJJ17" s="94">
        <f>KJC17-KJG17</f>
        <v>205</v>
      </c>
      <c r="KJK17" s="97">
        <v>16.77</v>
      </c>
      <c r="KJL17" s="99">
        <f>KJK17*KJJ17</f>
        <v>3437.85</v>
      </c>
      <c r="KJM17" s="99">
        <f>KJL17+KJI17</f>
        <v>6938.17</v>
      </c>
      <c r="KJN17" s="94"/>
      <c r="KJO17" s="99">
        <f>KJM17+KJN17</f>
        <v>6938.17</v>
      </c>
      <c r="KJQ17" s="49">
        <v>10</v>
      </c>
      <c r="KJR17" s="94" t="s">
        <v>631</v>
      </c>
      <c r="KJS17" s="49">
        <v>372</v>
      </c>
      <c r="KJT17" s="49" t="s">
        <v>625</v>
      </c>
      <c r="KJU17" s="95" t="s">
        <v>632</v>
      </c>
      <c r="KJV17" s="49" t="s">
        <v>629</v>
      </c>
      <c r="KJW17" s="96">
        <v>167</v>
      </c>
      <c r="KJX17" s="97">
        <v>20.96</v>
      </c>
      <c r="KJY17" s="99">
        <f>KJX17*KJW17</f>
        <v>3500.32</v>
      </c>
      <c r="KJZ17" s="94">
        <f>KJS17-KJW17</f>
        <v>205</v>
      </c>
      <c r="KKA17" s="97">
        <v>16.77</v>
      </c>
      <c r="KKB17" s="99">
        <f>KKA17*KJZ17</f>
        <v>3437.85</v>
      </c>
      <c r="KKC17" s="99">
        <f>KKB17+KJY17</f>
        <v>6938.17</v>
      </c>
      <c r="KKD17" s="94"/>
      <c r="KKE17" s="99">
        <f>KKC17+KKD17</f>
        <v>6938.17</v>
      </c>
      <c r="KKG17" s="49">
        <v>10</v>
      </c>
      <c r="KKH17" s="94" t="s">
        <v>631</v>
      </c>
      <c r="KKI17" s="49">
        <v>372</v>
      </c>
      <c r="KKJ17" s="49" t="s">
        <v>625</v>
      </c>
      <c r="KKK17" s="95" t="s">
        <v>632</v>
      </c>
      <c r="KKL17" s="49" t="s">
        <v>629</v>
      </c>
      <c r="KKM17" s="96">
        <v>167</v>
      </c>
      <c r="KKN17" s="97">
        <v>20.96</v>
      </c>
      <c r="KKO17" s="99">
        <f>KKN17*KKM17</f>
        <v>3500.32</v>
      </c>
      <c r="KKP17" s="94">
        <f>KKI17-KKM17</f>
        <v>205</v>
      </c>
      <c r="KKQ17" s="97">
        <v>16.77</v>
      </c>
      <c r="KKR17" s="99">
        <f>KKQ17*KKP17</f>
        <v>3437.85</v>
      </c>
      <c r="KKS17" s="99">
        <f>KKR17+KKO17</f>
        <v>6938.17</v>
      </c>
      <c r="KKT17" s="94"/>
      <c r="KKU17" s="99">
        <f>KKS17+KKT17</f>
        <v>6938.17</v>
      </c>
      <c r="KKW17" s="49">
        <v>10</v>
      </c>
      <c r="KKX17" s="94" t="s">
        <v>631</v>
      </c>
      <c r="KKY17" s="49">
        <v>372</v>
      </c>
      <c r="KKZ17" s="49" t="s">
        <v>625</v>
      </c>
      <c r="KLA17" s="95" t="s">
        <v>632</v>
      </c>
      <c r="KLB17" s="49" t="s">
        <v>629</v>
      </c>
      <c r="KLC17" s="96">
        <v>167</v>
      </c>
      <c r="KLD17" s="97">
        <v>20.96</v>
      </c>
      <c r="KLE17" s="99">
        <f>KLD17*KLC17</f>
        <v>3500.32</v>
      </c>
      <c r="KLF17" s="94">
        <f>KKY17-KLC17</f>
        <v>205</v>
      </c>
      <c r="KLG17" s="97">
        <v>16.77</v>
      </c>
      <c r="KLH17" s="99">
        <f>KLG17*KLF17</f>
        <v>3437.85</v>
      </c>
      <c r="KLI17" s="99">
        <f>KLH17+KLE17</f>
        <v>6938.17</v>
      </c>
      <c r="KLJ17" s="94"/>
      <c r="KLK17" s="99">
        <f>KLI17+KLJ17</f>
        <v>6938.17</v>
      </c>
      <c r="KLM17" s="49">
        <v>10</v>
      </c>
      <c r="KLN17" s="94" t="s">
        <v>631</v>
      </c>
      <c r="KLO17" s="49">
        <v>372</v>
      </c>
      <c r="KLP17" s="49" t="s">
        <v>625</v>
      </c>
      <c r="KLQ17" s="95" t="s">
        <v>632</v>
      </c>
      <c r="KLR17" s="49" t="s">
        <v>629</v>
      </c>
      <c r="KLS17" s="96">
        <v>167</v>
      </c>
      <c r="KLT17" s="97">
        <v>20.96</v>
      </c>
      <c r="KLU17" s="99">
        <f>KLT17*KLS17</f>
        <v>3500.32</v>
      </c>
      <c r="KLV17" s="94">
        <f>KLO17-KLS17</f>
        <v>205</v>
      </c>
      <c r="KLW17" s="97">
        <v>16.77</v>
      </c>
      <c r="KLX17" s="99">
        <f>KLW17*KLV17</f>
        <v>3437.85</v>
      </c>
      <c r="KLY17" s="99">
        <f>KLX17+KLU17</f>
        <v>6938.17</v>
      </c>
      <c r="KLZ17" s="94"/>
      <c r="KMA17" s="99">
        <f>KLY17+KLZ17</f>
        <v>6938.17</v>
      </c>
      <c r="KMC17" s="49">
        <v>10</v>
      </c>
      <c r="KMD17" s="94" t="s">
        <v>631</v>
      </c>
      <c r="KME17" s="49">
        <v>372</v>
      </c>
      <c r="KMF17" s="49" t="s">
        <v>625</v>
      </c>
      <c r="KMG17" s="95" t="s">
        <v>632</v>
      </c>
      <c r="KMH17" s="49" t="s">
        <v>629</v>
      </c>
      <c r="KMI17" s="96">
        <v>167</v>
      </c>
      <c r="KMJ17" s="97">
        <v>20.96</v>
      </c>
      <c r="KMK17" s="99">
        <f>KMJ17*KMI17</f>
        <v>3500.32</v>
      </c>
      <c r="KML17" s="94">
        <f>KME17-KMI17</f>
        <v>205</v>
      </c>
      <c r="KMM17" s="97">
        <v>16.77</v>
      </c>
      <c r="KMN17" s="99">
        <f>KMM17*KML17</f>
        <v>3437.85</v>
      </c>
      <c r="KMO17" s="99">
        <f>KMN17+KMK17</f>
        <v>6938.17</v>
      </c>
      <c r="KMP17" s="94"/>
      <c r="KMQ17" s="99">
        <f>KMO17+KMP17</f>
        <v>6938.17</v>
      </c>
      <c r="KMS17" s="49">
        <v>10</v>
      </c>
      <c r="KMT17" s="94" t="s">
        <v>631</v>
      </c>
      <c r="KMU17" s="49">
        <v>372</v>
      </c>
      <c r="KMV17" s="49" t="s">
        <v>625</v>
      </c>
      <c r="KMW17" s="95" t="s">
        <v>632</v>
      </c>
      <c r="KMX17" s="49" t="s">
        <v>629</v>
      </c>
      <c r="KMY17" s="96">
        <v>167</v>
      </c>
      <c r="KMZ17" s="97">
        <v>20.96</v>
      </c>
      <c r="KNA17" s="99">
        <f>KMZ17*KMY17</f>
        <v>3500.32</v>
      </c>
      <c r="KNB17" s="94">
        <f>KMU17-KMY17</f>
        <v>205</v>
      </c>
      <c r="KNC17" s="97">
        <v>16.77</v>
      </c>
      <c r="KND17" s="99">
        <f>KNC17*KNB17</f>
        <v>3437.85</v>
      </c>
      <c r="KNE17" s="99">
        <f>KND17+KNA17</f>
        <v>6938.17</v>
      </c>
      <c r="KNF17" s="94"/>
      <c r="KNG17" s="99">
        <f>KNE17+KNF17</f>
        <v>6938.17</v>
      </c>
      <c r="KNI17" s="49">
        <v>10</v>
      </c>
      <c r="KNJ17" s="94" t="s">
        <v>631</v>
      </c>
      <c r="KNK17" s="49">
        <v>372</v>
      </c>
      <c r="KNL17" s="49" t="s">
        <v>625</v>
      </c>
      <c r="KNM17" s="95" t="s">
        <v>632</v>
      </c>
      <c r="KNN17" s="49" t="s">
        <v>629</v>
      </c>
      <c r="KNO17" s="96">
        <v>167</v>
      </c>
      <c r="KNP17" s="97">
        <v>20.96</v>
      </c>
      <c r="KNQ17" s="99">
        <f>KNP17*KNO17</f>
        <v>3500.32</v>
      </c>
      <c r="KNR17" s="94">
        <f>KNK17-KNO17</f>
        <v>205</v>
      </c>
      <c r="KNS17" s="97">
        <v>16.77</v>
      </c>
      <c r="KNT17" s="99">
        <f>KNS17*KNR17</f>
        <v>3437.85</v>
      </c>
      <c r="KNU17" s="99">
        <f>KNT17+KNQ17</f>
        <v>6938.17</v>
      </c>
      <c r="KNV17" s="94"/>
      <c r="KNW17" s="99">
        <f>KNU17+KNV17</f>
        <v>6938.17</v>
      </c>
      <c r="KNY17" s="49">
        <v>10</v>
      </c>
      <c r="KNZ17" s="94" t="s">
        <v>631</v>
      </c>
      <c r="KOA17" s="49">
        <v>372</v>
      </c>
      <c r="KOB17" s="49" t="s">
        <v>625</v>
      </c>
      <c r="KOC17" s="95" t="s">
        <v>632</v>
      </c>
      <c r="KOD17" s="49" t="s">
        <v>629</v>
      </c>
      <c r="KOE17" s="96">
        <v>167</v>
      </c>
      <c r="KOF17" s="97">
        <v>20.96</v>
      </c>
      <c r="KOG17" s="99">
        <f>KOF17*KOE17</f>
        <v>3500.32</v>
      </c>
      <c r="KOH17" s="94">
        <f>KOA17-KOE17</f>
        <v>205</v>
      </c>
      <c r="KOI17" s="97">
        <v>16.77</v>
      </c>
      <c r="KOJ17" s="99">
        <f>KOI17*KOH17</f>
        <v>3437.85</v>
      </c>
      <c r="KOK17" s="99">
        <f>KOJ17+KOG17</f>
        <v>6938.17</v>
      </c>
      <c r="KOL17" s="94"/>
      <c r="KOM17" s="99">
        <f>KOK17+KOL17</f>
        <v>6938.17</v>
      </c>
      <c r="KOO17" s="49">
        <v>10</v>
      </c>
      <c r="KOP17" s="94" t="s">
        <v>631</v>
      </c>
      <c r="KOQ17" s="49">
        <v>372</v>
      </c>
      <c r="KOR17" s="49" t="s">
        <v>625</v>
      </c>
      <c r="KOS17" s="95" t="s">
        <v>632</v>
      </c>
      <c r="KOT17" s="49" t="s">
        <v>629</v>
      </c>
      <c r="KOU17" s="96">
        <v>167</v>
      </c>
      <c r="KOV17" s="97">
        <v>20.96</v>
      </c>
      <c r="KOW17" s="99">
        <f>KOV17*KOU17</f>
        <v>3500.32</v>
      </c>
      <c r="KOX17" s="94">
        <f>KOQ17-KOU17</f>
        <v>205</v>
      </c>
      <c r="KOY17" s="97">
        <v>16.77</v>
      </c>
      <c r="KOZ17" s="99">
        <f>KOY17*KOX17</f>
        <v>3437.85</v>
      </c>
      <c r="KPA17" s="99">
        <f>KOZ17+KOW17</f>
        <v>6938.17</v>
      </c>
      <c r="KPB17" s="94"/>
      <c r="KPC17" s="99">
        <f>KPA17+KPB17</f>
        <v>6938.17</v>
      </c>
      <c r="KPE17" s="49">
        <v>10</v>
      </c>
      <c r="KPF17" s="94" t="s">
        <v>631</v>
      </c>
      <c r="KPG17" s="49">
        <v>372</v>
      </c>
      <c r="KPH17" s="49" t="s">
        <v>625</v>
      </c>
      <c r="KPI17" s="95" t="s">
        <v>632</v>
      </c>
      <c r="KPJ17" s="49" t="s">
        <v>629</v>
      </c>
      <c r="KPK17" s="96">
        <v>167</v>
      </c>
      <c r="KPL17" s="97">
        <v>20.96</v>
      </c>
      <c r="KPM17" s="99">
        <f>KPL17*KPK17</f>
        <v>3500.32</v>
      </c>
      <c r="KPN17" s="94">
        <f>KPG17-KPK17</f>
        <v>205</v>
      </c>
      <c r="KPO17" s="97">
        <v>16.77</v>
      </c>
      <c r="KPP17" s="99">
        <f>KPO17*KPN17</f>
        <v>3437.85</v>
      </c>
      <c r="KPQ17" s="99">
        <f>KPP17+KPM17</f>
        <v>6938.17</v>
      </c>
      <c r="KPR17" s="94"/>
      <c r="KPS17" s="99">
        <f>KPQ17+KPR17</f>
        <v>6938.17</v>
      </c>
      <c r="KPU17" s="49">
        <v>10</v>
      </c>
      <c r="KPV17" s="94" t="s">
        <v>631</v>
      </c>
      <c r="KPW17" s="49">
        <v>372</v>
      </c>
      <c r="KPX17" s="49" t="s">
        <v>625</v>
      </c>
      <c r="KPY17" s="95" t="s">
        <v>632</v>
      </c>
      <c r="KPZ17" s="49" t="s">
        <v>629</v>
      </c>
      <c r="KQA17" s="96">
        <v>167</v>
      </c>
      <c r="KQB17" s="97">
        <v>20.96</v>
      </c>
      <c r="KQC17" s="99">
        <f>KQB17*KQA17</f>
        <v>3500.32</v>
      </c>
      <c r="KQD17" s="94">
        <f>KPW17-KQA17</f>
        <v>205</v>
      </c>
      <c r="KQE17" s="97">
        <v>16.77</v>
      </c>
      <c r="KQF17" s="99">
        <f>KQE17*KQD17</f>
        <v>3437.85</v>
      </c>
      <c r="KQG17" s="99">
        <f>KQF17+KQC17</f>
        <v>6938.17</v>
      </c>
      <c r="KQH17" s="94"/>
      <c r="KQI17" s="99">
        <f>KQG17+KQH17</f>
        <v>6938.17</v>
      </c>
      <c r="KQK17" s="49">
        <v>10</v>
      </c>
      <c r="KQL17" s="94" t="s">
        <v>631</v>
      </c>
      <c r="KQM17" s="49">
        <v>372</v>
      </c>
      <c r="KQN17" s="49" t="s">
        <v>625</v>
      </c>
      <c r="KQO17" s="95" t="s">
        <v>632</v>
      </c>
      <c r="KQP17" s="49" t="s">
        <v>629</v>
      </c>
      <c r="KQQ17" s="96">
        <v>167</v>
      </c>
      <c r="KQR17" s="97">
        <v>20.96</v>
      </c>
      <c r="KQS17" s="99">
        <f>KQR17*KQQ17</f>
        <v>3500.32</v>
      </c>
      <c r="KQT17" s="94">
        <f>KQM17-KQQ17</f>
        <v>205</v>
      </c>
      <c r="KQU17" s="97">
        <v>16.77</v>
      </c>
      <c r="KQV17" s="99">
        <f>KQU17*KQT17</f>
        <v>3437.85</v>
      </c>
      <c r="KQW17" s="99">
        <f>KQV17+KQS17</f>
        <v>6938.17</v>
      </c>
      <c r="KQX17" s="94"/>
      <c r="KQY17" s="99">
        <f>KQW17+KQX17</f>
        <v>6938.17</v>
      </c>
      <c r="KRA17" s="49">
        <v>10</v>
      </c>
      <c r="KRB17" s="94" t="s">
        <v>631</v>
      </c>
      <c r="KRC17" s="49">
        <v>372</v>
      </c>
      <c r="KRD17" s="49" t="s">
        <v>625</v>
      </c>
      <c r="KRE17" s="95" t="s">
        <v>632</v>
      </c>
      <c r="KRF17" s="49" t="s">
        <v>629</v>
      </c>
      <c r="KRG17" s="96">
        <v>167</v>
      </c>
      <c r="KRH17" s="97">
        <v>20.96</v>
      </c>
      <c r="KRI17" s="99">
        <f>KRH17*KRG17</f>
        <v>3500.32</v>
      </c>
      <c r="KRJ17" s="94">
        <f>KRC17-KRG17</f>
        <v>205</v>
      </c>
      <c r="KRK17" s="97">
        <v>16.77</v>
      </c>
      <c r="KRL17" s="99">
        <f>KRK17*KRJ17</f>
        <v>3437.85</v>
      </c>
      <c r="KRM17" s="99">
        <f>KRL17+KRI17</f>
        <v>6938.17</v>
      </c>
      <c r="KRN17" s="94"/>
      <c r="KRO17" s="99">
        <f>KRM17+KRN17</f>
        <v>6938.17</v>
      </c>
      <c r="KRQ17" s="49">
        <v>10</v>
      </c>
      <c r="KRR17" s="94" t="s">
        <v>631</v>
      </c>
      <c r="KRS17" s="49">
        <v>372</v>
      </c>
      <c r="KRT17" s="49" t="s">
        <v>625</v>
      </c>
      <c r="KRU17" s="95" t="s">
        <v>632</v>
      </c>
      <c r="KRV17" s="49" t="s">
        <v>629</v>
      </c>
      <c r="KRW17" s="96">
        <v>167</v>
      </c>
      <c r="KRX17" s="97">
        <v>20.96</v>
      </c>
      <c r="KRY17" s="99">
        <f>KRX17*KRW17</f>
        <v>3500.32</v>
      </c>
      <c r="KRZ17" s="94">
        <f>KRS17-KRW17</f>
        <v>205</v>
      </c>
      <c r="KSA17" s="97">
        <v>16.77</v>
      </c>
      <c r="KSB17" s="99">
        <f>KSA17*KRZ17</f>
        <v>3437.85</v>
      </c>
      <c r="KSC17" s="99">
        <f>KSB17+KRY17</f>
        <v>6938.17</v>
      </c>
      <c r="KSD17" s="94"/>
      <c r="KSE17" s="99">
        <f>KSC17+KSD17</f>
        <v>6938.17</v>
      </c>
      <c r="KSG17" s="49">
        <v>10</v>
      </c>
      <c r="KSH17" s="94" t="s">
        <v>631</v>
      </c>
      <c r="KSI17" s="49">
        <v>372</v>
      </c>
      <c r="KSJ17" s="49" t="s">
        <v>625</v>
      </c>
      <c r="KSK17" s="95" t="s">
        <v>632</v>
      </c>
      <c r="KSL17" s="49" t="s">
        <v>629</v>
      </c>
      <c r="KSM17" s="96">
        <v>167</v>
      </c>
      <c r="KSN17" s="97">
        <v>20.96</v>
      </c>
      <c r="KSO17" s="99">
        <f>KSN17*KSM17</f>
        <v>3500.32</v>
      </c>
      <c r="KSP17" s="94">
        <f>KSI17-KSM17</f>
        <v>205</v>
      </c>
      <c r="KSQ17" s="97">
        <v>16.77</v>
      </c>
      <c r="KSR17" s="99">
        <f>KSQ17*KSP17</f>
        <v>3437.85</v>
      </c>
      <c r="KSS17" s="99">
        <f>KSR17+KSO17</f>
        <v>6938.17</v>
      </c>
      <c r="KST17" s="94"/>
      <c r="KSU17" s="99">
        <f>KSS17+KST17</f>
        <v>6938.17</v>
      </c>
      <c r="KSW17" s="49">
        <v>10</v>
      </c>
      <c r="KSX17" s="94" t="s">
        <v>631</v>
      </c>
      <c r="KSY17" s="49">
        <v>372</v>
      </c>
      <c r="KSZ17" s="49" t="s">
        <v>625</v>
      </c>
      <c r="KTA17" s="95" t="s">
        <v>632</v>
      </c>
      <c r="KTB17" s="49" t="s">
        <v>629</v>
      </c>
      <c r="KTC17" s="96">
        <v>167</v>
      </c>
      <c r="KTD17" s="97">
        <v>20.96</v>
      </c>
      <c r="KTE17" s="99">
        <f>KTD17*KTC17</f>
        <v>3500.32</v>
      </c>
      <c r="KTF17" s="94">
        <f>KSY17-KTC17</f>
        <v>205</v>
      </c>
      <c r="KTG17" s="97">
        <v>16.77</v>
      </c>
      <c r="KTH17" s="99">
        <f>KTG17*KTF17</f>
        <v>3437.85</v>
      </c>
      <c r="KTI17" s="99">
        <f>KTH17+KTE17</f>
        <v>6938.17</v>
      </c>
      <c r="KTJ17" s="94"/>
      <c r="KTK17" s="99">
        <f>KTI17+KTJ17</f>
        <v>6938.17</v>
      </c>
      <c r="KTM17" s="49">
        <v>10</v>
      </c>
      <c r="KTN17" s="94" t="s">
        <v>631</v>
      </c>
      <c r="KTO17" s="49">
        <v>372</v>
      </c>
      <c r="KTP17" s="49" t="s">
        <v>625</v>
      </c>
      <c r="KTQ17" s="95" t="s">
        <v>632</v>
      </c>
      <c r="KTR17" s="49" t="s">
        <v>629</v>
      </c>
      <c r="KTS17" s="96">
        <v>167</v>
      </c>
      <c r="KTT17" s="97">
        <v>20.96</v>
      </c>
      <c r="KTU17" s="99">
        <f>KTT17*KTS17</f>
        <v>3500.32</v>
      </c>
      <c r="KTV17" s="94">
        <f>KTO17-KTS17</f>
        <v>205</v>
      </c>
      <c r="KTW17" s="97">
        <v>16.77</v>
      </c>
      <c r="KTX17" s="99">
        <f>KTW17*KTV17</f>
        <v>3437.85</v>
      </c>
      <c r="KTY17" s="99">
        <f>KTX17+KTU17</f>
        <v>6938.17</v>
      </c>
      <c r="KTZ17" s="94"/>
      <c r="KUA17" s="99">
        <f>KTY17+KTZ17</f>
        <v>6938.17</v>
      </c>
      <c r="KUC17" s="49">
        <v>10</v>
      </c>
      <c r="KUD17" s="94" t="s">
        <v>631</v>
      </c>
      <c r="KUE17" s="49">
        <v>372</v>
      </c>
      <c r="KUF17" s="49" t="s">
        <v>625</v>
      </c>
      <c r="KUG17" s="95" t="s">
        <v>632</v>
      </c>
      <c r="KUH17" s="49" t="s">
        <v>629</v>
      </c>
      <c r="KUI17" s="96">
        <v>167</v>
      </c>
      <c r="KUJ17" s="97">
        <v>20.96</v>
      </c>
      <c r="KUK17" s="99">
        <f>KUJ17*KUI17</f>
        <v>3500.32</v>
      </c>
      <c r="KUL17" s="94">
        <f>KUE17-KUI17</f>
        <v>205</v>
      </c>
      <c r="KUM17" s="97">
        <v>16.77</v>
      </c>
      <c r="KUN17" s="99">
        <f>KUM17*KUL17</f>
        <v>3437.85</v>
      </c>
      <c r="KUO17" s="99">
        <f>KUN17+KUK17</f>
        <v>6938.17</v>
      </c>
      <c r="KUP17" s="94"/>
      <c r="KUQ17" s="99">
        <f>KUO17+KUP17</f>
        <v>6938.17</v>
      </c>
      <c r="KUS17" s="49">
        <v>10</v>
      </c>
      <c r="KUT17" s="94" t="s">
        <v>631</v>
      </c>
      <c r="KUU17" s="49">
        <v>372</v>
      </c>
      <c r="KUV17" s="49" t="s">
        <v>625</v>
      </c>
      <c r="KUW17" s="95" t="s">
        <v>632</v>
      </c>
      <c r="KUX17" s="49" t="s">
        <v>629</v>
      </c>
      <c r="KUY17" s="96">
        <v>167</v>
      </c>
      <c r="KUZ17" s="97">
        <v>20.96</v>
      </c>
      <c r="KVA17" s="99">
        <f>KUZ17*KUY17</f>
        <v>3500.32</v>
      </c>
      <c r="KVB17" s="94">
        <f>KUU17-KUY17</f>
        <v>205</v>
      </c>
      <c r="KVC17" s="97">
        <v>16.77</v>
      </c>
      <c r="KVD17" s="99">
        <f>KVC17*KVB17</f>
        <v>3437.85</v>
      </c>
      <c r="KVE17" s="99">
        <f>KVD17+KVA17</f>
        <v>6938.17</v>
      </c>
      <c r="KVF17" s="94"/>
      <c r="KVG17" s="99">
        <f>KVE17+KVF17</f>
        <v>6938.17</v>
      </c>
      <c r="KVI17" s="49">
        <v>10</v>
      </c>
      <c r="KVJ17" s="94" t="s">
        <v>631</v>
      </c>
      <c r="KVK17" s="49">
        <v>372</v>
      </c>
      <c r="KVL17" s="49" t="s">
        <v>625</v>
      </c>
      <c r="KVM17" s="95" t="s">
        <v>632</v>
      </c>
      <c r="KVN17" s="49" t="s">
        <v>629</v>
      </c>
      <c r="KVO17" s="96">
        <v>167</v>
      </c>
      <c r="KVP17" s="97">
        <v>20.96</v>
      </c>
      <c r="KVQ17" s="99">
        <f>KVP17*KVO17</f>
        <v>3500.32</v>
      </c>
      <c r="KVR17" s="94">
        <f>KVK17-KVO17</f>
        <v>205</v>
      </c>
      <c r="KVS17" s="97">
        <v>16.77</v>
      </c>
      <c r="KVT17" s="99">
        <f>KVS17*KVR17</f>
        <v>3437.85</v>
      </c>
      <c r="KVU17" s="99">
        <f>KVT17+KVQ17</f>
        <v>6938.17</v>
      </c>
      <c r="KVV17" s="94"/>
      <c r="KVW17" s="99">
        <f>KVU17+KVV17</f>
        <v>6938.17</v>
      </c>
      <c r="KVY17" s="49">
        <v>10</v>
      </c>
      <c r="KVZ17" s="94" t="s">
        <v>631</v>
      </c>
      <c r="KWA17" s="49">
        <v>372</v>
      </c>
      <c r="KWB17" s="49" t="s">
        <v>625</v>
      </c>
      <c r="KWC17" s="95" t="s">
        <v>632</v>
      </c>
      <c r="KWD17" s="49" t="s">
        <v>629</v>
      </c>
      <c r="KWE17" s="96">
        <v>167</v>
      </c>
      <c r="KWF17" s="97">
        <v>20.96</v>
      </c>
      <c r="KWG17" s="99">
        <f>KWF17*KWE17</f>
        <v>3500.32</v>
      </c>
      <c r="KWH17" s="94">
        <f>KWA17-KWE17</f>
        <v>205</v>
      </c>
      <c r="KWI17" s="97">
        <v>16.77</v>
      </c>
      <c r="KWJ17" s="99">
        <f>KWI17*KWH17</f>
        <v>3437.85</v>
      </c>
      <c r="KWK17" s="99">
        <f>KWJ17+KWG17</f>
        <v>6938.17</v>
      </c>
      <c r="KWL17" s="94"/>
      <c r="KWM17" s="99">
        <f>KWK17+KWL17</f>
        <v>6938.17</v>
      </c>
      <c r="KWO17" s="49">
        <v>10</v>
      </c>
      <c r="KWP17" s="94" t="s">
        <v>631</v>
      </c>
      <c r="KWQ17" s="49">
        <v>372</v>
      </c>
      <c r="KWR17" s="49" t="s">
        <v>625</v>
      </c>
      <c r="KWS17" s="95" t="s">
        <v>632</v>
      </c>
      <c r="KWT17" s="49" t="s">
        <v>629</v>
      </c>
      <c r="KWU17" s="96">
        <v>167</v>
      </c>
      <c r="KWV17" s="97">
        <v>20.96</v>
      </c>
      <c r="KWW17" s="99">
        <f>KWV17*KWU17</f>
        <v>3500.32</v>
      </c>
      <c r="KWX17" s="94">
        <f>KWQ17-KWU17</f>
        <v>205</v>
      </c>
      <c r="KWY17" s="97">
        <v>16.77</v>
      </c>
      <c r="KWZ17" s="99">
        <f>KWY17*KWX17</f>
        <v>3437.85</v>
      </c>
      <c r="KXA17" s="99">
        <f>KWZ17+KWW17</f>
        <v>6938.17</v>
      </c>
      <c r="KXB17" s="94"/>
      <c r="KXC17" s="99">
        <f>KXA17+KXB17</f>
        <v>6938.17</v>
      </c>
      <c r="KXE17" s="49">
        <v>10</v>
      </c>
      <c r="KXF17" s="94" t="s">
        <v>631</v>
      </c>
      <c r="KXG17" s="49">
        <v>372</v>
      </c>
      <c r="KXH17" s="49" t="s">
        <v>625</v>
      </c>
      <c r="KXI17" s="95" t="s">
        <v>632</v>
      </c>
      <c r="KXJ17" s="49" t="s">
        <v>629</v>
      </c>
      <c r="KXK17" s="96">
        <v>167</v>
      </c>
      <c r="KXL17" s="97">
        <v>20.96</v>
      </c>
      <c r="KXM17" s="99">
        <f>KXL17*KXK17</f>
        <v>3500.32</v>
      </c>
      <c r="KXN17" s="94">
        <f>KXG17-KXK17</f>
        <v>205</v>
      </c>
      <c r="KXO17" s="97">
        <v>16.77</v>
      </c>
      <c r="KXP17" s="99">
        <f>KXO17*KXN17</f>
        <v>3437.85</v>
      </c>
      <c r="KXQ17" s="99">
        <f>KXP17+KXM17</f>
        <v>6938.17</v>
      </c>
      <c r="KXR17" s="94"/>
      <c r="KXS17" s="99">
        <f>KXQ17+KXR17</f>
        <v>6938.17</v>
      </c>
      <c r="KXU17" s="49">
        <v>10</v>
      </c>
      <c r="KXV17" s="94" t="s">
        <v>631</v>
      </c>
      <c r="KXW17" s="49">
        <v>372</v>
      </c>
      <c r="KXX17" s="49" t="s">
        <v>625</v>
      </c>
      <c r="KXY17" s="95" t="s">
        <v>632</v>
      </c>
      <c r="KXZ17" s="49" t="s">
        <v>629</v>
      </c>
      <c r="KYA17" s="96">
        <v>167</v>
      </c>
      <c r="KYB17" s="97">
        <v>20.96</v>
      </c>
      <c r="KYC17" s="99">
        <f>KYB17*KYA17</f>
        <v>3500.32</v>
      </c>
      <c r="KYD17" s="94">
        <f>KXW17-KYA17</f>
        <v>205</v>
      </c>
      <c r="KYE17" s="97">
        <v>16.77</v>
      </c>
      <c r="KYF17" s="99">
        <f>KYE17*KYD17</f>
        <v>3437.85</v>
      </c>
      <c r="KYG17" s="99">
        <f>KYF17+KYC17</f>
        <v>6938.17</v>
      </c>
      <c r="KYH17" s="94"/>
      <c r="KYI17" s="99">
        <f>KYG17+KYH17</f>
        <v>6938.17</v>
      </c>
      <c r="KYK17" s="49">
        <v>10</v>
      </c>
      <c r="KYL17" s="94" t="s">
        <v>631</v>
      </c>
      <c r="KYM17" s="49">
        <v>372</v>
      </c>
      <c r="KYN17" s="49" t="s">
        <v>625</v>
      </c>
      <c r="KYO17" s="95" t="s">
        <v>632</v>
      </c>
      <c r="KYP17" s="49" t="s">
        <v>629</v>
      </c>
      <c r="KYQ17" s="96">
        <v>167</v>
      </c>
      <c r="KYR17" s="97">
        <v>20.96</v>
      </c>
      <c r="KYS17" s="99">
        <f>KYR17*KYQ17</f>
        <v>3500.32</v>
      </c>
      <c r="KYT17" s="94">
        <f>KYM17-KYQ17</f>
        <v>205</v>
      </c>
      <c r="KYU17" s="97">
        <v>16.77</v>
      </c>
      <c r="KYV17" s="99">
        <f>KYU17*KYT17</f>
        <v>3437.85</v>
      </c>
      <c r="KYW17" s="99">
        <f>KYV17+KYS17</f>
        <v>6938.17</v>
      </c>
      <c r="KYX17" s="94"/>
      <c r="KYY17" s="99">
        <f>KYW17+KYX17</f>
        <v>6938.17</v>
      </c>
      <c r="KZA17" s="49">
        <v>10</v>
      </c>
      <c r="KZB17" s="94" t="s">
        <v>631</v>
      </c>
      <c r="KZC17" s="49">
        <v>372</v>
      </c>
      <c r="KZD17" s="49" t="s">
        <v>625</v>
      </c>
      <c r="KZE17" s="95" t="s">
        <v>632</v>
      </c>
      <c r="KZF17" s="49" t="s">
        <v>629</v>
      </c>
      <c r="KZG17" s="96">
        <v>167</v>
      </c>
      <c r="KZH17" s="97">
        <v>20.96</v>
      </c>
      <c r="KZI17" s="99">
        <f>KZH17*KZG17</f>
        <v>3500.32</v>
      </c>
      <c r="KZJ17" s="94">
        <f>KZC17-KZG17</f>
        <v>205</v>
      </c>
      <c r="KZK17" s="97">
        <v>16.77</v>
      </c>
      <c r="KZL17" s="99">
        <f>KZK17*KZJ17</f>
        <v>3437.85</v>
      </c>
      <c r="KZM17" s="99">
        <f>KZL17+KZI17</f>
        <v>6938.17</v>
      </c>
      <c r="KZN17" s="94"/>
      <c r="KZO17" s="99">
        <f>KZM17+KZN17</f>
        <v>6938.17</v>
      </c>
      <c r="KZQ17" s="49">
        <v>10</v>
      </c>
      <c r="KZR17" s="94" t="s">
        <v>631</v>
      </c>
      <c r="KZS17" s="49">
        <v>372</v>
      </c>
      <c r="KZT17" s="49" t="s">
        <v>625</v>
      </c>
      <c r="KZU17" s="95" t="s">
        <v>632</v>
      </c>
      <c r="KZV17" s="49" t="s">
        <v>629</v>
      </c>
      <c r="KZW17" s="96">
        <v>167</v>
      </c>
      <c r="KZX17" s="97">
        <v>20.96</v>
      </c>
      <c r="KZY17" s="99">
        <f>KZX17*KZW17</f>
        <v>3500.32</v>
      </c>
      <c r="KZZ17" s="94">
        <f>KZS17-KZW17</f>
        <v>205</v>
      </c>
      <c r="LAA17" s="97">
        <v>16.77</v>
      </c>
      <c r="LAB17" s="99">
        <f>LAA17*KZZ17</f>
        <v>3437.85</v>
      </c>
      <c r="LAC17" s="99">
        <f>LAB17+KZY17</f>
        <v>6938.17</v>
      </c>
      <c r="LAD17" s="94"/>
      <c r="LAE17" s="99">
        <f>LAC17+LAD17</f>
        <v>6938.17</v>
      </c>
      <c r="LAG17" s="49">
        <v>10</v>
      </c>
      <c r="LAH17" s="94" t="s">
        <v>631</v>
      </c>
      <c r="LAI17" s="49">
        <v>372</v>
      </c>
      <c r="LAJ17" s="49" t="s">
        <v>625</v>
      </c>
      <c r="LAK17" s="95" t="s">
        <v>632</v>
      </c>
      <c r="LAL17" s="49" t="s">
        <v>629</v>
      </c>
      <c r="LAM17" s="96">
        <v>167</v>
      </c>
      <c r="LAN17" s="97">
        <v>20.96</v>
      </c>
      <c r="LAO17" s="99">
        <f>LAN17*LAM17</f>
        <v>3500.32</v>
      </c>
      <c r="LAP17" s="94">
        <f>LAI17-LAM17</f>
        <v>205</v>
      </c>
      <c r="LAQ17" s="97">
        <v>16.77</v>
      </c>
      <c r="LAR17" s="99">
        <f>LAQ17*LAP17</f>
        <v>3437.85</v>
      </c>
      <c r="LAS17" s="99">
        <f>LAR17+LAO17</f>
        <v>6938.17</v>
      </c>
      <c r="LAT17" s="94"/>
      <c r="LAU17" s="99">
        <f>LAS17+LAT17</f>
        <v>6938.17</v>
      </c>
      <c r="LAW17" s="49">
        <v>10</v>
      </c>
      <c r="LAX17" s="94" t="s">
        <v>631</v>
      </c>
      <c r="LAY17" s="49">
        <v>372</v>
      </c>
      <c r="LAZ17" s="49" t="s">
        <v>625</v>
      </c>
      <c r="LBA17" s="95" t="s">
        <v>632</v>
      </c>
      <c r="LBB17" s="49" t="s">
        <v>629</v>
      </c>
      <c r="LBC17" s="96">
        <v>167</v>
      </c>
      <c r="LBD17" s="97">
        <v>20.96</v>
      </c>
      <c r="LBE17" s="99">
        <f>LBD17*LBC17</f>
        <v>3500.32</v>
      </c>
      <c r="LBF17" s="94">
        <f>LAY17-LBC17</f>
        <v>205</v>
      </c>
      <c r="LBG17" s="97">
        <v>16.77</v>
      </c>
      <c r="LBH17" s="99">
        <f>LBG17*LBF17</f>
        <v>3437.85</v>
      </c>
      <c r="LBI17" s="99">
        <f>LBH17+LBE17</f>
        <v>6938.17</v>
      </c>
      <c r="LBJ17" s="94"/>
      <c r="LBK17" s="99">
        <f>LBI17+LBJ17</f>
        <v>6938.17</v>
      </c>
      <c r="LBM17" s="49">
        <v>10</v>
      </c>
      <c r="LBN17" s="94" t="s">
        <v>631</v>
      </c>
      <c r="LBO17" s="49">
        <v>372</v>
      </c>
      <c r="LBP17" s="49" t="s">
        <v>625</v>
      </c>
      <c r="LBQ17" s="95" t="s">
        <v>632</v>
      </c>
      <c r="LBR17" s="49" t="s">
        <v>629</v>
      </c>
      <c r="LBS17" s="96">
        <v>167</v>
      </c>
      <c r="LBT17" s="97">
        <v>20.96</v>
      </c>
      <c r="LBU17" s="99">
        <f>LBT17*LBS17</f>
        <v>3500.32</v>
      </c>
      <c r="LBV17" s="94">
        <f>LBO17-LBS17</f>
        <v>205</v>
      </c>
      <c r="LBW17" s="97">
        <v>16.77</v>
      </c>
      <c r="LBX17" s="99">
        <f>LBW17*LBV17</f>
        <v>3437.85</v>
      </c>
      <c r="LBY17" s="99">
        <f>LBX17+LBU17</f>
        <v>6938.17</v>
      </c>
      <c r="LBZ17" s="94"/>
      <c r="LCA17" s="99">
        <f>LBY17+LBZ17</f>
        <v>6938.17</v>
      </c>
      <c r="LCC17" s="49">
        <v>10</v>
      </c>
      <c r="LCD17" s="94" t="s">
        <v>631</v>
      </c>
      <c r="LCE17" s="49">
        <v>372</v>
      </c>
      <c r="LCF17" s="49" t="s">
        <v>625</v>
      </c>
      <c r="LCG17" s="95" t="s">
        <v>632</v>
      </c>
      <c r="LCH17" s="49" t="s">
        <v>629</v>
      </c>
      <c r="LCI17" s="96">
        <v>167</v>
      </c>
      <c r="LCJ17" s="97">
        <v>20.96</v>
      </c>
      <c r="LCK17" s="99">
        <f>LCJ17*LCI17</f>
        <v>3500.32</v>
      </c>
      <c r="LCL17" s="94">
        <f>LCE17-LCI17</f>
        <v>205</v>
      </c>
      <c r="LCM17" s="97">
        <v>16.77</v>
      </c>
      <c r="LCN17" s="99">
        <f>LCM17*LCL17</f>
        <v>3437.85</v>
      </c>
      <c r="LCO17" s="99">
        <f>LCN17+LCK17</f>
        <v>6938.17</v>
      </c>
      <c r="LCP17" s="94"/>
      <c r="LCQ17" s="99">
        <f>LCO17+LCP17</f>
        <v>6938.17</v>
      </c>
      <c r="LCS17" s="49">
        <v>10</v>
      </c>
      <c r="LCT17" s="94" t="s">
        <v>631</v>
      </c>
      <c r="LCU17" s="49">
        <v>372</v>
      </c>
      <c r="LCV17" s="49" t="s">
        <v>625</v>
      </c>
      <c r="LCW17" s="95" t="s">
        <v>632</v>
      </c>
      <c r="LCX17" s="49" t="s">
        <v>629</v>
      </c>
      <c r="LCY17" s="96">
        <v>167</v>
      </c>
      <c r="LCZ17" s="97">
        <v>20.96</v>
      </c>
      <c r="LDA17" s="99">
        <f>LCZ17*LCY17</f>
        <v>3500.32</v>
      </c>
      <c r="LDB17" s="94">
        <f>LCU17-LCY17</f>
        <v>205</v>
      </c>
      <c r="LDC17" s="97">
        <v>16.77</v>
      </c>
      <c r="LDD17" s="99">
        <f>LDC17*LDB17</f>
        <v>3437.85</v>
      </c>
      <c r="LDE17" s="99">
        <f>LDD17+LDA17</f>
        <v>6938.17</v>
      </c>
      <c r="LDF17" s="94"/>
      <c r="LDG17" s="99">
        <f>LDE17+LDF17</f>
        <v>6938.17</v>
      </c>
      <c r="LDI17" s="49">
        <v>10</v>
      </c>
      <c r="LDJ17" s="94" t="s">
        <v>631</v>
      </c>
      <c r="LDK17" s="49">
        <v>372</v>
      </c>
      <c r="LDL17" s="49" t="s">
        <v>625</v>
      </c>
      <c r="LDM17" s="95" t="s">
        <v>632</v>
      </c>
      <c r="LDN17" s="49" t="s">
        <v>629</v>
      </c>
      <c r="LDO17" s="96">
        <v>167</v>
      </c>
      <c r="LDP17" s="97">
        <v>20.96</v>
      </c>
      <c r="LDQ17" s="99">
        <f>LDP17*LDO17</f>
        <v>3500.32</v>
      </c>
      <c r="LDR17" s="94">
        <f>LDK17-LDO17</f>
        <v>205</v>
      </c>
      <c r="LDS17" s="97">
        <v>16.77</v>
      </c>
      <c r="LDT17" s="99">
        <f>LDS17*LDR17</f>
        <v>3437.85</v>
      </c>
      <c r="LDU17" s="99">
        <f>LDT17+LDQ17</f>
        <v>6938.17</v>
      </c>
      <c r="LDV17" s="94"/>
      <c r="LDW17" s="99">
        <f>LDU17+LDV17</f>
        <v>6938.17</v>
      </c>
      <c r="LDY17" s="49">
        <v>10</v>
      </c>
      <c r="LDZ17" s="94" t="s">
        <v>631</v>
      </c>
      <c r="LEA17" s="49">
        <v>372</v>
      </c>
      <c r="LEB17" s="49" t="s">
        <v>625</v>
      </c>
      <c r="LEC17" s="95" t="s">
        <v>632</v>
      </c>
      <c r="LED17" s="49" t="s">
        <v>629</v>
      </c>
      <c r="LEE17" s="96">
        <v>167</v>
      </c>
      <c r="LEF17" s="97">
        <v>20.96</v>
      </c>
      <c r="LEG17" s="99">
        <f>LEF17*LEE17</f>
        <v>3500.32</v>
      </c>
      <c r="LEH17" s="94">
        <f>LEA17-LEE17</f>
        <v>205</v>
      </c>
      <c r="LEI17" s="97">
        <v>16.77</v>
      </c>
      <c r="LEJ17" s="99">
        <f>LEI17*LEH17</f>
        <v>3437.85</v>
      </c>
      <c r="LEK17" s="99">
        <f>LEJ17+LEG17</f>
        <v>6938.17</v>
      </c>
      <c r="LEL17" s="94"/>
      <c r="LEM17" s="99">
        <f>LEK17+LEL17</f>
        <v>6938.17</v>
      </c>
      <c r="LEO17" s="49">
        <v>10</v>
      </c>
      <c r="LEP17" s="94" t="s">
        <v>631</v>
      </c>
      <c r="LEQ17" s="49">
        <v>372</v>
      </c>
      <c r="LER17" s="49" t="s">
        <v>625</v>
      </c>
      <c r="LES17" s="95" t="s">
        <v>632</v>
      </c>
      <c r="LET17" s="49" t="s">
        <v>629</v>
      </c>
      <c r="LEU17" s="96">
        <v>167</v>
      </c>
      <c r="LEV17" s="97">
        <v>20.96</v>
      </c>
      <c r="LEW17" s="99">
        <f>LEV17*LEU17</f>
        <v>3500.32</v>
      </c>
      <c r="LEX17" s="94">
        <f>LEQ17-LEU17</f>
        <v>205</v>
      </c>
      <c r="LEY17" s="97">
        <v>16.77</v>
      </c>
      <c r="LEZ17" s="99">
        <f>LEY17*LEX17</f>
        <v>3437.85</v>
      </c>
      <c r="LFA17" s="99">
        <f>LEZ17+LEW17</f>
        <v>6938.17</v>
      </c>
      <c r="LFB17" s="94"/>
      <c r="LFC17" s="99">
        <f>LFA17+LFB17</f>
        <v>6938.17</v>
      </c>
      <c r="LFE17" s="49">
        <v>10</v>
      </c>
      <c r="LFF17" s="94" t="s">
        <v>631</v>
      </c>
      <c r="LFG17" s="49">
        <v>372</v>
      </c>
      <c r="LFH17" s="49" t="s">
        <v>625</v>
      </c>
      <c r="LFI17" s="95" t="s">
        <v>632</v>
      </c>
      <c r="LFJ17" s="49" t="s">
        <v>629</v>
      </c>
      <c r="LFK17" s="96">
        <v>167</v>
      </c>
      <c r="LFL17" s="97">
        <v>20.96</v>
      </c>
      <c r="LFM17" s="99">
        <f>LFL17*LFK17</f>
        <v>3500.32</v>
      </c>
      <c r="LFN17" s="94">
        <f>LFG17-LFK17</f>
        <v>205</v>
      </c>
      <c r="LFO17" s="97">
        <v>16.77</v>
      </c>
      <c r="LFP17" s="99">
        <f>LFO17*LFN17</f>
        <v>3437.85</v>
      </c>
      <c r="LFQ17" s="99">
        <f>LFP17+LFM17</f>
        <v>6938.17</v>
      </c>
      <c r="LFR17" s="94"/>
      <c r="LFS17" s="99">
        <f>LFQ17+LFR17</f>
        <v>6938.17</v>
      </c>
      <c r="LFU17" s="49">
        <v>10</v>
      </c>
      <c r="LFV17" s="94" t="s">
        <v>631</v>
      </c>
      <c r="LFW17" s="49">
        <v>372</v>
      </c>
      <c r="LFX17" s="49" t="s">
        <v>625</v>
      </c>
      <c r="LFY17" s="95" t="s">
        <v>632</v>
      </c>
      <c r="LFZ17" s="49" t="s">
        <v>629</v>
      </c>
      <c r="LGA17" s="96">
        <v>167</v>
      </c>
      <c r="LGB17" s="97">
        <v>20.96</v>
      </c>
      <c r="LGC17" s="99">
        <f>LGB17*LGA17</f>
        <v>3500.32</v>
      </c>
      <c r="LGD17" s="94">
        <f>LFW17-LGA17</f>
        <v>205</v>
      </c>
      <c r="LGE17" s="97">
        <v>16.77</v>
      </c>
      <c r="LGF17" s="99">
        <f>LGE17*LGD17</f>
        <v>3437.85</v>
      </c>
      <c r="LGG17" s="99">
        <f>LGF17+LGC17</f>
        <v>6938.17</v>
      </c>
      <c r="LGH17" s="94"/>
      <c r="LGI17" s="99">
        <f>LGG17+LGH17</f>
        <v>6938.17</v>
      </c>
      <c r="LGK17" s="49">
        <v>10</v>
      </c>
      <c r="LGL17" s="94" t="s">
        <v>631</v>
      </c>
      <c r="LGM17" s="49">
        <v>372</v>
      </c>
      <c r="LGN17" s="49" t="s">
        <v>625</v>
      </c>
      <c r="LGO17" s="95" t="s">
        <v>632</v>
      </c>
      <c r="LGP17" s="49" t="s">
        <v>629</v>
      </c>
      <c r="LGQ17" s="96">
        <v>167</v>
      </c>
      <c r="LGR17" s="97">
        <v>20.96</v>
      </c>
      <c r="LGS17" s="99">
        <f>LGR17*LGQ17</f>
        <v>3500.32</v>
      </c>
      <c r="LGT17" s="94">
        <f>LGM17-LGQ17</f>
        <v>205</v>
      </c>
      <c r="LGU17" s="97">
        <v>16.77</v>
      </c>
      <c r="LGV17" s="99">
        <f>LGU17*LGT17</f>
        <v>3437.85</v>
      </c>
      <c r="LGW17" s="99">
        <f>LGV17+LGS17</f>
        <v>6938.17</v>
      </c>
      <c r="LGX17" s="94"/>
      <c r="LGY17" s="99">
        <f>LGW17+LGX17</f>
        <v>6938.17</v>
      </c>
      <c r="LHA17" s="49">
        <v>10</v>
      </c>
      <c r="LHB17" s="94" t="s">
        <v>631</v>
      </c>
      <c r="LHC17" s="49">
        <v>372</v>
      </c>
      <c r="LHD17" s="49" t="s">
        <v>625</v>
      </c>
      <c r="LHE17" s="95" t="s">
        <v>632</v>
      </c>
      <c r="LHF17" s="49" t="s">
        <v>629</v>
      </c>
      <c r="LHG17" s="96">
        <v>167</v>
      </c>
      <c r="LHH17" s="97">
        <v>20.96</v>
      </c>
      <c r="LHI17" s="99">
        <f>LHH17*LHG17</f>
        <v>3500.32</v>
      </c>
      <c r="LHJ17" s="94">
        <f>LHC17-LHG17</f>
        <v>205</v>
      </c>
      <c r="LHK17" s="97">
        <v>16.77</v>
      </c>
      <c r="LHL17" s="99">
        <f>LHK17*LHJ17</f>
        <v>3437.85</v>
      </c>
      <c r="LHM17" s="99">
        <f>LHL17+LHI17</f>
        <v>6938.17</v>
      </c>
      <c r="LHN17" s="94"/>
      <c r="LHO17" s="99">
        <f>LHM17+LHN17</f>
        <v>6938.17</v>
      </c>
      <c r="LHQ17" s="49">
        <v>10</v>
      </c>
      <c r="LHR17" s="94" t="s">
        <v>631</v>
      </c>
      <c r="LHS17" s="49">
        <v>372</v>
      </c>
      <c r="LHT17" s="49" t="s">
        <v>625</v>
      </c>
      <c r="LHU17" s="95" t="s">
        <v>632</v>
      </c>
      <c r="LHV17" s="49" t="s">
        <v>629</v>
      </c>
      <c r="LHW17" s="96">
        <v>167</v>
      </c>
      <c r="LHX17" s="97">
        <v>20.96</v>
      </c>
      <c r="LHY17" s="99">
        <f>LHX17*LHW17</f>
        <v>3500.32</v>
      </c>
      <c r="LHZ17" s="94">
        <f>LHS17-LHW17</f>
        <v>205</v>
      </c>
      <c r="LIA17" s="97">
        <v>16.77</v>
      </c>
      <c r="LIB17" s="99">
        <f>LIA17*LHZ17</f>
        <v>3437.85</v>
      </c>
      <c r="LIC17" s="99">
        <f>LIB17+LHY17</f>
        <v>6938.17</v>
      </c>
      <c r="LID17" s="94"/>
      <c r="LIE17" s="99">
        <f>LIC17+LID17</f>
        <v>6938.17</v>
      </c>
      <c r="LIG17" s="49">
        <v>10</v>
      </c>
      <c r="LIH17" s="94" t="s">
        <v>631</v>
      </c>
      <c r="LII17" s="49">
        <v>372</v>
      </c>
      <c r="LIJ17" s="49" t="s">
        <v>625</v>
      </c>
      <c r="LIK17" s="95" t="s">
        <v>632</v>
      </c>
      <c r="LIL17" s="49" t="s">
        <v>629</v>
      </c>
      <c r="LIM17" s="96">
        <v>167</v>
      </c>
      <c r="LIN17" s="97">
        <v>20.96</v>
      </c>
      <c r="LIO17" s="99">
        <f>LIN17*LIM17</f>
        <v>3500.32</v>
      </c>
      <c r="LIP17" s="94">
        <f>LII17-LIM17</f>
        <v>205</v>
      </c>
      <c r="LIQ17" s="97">
        <v>16.77</v>
      </c>
      <c r="LIR17" s="99">
        <f>LIQ17*LIP17</f>
        <v>3437.85</v>
      </c>
      <c r="LIS17" s="99">
        <f>LIR17+LIO17</f>
        <v>6938.17</v>
      </c>
      <c r="LIT17" s="94"/>
      <c r="LIU17" s="99">
        <f>LIS17+LIT17</f>
        <v>6938.17</v>
      </c>
      <c r="LIW17" s="49">
        <v>10</v>
      </c>
      <c r="LIX17" s="94" t="s">
        <v>631</v>
      </c>
      <c r="LIY17" s="49">
        <v>372</v>
      </c>
      <c r="LIZ17" s="49" t="s">
        <v>625</v>
      </c>
      <c r="LJA17" s="95" t="s">
        <v>632</v>
      </c>
      <c r="LJB17" s="49" t="s">
        <v>629</v>
      </c>
      <c r="LJC17" s="96">
        <v>167</v>
      </c>
      <c r="LJD17" s="97">
        <v>20.96</v>
      </c>
      <c r="LJE17" s="99">
        <f>LJD17*LJC17</f>
        <v>3500.32</v>
      </c>
      <c r="LJF17" s="94">
        <f>LIY17-LJC17</f>
        <v>205</v>
      </c>
      <c r="LJG17" s="97">
        <v>16.77</v>
      </c>
      <c r="LJH17" s="99">
        <f>LJG17*LJF17</f>
        <v>3437.85</v>
      </c>
      <c r="LJI17" s="99">
        <f>LJH17+LJE17</f>
        <v>6938.17</v>
      </c>
      <c r="LJJ17" s="94"/>
      <c r="LJK17" s="99">
        <f>LJI17+LJJ17</f>
        <v>6938.17</v>
      </c>
      <c r="LJM17" s="49">
        <v>10</v>
      </c>
      <c r="LJN17" s="94" t="s">
        <v>631</v>
      </c>
      <c r="LJO17" s="49">
        <v>372</v>
      </c>
      <c r="LJP17" s="49" t="s">
        <v>625</v>
      </c>
      <c r="LJQ17" s="95" t="s">
        <v>632</v>
      </c>
      <c r="LJR17" s="49" t="s">
        <v>629</v>
      </c>
      <c r="LJS17" s="96">
        <v>167</v>
      </c>
      <c r="LJT17" s="97">
        <v>20.96</v>
      </c>
      <c r="LJU17" s="99">
        <f>LJT17*LJS17</f>
        <v>3500.32</v>
      </c>
      <c r="LJV17" s="94">
        <f>LJO17-LJS17</f>
        <v>205</v>
      </c>
      <c r="LJW17" s="97">
        <v>16.77</v>
      </c>
      <c r="LJX17" s="99">
        <f>LJW17*LJV17</f>
        <v>3437.85</v>
      </c>
      <c r="LJY17" s="99">
        <f>LJX17+LJU17</f>
        <v>6938.17</v>
      </c>
      <c r="LJZ17" s="94"/>
      <c r="LKA17" s="99">
        <f>LJY17+LJZ17</f>
        <v>6938.17</v>
      </c>
      <c r="LKC17" s="49">
        <v>10</v>
      </c>
      <c r="LKD17" s="94" t="s">
        <v>631</v>
      </c>
      <c r="LKE17" s="49">
        <v>372</v>
      </c>
      <c r="LKF17" s="49" t="s">
        <v>625</v>
      </c>
      <c r="LKG17" s="95" t="s">
        <v>632</v>
      </c>
      <c r="LKH17" s="49" t="s">
        <v>629</v>
      </c>
      <c r="LKI17" s="96">
        <v>167</v>
      </c>
      <c r="LKJ17" s="97">
        <v>20.96</v>
      </c>
      <c r="LKK17" s="99">
        <f>LKJ17*LKI17</f>
        <v>3500.32</v>
      </c>
      <c r="LKL17" s="94">
        <f>LKE17-LKI17</f>
        <v>205</v>
      </c>
      <c r="LKM17" s="97">
        <v>16.77</v>
      </c>
      <c r="LKN17" s="99">
        <f>LKM17*LKL17</f>
        <v>3437.85</v>
      </c>
      <c r="LKO17" s="99">
        <f>LKN17+LKK17</f>
        <v>6938.17</v>
      </c>
      <c r="LKP17" s="94"/>
      <c r="LKQ17" s="99">
        <f>LKO17+LKP17</f>
        <v>6938.17</v>
      </c>
      <c r="LKS17" s="49">
        <v>10</v>
      </c>
      <c r="LKT17" s="94" t="s">
        <v>631</v>
      </c>
      <c r="LKU17" s="49">
        <v>372</v>
      </c>
      <c r="LKV17" s="49" t="s">
        <v>625</v>
      </c>
      <c r="LKW17" s="95" t="s">
        <v>632</v>
      </c>
      <c r="LKX17" s="49" t="s">
        <v>629</v>
      </c>
      <c r="LKY17" s="96">
        <v>167</v>
      </c>
      <c r="LKZ17" s="97">
        <v>20.96</v>
      </c>
      <c r="LLA17" s="99">
        <f>LKZ17*LKY17</f>
        <v>3500.32</v>
      </c>
      <c r="LLB17" s="94">
        <f>LKU17-LKY17</f>
        <v>205</v>
      </c>
      <c r="LLC17" s="97">
        <v>16.77</v>
      </c>
      <c r="LLD17" s="99">
        <f>LLC17*LLB17</f>
        <v>3437.85</v>
      </c>
      <c r="LLE17" s="99">
        <f>LLD17+LLA17</f>
        <v>6938.17</v>
      </c>
      <c r="LLF17" s="94"/>
      <c r="LLG17" s="99">
        <f>LLE17+LLF17</f>
        <v>6938.17</v>
      </c>
      <c r="LLI17" s="49">
        <v>10</v>
      </c>
      <c r="LLJ17" s="94" t="s">
        <v>631</v>
      </c>
      <c r="LLK17" s="49">
        <v>372</v>
      </c>
      <c r="LLL17" s="49" t="s">
        <v>625</v>
      </c>
      <c r="LLM17" s="95" t="s">
        <v>632</v>
      </c>
      <c r="LLN17" s="49" t="s">
        <v>629</v>
      </c>
      <c r="LLO17" s="96">
        <v>167</v>
      </c>
      <c r="LLP17" s="97">
        <v>20.96</v>
      </c>
      <c r="LLQ17" s="99">
        <f>LLP17*LLO17</f>
        <v>3500.32</v>
      </c>
      <c r="LLR17" s="94">
        <f>LLK17-LLO17</f>
        <v>205</v>
      </c>
      <c r="LLS17" s="97">
        <v>16.77</v>
      </c>
      <c r="LLT17" s="99">
        <f>LLS17*LLR17</f>
        <v>3437.85</v>
      </c>
      <c r="LLU17" s="99">
        <f>LLT17+LLQ17</f>
        <v>6938.17</v>
      </c>
      <c r="LLV17" s="94"/>
      <c r="LLW17" s="99">
        <f>LLU17+LLV17</f>
        <v>6938.17</v>
      </c>
      <c r="LLY17" s="49">
        <v>10</v>
      </c>
      <c r="LLZ17" s="94" t="s">
        <v>631</v>
      </c>
      <c r="LMA17" s="49">
        <v>372</v>
      </c>
      <c r="LMB17" s="49" t="s">
        <v>625</v>
      </c>
      <c r="LMC17" s="95" t="s">
        <v>632</v>
      </c>
      <c r="LMD17" s="49" t="s">
        <v>629</v>
      </c>
      <c r="LME17" s="96">
        <v>167</v>
      </c>
      <c r="LMF17" s="97">
        <v>20.96</v>
      </c>
      <c r="LMG17" s="99">
        <f>LMF17*LME17</f>
        <v>3500.32</v>
      </c>
      <c r="LMH17" s="94">
        <f>LMA17-LME17</f>
        <v>205</v>
      </c>
      <c r="LMI17" s="97">
        <v>16.77</v>
      </c>
      <c r="LMJ17" s="99">
        <f>LMI17*LMH17</f>
        <v>3437.85</v>
      </c>
      <c r="LMK17" s="99">
        <f>LMJ17+LMG17</f>
        <v>6938.17</v>
      </c>
      <c r="LML17" s="94"/>
      <c r="LMM17" s="99">
        <f>LMK17+LML17</f>
        <v>6938.17</v>
      </c>
      <c r="LMO17" s="49">
        <v>10</v>
      </c>
      <c r="LMP17" s="94" t="s">
        <v>631</v>
      </c>
      <c r="LMQ17" s="49">
        <v>372</v>
      </c>
      <c r="LMR17" s="49" t="s">
        <v>625</v>
      </c>
      <c r="LMS17" s="95" t="s">
        <v>632</v>
      </c>
      <c r="LMT17" s="49" t="s">
        <v>629</v>
      </c>
      <c r="LMU17" s="96">
        <v>167</v>
      </c>
      <c r="LMV17" s="97">
        <v>20.96</v>
      </c>
      <c r="LMW17" s="99">
        <f>LMV17*LMU17</f>
        <v>3500.32</v>
      </c>
      <c r="LMX17" s="94">
        <f>LMQ17-LMU17</f>
        <v>205</v>
      </c>
      <c r="LMY17" s="97">
        <v>16.77</v>
      </c>
      <c r="LMZ17" s="99">
        <f>LMY17*LMX17</f>
        <v>3437.85</v>
      </c>
      <c r="LNA17" s="99">
        <f>LMZ17+LMW17</f>
        <v>6938.17</v>
      </c>
      <c r="LNB17" s="94"/>
      <c r="LNC17" s="99">
        <f>LNA17+LNB17</f>
        <v>6938.17</v>
      </c>
      <c r="LNE17" s="49">
        <v>10</v>
      </c>
      <c r="LNF17" s="94" t="s">
        <v>631</v>
      </c>
      <c r="LNG17" s="49">
        <v>372</v>
      </c>
      <c r="LNH17" s="49" t="s">
        <v>625</v>
      </c>
      <c r="LNI17" s="95" t="s">
        <v>632</v>
      </c>
      <c r="LNJ17" s="49" t="s">
        <v>629</v>
      </c>
      <c r="LNK17" s="96">
        <v>167</v>
      </c>
      <c r="LNL17" s="97">
        <v>20.96</v>
      </c>
      <c r="LNM17" s="99">
        <f>LNL17*LNK17</f>
        <v>3500.32</v>
      </c>
      <c r="LNN17" s="94">
        <f>LNG17-LNK17</f>
        <v>205</v>
      </c>
      <c r="LNO17" s="97">
        <v>16.77</v>
      </c>
      <c r="LNP17" s="99">
        <f>LNO17*LNN17</f>
        <v>3437.85</v>
      </c>
      <c r="LNQ17" s="99">
        <f>LNP17+LNM17</f>
        <v>6938.17</v>
      </c>
      <c r="LNR17" s="94"/>
      <c r="LNS17" s="99">
        <f>LNQ17+LNR17</f>
        <v>6938.17</v>
      </c>
      <c r="LNU17" s="49">
        <v>10</v>
      </c>
      <c r="LNV17" s="94" t="s">
        <v>631</v>
      </c>
      <c r="LNW17" s="49">
        <v>372</v>
      </c>
      <c r="LNX17" s="49" t="s">
        <v>625</v>
      </c>
      <c r="LNY17" s="95" t="s">
        <v>632</v>
      </c>
      <c r="LNZ17" s="49" t="s">
        <v>629</v>
      </c>
      <c r="LOA17" s="96">
        <v>167</v>
      </c>
      <c r="LOB17" s="97">
        <v>20.96</v>
      </c>
      <c r="LOC17" s="99">
        <f>LOB17*LOA17</f>
        <v>3500.32</v>
      </c>
      <c r="LOD17" s="94">
        <f>LNW17-LOA17</f>
        <v>205</v>
      </c>
      <c r="LOE17" s="97">
        <v>16.77</v>
      </c>
      <c r="LOF17" s="99">
        <f>LOE17*LOD17</f>
        <v>3437.85</v>
      </c>
      <c r="LOG17" s="99">
        <f>LOF17+LOC17</f>
        <v>6938.17</v>
      </c>
      <c r="LOH17" s="94"/>
      <c r="LOI17" s="99">
        <f>LOG17+LOH17</f>
        <v>6938.17</v>
      </c>
      <c r="LOK17" s="49">
        <v>10</v>
      </c>
      <c r="LOL17" s="94" t="s">
        <v>631</v>
      </c>
      <c r="LOM17" s="49">
        <v>372</v>
      </c>
      <c r="LON17" s="49" t="s">
        <v>625</v>
      </c>
      <c r="LOO17" s="95" t="s">
        <v>632</v>
      </c>
      <c r="LOP17" s="49" t="s">
        <v>629</v>
      </c>
      <c r="LOQ17" s="96">
        <v>167</v>
      </c>
      <c r="LOR17" s="97">
        <v>20.96</v>
      </c>
      <c r="LOS17" s="99">
        <f>LOR17*LOQ17</f>
        <v>3500.32</v>
      </c>
      <c r="LOT17" s="94">
        <f>LOM17-LOQ17</f>
        <v>205</v>
      </c>
      <c r="LOU17" s="97">
        <v>16.77</v>
      </c>
      <c r="LOV17" s="99">
        <f>LOU17*LOT17</f>
        <v>3437.85</v>
      </c>
      <c r="LOW17" s="99">
        <f>LOV17+LOS17</f>
        <v>6938.17</v>
      </c>
      <c r="LOX17" s="94"/>
      <c r="LOY17" s="99">
        <f>LOW17+LOX17</f>
        <v>6938.17</v>
      </c>
      <c r="LPA17" s="49">
        <v>10</v>
      </c>
      <c r="LPB17" s="94" t="s">
        <v>631</v>
      </c>
      <c r="LPC17" s="49">
        <v>372</v>
      </c>
      <c r="LPD17" s="49" t="s">
        <v>625</v>
      </c>
      <c r="LPE17" s="95" t="s">
        <v>632</v>
      </c>
      <c r="LPF17" s="49" t="s">
        <v>629</v>
      </c>
      <c r="LPG17" s="96">
        <v>167</v>
      </c>
      <c r="LPH17" s="97">
        <v>20.96</v>
      </c>
      <c r="LPI17" s="99">
        <f>LPH17*LPG17</f>
        <v>3500.32</v>
      </c>
      <c r="LPJ17" s="94">
        <f>LPC17-LPG17</f>
        <v>205</v>
      </c>
      <c r="LPK17" s="97">
        <v>16.77</v>
      </c>
      <c r="LPL17" s="99">
        <f>LPK17*LPJ17</f>
        <v>3437.85</v>
      </c>
      <c r="LPM17" s="99">
        <f>LPL17+LPI17</f>
        <v>6938.17</v>
      </c>
      <c r="LPN17" s="94"/>
      <c r="LPO17" s="99">
        <f>LPM17+LPN17</f>
        <v>6938.17</v>
      </c>
      <c r="LPQ17" s="49">
        <v>10</v>
      </c>
      <c r="LPR17" s="94" t="s">
        <v>631</v>
      </c>
      <c r="LPS17" s="49">
        <v>372</v>
      </c>
      <c r="LPT17" s="49" t="s">
        <v>625</v>
      </c>
      <c r="LPU17" s="95" t="s">
        <v>632</v>
      </c>
      <c r="LPV17" s="49" t="s">
        <v>629</v>
      </c>
      <c r="LPW17" s="96">
        <v>167</v>
      </c>
      <c r="LPX17" s="97">
        <v>20.96</v>
      </c>
      <c r="LPY17" s="99">
        <f>LPX17*LPW17</f>
        <v>3500.32</v>
      </c>
      <c r="LPZ17" s="94">
        <f>LPS17-LPW17</f>
        <v>205</v>
      </c>
      <c r="LQA17" s="97">
        <v>16.77</v>
      </c>
      <c r="LQB17" s="99">
        <f>LQA17*LPZ17</f>
        <v>3437.85</v>
      </c>
      <c r="LQC17" s="99">
        <f>LQB17+LPY17</f>
        <v>6938.17</v>
      </c>
      <c r="LQD17" s="94"/>
      <c r="LQE17" s="99">
        <f>LQC17+LQD17</f>
        <v>6938.17</v>
      </c>
      <c r="LQG17" s="49">
        <v>10</v>
      </c>
      <c r="LQH17" s="94" t="s">
        <v>631</v>
      </c>
      <c r="LQI17" s="49">
        <v>372</v>
      </c>
      <c r="LQJ17" s="49" t="s">
        <v>625</v>
      </c>
      <c r="LQK17" s="95" t="s">
        <v>632</v>
      </c>
      <c r="LQL17" s="49" t="s">
        <v>629</v>
      </c>
      <c r="LQM17" s="96">
        <v>167</v>
      </c>
      <c r="LQN17" s="97">
        <v>20.96</v>
      </c>
      <c r="LQO17" s="99">
        <f>LQN17*LQM17</f>
        <v>3500.32</v>
      </c>
      <c r="LQP17" s="94">
        <f>LQI17-LQM17</f>
        <v>205</v>
      </c>
      <c r="LQQ17" s="97">
        <v>16.77</v>
      </c>
      <c r="LQR17" s="99">
        <f>LQQ17*LQP17</f>
        <v>3437.85</v>
      </c>
      <c r="LQS17" s="99">
        <f>LQR17+LQO17</f>
        <v>6938.17</v>
      </c>
      <c r="LQT17" s="94"/>
      <c r="LQU17" s="99">
        <f>LQS17+LQT17</f>
        <v>6938.17</v>
      </c>
      <c r="LQW17" s="49">
        <v>10</v>
      </c>
      <c r="LQX17" s="94" t="s">
        <v>631</v>
      </c>
      <c r="LQY17" s="49">
        <v>372</v>
      </c>
      <c r="LQZ17" s="49" t="s">
        <v>625</v>
      </c>
      <c r="LRA17" s="95" t="s">
        <v>632</v>
      </c>
      <c r="LRB17" s="49" t="s">
        <v>629</v>
      </c>
      <c r="LRC17" s="96">
        <v>167</v>
      </c>
      <c r="LRD17" s="97">
        <v>20.96</v>
      </c>
      <c r="LRE17" s="99">
        <f>LRD17*LRC17</f>
        <v>3500.32</v>
      </c>
      <c r="LRF17" s="94">
        <f>LQY17-LRC17</f>
        <v>205</v>
      </c>
      <c r="LRG17" s="97">
        <v>16.77</v>
      </c>
      <c r="LRH17" s="99">
        <f>LRG17*LRF17</f>
        <v>3437.85</v>
      </c>
      <c r="LRI17" s="99">
        <f>LRH17+LRE17</f>
        <v>6938.17</v>
      </c>
      <c r="LRJ17" s="94"/>
      <c r="LRK17" s="99">
        <f>LRI17+LRJ17</f>
        <v>6938.17</v>
      </c>
      <c r="LRM17" s="49">
        <v>10</v>
      </c>
      <c r="LRN17" s="94" t="s">
        <v>631</v>
      </c>
      <c r="LRO17" s="49">
        <v>372</v>
      </c>
      <c r="LRP17" s="49" t="s">
        <v>625</v>
      </c>
      <c r="LRQ17" s="95" t="s">
        <v>632</v>
      </c>
      <c r="LRR17" s="49" t="s">
        <v>629</v>
      </c>
      <c r="LRS17" s="96">
        <v>167</v>
      </c>
      <c r="LRT17" s="97">
        <v>20.96</v>
      </c>
      <c r="LRU17" s="99">
        <f>LRT17*LRS17</f>
        <v>3500.32</v>
      </c>
      <c r="LRV17" s="94">
        <f>LRO17-LRS17</f>
        <v>205</v>
      </c>
      <c r="LRW17" s="97">
        <v>16.77</v>
      </c>
      <c r="LRX17" s="99">
        <f>LRW17*LRV17</f>
        <v>3437.85</v>
      </c>
      <c r="LRY17" s="99">
        <f>LRX17+LRU17</f>
        <v>6938.17</v>
      </c>
      <c r="LRZ17" s="94"/>
      <c r="LSA17" s="99">
        <f>LRY17+LRZ17</f>
        <v>6938.17</v>
      </c>
      <c r="LSC17" s="49">
        <v>10</v>
      </c>
      <c r="LSD17" s="94" t="s">
        <v>631</v>
      </c>
      <c r="LSE17" s="49">
        <v>372</v>
      </c>
      <c r="LSF17" s="49" t="s">
        <v>625</v>
      </c>
      <c r="LSG17" s="95" t="s">
        <v>632</v>
      </c>
      <c r="LSH17" s="49" t="s">
        <v>629</v>
      </c>
      <c r="LSI17" s="96">
        <v>167</v>
      </c>
      <c r="LSJ17" s="97">
        <v>20.96</v>
      </c>
      <c r="LSK17" s="99">
        <f>LSJ17*LSI17</f>
        <v>3500.32</v>
      </c>
      <c r="LSL17" s="94">
        <f>LSE17-LSI17</f>
        <v>205</v>
      </c>
      <c r="LSM17" s="97">
        <v>16.77</v>
      </c>
      <c r="LSN17" s="99">
        <f>LSM17*LSL17</f>
        <v>3437.85</v>
      </c>
      <c r="LSO17" s="99">
        <f>LSN17+LSK17</f>
        <v>6938.17</v>
      </c>
      <c r="LSP17" s="94"/>
      <c r="LSQ17" s="99">
        <f>LSO17+LSP17</f>
        <v>6938.17</v>
      </c>
      <c r="LSS17" s="49">
        <v>10</v>
      </c>
      <c r="LST17" s="94" t="s">
        <v>631</v>
      </c>
      <c r="LSU17" s="49">
        <v>372</v>
      </c>
      <c r="LSV17" s="49" t="s">
        <v>625</v>
      </c>
      <c r="LSW17" s="95" t="s">
        <v>632</v>
      </c>
      <c r="LSX17" s="49" t="s">
        <v>629</v>
      </c>
      <c r="LSY17" s="96">
        <v>167</v>
      </c>
      <c r="LSZ17" s="97">
        <v>20.96</v>
      </c>
      <c r="LTA17" s="99">
        <f>LSZ17*LSY17</f>
        <v>3500.32</v>
      </c>
      <c r="LTB17" s="94">
        <f>LSU17-LSY17</f>
        <v>205</v>
      </c>
      <c r="LTC17" s="97">
        <v>16.77</v>
      </c>
      <c r="LTD17" s="99">
        <f>LTC17*LTB17</f>
        <v>3437.85</v>
      </c>
      <c r="LTE17" s="99">
        <f>LTD17+LTA17</f>
        <v>6938.17</v>
      </c>
      <c r="LTF17" s="94"/>
      <c r="LTG17" s="99">
        <f>LTE17+LTF17</f>
        <v>6938.17</v>
      </c>
      <c r="LTI17" s="49">
        <v>10</v>
      </c>
      <c r="LTJ17" s="94" t="s">
        <v>631</v>
      </c>
      <c r="LTK17" s="49">
        <v>372</v>
      </c>
      <c r="LTL17" s="49" t="s">
        <v>625</v>
      </c>
      <c r="LTM17" s="95" t="s">
        <v>632</v>
      </c>
      <c r="LTN17" s="49" t="s">
        <v>629</v>
      </c>
      <c r="LTO17" s="96">
        <v>167</v>
      </c>
      <c r="LTP17" s="97">
        <v>20.96</v>
      </c>
      <c r="LTQ17" s="99">
        <f>LTP17*LTO17</f>
        <v>3500.32</v>
      </c>
      <c r="LTR17" s="94">
        <f>LTK17-LTO17</f>
        <v>205</v>
      </c>
      <c r="LTS17" s="97">
        <v>16.77</v>
      </c>
      <c r="LTT17" s="99">
        <f>LTS17*LTR17</f>
        <v>3437.85</v>
      </c>
      <c r="LTU17" s="99">
        <f>LTT17+LTQ17</f>
        <v>6938.17</v>
      </c>
      <c r="LTV17" s="94"/>
      <c r="LTW17" s="99">
        <f>LTU17+LTV17</f>
        <v>6938.17</v>
      </c>
      <c r="LTY17" s="49">
        <v>10</v>
      </c>
      <c r="LTZ17" s="94" t="s">
        <v>631</v>
      </c>
      <c r="LUA17" s="49">
        <v>372</v>
      </c>
      <c r="LUB17" s="49" t="s">
        <v>625</v>
      </c>
      <c r="LUC17" s="95" t="s">
        <v>632</v>
      </c>
      <c r="LUD17" s="49" t="s">
        <v>629</v>
      </c>
      <c r="LUE17" s="96">
        <v>167</v>
      </c>
      <c r="LUF17" s="97">
        <v>20.96</v>
      </c>
      <c r="LUG17" s="99">
        <f>LUF17*LUE17</f>
        <v>3500.32</v>
      </c>
      <c r="LUH17" s="94">
        <f>LUA17-LUE17</f>
        <v>205</v>
      </c>
      <c r="LUI17" s="97">
        <v>16.77</v>
      </c>
      <c r="LUJ17" s="99">
        <f>LUI17*LUH17</f>
        <v>3437.85</v>
      </c>
      <c r="LUK17" s="99">
        <f>LUJ17+LUG17</f>
        <v>6938.17</v>
      </c>
      <c r="LUL17" s="94"/>
      <c r="LUM17" s="99">
        <f>LUK17+LUL17</f>
        <v>6938.17</v>
      </c>
      <c r="LUO17" s="49">
        <v>10</v>
      </c>
      <c r="LUP17" s="94" t="s">
        <v>631</v>
      </c>
      <c r="LUQ17" s="49">
        <v>372</v>
      </c>
      <c r="LUR17" s="49" t="s">
        <v>625</v>
      </c>
      <c r="LUS17" s="95" t="s">
        <v>632</v>
      </c>
      <c r="LUT17" s="49" t="s">
        <v>629</v>
      </c>
      <c r="LUU17" s="96">
        <v>167</v>
      </c>
      <c r="LUV17" s="97">
        <v>20.96</v>
      </c>
      <c r="LUW17" s="99">
        <f>LUV17*LUU17</f>
        <v>3500.32</v>
      </c>
      <c r="LUX17" s="94">
        <f>LUQ17-LUU17</f>
        <v>205</v>
      </c>
      <c r="LUY17" s="97">
        <v>16.77</v>
      </c>
      <c r="LUZ17" s="99">
        <f>LUY17*LUX17</f>
        <v>3437.85</v>
      </c>
      <c r="LVA17" s="99">
        <f>LUZ17+LUW17</f>
        <v>6938.17</v>
      </c>
      <c r="LVB17" s="94"/>
      <c r="LVC17" s="99">
        <f>LVA17+LVB17</f>
        <v>6938.17</v>
      </c>
      <c r="LVE17" s="49">
        <v>10</v>
      </c>
      <c r="LVF17" s="94" t="s">
        <v>631</v>
      </c>
      <c r="LVG17" s="49">
        <v>372</v>
      </c>
      <c r="LVH17" s="49" t="s">
        <v>625</v>
      </c>
      <c r="LVI17" s="95" t="s">
        <v>632</v>
      </c>
      <c r="LVJ17" s="49" t="s">
        <v>629</v>
      </c>
      <c r="LVK17" s="96">
        <v>167</v>
      </c>
      <c r="LVL17" s="97">
        <v>20.96</v>
      </c>
      <c r="LVM17" s="99">
        <f>LVL17*LVK17</f>
        <v>3500.32</v>
      </c>
      <c r="LVN17" s="94">
        <f>LVG17-LVK17</f>
        <v>205</v>
      </c>
      <c r="LVO17" s="97">
        <v>16.77</v>
      </c>
      <c r="LVP17" s="99">
        <f>LVO17*LVN17</f>
        <v>3437.85</v>
      </c>
      <c r="LVQ17" s="99">
        <f>LVP17+LVM17</f>
        <v>6938.17</v>
      </c>
      <c r="LVR17" s="94"/>
      <c r="LVS17" s="99">
        <f>LVQ17+LVR17</f>
        <v>6938.17</v>
      </c>
      <c r="LVU17" s="49">
        <v>10</v>
      </c>
      <c r="LVV17" s="94" t="s">
        <v>631</v>
      </c>
      <c r="LVW17" s="49">
        <v>372</v>
      </c>
      <c r="LVX17" s="49" t="s">
        <v>625</v>
      </c>
      <c r="LVY17" s="95" t="s">
        <v>632</v>
      </c>
      <c r="LVZ17" s="49" t="s">
        <v>629</v>
      </c>
      <c r="LWA17" s="96">
        <v>167</v>
      </c>
      <c r="LWB17" s="97">
        <v>20.96</v>
      </c>
      <c r="LWC17" s="99">
        <f>LWB17*LWA17</f>
        <v>3500.32</v>
      </c>
      <c r="LWD17" s="94">
        <f>LVW17-LWA17</f>
        <v>205</v>
      </c>
      <c r="LWE17" s="97">
        <v>16.77</v>
      </c>
      <c r="LWF17" s="99">
        <f>LWE17*LWD17</f>
        <v>3437.85</v>
      </c>
      <c r="LWG17" s="99">
        <f>LWF17+LWC17</f>
        <v>6938.17</v>
      </c>
      <c r="LWH17" s="94"/>
      <c r="LWI17" s="99">
        <f>LWG17+LWH17</f>
        <v>6938.17</v>
      </c>
      <c r="LWK17" s="49">
        <v>10</v>
      </c>
      <c r="LWL17" s="94" t="s">
        <v>631</v>
      </c>
      <c r="LWM17" s="49">
        <v>372</v>
      </c>
      <c r="LWN17" s="49" t="s">
        <v>625</v>
      </c>
      <c r="LWO17" s="95" t="s">
        <v>632</v>
      </c>
      <c r="LWP17" s="49" t="s">
        <v>629</v>
      </c>
      <c r="LWQ17" s="96">
        <v>167</v>
      </c>
      <c r="LWR17" s="97">
        <v>20.96</v>
      </c>
      <c r="LWS17" s="99">
        <f>LWR17*LWQ17</f>
        <v>3500.32</v>
      </c>
      <c r="LWT17" s="94">
        <f>LWM17-LWQ17</f>
        <v>205</v>
      </c>
      <c r="LWU17" s="97">
        <v>16.77</v>
      </c>
      <c r="LWV17" s="99">
        <f>LWU17*LWT17</f>
        <v>3437.85</v>
      </c>
      <c r="LWW17" s="99">
        <f>LWV17+LWS17</f>
        <v>6938.17</v>
      </c>
      <c r="LWX17" s="94"/>
      <c r="LWY17" s="99">
        <f>LWW17+LWX17</f>
        <v>6938.17</v>
      </c>
      <c r="LXA17" s="49">
        <v>10</v>
      </c>
      <c r="LXB17" s="94" t="s">
        <v>631</v>
      </c>
      <c r="LXC17" s="49">
        <v>372</v>
      </c>
      <c r="LXD17" s="49" t="s">
        <v>625</v>
      </c>
      <c r="LXE17" s="95" t="s">
        <v>632</v>
      </c>
      <c r="LXF17" s="49" t="s">
        <v>629</v>
      </c>
      <c r="LXG17" s="96">
        <v>167</v>
      </c>
      <c r="LXH17" s="97">
        <v>20.96</v>
      </c>
      <c r="LXI17" s="99">
        <f>LXH17*LXG17</f>
        <v>3500.32</v>
      </c>
      <c r="LXJ17" s="94">
        <f>LXC17-LXG17</f>
        <v>205</v>
      </c>
      <c r="LXK17" s="97">
        <v>16.77</v>
      </c>
      <c r="LXL17" s="99">
        <f>LXK17*LXJ17</f>
        <v>3437.85</v>
      </c>
      <c r="LXM17" s="99">
        <f>LXL17+LXI17</f>
        <v>6938.17</v>
      </c>
      <c r="LXN17" s="94"/>
      <c r="LXO17" s="99">
        <f>LXM17+LXN17</f>
        <v>6938.17</v>
      </c>
      <c r="LXQ17" s="49">
        <v>10</v>
      </c>
      <c r="LXR17" s="94" t="s">
        <v>631</v>
      </c>
      <c r="LXS17" s="49">
        <v>372</v>
      </c>
      <c r="LXT17" s="49" t="s">
        <v>625</v>
      </c>
      <c r="LXU17" s="95" t="s">
        <v>632</v>
      </c>
      <c r="LXV17" s="49" t="s">
        <v>629</v>
      </c>
      <c r="LXW17" s="96">
        <v>167</v>
      </c>
      <c r="LXX17" s="97">
        <v>20.96</v>
      </c>
      <c r="LXY17" s="99">
        <f>LXX17*LXW17</f>
        <v>3500.32</v>
      </c>
      <c r="LXZ17" s="94">
        <f>LXS17-LXW17</f>
        <v>205</v>
      </c>
      <c r="LYA17" s="97">
        <v>16.77</v>
      </c>
      <c r="LYB17" s="99">
        <f>LYA17*LXZ17</f>
        <v>3437.85</v>
      </c>
      <c r="LYC17" s="99">
        <f>LYB17+LXY17</f>
        <v>6938.17</v>
      </c>
      <c r="LYD17" s="94"/>
      <c r="LYE17" s="99">
        <f>LYC17+LYD17</f>
        <v>6938.17</v>
      </c>
      <c r="LYG17" s="49">
        <v>10</v>
      </c>
      <c r="LYH17" s="94" t="s">
        <v>631</v>
      </c>
      <c r="LYI17" s="49">
        <v>372</v>
      </c>
      <c r="LYJ17" s="49" t="s">
        <v>625</v>
      </c>
      <c r="LYK17" s="95" t="s">
        <v>632</v>
      </c>
      <c r="LYL17" s="49" t="s">
        <v>629</v>
      </c>
      <c r="LYM17" s="96">
        <v>167</v>
      </c>
      <c r="LYN17" s="97">
        <v>20.96</v>
      </c>
      <c r="LYO17" s="99">
        <f>LYN17*LYM17</f>
        <v>3500.32</v>
      </c>
      <c r="LYP17" s="94">
        <f>LYI17-LYM17</f>
        <v>205</v>
      </c>
      <c r="LYQ17" s="97">
        <v>16.77</v>
      </c>
      <c r="LYR17" s="99">
        <f>LYQ17*LYP17</f>
        <v>3437.85</v>
      </c>
      <c r="LYS17" s="99">
        <f>LYR17+LYO17</f>
        <v>6938.17</v>
      </c>
      <c r="LYT17" s="94"/>
      <c r="LYU17" s="99">
        <f>LYS17+LYT17</f>
        <v>6938.17</v>
      </c>
      <c r="LYW17" s="49">
        <v>10</v>
      </c>
      <c r="LYX17" s="94" t="s">
        <v>631</v>
      </c>
      <c r="LYY17" s="49">
        <v>372</v>
      </c>
      <c r="LYZ17" s="49" t="s">
        <v>625</v>
      </c>
      <c r="LZA17" s="95" t="s">
        <v>632</v>
      </c>
      <c r="LZB17" s="49" t="s">
        <v>629</v>
      </c>
      <c r="LZC17" s="96">
        <v>167</v>
      </c>
      <c r="LZD17" s="97">
        <v>20.96</v>
      </c>
      <c r="LZE17" s="99">
        <f>LZD17*LZC17</f>
        <v>3500.32</v>
      </c>
      <c r="LZF17" s="94">
        <f>LYY17-LZC17</f>
        <v>205</v>
      </c>
      <c r="LZG17" s="97">
        <v>16.77</v>
      </c>
      <c r="LZH17" s="99">
        <f>LZG17*LZF17</f>
        <v>3437.85</v>
      </c>
      <c r="LZI17" s="99">
        <f>LZH17+LZE17</f>
        <v>6938.17</v>
      </c>
      <c r="LZJ17" s="94"/>
      <c r="LZK17" s="99">
        <f>LZI17+LZJ17</f>
        <v>6938.17</v>
      </c>
      <c r="LZM17" s="49">
        <v>10</v>
      </c>
      <c r="LZN17" s="94" t="s">
        <v>631</v>
      </c>
      <c r="LZO17" s="49">
        <v>372</v>
      </c>
      <c r="LZP17" s="49" t="s">
        <v>625</v>
      </c>
      <c r="LZQ17" s="95" t="s">
        <v>632</v>
      </c>
      <c r="LZR17" s="49" t="s">
        <v>629</v>
      </c>
      <c r="LZS17" s="96">
        <v>167</v>
      </c>
      <c r="LZT17" s="97">
        <v>20.96</v>
      </c>
      <c r="LZU17" s="99">
        <f>LZT17*LZS17</f>
        <v>3500.32</v>
      </c>
      <c r="LZV17" s="94">
        <f>LZO17-LZS17</f>
        <v>205</v>
      </c>
      <c r="LZW17" s="97">
        <v>16.77</v>
      </c>
      <c r="LZX17" s="99">
        <f>LZW17*LZV17</f>
        <v>3437.85</v>
      </c>
      <c r="LZY17" s="99">
        <f>LZX17+LZU17</f>
        <v>6938.17</v>
      </c>
      <c r="LZZ17" s="94"/>
      <c r="MAA17" s="99">
        <f>LZY17+LZZ17</f>
        <v>6938.17</v>
      </c>
      <c r="MAC17" s="49">
        <v>10</v>
      </c>
      <c r="MAD17" s="94" t="s">
        <v>631</v>
      </c>
      <c r="MAE17" s="49">
        <v>372</v>
      </c>
      <c r="MAF17" s="49" t="s">
        <v>625</v>
      </c>
      <c r="MAG17" s="95" t="s">
        <v>632</v>
      </c>
      <c r="MAH17" s="49" t="s">
        <v>629</v>
      </c>
      <c r="MAI17" s="96">
        <v>167</v>
      </c>
      <c r="MAJ17" s="97">
        <v>20.96</v>
      </c>
      <c r="MAK17" s="99">
        <f>MAJ17*MAI17</f>
        <v>3500.32</v>
      </c>
      <c r="MAL17" s="94">
        <f>MAE17-MAI17</f>
        <v>205</v>
      </c>
      <c r="MAM17" s="97">
        <v>16.77</v>
      </c>
      <c r="MAN17" s="99">
        <f>MAM17*MAL17</f>
        <v>3437.85</v>
      </c>
      <c r="MAO17" s="99">
        <f>MAN17+MAK17</f>
        <v>6938.17</v>
      </c>
      <c r="MAP17" s="94"/>
      <c r="MAQ17" s="99">
        <f>MAO17+MAP17</f>
        <v>6938.17</v>
      </c>
      <c r="MAS17" s="49">
        <v>10</v>
      </c>
      <c r="MAT17" s="94" t="s">
        <v>631</v>
      </c>
      <c r="MAU17" s="49">
        <v>372</v>
      </c>
      <c r="MAV17" s="49" t="s">
        <v>625</v>
      </c>
      <c r="MAW17" s="95" t="s">
        <v>632</v>
      </c>
      <c r="MAX17" s="49" t="s">
        <v>629</v>
      </c>
      <c r="MAY17" s="96">
        <v>167</v>
      </c>
      <c r="MAZ17" s="97">
        <v>20.96</v>
      </c>
      <c r="MBA17" s="99">
        <f>MAZ17*MAY17</f>
        <v>3500.32</v>
      </c>
      <c r="MBB17" s="94">
        <f>MAU17-MAY17</f>
        <v>205</v>
      </c>
      <c r="MBC17" s="97">
        <v>16.77</v>
      </c>
      <c r="MBD17" s="99">
        <f>MBC17*MBB17</f>
        <v>3437.85</v>
      </c>
      <c r="MBE17" s="99">
        <f>MBD17+MBA17</f>
        <v>6938.17</v>
      </c>
      <c r="MBF17" s="94"/>
      <c r="MBG17" s="99">
        <f>MBE17+MBF17</f>
        <v>6938.17</v>
      </c>
      <c r="MBI17" s="49">
        <v>10</v>
      </c>
      <c r="MBJ17" s="94" t="s">
        <v>631</v>
      </c>
      <c r="MBK17" s="49">
        <v>372</v>
      </c>
      <c r="MBL17" s="49" t="s">
        <v>625</v>
      </c>
      <c r="MBM17" s="95" t="s">
        <v>632</v>
      </c>
      <c r="MBN17" s="49" t="s">
        <v>629</v>
      </c>
      <c r="MBO17" s="96">
        <v>167</v>
      </c>
      <c r="MBP17" s="97">
        <v>20.96</v>
      </c>
      <c r="MBQ17" s="99">
        <f>MBP17*MBO17</f>
        <v>3500.32</v>
      </c>
      <c r="MBR17" s="94">
        <f>MBK17-MBO17</f>
        <v>205</v>
      </c>
      <c r="MBS17" s="97">
        <v>16.77</v>
      </c>
      <c r="MBT17" s="99">
        <f>MBS17*MBR17</f>
        <v>3437.85</v>
      </c>
      <c r="MBU17" s="99">
        <f>MBT17+MBQ17</f>
        <v>6938.17</v>
      </c>
      <c r="MBV17" s="94"/>
      <c r="MBW17" s="99">
        <f>MBU17+MBV17</f>
        <v>6938.17</v>
      </c>
      <c r="MBY17" s="49">
        <v>10</v>
      </c>
      <c r="MBZ17" s="94" t="s">
        <v>631</v>
      </c>
      <c r="MCA17" s="49">
        <v>372</v>
      </c>
      <c r="MCB17" s="49" t="s">
        <v>625</v>
      </c>
      <c r="MCC17" s="95" t="s">
        <v>632</v>
      </c>
      <c r="MCD17" s="49" t="s">
        <v>629</v>
      </c>
      <c r="MCE17" s="96">
        <v>167</v>
      </c>
      <c r="MCF17" s="97">
        <v>20.96</v>
      </c>
      <c r="MCG17" s="99">
        <f>MCF17*MCE17</f>
        <v>3500.32</v>
      </c>
      <c r="MCH17" s="94">
        <f>MCA17-MCE17</f>
        <v>205</v>
      </c>
      <c r="MCI17" s="97">
        <v>16.77</v>
      </c>
      <c r="MCJ17" s="99">
        <f>MCI17*MCH17</f>
        <v>3437.85</v>
      </c>
      <c r="MCK17" s="99">
        <f>MCJ17+MCG17</f>
        <v>6938.17</v>
      </c>
      <c r="MCL17" s="94"/>
      <c r="MCM17" s="99">
        <f>MCK17+MCL17</f>
        <v>6938.17</v>
      </c>
      <c r="MCO17" s="49">
        <v>10</v>
      </c>
      <c r="MCP17" s="94" t="s">
        <v>631</v>
      </c>
      <c r="MCQ17" s="49">
        <v>372</v>
      </c>
      <c r="MCR17" s="49" t="s">
        <v>625</v>
      </c>
      <c r="MCS17" s="95" t="s">
        <v>632</v>
      </c>
      <c r="MCT17" s="49" t="s">
        <v>629</v>
      </c>
      <c r="MCU17" s="96">
        <v>167</v>
      </c>
      <c r="MCV17" s="97">
        <v>20.96</v>
      </c>
      <c r="MCW17" s="99">
        <f>MCV17*MCU17</f>
        <v>3500.32</v>
      </c>
      <c r="MCX17" s="94">
        <f>MCQ17-MCU17</f>
        <v>205</v>
      </c>
      <c r="MCY17" s="97">
        <v>16.77</v>
      </c>
      <c r="MCZ17" s="99">
        <f>MCY17*MCX17</f>
        <v>3437.85</v>
      </c>
      <c r="MDA17" s="99">
        <f>MCZ17+MCW17</f>
        <v>6938.17</v>
      </c>
      <c r="MDB17" s="94"/>
      <c r="MDC17" s="99">
        <f>MDA17+MDB17</f>
        <v>6938.17</v>
      </c>
      <c r="MDE17" s="49">
        <v>10</v>
      </c>
      <c r="MDF17" s="94" t="s">
        <v>631</v>
      </c>
      <c r="MDG17" s="49">
        <v>372</v>
      </c>
      <c r="MDH17" s="49" t="s">
        <v>625</v>
      </c>
      <c r="MDI17" s="95" t="s">
        <v>632</v>
      </c>
      <c r="MDJ17" s="49" t="s">
        <v>629</v>
      </c>
      <c r="MDK17" s="96">
        <v>167</v>
      </c>
      <c r="MDL17" s="97">
        <v>20.96</v>
      </c>
      <c r="MDM17" s="99">
        <f>MDL17*MDK17</f>
        <v>3500.32</v>
      </c>
      <c r="MDN17" s="94">
        <f>MDG17-MDK17</f>
        <v>205</v>
      </c>
      <c r="MDO17" s="97">
        <v>16.77</v>
      </c>
      <c r="MDP17" s="99">
        <f>MDO17*MDN17</f>
        <v>3437.85</v>
      </c>
      <c r="MDQ17" s="99">
        <f>MDP17+MDM17</f>
        <v>6938.17</v>
      </c>
      <c r="MDR17" s="94"/>
      <c r="MDS17" s="99">
        <f>MDQ17+MDR17</f>
        <v>6938.17</v>
      </c>
      <c r="MDU17" s="49">
        <v>10</v>
      </c>
      <c r="MDV17" s="94" t="s">
        <v>631</v>
      </c>
      <c r="MDW17" s="49">
        <v>372</v>
      </c>
      <c r="MDX17" s="49" t="s">
        <v>625</v>
      </c>
      <c r="MDY17" s="95" t="s">
        <v>632</v>
      </c>
      <c r="MDZ17" s="49" t="s">
        <v>629</v>
      </c>
      <c r="MEA17" s="96">
        <v>167</v>
      </c>
      <c r="MEB17" s="97">
        <v>20.96</v>
      </c>
      <c r="MEC17" s="99">
        <f>MEB17*MEA17</f>
        <v>3500.32</v>
      </c>
      <c r="MED17" s="94">
        <f>MDW17-MEA17</f>
        <v>205</v>
      </c>
      <c r="MEE17" s="97">
        <v>16.77</v>
      </c>
      <c r="MEF17" s="99">
        <f>MEE17*MED17</f>
        <v>3437.85</v>
      </c>
      <c r="MEG17" s="99">
        <f>MEF17+MEC17</f>
        <v>6938.17</v>
      </c>
      <c r="MEH17" s="94"/>
      <c r="MEI17" s="99">
        <f>MEG17+MEH17</f>
        <v>6938.17</v>
      </c>
      <c r="MEK17" s="49">
        <v>10</v>
      </c>
      <c r="MEL17" s="94" t="s">
        <v>631</v>
      </c>
      <c r="MEM17" s="49">
        <v>372</v>
      </c>
      <c r="MEN17" s="49" t="s">
        <v>625</v>
      </c>
      <c r="MEO17" s="95" t="s">
        <v>632</v>
      </c>
      <c r="MEP17" s="49" t="s">
        <v>629</v>
      </c>
      <c r="MEQ17" s="96">
        <v>167</v>
      </c>
      <c r="MER17" s="97">
        <v>20.96</v>
      </c>
      <c r="MES17" s="99">
        <f>MER17*MEQ17</f>
        <v>3500.32</v>
      </c>
      <c r="MET17" s="94">
        <f>MEM17-MEQ17</f>
        <v>205</v>
      </c>
      <c r="MEU17" s="97">
        <v>16.77</v>
      </c>
      <c r="MEV17" s="99">
        <f>MEU17*MET17</f>
        <v>3437.85</v>
      </c>
      <c r="MEW17" s="99">
        <f>MEV17+MES17</f>
        <v>6938.17</v>
      </c>
      <c r="MEX17" s="94"/>
      <c r="MEY17" s="99">
        <f>MEW17+MEX17</f>
        <v>6938.17</v>
      </c>
      <c r="MFA17" s="49">
        <v>10</v>
      </c>
      <c r="MFB17" s="94" t="s">
        <v>631</v>
      </c>
      <c r="MFC17" s="49">
        <v>372</v>
      </c>
      <c r="MFD17" s="49" t="s">
        <v>625</v>
      </c>
      <c r="MFE17" s="95" t="s">
        <v>632</v>
      </c>
      <c r="MFF17" s="49" t="s">
        <v>629</v>
      </c>
      <c r="MFG17" s="96">
        <v>167</v>
      </c>
      <c r="MFH17" s="97">
        <v>20.96</v>
      </c>
      <c r="MFI17" s="99">
        <f>MFH17*MFG17</f>
        <v>3500.32</v>
      </c>
      <c r="MFJ17" s="94">
        <f>MFC17-MFG17</f>
        <v>205</v>
      </c>
      <c r="MFK17" s="97">
        <v>16.77</v>
      </c>
      <c r="MFL17" s="99">
        <f>MFK17*MFJ17</f>
        <v>3437.85</v>
      </c>
      <c r="MFM17" s="99">
        <f>MFL17+MFI17</f>
        <v>6938.17</v>
      </c>
      <c r="MFN17" s="94"/>
      <c r="MFO17" s="99">
        <f>MFM17+MFN17</f>
        <v>6938.17</v>
      </c>
      <c r="MFQ17" s="49">
        <v>10</v>
      </c>
      <c r="MFR17" s="94" t="s">
        <v>631</v>
      </c>
      <c r="MFS17" s="49">
        <v>372</v>
      </c>
      <c r="MFT17" s="49" t="s">
        <v>625</v>
      </c>
      <c r="MFU17" s="95" t="s">
        <v>632</v>
      </c>
      <c r="MFV17" s="49" t="s">
        <v>629</v>
      </c>
      <c r="MFW17" s="96">
        <v>167</v>
      </c>
      <c r="MFX17" s="97">
        <v>20.96</v>
      </c>
      <c r="MFY17" s="99">
        <f>MFX17*MFW17</f>
        <v>3500.32</v>
      </c>
      <c r="MFZ17" s="94">
        <f>MFS17-MFW17</f>
        <v>205</v>
      </c>
      <c r="MGA17" s="97">
        <v>16.77</v>
      </c>
      <c r="MGB17" s="99">
        <f>MGA17*MFZ17</f>
        <v>3437.85</v>
      </c>
      <c r="MGC17" s="99">
        <f>MGB17+MFY17</f>
        <v>6938.17</v>
      </c>
      <c r="MGD17" s="94"/>
      <c r="MGE17" s="99">
        <f>MGC17+MGD17</f>
        <v>6938.17</v>
      </c>
      <c r="MGG17" s="49">
        <v>10</v>
      </c>
      <c r="MGH17" s="94" t="s">
        <v>631</v>
      </c>
      <c r="MGI17" s="49">
        <v>372</v>
      </c>
      <c r="MGJ17" s="49" t="s">
        <v>625</v>
      </c>
      <c r="MGK17" s="95" t="s">
        <v>632</v>
      </c>
      <c r="MGL17" s="49" t="s">
        <v>629</v>
      </c>
      <c r="MGM17" s="96">
        <v>167</v>
      </c>
      <c r="MGN17" s="97">
        <v>20.96</v>
      </c>
      <c r="MGO17" s="99">
        <f>MGN17*MGM17</f>
        <v>3500.32</v>
      </c>
      <c r="MGP17" s="94">
        <f>MGI17-MGM17</f>
        <v>205</v>
      </c>
      <c r="MGQ17" s="97">
        <v>16.77</v>
      </c>
      <c r="MGR17" s="99">
        <f>MGQ17*MGP17</f>
        <v>3437.85</v>
      </c>
      <c r="MGS17" s="99">
        <f>MGR17+MGO17</f>
        <v>6938.17</v>
      </c>
      <c r="MGT17" s="94"/>
      <c r="MGU17" s="99">
        <f>MGS17+MGT17</f>
        <v>6938.17</v>
      </c>
      <c r="MGW17" s="49">
        <v>10</v>
      </c>
      <c r="MGX17" s="94" t="s">
        <v>631</v>
      </c>
      <c r="MGY17" s="49">
        <v>372</v>
      </c>
      <c r="MGZ17" s="49" t="s">
        <v>625</v>
      </c>
      <c r="MHA17" s="95" t="s">
        <v>632</v>
      </c>
      <c r="MHB17" s="49" t="s">
        <v>629</v>
      </c>
      <c r="MHC17" s="96">
        <v>167</v>
      </c>
      <c r="MHD17" s="97">
        <v>20.96</v>
      </c>
      <c r="MHE17" s="99">
        <f>MHD17*MHC17</f>
        <v>3500.32</v>
      </c>
      <c r="MHF17" s="94">
        <f>MGY17-MHC17</f>
        <v>205</v>
      </c>
      <c r="MHG17" s="97">
        <v>16.77</v>
      </c>
      <c r="MHH17" s="99">
        <f>MHG17*MHF17</f>
        <v>3437.85</v>
      </c>
      <c r="MHI17" s="99">
        <f>MHH17+MHE17</f>
        <v>6938.17</v>
      </c>
      <c r="MHJ17" s="94"/>
      <c r="MHK17" s="99">
        <f>MHI17+MHJ17</f>
        <v>6938.17</v>
      </c>
      <c r="MHM17" s="49">
        <v>10</v>
      </c>
      <c r="MHN17" s="94" t="s">
        <v>631</v>
      </c>
      <c r="MHO17" s="49">
        <v>372</v>
      </c>
      <c r="MHP17" s="49" t="s">
        <v>625</v>
      </c>
      <c r="MHQ17" s="95" t="s">
        <v>632</v>
      </c>
      <c r="MHR17" s="49" t="s">
        <v>629</v>
      </c>
      <c r="MHS17" s="96">
        <v>167</v>
      </c>
      <c r="MHT17" s="97">
        <v>20.96</v>
      </c>
      <c r="MHU17" s="99">
        <f>MHT17*MHS17</f>
        <v>3500.32</v>
      </c>
      <c r="MHV17" s="94">
        <f>MHO17-MHS17</f>
        <v>205</v>
      </c>
      <c r="MHW17" s="97">
        <v>16.77</v>
      </c>
      <c r="MHX17" s="99">
        <f>MHW17*MHV17</f>
        <v>3437.85</v>
      </c>
      <c r="MHY17" s="99">
        <f>MHX17+MHU17</f>
        <v>6938.17</v>
      </c>
      <c r="MHZ17" s="94"/>
      <c r="MIA17" s="99">
        <f>MHY17+MHZ17</f>
        <v>6938.17</v>
      </c>
      <c r="MIC17" s="49">
        <v>10</v>
      </c>
      <c r="MID17" s="94" t="s">
        <v>631</v>
      </c>
      <c r="MIE17" s="49">
        <v>372</v>
      </c>
      <c r="MIF17" s="49" t="s">
        <v>625</v>
      </c>
      <c r="MIG17" s="95" t="s">
        <v>632</v>
      </c>
      <c r="MIH17" s="49" t="s">
        <v>629</v>
      </c>
      <c r="MII17" s="96">
        <v>167</v>
      </c>
      <c r="MIJ17" s="97">
        <v>20.96</v>
      </c>
      <c r="MIK17" s="99">
        <f>MIJ17*MII17</f>
        <v>3500.32</v>
      </c>
      <c r="MIL17" s="94">
        <f>MIE17-MII17</f>
        <v>205</v>
      </c>
      <c r="MIM17" s="97">
        <v>16.77</v>
      </c>
      <c r="MIN17" s="99">
        <f>MIM17*MIL17</f>
        <v>3437.85</v>
      </c>
      <c r="MIO17" s="99">
        <f>MIN17+MIK17</f>
        <v>6938.17</v>
      </c>
      <c r="MIP17" s="94"/>
      <c r="MIQ17" s="99">
        <f>MIO17+MIP17</f>
        <v>6938.17</v>
      </c>
      <c r="MIS17" s="49">
        <v>10</v>
      </c>
      <c r="MIT17" s="94" t="s">
        <v>631</v>
      </c>
      <c r="MIU17" s="49">
        <v>372</v>
      </c>
      <c r="MIV17" s="49" t="s">
        <v>625</v>
      </c>
      <c r="MIW17" s="95" t="s">
        <v>632</v>
      </c>
      <c r="MIX17" s="49" t="s">
        <v>629</v>
      </c>
      <c r="MIY17" s="96">
        <v>167</v>
      </c>
      <c r="MIZ17" s="97">
        <v>20.96</v>
      </c>
      <c r="MJA17" s="99">
        <f>MIZ17*MIY17</f>
        <v>3500.32</v>
      </c>
      <c r="MJB17" s="94">
        <f>MIU17-MIY17</f>
        <v>205</v>
      </c>
      <c r="MJC17" s="97">
        <v>16.77</v>
      </c>
      <c r="MJD17" s="99">
        <f>MJC17*MJB17</f>
        <v>3437.85</v>
      </c>
      <c r="MJE17" s="99">
        <f>MJD17+MJA17</f>
        <v>6938.17</v>
      </c>
      <c r="MJF17" s="94"/>
      <c r="MJG17" s="99">
        <f>MJE17+MJF17</f>
        <v>6938.17</v>
      </c>
      <c r="MJI17" s="49">
        <v>10</v>
      </c>
      <c r="MJJ17" s="94" t="s">
        <v>631</v>
      </c>
      <c r="MJK17" s="49">
        <v>372</v>
      </c>
      <c r="MJL17" s="49" t="s">
        <v>625</v>
      </c>
      <c r="MJM17" s="95" t="s">
        <v>632</v>
      </c>
      <c r="MJN17" s="49" t="s">
        <v>629</v>
      </c>
      <c r="MJO17" s="96">
        <v>167</v>
      </c>
      <c r="MJP17" s="97">
        <v>20.96</v>
      </c>
      <c r="MJQ17" s="99">
        <f>MJP17*MJO17</f>
        <v>3500.32</v>
      </c>
      <c r="MJR17" s="94">
        <f>MJK17-MJO17</f>
        <v>205</v>
      </c>
      <c r="MJS17" s="97">
        <v>16.77</v>
      </c>
      <c r="MJT17" s="99">
        <f>MJS17*MJR17</f>
        <v>3437.85</v>
      </c>
      <c r="MJU17" s="99">
        <f>MJT17+MJQ17</f>
        <v>6938.17</v>
      </c>
      <c r="MJV17" s="94"/>
      <c r="MJW17" s="99">
        <f>MJU17+MJV17</f>
        <v>6938.17</v>
      </c>
      <c r="MJY17" s="49">
        <v>10</v>
      </c>
      <c r="MJZ17" s="94" t="s">
        <v>631</v>
      </c>
      <c r="MKA17" s="49">
        <v>372</v>
      </c>
      <c r="MKB17" s="49" t="s">
        <v>625</v>
      </c>
      <c r="MKC17" s="95" t="s">
        <v>632</v>
      </c>
      <c r="MKD17" s="49" t="s">
        <v>629</v>
      </c>
      <c r="MKE17" s="96">
        <v>167</v>
      </c>
      <c r="MKF17" s="97">
        <v>20.96</v>
      </c>
      <c r="MKG17" s="99">
        <f>MKF17*MKE17</f>
        <v>3500.32</v>
      </c>
      <c r="MKH17" s="94">
        <f>MKA17-MKE17</f>
        <v>205</v>
      </c>
      <c r="MKI17" s="97">
        <v>16.77</v>
      </c>
      <c r="MKJ17" s="99">
        <f>MKI17*MKH17</f>
        <v>3437.85</v>
      </c>
      <c r="MKK17" s="99">
        <f>MKJ17+MKG17</f>
        <v>6938.17</v>
      </c>
      <c r="MKL17" s="94"/>
      <c r="MKM17" s="99">
        <f>MKK17+MKL17</f>
        <v>6938.17</v>
      </c>
      <c r="MKO17" s="49">
        <v>10</v>
      </c>
      <c r="MKP17" s="94" t="s">
        <v>631</v>
      </c>
      <c r="MKQ17" s="49">
        <v>372</v>
      </c>
      <c r="MKR17" s="49" t="s">
        <v>625</v>
      </c>
      <c r="MKS17" s="95" t="s">
        <v>632</v>
      </c>
      <c r="MKT17" s="49" t="s">
        <v>629</v>
      </c>
      <c r="MKU17" s="96">
        <v>167</v>
      </c>
      <c r="MKV17" s="97">
        <v>20.96</v>
      </c>
      <c r="MKW17" s="99">
        <f>MKV17*MKU17</f>
        <v>3500.32</v>
      </c>
      <c r="MKX17" s="94">
        <f>MKQ17-MKU17</f>
        <v>205</v>
      </c>
      <c r="MKY17" s="97">
        <v>16.77</v>
      </c>
      <c r="MKZ17" s="99">
        <f>MKY17*MKX17</f>
        <v>3437.85</v>
      </c>
      <c r="MLA17" s="99">
        <f>MKZ17+MKW17</f>
        <v>6938.17</v>
      </c>
      <c r="MLB17" s="94"/>
      <c r="MLC17" s="99">
        <f>MLA17+MLB17</f>
        <v>6938.17</v>
      </c>
      <c r="MLE17" s="49">
        <v>10</v>
      </c>
      <c r="MLF17" s="94" t="s">
        <v>631</v>
      </c>
      <c r="MLG17" s="49">
        <v>372</v>
      </c>
      <c r="MLH17" s="49" t="s">
        <v>625</v>
      </c>
      <c r="MLI17" s="95" t="s">
        <v>632</v>
      </c>
      <c r="MLJ17" s="49" t="s">
        <v>629</v>
      </c>
      <c r="MLK17" s="96">
        <v>167</v>
      </c>
      <c r="MLL17" s="97">
        <v>20.96</v>
      </c>
      <c r="MLM17" s="99">
        <f>MLL17*MLK17</f>
        <v>3500.32</v>
      </c>
      <c r="MLN17" s="94">
        <f>MLG17-MLK17</f>
        <v>205</v>
      </c>
      <c r="MLO17" s="97">
        <v>16.77</v>
      </c>
      <c r="MLP17" s="99">
        <f>MLO17*MLN17</f>
        <v>3437.85</v>
      </c>
      <c r="MLQ17" s="99">
        <f>MLP17+MLM17</f>
        <v>6938.17</v>
      </c>
      <c r="MLR17" s="94"/>
      <c r="MLS17" s="99">
        <f>MLQ17+MLR17</f>
        <v>6938.17</v>
      </c>
      <c r="MLU17" s="49">
        <v>10</v>
      </c>
      <c r="MLV17" s="94" t="s">
        <v>631</v>
      </c>
      <c r="MLW17" s="49">
        <v>372</v>
      </c>
      <c r="MLX17" s="49" t="s">
        <v>625</v>
      </c>
      <c r="MLY17" s="95" t="s">
        <v>632</v>
      </c>
      <c r="MLZ17" s="49" t="s">
        <v>629</v>
      </c>
      <c r="MMA17" s="96">
        <v>167</v>
      </c>
      <c r="MMB17" s="97">
        <v>20.96</v>
      </c>
      <c r="MMC17" s="99">
        <f>MMB17*MMA17</f>
        <v>3500.32</v>
      </c>
      <c r="MMD17" s="94">
        <f>MLW17-MMA17</f>
        <v>205</v>
      </c>
      <c r="MME17" s="97">
        <v>16.77</v>
      </c>
      <c r="MMF17" s="99">
        <f>MME17*MMD17</f>
        <v>3437.85</v>
      </c>
      <c r="MMG17" s="99">
        <f>MMF17+MMC17</f>
        <v>6938.17</v>
      </c>
      <c r="MMH17" s="94"/>
      <c r="MMI17" s="99">
        <f>MMG17+MMH17</f>
        <v>6938.17</v>
      </c>
      <c r="MMK17" s="49">
        <v>10</v>
      </c>
      <c r="MML17" s="94" t="s">
        <v>631</v>
      </c>
      <c r="MMM17" s="49">
        <v>372</v>
      </c>
      <c r="MMN17" s="49" t="s">
        <v>625</v>
      </c>
      <c r="MMO17" s="95" t="s">
        <v>632</v>
      </c>
      <c r="MMP17" s="49" t="s">
        <v>629</v>
      </c>
      <c r="MMQ17" s="96">
        <v>167</v>
      </c>
      <c r="MMR17" s="97">
        <v>20.96</v>
      </c>
      <c r="MMS17" s="99">
        <f>MMR17*MMQ17</f>
        <v>3500.32</v>
      </c>
      <c r="MMT17" s="94">
        <f>MMM17-MMQ17</f>
        <v>205</v>
      </c>
      <c r="MMU17" s="97">
        <v>16.77</v>
      </c>
      <c r="MMV17" s="99">
        <f>MMU17*MMT17</f>
        <v>3437.85</v>
      </c>
      <c r="MMW17" s="99">
        <f>MMV17+MMS17</f>
        <v>6938.17</v>
      </c>
      <c r="MMX17" s="94"/>
      <c r="MMY17" s="99">
        <f>MMW17+MMX17</f>
        <v>6938.17</v>
      </c>
      <c r="MNA17" s="49">
        <v>10</v>
      </c>
      <c r="MNB17" s="94" t="s">
        <v>631</v>
      </c>
      <c r="MNC17" s="49">
        <v>372</v>
      </c>
      <c r="MND17" s="49" t="s">
        <v>625</v>
      </c>
      <c r="MNE17" s="95" t="s">
        <v>632</v>
      </c>
      <c r="MNF17" s="49" t="s">
        <v>629</v>
      </c>
      <c r="MNG17" s="96">
        <v>167</v>
      </c>
      <c r="MNH17" s="97">
        <v>20.96</v>
      </c>
      <c r="MNI17" s="99">
        <f>MNH17*MNG17</f>
        <v>3500.32</v>
      </c>
      <c r="MNJ17" s="94">
        <f>MNC17-MNG17</f>
        <v>205</v>
      </c>
      <c r="MNK17" s="97">
        <v>16.77</v>
      </c>
      <c r="MNL17" s="99">
        <f>MNK17*MNJ17</f>
        <v>3437.85</v>
      </c>
      <c r="MNM17" s="99">
        <f>MNL17+MNI17</f>
        <v>6938.17</v>
      </c>
      <c r="MNN17" s="94"/>
      <c r="MNO17" s="99">
        <f>MNM17+MNN17</f>
        <v>6938.17</v>
      </c>
      <c r="MNQ17" s="49">
        <v>10</v>
      </c>
      <c r="MNR17" s="94" t="s">
        <v>631</v>
      </c>
      <c r="MNS17" s="49">
        <v>372</v>
      </c>
      <c r="MNT17" s="49" t="s">
        <v>625</v>
      </c>
      <c r="MNU17" s="95" t="s">
        <v>632</v>
      </c>
      <c r="MNV17" s="49" t="s">
        <v>629</v>
      </c>
      <c r="MNW17" s="96">
        <v>167</v>
      </c>
      <c r="MNX17" s="97">
        <v>20.96</v>
      </c>
      <c r="MNY17" s="99">
        <f>MNX17*MNW17</f>
        <v>3500.32</v>
      </c>
      <c r="MNZ17" s="94">
        <f>MNS17-MNW17</f>
        <v>205</v>
      </c>
      <c r="MOA17" s="97">
        <v>16.77</v>
      </c>
      <c r="MOB17" s="99">
        <f>MOA17*MNZ17</f>
        <v>3437.85</v>
      </c>
      <c r="MOC17" s="99">
        <f>MOB17+MNY17</f>
        <v>6938.17</v>
      </c>
      <c r="MOD17" s="94"/>
      <c r="MOE17" s="99">
        <f>MOC17+MOD17</f>
        <v>6938.17</v>
      </c>
      <c r="MOG17" s="49">
        <v>10</v>
      </c>
      <c r="MOH17" s="94" t="s">
        <v>631</v>
      </c>
      <c r="MOI17" s="49">
        <v>372</v>
      </c>
      <c r="MOJ17" s="49" t="s">
        <v>625</v>
      </c>
      <c r="MOK17" s="95" t="s">
        <v>632</v>
      </c>
      <c r="MOL17" s="49" t="s">
        <v>629</v>
      </c>
      <c r="MOM17" s="96">
        <v>167</v>
      </c>
      <c r="MON17" s="97">
        <v>20.96</v>
      </c>
      <c r="MOO17" s="99">
        <f>MON17*MOM17</f>
        <v>3500.32</v>
      </c>
      <c r="MOP17" s="94">
        <f>MOI17-MOM17</f>
        <v>205</v>
      </c>
      <c r="MOQ17" s="97">
        <v>16.77</v>
      </c>
      <c r="MOR17" s="99">
        <f>MOQ17*MOP17</f>
        <v>3437.85</v>
      </c>
      <c r="MOS17" s="99">
        <f>MOR17+MOO17</f>
        <v>6938.17</v>
      </c>
      <c r="MOT17" s="94"/>
      <c r="MOU17" s="99">
        <f>MOS17+MOT17</f>
        <v>6938.17</v>
      </c>
      <c r="MOW17" s="49">
        <v>10</v>
      </c>
      <c r="MOX17" s="94" t="s">
        <v>631</v>
      </c>
      <c r="MOY17" s="49">
        <v>372</v>
      </c>
      <c r="MOZ17" s="49" t="s">
        <v>625</v>
      </c>
      <c r="MPA17" s="95" t="s">
        <v>632</v>
      </c>
      <c r="MPB17" s="49" t="s">
        <v>629</v>
      </c>
      <c r="MPC17" s="96">
        <v>167</v>
      </c>
      <c r="MPD17" s="97">
        <v>20.96</v>
      </c>
      <c r="MPE17" s="99">
        <f>MPD17*MPC17</f>
        <v>3500.32</v>
      </c>
      <c r="MPF17" s="94">
        <f>MOY17-MPC17</f>
        <v>205</v>
      </c>
      <c r="MPG17" s="97">
        <v>16.77</v>
      </c>
      <c r="MPH17" s="99">
        <f>MPG17*MPF17</f>
        <v>3437.85</v>
      </c>
      <c r="MPI17" s="99">
        <f>MPH17+MPE17</f>
        <v>6938.17</v>
      </c>
      <c r="MPJ17" s="94"/>
      <c r="MPK17" s="99">
        <f>MPI17+MPJ17</f>
        <v>6938.17</v>
      </c>
      <c r="MPM17" s="49">
        <v>10</v>
      </c>
      <c r="MPN17" s="94" t="s">
        <v>631</v>
      </c>
      <c r="MPO17" s="49">
        <v>372</v>
      </c>
      <c r="MPP17" s="49" t="s">
        <v>625</v>
      </c>
      <c r="MPQ17" s="95" t="s">
        <v>632</v>
      </c>
      <c r="MPR17" s="49" t="s">
        <v>629</v>
      </c>
      <c r="MPS17" s="96">
        <v>167</v>
      </c>
      <c r="MPT17" s="97">
        <v>20.96</v>
      </c>
      <c r="MPU17" s="99">
        <f>MPT17*MPS17</f>
        <v>3500.32</v>
      </c>
      <c r="MPV17" s="94">
        <f>MPO17-MPS17</f>
        <v>205</v>
      </c>
      <c r="MPW17" s="97">
        <v>16.77</v>
      </c>
      <c r="MPX17" s="99">
        <f>MPW17*MPV17</f>
        <v>3437.85</v>
      </c>
      <c r="MPY17" s="99">
        <f>MPX17+MPU17</f>
        <v>6938.17</v>
      </c>
      <c r="MPZ17" s="94"/>
      <c r="MQA17" s="99">
        <f>MPY17+MPZ17</f>
        <v>6938.17</v>
      </c>
      <c r="MQC17" s="49">
        <v>10</v>
      </c>
      <c r="MQD17" s="94" t="s">
        <v>631</v>
      </c>
      <c r="MQE17" s="49">
        <v>372</v>
      </c>
      <c r="MQF17" s="49" t="s">
        <v>625</v>
      </c>
      <c r="MQG17" s="95" t="s">
        <v>632</v>
      </c>
      <c r="MQH17" s="49" t="s">
        <v>629</v>
      </c>
      <c r="MQI17" s="96">
        <v>167</v>
      </c>
      <c r="MQJ17" s="97">
        <v>20.96</v>
      </c>
      <c r="MQK17" s="99">
        <f>MQJ17*MQI17</f>
        <v>3500.32</v>
      </c>
      <c r="MQL17" s="94">
        <f>MQE17-MQI17</f>
        <v>205</v>
      </c>
      <c r="MQM17" s="97">
        <v>16.77</v>
      </c>
      <c r="MQN17" s="99">
        <f>MQM17*MQL17</f>
        <v>3437.85</v>
      </c>
      <c r="MQO17" s="99">
        <f>MQN17+MQK17</f>
        <v>6938.17</v>
      </c>
      <c r="MQP17" s="94"/>
      <c r="MQQ17" s="99">
        <f>MQO17+MQP17</f>
        <v>6938.17</v>
      </c>
      <c r="MQS17" s="49">
        <v>10</v>
      </c>
      <c r="MQT17" s="94" t="s">
        <v>631</v>
      </c>
      <c r="MQU17" s="49">
        <v>372</v>
      </c>
      <c r="MQV17" s="49" t="s">
        <v>625</v>
      </c>
      <c r="MQW17" s="95" t="s">
        <v>632</v>
      </c>
      <c r="MQX17" s="49" t="s">
        <v>629</v>
      </c>
      <c r="MQY17" s="96">
        <v>167</v>
      </c>
      <c r="MQZ17" s="97">
        <v>20.96</v>
      </c>
      <c r="MRA17" s="99">
        <f>MQZ17*MQY17</f>
        <v>3500.32</v>
      </c>
      <c r="MRB17" s="94">
        <f>MQU17-MQY17</f>
        <v>205</v>
      </c>
      <c r="MRC17" s="97">
        <v>16.77</v>
      </c>
      <c r="MRD17" s="99">
        <f>MRC17*MRB17</f>
        <v>3437.85</v>
      </c>
      <c r="MRE17" s="99">
        <f>MRD17+MRA17</f>
        <v>6938.17</v>
      </c>
      <c r="MRF17" s="94"/>
      <c r="MRG17" s="99">
        <f>MRE17+MRF17</f>
        <v>6938.17</v>
      </c>
      <c r="MRI17" s="49">
        <v>10</v>
      </c>
      <c r="MRJ17" s="94" t="s">
        <v>631</v>
      </c>
      <c r="MRK17" s="49">
        <v>372</v>
      </c>
      <c r="MRL17" s="49" t="s">
        <v>625</v>
      </c>
      <c r="MRM17" s="95" t="s">
        <v>632</v>
      </c>
      <c r="MRN17" s="49" t="s">
        <v>629</v>
      </c>
      <c r="MRO17" s="96">
        <v>167</v>
      </c>
      <c r="MRP17" s="97">
        <v>20.96</v>
      </c>
      <c r="MRQ17" s="99">
        <f>MRP17*MRO17</f>
        <v>3500.32</v>
      </c>
      <c r="MRR17" s="94">
        <f>MRK17-MRO17</f>
        <v>205</v>
      </c>
      <c r="MRS17" s="97">
        <v>16.77</v>
      </c>
      <c r="MRT17" s="99">
        <f>MRS17*MRR17</f>
        <v>3437.85</v>
      </c>
      <c r="MRU17" s="99">
        <f>MRT17+MRQ17</f>
        <v>6938.17</v>
      </c>
      <c r="MRV17" s="94"/>
      <c r="MRW17" s="99">
        <f>MRU17+MRV17</f>
        <v>6938.17</v>
      </c>
      <c r="MRY17" s="49">
        <v>10</v>
      </c>
      <c r="MRZ17" s="94" t="s">
        <v>631</v>
      </c>
      <c r="MSA17" s="49">
        <v>372</v>
      </c>
      <c r="MSB17" s="49" t="s">
        <v>625</v>
      </c>
      <c r="MSC17" s="95" t="s">
        <v>632</v>
      </c>
      <c r="MSD17" s="49" t="s">
        <v>629</v>
      </c>
      <c r="MSE17" s="96">
        <v>167</v>
      </c>
      <c r="MSF17" s="97">
        <v>20.96</v>
      </c>
      <c r="MSG17" s="99">
        <f>MSF17*MSE17</f>
        <v>3500.32</v>
      </c>
      <c r="MSH17" s="94">
        <f>MSA17-MSE17</f>
        <v>205</v>
      </c>
      <c r="MSI17" s="97">
        <v>16.77</v>
      </c>
      <c r="MSJ17" s="99">
        <f>MSI17*MSH17</f>
        <v>3437.85</v>
      </c>
      <c r="MSK17" s="99">
        <f>MSJ17+MSG17</f>
        <v>6938.17</v>
      </c>
      <c r="MSL17" s="94"/>
      <c r="MSM17" s="99">
        <f>MSK17+MSL17</f>
        <v>6938.17</v>
      </c>
      <c r="MSO17" s="49">
        <v>10</v>
      </c>
      <c r="MSP17" s="94" t="s">
        <v>631</v>
      </c>
      <c r="MSQ17" s="49">
        <v>372</v>
      </c>
      <c r="MSR17" s="49" t="s">
        <v>625</v>
      </c>
      <c r="MSS17" s="95" t="s">
        <v>632</v>
      </c>
      <c r="MST17" s="49" t="s">
        <v>629</v>
      </c>
      <c r="MSU17" s="96">
        <v>167</v>
      </c>
      <c r="MSV17" s="97">
        <v>20.96</v>
      </c>
      <c r="MSW17" s="99">
        <f>MSV17*MSU17</f>
        <v>3500.32</v>
      </c>
      <c r="MSX17" s="94">
        <f>MSQ17-MSU17</f>
        <v>205</v>
      </c>
      <c r="MSY17" s="97">
        <v>16.77</v>
      </c>
      <c r="MSZ17" s="99">
        <f>MSY17*MSX17</f>
        <v>3437.85</v>
      </c>
      <c r="MTA17" s="99">
        <f>MSZ17+MSW17</f>
        <v>6938.17</v>
      </c>
      <c r="MTB17" s="94"/>
      <c r="MTC17" s="99">
        <f>MTA17+MTB17</f>
        <v>6938.17</v>
      </c>
      <c r="MTE17" s="49">
        <v>10</v>
      </c>
      <c r="MTF17" s="94" t="s">
        <v>631</v>
      </c>
      <c r="MTG17" s="49">
        <v>372</v>
      </c>
      <c r="MTH17" s="49" t="s">
        <v>625</v>
      </c>
      <c r="MTI17" s="95" t="s">
        <v>632</v>
      </c>
      <c r="MTJ17" s="49" t="s">
        <v>629</v>
      </c>
      <c r="MTK17" s="96">
        <v>167</v>
      </c>
      <c r="MTL17" s="97">
        <v>20.96</v>
      </c>
      <c r="MTM17" s="99">
        <f>MTL17*MTK17</f>
        <v>3500.32</v>
      </c>
      <c r="MTN17" s="94">
        <f>MTG17-MTK17</f>
        <v>205</v>
      </c>
      <c r="MTO17" s="97">
        <v>16.77</v>
      </c>
      <c r="MTP17" s="99">
        <f>MTO17*MTN17</f>
        <v>3437.85</v>
      </c>
      <c r="MTQ17" s="99">
        <f>MTP17+MTM17</f>
        <v>6938.17</v>
      </c>
      <c r="MTR17" s="94"/>
      <c r="MTS17" s="99">
        <f>MTQ17+MTR17</f>
        <v>6938.17</v>
      </c>
      <c r="MTU17" s="49">
        <v>10</v>
      </c>
      <c r="MTV17" s="94" t="s">
        <v>631</v>
      </c>
      <c r="MTW17" s="49">
        <v>372</v>
      </c>
      <c r="MTX17" s="49" t="s">
        <v>625</v>
      </c>
      <c r="MTY17" s="95" t="s">
        <v>632</v>
      </c>
      <c r="MTZ17" s="49" t="s">
        <v>629</v>
      </c>
      <c r="MUA17" s="96">
        <v>167</v>
      </c>
      <c r="MUB17" s="97">
        <v>20.96</v>
      </c>
      <c r="MUC17" s="99">
        <f>MUB17*MUA17</f>
        <v>3500.32</v>
      </c>
      <c r="MUD17" s="94">
        <f>MTW17-MUA17</f>
        <v>205</v>
      </c>
      <c r="MUE17" s="97">
        <v>16.77</v>
      </c>
      <c r="MUF17" s="99">
        <f>MUE17*MUD17</f>
        <v>3437.85</v>
      </c>
      <c r="MUG17" s="99">
        <f>MUF17+MUC17</f>
        <v>6938.17</v>
      </c>
      <c r="MUH17" s="94"/>
      <c r="MUI17" s="99">
        <f>MUG17+MUH17</f>
        <v>6938.17</v>
      </c>
      <c r="MUK17" s="49">
        <v>10</v>
      </c>
      <c r="MUL17" s="94" t="s">
        <v>631</v>
      </c>
      <c r="MUM17" s="49">
        <v>372</v>
      </c>
      <c r="MUN17" s="49" t="s">
        <v>625</v>
      </c>
      <c r="MUO17" s="95" t="s">
        <v>632</v>
      </c>
      <c r="MUP17" s="49" t="s">
        <v>629</v>
      </c>
      <c r="MUQ17" s="96">
        <v>167</v>
      </c>
      <c r="MUR17" s="97">
        <v>20.96</v>
      </c>
      <c r="MUS17" s="99">
        <f>MUR17*MUQ17</f>
        <v>3500.32</v>
      </c>
      <c r="MUT17" s="94">
        <f>MUM17-MUQ17</f>
        <v>205</v>
      </c>
      <c r="MUU17" s="97">
        <v>16.77</v>
      </c>
      <c r="MUV17" s="99">
        <f>MUU17*MUT17</f>
        <v>3437.85</v>
      </c>
      <c r="MUW17" s="99">
        <f>MUV17+MUS17</f>
        <v>6938.17</v>
      </c>
      <c r="MUX17" s="94"/>
      <c r="MUY17" s="99">
        <f>MUW17+MUX17</f>
        <v>6938.17</v>
      </c>
      <c r="MVA17" s="49">
        <v>10</v>
      </c>
      <c r="MVB17" s="94" t="s">
        <v>631</v>
      </c>
      <c r="MVC17" s="49">
        <v>372</v>
      </c>
      <c r="MVD17" s="49" t="s">
        <v>625</v>
      </c>
      <c r="MVE17" s="95" t="s">
        <v>632</v>
      </c>
      <c r="MVF17" s="49" t="s">
        <v>629</v>
      </c>
      <c r="MVG17" s="96">
        <v>167</v>
      </c>
      <c r="MVH17" s="97">
        <v>20.96</v>
      </c>
      <c r="MVI17" s="99">
        <f>MVH17*MVG17</f>
        <v>3500.32</v>
      </c>
      <c r="MVJ17" s="94">
        <f>MVC17-MVG17</f>
        <v>205</v>
      </c>
      <c r="MVK17" s="97">
        <v>16.77</v>
      </c>
      <c r="MVL17" s="99">
        <f>MVK17*MVJ17</f>
        <v>3437.85</v>
      </c>
      <c r="MVM17" s="99">
        <f>MVL17+MVI17</f>
        <v>6938.17</v>
      </c>
      <c r="MVN17" s="94"/>
      <c r="MVO17" s="99">
        <f>MVM17+MVN17</f>
        <v>6938.17</v>
      </c>
      <c r="MVQ17" s="49">
        <v>10</v>
      </c>
      <c r="MVR17" s="94" t="s">
        <v>631</v>
      </c>
      <c r="MVS17" s="49">
        <v>372</v>
      </c>
      <c r="MVT17" s="49" t="s">
        <v>625</v>
      </c>
      <c r="MVU17" s="95" t="s">
        <v>632</v>
      </c>
      <c r="MVV17" s="49" t="s">
        <v>629</v>
      </c>
      <c r="MVW17" s="96">
        <v>167</v>
      </c>
      <c r="MVX17" s="97">
        <v>20.96</v>
      </c>
      <c r="MVY17" s="99">
        <f>MVX17*MVW17</f>
        <v>3500.32</v>
      </c>
      <c r="MVZ17" s="94">
        <f>MVS17-MVW17</f>
        <v>205</v>
      </c>
      <c r="MWA17" s="97">
        <v>16.77</v>
      </c>
      <c r="MWB17" s="99">
        <f>MWA17*MVZ17</f>
        <v>3437.85</v>
      </c>
      <c r="MWC17" s="99">
        <f>MWB17+MVY17</f>
        <v>6938.17</v>
      </c>
      <c r="MWD17" s="94"/>
      <c r="MWE17" s="99">
        <f>MWC17+MWD17</f>
        <v>6938.17</v>
      </c>
      <c r="MWG17" s="49">
        <v>10</v>
      </c>
      <c r="MWH17" s="94" t="s">
        <v>631</v>
      </c>
      <c r="MWI17" s="49">
        <v>372</v>
      </c>
      <c r="MWJ17" s="49" t="s">
        <v>625</v>
      </c>
      <c r="MWK17" s="95" t="s">
        <v>632</v>
      </c>
      <c r="MWL17" s="49" t="s">
        <v>629</v>
      </c>
      <c r="MWM17" s="96">
        <v>167</v>
      </c>
      <c r="MWN17" s="97">
        <v>20.96</v>
      </c>
      <c r="MWO17" s="99">
        <f>MWN17*MWM17</f>
        <v>3500.32</v>
      </c>
      <c r="MWP17" s="94">
        <f>MWI17-MWM17</f>
        <v>205</v>
      </c>
      <c r="MWQ17" s="97">
        <v>16.77</v>
      </c>
      <c r="MWR17" s="99">
        <f>MWQ17*MWP17</f>
        <v>3437.85</v>
      </c>
      <c r="MWS17" s="99">
        <f>MWR17+MWO17</f>
        <v>6938.17</v>
      </c>
      <c r="MWT17" s="94"/>
      <c r="MWU17" s="99">
        <f>MWS17+MWT17</f>
        <v>6938.17</v>
      </c>
      <c r="MWW17" s="49">
        <v>10</v>
      </c>
      <c r="MWX17" s="94" t="s">
        <v>631</v>
      </c>
      <c r="MWY17" s="49">
        <v>372</v>
      </c>
      <c r="MWZ17" s="49" t="s">
        <v>625</v>
      </c>
      <c r="MXA17" s="95" t="s">
        <v>632</v>
      </c>
      <c r="MXB17" s="49" t="s">
        <v>629</v>
      </c>
      <c r="MXC17" s="96">
        <v>167</v>
      </c>
      <c r="MXD17" s="97">
        <v>20.96</v>
      </c>
      <c r="MXE17" s="99">
        <f>MXD17*MXC17</f>
        <v>3500.32</v>
      </c>
      <c r="MXF17" s="94">
        <f>MWY17-MXC17</f>
        <v>205</v>
      </c>
      <c r="MXG17" s="97">
        <v>16.77</v>
      </c>
      <c r="MXH17" s="99">
        <f>MXG17*MXF17</f>
        <v>3437.85</v>
      </c>
      <c r="MXI17" s="99">
        <f>MXH17+MXE17</f>
        <v>6938.17</v>
      </c>
      <c r="MXJ17" s="94"/>
      <c r="MXK17" s="99">
        <f>MXI17+MXJ17</f>
        <v>6938.17</v>
      </c>
      <c r="MXM17" s="49">
        <v>10</v>
      </c>
      <c r="MXN17" s="94" t="s">
        <v>631</v>
      </c>
      <c r="MXO17" s="49">
        <v>372</v>
      </c>
      <c r="MXP17" s="49" t="s">
        <v>625</v>
      </c>
      <c r="MXQ17" s="95" t="s">
        <v>632</v>
      </c>
      <c r="MXR17" s="49" t="s">
        <v>629</v>
      </c>
      <c r="MXS17" s="96">
        <v>167</v>
      </c>
      <c r="MXT17" s="97">
        <v>20.96</v>
      </c>
      <c r="MXU17" s="99">
        <f>MXT17*MXS17</f>
        <v>3500.32</v>
      </c>
      <c r="MXV17" s="94">
        <f>MXO17-MXS17</f>
        <v>205</v>
      </c>
      <c r="MXW17" s="97">
        <v>16.77</v>
      </c>
      <c r="MXX17" s="99">
        <f>MXW17*MXV17</f>
        <v>3437.85</v>
      </c>
      <c r="MXY17" s="99">
        <f>MXX17+MXU17</f>
        <v>6938.17</v>
      </c>
      <c r="MXZ17" s="94"/>
      <c r="MYA17" s="99">
        <f>MXY17+MXZ17</f>
        <v>6938.17</v>
      </c>
      <c r="MYC17" s="49">
        <v>10</v>
      </c>
      <c r="MYD17" s="94" t="s">
        <v>631</v>
      </c>
      <c r="MYE17" s="49">
        <v>372</v>
      </c>
      <c r="MYF17" s="49" t="s">
        <v>625</v>
      </c>
      <c r="MYG17" s="95" t="s">
        <v>632</v>
      </c>
      <c r="MYH17" s="49" t="s">
        <v>629</v>
      </c>
      <c r="MYI17" s="96">
        <v>167</v>
      </c>
      <c r="MYJ17" s="97">
        <v>20.96</v>
      </c>
      <c r="MYK17" s="99">
        <f>MYJ17*MYI17</f>
        <v>3500.32</v>
      </c>
      <c r="MYL17" s="94">
        <f>MYE17-MYI17</f>
        <v>205</v>
      </c>
      <c r="MYM17" s="97">
        <v>16.77</v>
      </c>
      <c r="MYN17" s="99">
        <f>MYM17*MYL17</f>
        <v>3437.85</v>
      </c>
      <c r="MYO17" s="99">
        <f>MYN17+MYK17</f>
        <v>6938.17</v>
      </c>
      <c r="MYP17" s="94"/>
      <c r="MYQ17" s="99">
        <f>MYO17+MYP17</f>
        <v>6938.17</v>
      </c>
      <c r="MYS17" s="49">
        <v>10</v>
      </c>
      <c r="MYT17" s="94" t="s">
        <v>631</v>
      </c>
      <c r="MYU17" s="49">
        <v>372</v>
      </c>
      <c r="MYV17" s="49" t="s">
        <v>625</v>
      </c>
      <c r="MYW17" s="95" t="s">
        <v>632</v>
      </c>
      <c r="MYX17" s="49" t="s">
        <v>629</v>
      </c>
      <c r="MYY17" s="96">
        <v>167</v>
      </c>
      <c r="MYZ17" s="97">
        <v>20.96</v>
      </c>
      <c r="MZA17" s="99">
        <f>MYZ17*MYY17</f>
        <v>3500.32</v>
      </c>
      <c r="MZB17" s="94">
        <f>MYU17-MYY17</f>
        <v>205</v>
      </c>
      <c r="MZC17" s="97">
        <v>16.77</v>
      </c>
      <c r="MZD17" s="99">
        <f>MZC17*MZB17</f>
        <v>3437.85</v>
      </c>
      <c r="MZE17" s="99">
        <f>MZD17+MZA17</f>
        <v>6938.17</v>
      </c>
      <c r="MZF17" s="94"/>
      <c r="MZG17" s="99">
        <f>MZE17+MZF17</f>
        <v>6938.17</v>
      </c>
      <c r="MZI17" s="49">
        <v>10</v>
      </c>
      <c r="MZJ17" s="94" t="s">
        <v>631</v>
      </c>
      <c r="MZK17" s="49">
        <v>372</v>
      </c>
      <c r="MZL17" s="49" t="s">
        <v>625</v>
      </c>
      <c r="MZM17" s="95" t="s">
        <v>632</v>
      </c>
      <c r="MZN17" s="49" t="s">
        <v>629</v>
      </c>
      <c r="MZO17" s="96">
        <v>167</v>
      </c>
      <c r="MZP17" s="97">
        <v>20.96</v>
      </c>
      <c r="MZQ17" s="99">
        <f>MZP17*MZO17</f>
        <v>3500.32</v>
      </c>
      <c r="MZR17" s="94">
        <f>MZK17-MZO17</f>
        <v>205</v>
      </c>
      <c r="MZS17" s="97">
        <v>16.77</v>
      </c>
      <c r="MZT17" s="99">
        <f>MZS17*MZR17</f>
        <v>3437.85</v>
      </c>
      <c r="MZU17" s="99">
        <f>MZT17+MZQ17</f>
        <v>6938.17</v>
      </c>
      <c r="MZV17" s="94"/>
      <c r="MZW17" s="99">
        <f>MZU17+MZV17</f>
        <v>6938.17</v>
      </c>
      <c r="MZY17" s="49">
        <v>10</v>
      </c>
      <c r="MZZ17" s="94" t="s">
        <v>631</v>
      </c>
      <c r="NAA17" s="49">
        <v>372</v>
      </c>
      <c r="NAB17" s="49" t="s">
        <v>625</v>
      </c>
      <c r="NAC17" s="95" t="s">
        <v>632</v>
      </c>
      <c r="NAD17" s="49" t="s">
        <v>629</v>
      </c>
      <c r="NAE17" s="96">
        <v>167</v>
      </c>
      <c r="NAF17" s="97">
        <v>20.96</v>
      </c>
      <c r="NAG17" s="99">
        <f>NAF17*NAE17</f>
        <v>3500.32</v>
      </c>
      <c r="NAH17" s="94">
        <f>NAA17-NAE17</f>
        <v>205</v>
      </c>
      <c r="NAI17" s="97">
        <v>16.77</v>
      </c>
      <c r="NAJ17" s="99">
        <f>NAI17*NAH17</f>
        <v>3437.85</v>
      </c>
      <c r="NAK17" s="99">
        <f>NAJ17+NAG17</f>
        <v>6938.17</v>
      </c>
      <c r="NAL17" s="94"/>
      <c r="NAM17" s="99">
        <f>NAK17+NAL17</f>
        <v>6938.17</v>
      </c>
      <c r="NAO17" s="49">
        <v>10</v>
      </c>
      <c r="NAP17" s="94" t="s">
        <v>631</v>
      </c>
      <c r="NAQ17" s="49">
        <v>372</v>
      </c>
      <c r="NAR17" s="49" t="s">
        <v>625</v>
      </c>
      <c r="NAS17" s="95" t="s">
        <v>632</v>
      </c>
      <c r="NAT17" s="49" t="s">
        <v>629</v>
      </c>
      <c r="NAU17" s="96">
        <v>167</v>
      </c>
      <c r="NAV17" s="97">
        <v>20.96</v>
      </c>
      <c r="NAW17" s="99">
        <f>NAV17*NAU17</f>
        <v>3500.32</v>
      </c>
      <c r="NAX17" s="94">
        <f>NAQ17-NAU17</f>
        <v>205</v>
      </c>
      <c r="NAY17" s="97">
        <v>16.77</v>
      </c>
      <c r="NAZ17" s="99">
        <f>NAY17*NAX17</f>
        <v>3437.85</v>
      </c>
      <c r="NBA17" s="99">
        <f>NAZ17+NAW17</f>
        <v>6938.17</v>
      </c>
      <c r="NBB17" s="94"/>
      <c r="NBC17" s="99">
        <f>NBA17+NBB17</f>
        <v>6938.17</v>
      </c>
      <c r="NBE17" s="49">
        <v>10</v>
      </c>
      <c r="NBF17" s="94" t="s">
        <v>631</v>
      </c>
      <c r="NBG17" s="49">
        <v>372</v>
      </c>
      <c r="NBH17" s="49" t="s">
        <v>625</v>
      </c>
      <c r="NBI17" s="95" t="s">
        <v>632</v>
      </c>
      <c r="NBJ17" s="49" t="s">
        <v>629</v>
      </c>
      <c r="NBK17" s="96">
        <v>167</v>
      </c>
      <c r="NBL17" s="97">
        <v>20.96</v>
      </c>
      <c r="NBM17" s="99">
        <f>NBL17*NBK17</f>
        <v>3500.32</v>
      </c>
      <c r="NBN17" s="94">
        <f>NBG17-NBK17</f>
        <v>205</v>
      </c>
      <c r="NBO17" s="97">
        <v>16.77</v>
      </c>
      <c r="NBP17" s="99">
        <f>NBO17*NBN17</f>
        <v>3437.85</v>
      </c>
      <c r="NBQ17" s="99">
        <f>NBP17+NBM17</f>
        <v>6938.17</v>
      </c>
      <c r="NBR17" s="94"/>
      <c r="NBS17" s="99">
        <f>NBQ17+NBR17</f>
        <v>6938.17</v>
      </c>
      <c r="NBU17" s="49">
        <v>10</v>
      </c>
      <c r="NBV17" s="94" t="s">
        <v>631</v>
      </c>
      <c r="NBW17" s="49">
        <v>372</v>
      </c>
      <c r="NBX17" s="49" t="s">
        <v>625</v>
      </c>
      <c r="NBY17" s="95" t="s">
        <v>632</v>
      </c>
      <c r="NBZ17" s="49" t="s">
        <v>629</v>
      </c>
      <c r="NCA17" s="96">
        <v>167</v>
      </c>
      <c r="NCB17" s="97">
        <v>20.96</v>
      </c>
      <c r="NCC17" s="99">
        <f>NCB17*NCA17</f>
        <v>3500.32</v>
      </c>
      <c r="NCD17" s="94">
        <f>NBW17-NCA17</f>
        <v>205</v>
      </c>
      <c r="NCE17" s="97">
        <v>16.77</v>
      </c>
      <c r="NCF17" s="99">
        <f>NCE17*NCD17</f>
        <v>3437.85</v>
      </c>
      <c r="NCG17" s="99">
        <f>NCF17+NCC17</f>
        <v>6938.17</v>
      </c>
      <c r="NCH17" s="94"/>
      <c r="NCI17" s="99">
        <f>NCG17+NCH17</f>
        <v>6938.17</v>
      </c>
      <c r="NCK17" s="49">
        <v>10</v>
      </c>
      <c r="NCL17" s="94" t="s">
        <v>631</v>
      </c>
      <c r="NCM17" s="49">
        <v>372</v>
      </c>
      <c r="NCN17" s="49" t="s">
        <v>625</v>
      </c>
      <c r="NCO17" s="95" t="s">
        <v>632</v>
      </c>
      <c r="NCP17" s="49" t="s">
        <v>629</v>
      </c>
      <c r="NCQ17" s="96">
        <v>167</v>
      </c>
      <c r="NCR17" s="97">
        <v>20.96</v>
      </c>
      <c r="NCS17" s="99">
        <f>NCR17*NCQ17</f>
        <v>3500.32</v>
      </c>
      <c r="NCT17" s="94">
        <f>NCM17-NCQ17</f>
        <v>205</v>
      </c>
      <c r="NCU17" s="97">
        <v>16.77</v>
      </c>
      <c r="NCV17" s="99">
        <f>NCU17*NCT17</f>
        <v>3437.85</v>
      </c>
      <c r="NCW17" s="99">
        <f>NCV17+NCS17</f>
        <v>6938.17</v>
      </c>
      <c r="NCX17" s="94"/>
      <c r="NCY17" s="99">
        <f>NCW17+NCX17</f>
        <v>6938.17</v>
      </c>
      <c r="NDA17" s="49">
        <v>10</v>
      </c>
      <c r="NDB17" s="94" t="s">
        <v>631</v>
      </c>
      <c r="NDC17" s="49">
        <v>372</v>
      </c>
      <c r="NDD17" s="49" t="s">
        <v>625</v>
      </c>
      <c r="NDE17" s="95" t="s">
        <v>632</v>
      </c>
      <c r="NDF17" s="49" t="s">
        <v>629</v>
      </c>
      <c r="NDG17" s="96">
        <v>167</v>
      </c>
      <c r="NDH17" s="97">
        <v>20.96</v>
      </c>
      <c r="NDI17" s="99">
        <f>NDH17*NDG17</f>
        <v>3500.32</v>
      </c>
      <c r="NDJ17" s="94">
        <f>NDC17-NDG17</f>
        <v>205</v>
      </c>
      <c r="NDK17" s="97">
        <v>16.77</v>
      </c>
      <c r="NDL17" s="99">
        <f>NDK17*NDJ17</f>
        <v>3437.85</v>
      </c>
      <c r="NDM17" s="99">
        <f>NDL17+NDI17</f>
        <v>6938.17</v>
      </c>
      <c r="NDN17" s="94"/>
      <c r="NDO17" s="99">
        <f>NDM17+NDN17</f>
        <v>6938.17</v>
      </c>
      <c r="NDQ17" s="49">
        <v>10</v>
      </c>
      <c r="NDR17" s="94" t="s">
        <v>631</v>
      </c>
      <c r="NDS17" s="49">
        <v>372</v>
      </c>
      <c r="NDT17" s="49" t="s">
        <v>625</v>
      </c>
      <c r="NDU17" s="95" t="s">
        <v>632</v>
      </c>
      <c r="NDV17" s="49" t="s">
        <v>629</v>
      </c>
      <c r="NDW17" s="96">
        <v>167</v>
      </c>
      <c r="NDX17" s="97">
        <v>20.96</v>
      </c>
      <c r="NDY17" s="99">
        <f>NDX17*NDW17</f>
        <v>3500.32</v>
      </c>
      <c r="NDZ17" s="94">
        <f>NDS17-NDW17</f>
        <v>205</v>
      </c>
      <c r="NEA17" s="97">
        <v>16.77</v>
      </c>
      <c r="NEB17" s="99">
        <f>NEA17*NDZ17</f>
        <v>3437.85</v>
      </c>
      <c r="NEC17" s="99">
        <f>NEB17+NDY17</f>
        <v>6938.17</v>
      </c>
      <c r="NED17" s="94"/>
      <c r="NEE17" s="99">
        <f>NEC17+NED17</f>
        <v>6938.17</v>
      </c>
      <c r="NEG17" s="49">
        <v>10</v>
      </c>
      <c r="NEH17" s="94" t="s">
        <v>631</v>
      </c>
      <c r="NEI17" s="49">
        <v>372</v>
      </c>
      <c r="NEJ17" s="49" t="s">
        <v>625</v>
      </c>
      <c r="NEK17" s="95" t="s">
        <v>632</v>
      </c>
      <c r="NEL17" s="49" t="s">
        <v>629</v>
      </c>
      <c r="NEM17" s="96">
        <v>167</v>
      </c>
      <c r="NEN17" s="97">
        <v>20.96</v>
      </c>
      <c r="NEO17" s="99">
        <f>NEN17*NEM17</f>
        <v>3500.32</v>
      </c>
      <c r="NEP17" s="94">
        <f>NEI17-NEM17</f>
        <v>205</v>
      </c>
      <c r="NEQ17" s="97">
        <v>16.77</v>
      </c>
      <c r="NER17" s="99">
        <f>NEQ17*NEP17</f>
        <v>3437.85</v>
      </c>
      <c r="NES17" s="99">
        <f>NER17+NEO17</f>
        <v>6938.17</v>
      </c>
      <c r="NET17" s="94"/>
      <c r="NEU17" s="99">
        <f>NES17+NET17</f>
        <v>6938.17</v>
      </c>
      <c r="NEW17" s="49">
        <v>10</v>
      </c>
      <c r="NEX17" s="94" t="s">
        <v>631</v>
      </c>
      <c r="NEY17" s="49">
        <v>372</v>
      </c>
      <c r="NEZ17" s="49" t="s">
        <v>625</v>
      </c>
      <c r="NFA17" s="95" t="s">
        <v>632</v>
      </c>
      <c r="NFB17" s="49" t="s">
        <v>629</v>
      </c>
      <c r="NFC17" s="96">
        <v>167</v>
      </c>
      <c r="NFD17" s="97">
        <v>20.96</v>
      </c>
      <c r="NFE17" s="99">
        <f>NFD17*NFC17</f>
        <v>3500.32</v>
      </c>
      <c r="NFF17" s="94">
        <f>NEY17-NFC17</f>
        <v>205</v>
      </c>
      <c r="NFG17" s="97">
        <v>16.77</v>
      </c>
      <c r="NFH17" s="99">
        <f>NFG17*NFF17</f>
        <v>3437.85</v>
      </c>
      <c r="NFI17" s="99">
        <f>NFH17+NFE17</f>
        <v>6938.17</v>
      </c>
      <c r="NFJ17" s="94"/>
      <c r="NFK17" s="99">
        <f>NFI17+NFJ17</f>
        <v>6938.17</v>
      </c>
      <c r="NFM17" s="49">
        <v>10</v>
      </c>
      <c r="NFN17" s="94" t="s">
        <v>631</v>
      </c>
      <c r="NFO17" s="49">
        <v>372</v>
      </c>
      <c r="NFP17" s="49" t="s">
        <v>625</v>
      </c>
      <c r="NFQ17" s="95" t="s">
        <v>632</v>
      </c>
      <c r="NFR17" s="49" t="s">
        <v>629</v>
      </c>
      <c r="NFS17" s="96">
        <v>167</v>
      </c>
      <c r="NFT17" s="97">
        <v>20.96</v>
      </c>
      <c r="NFU17" s="99">
        <f>NFT17*NFS17</f>
        <v>3500.32</v>
      </c>
      <c r="NFV17" s="94">
        <f>NFO17-NFS17</f>
        <v>205</v>
      </c>
      <c r="NFW17" s="97">
        <v>16.77</v>
      </c>
      <c r="NFX17" s="99">
        <f>NFW17*NFV17</f>
        <v>3437.85</v>
      </c>
      <c r="NFY17" s="99">
        <f>NFX17+NFU17</f>
        <v>6938.17</v>
      </c>
      <c r="NFZ17" s="94"/>
      <c r="NGA17" s="99">
        <f>NFY17+NFZ17</f>
        <v>6938.17</v>
      </c>
      <c r="NGC17" s="49">
        <v>10</v>
      </c>
      <c r="NGD17" s="94" t="s">
        <v>631</v>
      </c>
      <c r="NGE17" s="49">
        <v>372</v>
      </c>
      <c r="NGF17" s="49" t="s">
        <v>625</v>
      </c>
      <c r="NGG17" s="95" t="s">
        <v>632</v>
      </c>
      <c r="NGH17" s="49" t="s">
        <v>629</v>
      </c>
      <c r="NGI17" s="96">
        <v>167</v>
      </c>
      <c r="NGJ17" s="97">
        <v>20.96</v>
      </c>
      <c r="NGK17" s="99">
        <f>NGJ17*NGI17</f>
        <v>3500.32</v>
      </c>
      <c r="NGL17" s="94">
        <f>NGE17-NGI17</f>
        <v>205</v>
      </c>
      <c r="NGM17" s="97">
        <v>16.77</v>
      </c>
      <c r="NGN17" s="99">
        <f>NGM17*NGL17</f>
        <v>3437.85</v>
      </c>
      <c r="NGO17" s="99">
        <f>NGN17+NGK17</f>
        <v>6938.17</v>
      </c>
      <c r="NGP17" s="94"/>
      <c r="NGQ17" s="99">
        <f>NGO17+NGP17</f>
        <v>6938.17</v>
      </c>
      <c r="NGS17" s="49">
        <v>10</v>
      </c>
      <c r="NGT17" s="94" t="s">
        <v>631</v>
      </c>
      <c r="NGU17" s="49">
        <v>372</v>
      </c>
      <c r="NGV17" s="49" t="s">
        <v>625</v>
      </c>
      <c r="NGW17" s="95" t="s">
        <v>632</v>
      </c>
      <c r="NGX17" s="49" t="s">
        <v>629</v>
      </c>
      <c r="NGY17" s="96">
        <v>167</v>
      </c>
      <c r="NGZ17" s="97">
        <v>20.96</v>
      </c>
      <c r="NHA17" s="99">
        <f>NGZ17*NGY17</f>
        <v>3500.32</v>
      </c>
      <c r="NHB17" s="94">
        <f>NGU17-NGY17</f>
        <v>205</v>
      </c>
      <c r="NHC17" s="97">
        <v>16.77</v>
      </c>
      <c r="NHD17" s="99">
        <f>NHC17*NHB17</f>
        <v>3437.85</v>
      </c>
      <c r="NHE17" s="99">
        <f>NHD17+NHA17</f>
        <v>6938.17</v>
      </c>
      <c r="NHF17" s="94"/>
      <c r="NHG17" s="99">
        <f>NHE17+NHF17</f>
        <v>6938.17</v>
      </c>
      <c r="NHI17" s="49">
        <v>10</v>
      </c>
      <c r="NHJ17" s="94" t="s">
        <v>631</v>
      </c>
      <c r="NHK17" s="49">
        <v>372</v>
      </c>
      <c r="NHL17" s="49" t="s">
        <v>625</v>
      </c>
      <c r="NHM17" s="95" t="s">
        <v>632</v>
      </c>
      <c r="NHN17" s="49" t="s">
        <v>629</v>
      </c>
      <c r="NHO17" s="96">
        <v>167</v>
      </c>
      <c r="NHP17" s="97">
        <v>20.96</v>
      </c>
      <c r="NHQ17" s="99">
        <f>NHP17*NHO17</f>
        <v>3500.32</v>
      </c>
      <c r="NHR17" s="94">
        <f>NHK17-NHO17</f>
        <v>205</v>
      </c>
      <c r="NHS17" s="97">
        <v>16.77</v>
      </c>
      <c r="NHT17" s="99">
        <f>NHS17*NHR17</f>
        <v>3437.85</v>
      </c>
      <c r="NHU17" s="99">
        <f>NHT17+NHQ17</f>
        <v>6938.17</v>
      </c>
      <c r="NHV17" s="94"/>
      <c r="NHW17" s="99">
        <f>NHU17+NHV17</f>
        <v>6938.17</v>
      </c>
      <c r="NHY17" s="49">
        <v>10</v>
      </c>
      <c r="NHZ17" s="94" t="s">
        <v>631</v>
      </c>
      <c r="NIA17" s="49">
        <v>372</v>
      </c>
      <c r="NIB17" s="49" t="s">
        <v>625</v>
      </c>
      <c r="NIC17" s="95" t="s">
        <v>632</v>
      </c>
      <c r="NID17" s="49" t="s">
        <v>629</v>
      </c>
      <c r="NIE17" s="96">
        <v>167</v>
      </c>
      <c r="NIF17" s="97">
        <v>20.96</v>
      </c>
      <c r="NIG17" s="99">
        <f>NIF17*NIE17</f>
        <v>3500.32</v>
      </c>
      <c r="NIH17" s="94">
        <f>NIA17-NIE17</f>
        <v>205</v>
      </c>
      <c r="NII17" s="97">
        <v>16.77</v>
      </c>
      <c r="NIJ17" s="99">
        <f>NII17*NIH17</f>
        <v>3437.85</v>
      </c>
      <c r="NIK17" s="99">
        <f>NIJ17+NIG17</f>
        <v>6938.17</v>
      </c>
      <c r="NIL17" s="94"/>
      <c r="NIM17" s="99">
        <f>NIK17+NIL17</f>
        <v>6938.17</v>
      </c>
      <c r="NIO17" s="49">
        <v>10</v>
      </c>
      <c r="NIP17" s="94" t="s">
        <v>631</v>
      </c>
      <c r="NIQ17" s="49">
        <v>372</v>
      </c>
      <c r="NIR17" s="49" t="s">
        <v>625</v>
      </c>
      <c r="NIS17" s="95" t="s">
        <v>632</v>
      </c>
      <c r="NIT17" s="49" t="s">
        <v>629</v>
      </c>
      <c r="NIU17" s="96">
        <v>167</v>
      </c>
      <c r="NIV17" s="97">
        <v>20.96</v>
      </c>
      <c r="NIW17" s="99">
        <f>NIV17*NIU17</f>
        <v>3500.32</v>
      </c>
      <c r="NIX17" s="94">
        <f>NIQ17-NIU17</f>
        <v>205</v>
      </c>
      <c r="NIY17" s="97">
        <v>16.77</v>
      </c>
      <c r="NIZ17" s="99">
        <f>NIY17*NIX17</f>
        <v>3437.85</v>
      </c>
      <c r="NJA17" s="99">
        <f>NIZ17+NIW17</f>
        <v>6938.17</v>
      </c>
      <c r="NJB17" s="94"/>
      <c r="NJC17" s="99">
        <f>NJA17+NJB17</f>
        <v>6938.17</v>
      </c>
      <c r="NJE17" s="49">
        <v>10</v>
      </c>
      <c r="NJF17" s="94" t="s">
        <v>631</v>
      </c>
      <c r="NJG17" s="49">
        <v>372</v>
      </c>
      <c r="NJH17" s="49" t="s">
        <v>625</v>
      </c>
      <c r="NJI17" s="95" t="s">
        <v>632</v>
      </c>
      <c r="NJJ17" s="49" t="s">
        <v>629</v>
      </c>
      <c r="NJK17" s="96">
        <v>167</v>
      </c>
      <c r="NJL17" s="97">
        <v>20.96</v>
      </c>
      <c r="NJM17" s="99">
        <f>NJL17*NJK17</f>
        <v>3500.32</v>
      </c>
      <c r="NJN17" s="94">
        <f>NJG17-NJK17</f>
        <v>205</v>
      </c>
      <c r="NJO17" s="97">
        <v>16.77</v>
      </c>
      <c r="NJP17" s="99">
        <f>NJO17*NJN17</f>
        <v>3437.85</v>
      </c>
      <c r="NJQ17" s="99">
        <f>NJP17+NJM17</f>
        <v>6938.17</v>
      </c>
      <c r="NJR17" s="94"/>
      <c r="NJS17" s="99">
        <f>NJQ17+NJR17</f>
        <v>6938.17</v>
      </c>
      <c r="NJU17" s="49">
        <v>10</v>
      </c>
      <c r="NJV17" s="94" t="s">
        <v>631</v>
      </c>
      <c r="NJW17" s="49">
        <v>372</v>
      </c>
      <c r="NJX17" s="49" t="s">
        <v>625</v>
      </c>
      <c r="NJY17" s="95" t="s">
        <v>632</v>
      </c>
      <c r="NJZ17" s="49" t="s">
        <v>629</v>
      </c>
      <c r="NKA17" s="96">
        <v>167</v>
      </c>
      <c r="NKB17" s="97">
        <v>20.96</v>
      </c>
      <c r="NKC17" s="99">
        <f>NKB17*NKA17</f>
        <v>3500.32</v>
      </c>
      <c r="NKD17" s="94">
        <f>NJW17-NKA17</f>
        <v>205</v>
      </c>
      <c r="NKE17" s="97">
        <v>16.77</v>
      </c>
      <c r="NKF17" s="99">
        <f>NKE17*NKD17</f>
        <v>3437.85</v>
      </c>
      <c r="NKG17" s="99">
        <f>NKF17+NKC17</f>
        <v>6938.17</v>
      </c>
      <c r="NKH17" s="94"/>
      <c r="NKI17" s="99">
        <f>NKG17+NKH17</f>
        <v>6938.17</v>
      </c>
      <c r="NKK17" s="49">
        <v>10</v>
      </c>
      <c r="NKL17" s="94" t="s">
        <v>631</v>
      </c>
      <c r="NKM17" s="49">
        <v>372</v>
      </c>
      <c r="NKN17" s="49" t="s">
        <v>625</v>
      </c>
      <c r="NKO17" s="95" t="s">
        <v>632</v>
      </c>
      <c r="NKP17" s="49" t="s">
        <v>629</v>
      </c>
      <c r="NKQ17" s="96">
        <v>167</v>
      </c>
      <c r="NKR17" s="97">
        <v>20.96</v>
      </c>
      <c r="NKS17" s="99">
        <f>NKR17*NKQ17</f>
        <v>3500.32</v>
      </c>
      <c r="NKT17" s="94">
        <f>NKM17-NKQ17</f>
        <v>205</v>
      </c>
      <c r="NKU17" s="97">
        <v>16.77</v>
      </c>
      <c r="NKV17" s="99">
        <f>NKU17*NKT17</f>
        <v>3437.85</v>
      </c>
      <c r="NKW17" s="99">
        <f>NKV17+NKS17</f>
        <v>6938.17</v>
      </c>
      <c r="NKX17" s="94"/>
      <c r="NKY17" s="99">
        <f>NKW17+NKX17</f>
        <v>6938.17</v>
      </c>
      <c r="NLA17" s="49">
        <v>10</v>
      </c>
      <c r="NLB17" s="94" t="s">
        <v>631</v>
      </c>
      <c r="NLC17" s="49">
        <v>372</v>
      </c>
      <c r="NLD17" s="49" t="s">
        <v>625</v>
      </c>
      <c r="NLE17" s="95" t="s">
        <v>632</v>
      </c>
      <c r="NLF17" s="49" t="s">
        <v>629</v>
      </c>
      <c r="NLG17" s="96">
        <v>167</v>
      </c>
      <c r="NLH17" s="97">
        <v>20.96</v>
      </c>
      <c r="NLI17" s="99">
        <f>NLH17*NLG17</f>
        <v>3500.32</v>
      </c>
      <c r="NLJ17" s="94">
        <f>NLC17-NLG17</f>
        <v>205</v>
      </c>
      <c r="NLK17" s="97">
        <v>16.77</v>
      </c>
      <c r="NLL17" s="99">
        <f>NLK17*NLJ17</f>
        <v>3437.85</v>
      </c>
      <c r="NLM17" s="99">
        <f>NLL17+NLI17</f>
        <v>6938.17</v>
      </c>
      <c r="NLN17" s="94"/>
      <c r="NLO17" s="99">
        <f>NLM17+NLN17</f>
        <v>6938.17</v>
      </c>
      <c r="NLQ17" s="49">
        <v>10</v>
      </c>
      <c r="NLR17" s="94" t="s">
        <v>631</v>
      </c>
      <c r="NLS17" s="49">
        <v>372</v>
      </c>
      <c r="NLT17" s="49" t="s">
        <v>625</v>
      </c>
      <c r="NLU17" s="95" t="s">
        <v>632</v>
      </c>
      <c r="NLV17" s="49" t="s">
        <v>629</v>
      </c>
      <c r="NLW17" s="96">
        <v>167</v>
      </c>
      <c r="NLX17" s="97">
        <v>20.96</v>
      </c>
      <c r="NLY17" s="99">
        <f>NLX17*NLW17</f>
        <v>3500.32</v>
      </c>
      <c r="NLZ17" s="94">
        <f>NLS17-NLW17</f>
        <v>205</v>
      </c>
      <c r="NMA17" s="97">
        <v>16.77</v>
      </c>
      <c r="NMB17" s="99">
        <f>NMA17*NLZ17</f>
        <v>3437.85</v>
      </c>
      <c r="NMC17" s="99">
        <f>NMB17+NLY17</f>
        <v>6938.17</v>
      </c>
      <c r="NMD17" s="94"/>
      <c r="NME17" s="99">
        <f>NMC17+NMD17</f>
        <v>6938.17</v>
      </c>
      <c r="NMG17" s="49">
        <v>10</v>
      </c>
      <c r="NMH17" s="94" t="s">
        <v>631</v>
      </c>
      <c r="NMI17" s="49">
        <v>372</v>
      </c>
      <c r="NMJ17" s="49" t="s">
        <v>625</v>
      </c>
      <c r="NMK17" s="95" t="s">
        <v>632</v>
      </c>
      <c r="NML17" s="49" t="s">
        <v>629</v>
      </c>
      <c r="NMM17" s="96">
        <v>167</v>
      </c>
      <c r="NMN17" s="97">
        <v>20.96</v>
      </c>
      <c r="NMO17" s="99">
        <f>NMN17*NMM17</f>
        <v>3500.32</v>
      </c>
      <c r="NMP17" s="94">
        <f>NMI17-NMM17</f>
        <v>205</v>
      </c>
      <c r="NMQ17" s="97">
        <v>16.77</v>
      </c>
      <c r="NMR17" s="99">
        <f>NMQ17*NMP17</f>
        <v>3437.85</v>
      </c>
      <c r="NMS17" s="99">
        <f>NMR17+NMO17</f>
        <v>6938.17</v>
      </c>
      <c r="NMT17" s="94"/>
      <c r="NMU17" s="99">
        <f>NMS17+NMT17</f>
        <v>6938.17</v>
      </c>
      <c r="NMW17" s="49">
        <v>10</v>
      </c>
      <c r="NMX17" s="94" t="s">
        <v>631</v>
      </c>
      <c r="NMY17" s="49">
        <v>372</v>
      </c>
      <c r="NMZ17" s="49" t="s">
        <v>625</v>
      </c>
      <c r="NNA17" s="95" t="s">
        <v>632</v>
      </c>
      <c r="NNB17" s="49" t="s">
        <v>629</v>
      </c>
      <c r="NNC17" s="96">
        <v>167</v>
      </c>
      <c r="NND17" s="97">
        <v>20.96</v>
      </c>
      <c r="NNE17" s="99">
        <f>NND17*NNC17</f>
        <v>3500.32</v>
      </c>
      <c r="NNF17" s="94">
        <f>NMY17-NNC17</f>
        <v>205</v>
      </c>
      <c r="NNG17" s="97">
        <v>16.77</v>
      </c>
      <c r="NNH17" s="99">
        <f>NNG17*NNF17</f>
        <v>3437.85</v>
      </c>
      <c r="NNI17" s="99">
        <f>NNH17+NNE17</f>
        <v>6938.17</v>
      </c>
      <c r="NNJ17" s="94"/>
      <c r="NNK17" s="99">
        <f>NNI17+NNJ17</f>
        <v>6938.17</v>
      </c>
      <c r="NNM17" s="49">
        <v>10</v>
      </c>
      <c r="NNN17" s="94" t="s">
        <v>631</v>
      </c>
      <c r="NNO17" s="49">
        <v>372</v>
      </c>
      <c r="NNP17" s="49" t="s">
        <v>625</v>
      </c>
      <c r="NNQ17" s="95" t="s">
        <v>632</v>
      </c>
      <c r="NNR17" s="49" t="s">
        <v>629</v>
      </c>
      <c r="NNS17" s="96">
        <v>167</v>
      </c>
      <c r="NNT17" s="97">
        <v>20.96</v>
      </c>
      <c r="NNU17" s="99">
        <f>NNT17*NNS17</f>
        <v>3500.32</v>
      </c>
      <c r="NNV17" s="94">
        <f>NNO17-NNS17</f>
        <v>205</v>
      </c>
      <c r="NNW17" s="97">
        <v>16.77</v>
      </c>
      <c r="NNX17" s="99">
        <f>NNW17*NNV17</f>
        <v>3437.85</v>
      </c>
      <c r="NNY17" s="99">
        <f>NNX17+NNU17</f>
        <v>6938.17</v>
      </c>
      <c r="NNZ17" s="94"/>
      <c r="NOA17" s="99">
        <f>NNY17+NNZ17</f>
        <v>6938.17</v>
      </c>
      <c r="NOC17" s="49">
        <v>10</v>
      </c>
      <c r="NOD17" s="94" t="s">
        <v>631</v>
      </c>
      <c r="NOE17" s="49">
        <v>372</v>
      </c>
      <c r="NOF17" s="49" t="s">
        <v>625</v>
      </c>
      <c r="NOG17" s="95" t="s">
        <v>632</v>
      </c>
      <c r="NOH17" s="49" t="s">
        <v>629</v>
      </c>
      <c r="NOI17" s="96">
        <v>167</v>
      </c>
      <c r="NOJ17" s="97">
        <v>20.96</v>
      </c>
      <c r="NOK17" s="99">
        <f>NOJ17*NOI17</f>
        <v>3500.32</v>
      </c>
      <c r="NOL17" s="94">
        <f>NOE17-NOI17</f>
        <v>205</v>
      </c>
      <c r="NOM17" s="97">
        <v>16.77</v>
      </c>
      <c r="NON17" s="99">
        <f>NOM17*NOL17</f>
        <v>3437.85</v>
      </c>
      <c r="NOO17" s="99">
        <f>NON17+NOK17</f>
        <v>6938.17</v>
      </c>
      <c r="NOP17" s="94"/>
      <c r="NOQ17" s="99">
        <f>NOO17+NOP17</f>
        <v>6938.17</v>
      </c>
      <c r="NOS17" s="49">
        <v>10</v>
      </c>
      <c r="NOT17" s="94" t="s">
        <v>631</v>
      </c>
      <c r="NOU17" s="49">
        <v>372</v>
      </c>
      <c r="NOV17" s="49" t="s">
        <v>625</v>
      </c>
      <c r="NOW17" s="95" t="s">
        <v>632</v>
      </c>
      <c r="NOX17" s="49" t="s">
        <v>629</v>
      </c>
      <c r="NOY17" s="96">
        <v>167</v>
      </c>
      <c r="NOZ17" s="97">
        <v>20.96</v>
      </c>
      <c r="NPA17" s="99">
        <f>NOZ17*NOY17</f>
        <v>3500.32</v>
      </c>
      <c r="NPB17" s="94">
        <f>NOU17-NOY17</f>
        <v>205</v>
      </c>
      <c r="NPC17" s="97">
        <v>16.77</v>
      </c>
      <c r="NPD17" s="99">
        <f>NPC17*NPB17</f>
        <v>3437.85</v>
      </c>
      <c r="NPE17" s="99">
        <f>NPD17+NPA17</f>
        <v>6938.17</v>
      </c>
      <c r="NPF17" s="94"/>
      <c r="NPG17" s="99">
        <f>NPE17+NPF17</f>
        <v>6938.17</v>
      </c>
      <c r="NPI17" s="49">
        <v>10</v>
      </c>
      <c r="NPJ17" s="94" t="s">
        <v>631</v>
      </c>
      <c r="NPK17" s="49">
        <v>372</v>
      </c>
      <c r="NPL17" s="49" t="s">
        <v>625</v>
      </c>
      <c r="NPM17" s="95" t="s">
        <v>632</v>
      </c>
      <c r="NPN17" s="49" t="s">
        <v>629</v>
      </c>
      <c r="NPO17" s="96">
        <v>167</v>
      </c>
      <c r="NPP17" s="97">
        <v>20.96</v>
      </c>
      <c r="NPQ17" s="99">
        <f>NPP17*NPO17</f>
        <v>3500.32</v>
      </c>
      <c r="NPR17" s="94">
        <f>NPK17-NPO17</f>
        <v>205</v>
      </c>
      <c r="NPS17" s="97">
        <v>16.77</v>
      </c>
      <c r="NPT17" s="99">
        <f>NPS17*NPR17</f>
        <v>3437.85</v>
      </c>
      <c r="NPU17" s="99">
        <f>NPT17+NPQ17</f>
        <v>6938.17</v>
      </c>
      <c r="NPV17" s="94"/>
      <c r="NPW17" s="99">
        <f>NPU17+NPV17</f>
        <v>6938.17</v>
      </c>
      <c r="NPY17" s="49">
        <v>10</v>
      </c>
      <c r="NPZ17" s="94" t="s">
        <v>631</v>
      </c>
      <c r="NQA17" s="49">
        <v>372</v>
      </c>
      <c r="NQB17" s="49" t="s">
        <v>625</v>
      </c>
      <c r="NQC17" s="95" t="s">
        <v>632</v>
      </c>
      <c r="NQD17" s="49" t="s">
        <v>629</v>
      </c>
      <c r="NQE17" s="96">
        <v>167</v>
      </c>
      <c r="NQF17" s="97">
        <v>20.96</v>
      </c>
      <c r="NQG17" s="99">
        <f>NQF17*NQE17</f>
        <v>3500.32</v>
      </c>
      <c r="NQH17" s="94">
        <f>NQA17-NQE17</f>
        <v>205</v>
      </c>
      <c r="NQI17" s="97">
        <v>16.77</v>
      </c>
      <c r="NQJ17" s="99">
        <f>NQI17*NQH17</f>
        <v>3437.85</v>
      </c>
      <c r="NQK17" s="99">
        <f>NQJ17+NQG17</f>
        <v>6938.17</v>
      </c>
      <c r="NQL17" s="94"/>
      <c r="NQM17" s="99">
        <f>NQK17+NQL17</f>
        <v>6938.17</v>
      </c>
      <c r="NQO17" s="49">
        <v>10</v>
      </c>
      <c r="NQP17" s="94" t="s">
        <v>631</v>
      </c>
      <c r="NQQ17" s="49">
        <v>372</v>
      </c>
      <c r="NQR17" s="49" t="s">
        <v>625</v>
      </c>
      <c r="NQS17" s="95" t="s">
        <v>632</v>
      </c>
      <c r="NQT17" s="49" t="s">
        <v>629</v>
      </c>
      <c r="NQU17" s="96">
        <v>167</v>
      </c>
      <c r="NQV17" s="97">
        <v>20.96</v>
      </c>
      <c r="NQW17" s="99">
        <f>NQV17*NQU17</f>
        <v>3500.32</v>
      </c>
      <c r="NQX17" s="94">
        <f>NQQ17-NQU17</f>
        <v>205</v>
      </c>
      <c r="NQY17" s="97">
        <v>16.77</v>
      </c>
      <c r="NQZ17" s="99">
        <f>NQY17*NQX17</f>
        <v>3437.85</v>
      </c>
      <c r="NRA17" s="99">
        <f>NQZ17+NQW17</f>
        <v>6938.17</v>
      </c>
      <c r="NRB17" s="94"/>
      <c r="NRC17" s="99">
        <f>NRA17+NRB17</f>
        <v>6938.17</v>
      </c>
      <c r="NRE17" s="49">
        <v>10</v>
      </c>
      <c r="NRF17" s="94" t="s">
        <v>631</v>
      </c>
      <c r="NRG17" s="49">
        <v>372</v>
      </c>
      <c r="NRH17" s="49" t="s">
        <v>625</v>
      </c>
      <c r="NRI17" s="95" t="s">
        <v>632</v>
      </c>
      <c r="NRJ17" s="49" t="s">
        <v>629</v>
      </c>
      <c r="NRK17" s="96">
        <v>167</v>
      </c>
      <c r="NRL17" s="97">
        <v>20.96</v>
      </c>
      <c r="NRM17" s="99">
        <f>NRL17*NRK17</f>
        <v>3500.32</v>
      </c>
      <c r="NRN17" s="94">
        <f>NRG17-NRK17</f>
        <v>205</v>
      </c>
      <c r="NRO17" s="97">
        <v>16.77</v>
      </c>
      <c r="NRP17" s="99">
        <f>NRO17*NRN17</f>
        <v>3437.85</v>
      </c>
      <c r="NRQ17" s="99">
        <f>NRP17+NRM17</f>
        <v>6938.17</v>
      </c>
      <c r="NRR17" s="94"/>
      <c r="NRS17" s="99">
        <f>NRQ17+NRR17</f>
        <v>6938.17</v>
      </c>
      <c r="NRU17" s="49">
        <v>10</v>
      </c>
      <c r="NRV17" s="94" t="s">
        <v>631</v>
      </c>
      <c r="NRW17" s="49">
        <v>372</v>
      </c>
      <c r="NRX17" s="49" t="s">
        <v>625</v>
      </c>
      <c r="NRY17" s="95" t="s">
        <v>632</v>
      </c>
      <c r="NRZ17" s="49" t="s">
        <v>629</v>
      </c>
      <c r="NSA17" s="96">
        <v>167</v>
      </c>
      <c r="NSB17" s="97">
        <v>20.96</v>
      </c>
      <c r="NSC17" s="99">
        <f>NSB17*NSA17</f>
        <v>3500.32</v>
      </c>
      <c r="NSD17" s="94">
        <f>NRW17-NSA17</f>
        <v>205</v>
      </c>
      <c r="NSE17" s="97">
        <v>16.77</v>
      </c>
      <c r="NSF17" s="99">
        <f>NSE17*NSD17</f>
        <v>3437.85</v>
      </c>
      <c r="NSG17" s="99">
        <f>NSF17+NSC17</f>
        <v>6938.17</v>
      </c>
      <c r="NSH17" s="94"/>
      <c r="NSI17" s="99">
        <f>NSG17+NSH17</f>
        <v>6938.17</v>
      </c>
      <c r="NSK17" s="49">
        <v>10</v>
      </c>
      <c r="NSL17" s="94" t="s">
        <v>631</v>
      </c>
      <c r="NSM17" s="49">
        <v>372</v>
      </c>
      <c r="NSN17" s="49" t="s">
        <v>625</v>
      </c>
      <c r="NSO17" s="95" t="s">
        <v>632</v>
      </c>
      <c r="NSP17" s="49" t="s">
        <v>629</v>
      </c>
      <c r="NSQ17" s="96">
        <v>167</v>
      </c>
      <c r="NSR17" s="97">
        <v>20.96</v>
      </c>
      <c r="NSS17" s="99">
        <f>NSR17*NSQ17</f>
        <v>3500.32</v>
      </c>
      <c r="NST17" s="94">
        <f>NSM17-NSQ17</f>
        <v>205</v>
      </c>
      <c r="NSU17" s="97">
        <v>16.77</v>
      </c>
      <c r="NSV17" s="99">
        <f>NSU17*NST17</f>
        <v>3437.85</v>
      </c>
      <c r="NSW17" s="99">
        <f>NSV17+NSS17</f>
        <v>6938.17</v>
      </c>
      <c r="NSX17" s="94"/>
      <c r="NSY17" s="99">
        <f>NSW17+NSX17</f>
        <v>6938.17</v>
      </c>
      <c r="NTA17" s="49">
        <v>10</v>
      </c>
      <c r="NTB17" s="94" t="s">
        <v>631</v>
      </c>
      <c r="NTC17" s="49">
        <v>372</v>
      </c>
      <c r="NTD17" s="49" t="s">
        <v>625</v>
      </c>
      <c r="NTE17" s="95" t="s">
        <v>632</v>
      </c>
      <c r="NTF17" s="49" t="s">
        <v>629</v>
      </c>
      <c r="NTG17" s="96">
        <v>167</v>
      </c>
      <c r="NTH17" s="97">
        <v>20.96</v>
      </c>
      <c r="NTI17" s="99">
        <f>NTH17*NTG17</f>
        <v>3500.32</v>
      </c>
      <c r="NTJ17" s="94">
        <f>NTC17-NTG17</f>
        <v>205</v>
      </c>
      <c r="NTK17" s="97">
        <v>16.77</v>
      </c>
      <c r="NTL17" s="99">
        <f>NTK17*NTJ17</f>
        <v>3437.85</v>
      </c>
      <c r="NTM17" s="99">
        <f>NTL17+NTI17</f>
        <v>6938.17</v>
      </c>
      <c r="NTN17" s="94"/>
      <c r="NTO17" s="99">
        <f>NTM17+NTN17</f>
        <v>6938.17</v>
      </c>
      <c r="NTQ17" s="49">
        <v>10</v>
      </c>
      <c r="NTR17" s="94" t="s">
        <v>631</v>
      </c>
      <c r="NTS17" s="49">
        <v>372</v>
      </c>
      <c r="NTT17" s="49" t="s">
        <v>625</v>
      </c>
      <c r="NTU17" s="95" t="s">
        <v>632</v>
      </c>
      <c r="NTV17" s="49" t="s">
        <v>629</v>
      </c>
      <c r="NTW17" s="96">
        <v>167</v>
      </c>
      <c r="NTX17" s="97">
        <v>20.96</v>
      </c>
      <c r="NTY17" s="99">
        <f>NTX17*NTW17</f>
        <v>3500.32</v>
      </c>
      <c r="NTZ17" s="94">
        <f>NTS17-NTW17</f>
        <v>205</v>
      </c>
      <c r="NUA17" s="97">
        <v>16.77</v>
      </c>
      <c r="NUB17" s="99">
        <f>NUA17*NTZ17</f>
        <v>3437.85</v>
      </c>
      <c r="NUC17" s="99">
        <f>NUB17+NTY17</f>
        <v>6938.17</v>
      </c>
      <c r="NUD17" s="94"/>
      <c r="NUE17" s="99">
        <f>NUC17+NUD17</f>
        <v>6938.17</v>
      </c>
      <c r="NUG17" s="49">
        <v>10</v>
      </c>
      <c r="NUH17" s="94" t="s">
        <v>631</v>
      </c>
      <c r="NUI17" s="49">
        <v>372</v>
      </c>
      <c r="NUJ17" s="49" t="s">
        <v>625</v>
      </c>
      <c r="NUK17" s="95" t="s">
        <v>632</v>
      </c>
      <c r="NUL17" s="49" t="s">
        <v>629</v>
      </c>
      <c r="NUM17" s="96">
        <v>167</v>
      </c>
      <c r="NUN17" s="97">
        <v>20.96</v>
      </c>
      <c r="NUO17" s="99">
        <f>NUN17*NUM17</f>
        <v>3500.32</v>
      </c>
      <c r="NUP17" s="94">
        <f>NUI17-NUM17</f>
        <v>205</v>
      </c>
      <c r="NUQ17" s="97">
        <v>16.77</v>
      </c>
      <c r="NUR17" s="99">
        <f>NUQ17*NUP17</f>
        <v>3437.85</v>
      </c>
      <c r="NUS17" s="99">
        <f>NUR17+NUO17</f>
        <v>6938.17</v>
      </c>
      <c r="NUT17" s="94"/>
      <c r="NUU17" s="99">
        <f>NUS17+NUT17</f>
        <v>6938.17</v>
      </c>
      <c r="NUW17" s="49">
        <v>10</v>
      </c>
      <c r="NUX17" s="94" t="s">
        <v>631</v>
      </c>
      <c r="NUY17" s="49">
        <v>372</v>
      </c>
      <c r="NUZ17" s="49" t="s">
        <v>625</v>
      </c>
      <c r="NVA17" s="95" t="s">
        <v>632</v>
      </c>
      <c r="NVB17" s="49" t="s">
        <v>629</v>
      </c>
      <c r="NVC17" s="96">
        <v>167</v>
      </c>
      <c r="NVD17" s="97">
        <v>20.96</v>
      </c>
      <c r="NVE17" s="99">
        <f>NVD17*NVC17</f>
        <v>3500.32</v>
      </c>
      <c r="NVF17" s="94">
        <f>NUY17-NVC17</f>
        <v>205</v>
      </c>
      <c r="NVG17" s="97">
        <v>16.77</v>
      </c>
      <c r="NVH17" s="99">
        <f>NVG17*NVF17</f>
        <v>3437.85</v>
      </c>
      <c r="NVI17" s="99">
        <f>NVH17+NVE17</f>
        <v>6938.17</v>
      </c>
      <c r="NVJ17" s="94"/>
      <c r="NVK17" s="99">
        <f>NVI17+NVJ17</f>
        <v>6938.17</v>
      </c>
      <c r="NVM17" s="49">
        <v>10</v>
      </c>
      <c r="NVN17" s="94" t="s">
        <v>631</v>
      </c>
      <c r="NVO17" s="49">
        <v>372</v>
      </c>
      <c r="NVP17" s="49" t="s">
        <v>625</v>
      </c>
      <c r="NVQ17" s="95" t="s">
        <v>632</v>
      </c>
      <c r="NVR17" s="49" t="s">
        <v>629</v>
      </c>
      <c r="NVS17" s="96">
        <v>167</v>
      </c>
      <c r="NVT17" s="97">
        <v>20.96</v>
      </c>
      <c r="NVU17" s="99">
        <f>NVT17*NVS17</f>
        <v>3500.32</v>
      </c>
      <c r="NVV17" s="94">
        <f>NVO17-NVS17</f>
        <v>205</v>
      </c>
      <c r="NVW17" s="97">
        <v>16.77</v>
      </c>
      <c r="NVX17" s="99">
        <f>NVW17*NVV17</f>
        <v>3437.85</v>
      </c>
      <c r="NVY17" s="99">
        <f>NVX17+NVU17</f>
        <v>6938.17</v>
      </c>
      <c r="NVZ17" s="94"/>
      <c r="NWA17" s="99">
        <f>NVY17+NVZ17</f>
        <v>6938.17</v>
      </c>
      <c r="NWC17" s="49">
        <v>10</v>
      </c>
      <c r="NWD17" s="94" t="s">
        <v>631</v>
      </c>
      <c r="NWE17" s="49">
        <v>372</v>
      </c>
      <c r="NWF17" s="49" t="s">
        <v>625</v>
      </c>
      <c r="NWG17" s="95" t="s">
        <v>632</v>
      </c>
      <c r="NWH17" s="49" t="s">
        <v>629</v>
      </c>
      <c r="NWI17" s="96">
        <v>167</v>
      </c>
      <c r="NWJ17" s="97">
        <v>20.96</v>
      </c>
      <c r="NWK17" s="99">
        <f>NWJ17*NWI17</f>
        <v>3500.32</v>
      </c>
      <c r="NWL17" s="94">
        <f>NWE17-NWI17</f>
        <v>205</v>
      </c>
      <c r="NWM17" s="97">
        <v>16.77</v>
      </c>
      <c r="NWN17" s="99">
        <f>NWM17*NWL17</f>
        <v>3437.85</v>
      </c>
      <c r="NWO17" s="99">
        <f>NWN17+NWK17</f>
        <v>6938.17</v>
      </c>
      <c r="NWP17" s="94"/>
      <c r="NWQ17" s="99">
        <f>NWO17+NWP17</f>
        <v>6938.17</v>
      </c>
      <c r="NWS17" s="49">
        <v>10</v>
      </c>
      <c r="NWT17" s="94" t="s">
        <v>631</v>
      </c>
      <c r="NWU17" s="49">
        <v>372</v>
      </c>
      <c r="NWV17" s="49" t="s">
        <v>625</v>
      </c>
      <c r="NWW17" s="95" t="s">
        <v>632</v>
      </c>
      <c r="NWX17" s="49" t="s">
        <v>629</v>
      </c>
      <c r="NWY17" s="96">
        <v>167</v>
      </c>
      <c r="NWZ17" s="97">
        <v>20.96</v>
      </c>
      <c r="NXA17" s="99">
        <f>NWZ17*NWY17</f>
        <v>3500.32</v>
      </c>
      <c r="NXB17" s="94">
        <f>NWU17-NWY17</f>
        <v>205</v>
      </c>
      <c r="NXC17" s="97">
        <v>16.77</v>
      </c>
      <c r="NXD17" s="99">
        <f>NXC17*NXB17</f>
        <v>3437.85</v>
      </c>
      <c r="NXE17" s="99">
        <f>NXD17+NXA17</f>
        <v>6938.17</v>
      </c>
      <c r="NXF17" s="94"/>
      <c r="NXG17" s="99">
        <f>NXE17+NXF17</f>
        <v>6938.17</v>
      </c>
      <c r="NXI17" s="49">
        <v>10</v>
      </c>
      <c r="NXJ17" s="94" t="s">
        <v>631</v>
      </c>
      <c r="NXK17" s="49">
        <v>372</v>
      </c>
      <c r="NXL17" s="49" t="s">
        <v>625</v>
      </c>
      <c r="NXM17" s="95" t="s">
        <v>632</v>
      </c>
      <c r="NXN17" s="49" t="s">
        <v>629</v>
      </c>
      <c r="NXO17" s="96">
        <v>167</v>
      </c>
      <c r="NXP17" s="97">
        <v>20.96</v>
      </c>
      <c r="NXQ17" s="99">
        <f>NXP17*NXO17</f>
        <v>3500.32</v>
      </c>
      <c r="NXR17" s="94">
        <f>NXK17-NXO17</f>
        <v>205</v>
      </c>
      <c r="NXS17" s="97">
        <v>16.77</v>
      </c>
      <c r="NXT17" s="99">
        <f>NXS17*NXR17</f>
        <v>3437.85</v>
      </c>
      <c r="NXU17" s="99">
        <f>NXT17+NXQ17</f>
        <v>6938.17</v>
      </c>
      <c r="NXV17" s="94"/>
      <c r="NXW17" s="99">
        <f>NXU17+NXV17</f>
        <v>6938.17</v>
      </c>
      <c r="NXY17" s="49">
        <v>10</v>
      </c>
      <c r="NXZ17" s="94" t="s">
        <v>631</v>
      </c>
      <c r="NYA17" s="49">
        <v>372</v>
      </c>
      <c r="NYB17" s="49" t="s">
        <v>625</v>
      </c>
      <c r="NYC17" s="95" t="s">
        <v>632</v>
      </c>
      <c r="NYD17" s="49" t="s">
        <v>629</v>
      </c>
      <c r="NYE17" s="96">
        <v>167</v>
      </c>
      <c r="NYF17" s="97">
        <v>20.96</v>
      </c>
      <c r="NYG17" s="99">
        <f>NYF17*NYE17</f>
        <v>3500.32</v>
      </c>
      <c r="NYH17" s="94">
        <f>NYA17-NYE17</f>
        <v>205</v>
      </c>
      <c r="NYI17" s="97">
        <v>16.77</v>
      </c>
      <c r="NYJ17" s="99">
        <f>NYI17*NYH17</f>
        <v>3437.85</v>
      </c>
      <c r="NYK17" s="99">
        <f>NYJ17+NYG17</f>
        <v>6938.17</v>
      </c>
      <c r="NYL17" s="94"/>
      <c r="NYM17" s="99">
        <f>NYK17+NYL17</f>
        <v>6938.17</v>
      </c>
      <c r="NYO17" s="49">
        <v>10</v>
      </c>
      <c r="NYP17" s="94" t="s">
        <v>631</v>
      </c>
      <c r="NYQ17" s="49">
        <v>372</v>
      </c>
      <c r="NYR17" s="49" t="s">
        <v>625</v>
      </c>
      <c r="NYS17" s="95" t="s">
        <v>632</v>
      </c>
      <c r="NYT17" s="49" t="s">
        <v>629</v>
      </c>
      <c r="NYU17" s="96">
        <v>167</v>
      </c>
      <c r="NYV17" s="97">
        <v>20.96</v>
      </c>
      <c r="NYW17" s="99">
        <f>NYV17*NYU17</f>
        <v>3500.32</v>
      </c>
      <c r="NYX17" s="94">
        <f>NYQ17-NYU17</f>
        <v>205</v>
      </c>
      <c r="NYY17" s="97">
        <v>16.77</v>
      </c>
      <c r="NYZ17" s="99">
        <f>NYY17*NYX17</f>
        <v>3437.85</v>
      </c>
      <c r="NZA17" s="99">
        <f>NYZ17+NYW17</f>
        <v>6938.17</v>
      </c>
      <c r="NZB17" s="94"/>
      <c r="NZC17" s="99">
        <f>NZA17+NZB17</f>
        <v>6938.17</v>
      </c>
      <c r="NZE17" s="49">
        <v>10</v>
      </c>
      <c r="NZF17" s="94" t="s">
        <v>631</v>
      </c>
      <c r="NZG17" s="49">
        <v>372</v>
      </c>
      <c r="NZH17" s="49" t="s">
        <v>625</v>
      </c>
      <c r="NZI17" s="95" t="s">
        <v>632</v>
      </c>
      <c r="NZJ17" s="49" t="s">
        <v>629</v>
      </c>
      <c r="NZK17" s="96">
        <v>167</v>
      </c>
      <c r="NZL17" s="97">
        <v>20.96</v>
      </c>
      <c r="NZM17" s="99">
        <f>NZL17*NZK17</f>
        <v>3500.32</v>
      </c>
      <c r="NZN17" s="94">
        <f>NZG17-NZK17</f>
        <v>205</v>
      </c>
      <c r="NZO17" s="97">
        <v>16.77</v>
      </c>
      <c r="NZP17" s="99">
        <f>NZO17*NZN17</f>
        <v>3437.85</v>
      </c>
      <c r="NZQ17" s="99">
        <f>NZP17+NZM17</f>
        <v>6938.17</v>
      </c>
      <c r="NZR17" s="94"/>
      <c r="NZS17" s="99">
        <f>NZQ17+NZR17</f>
        <v>6938.17</v>
      </c>
      <c r="NZU17" s="49">
        <v>10</v>
      </c>
      <c r="NZV17" s="94" t="s">
        <v>631</v>
      </c>
      <c r="NZW17" s="49">
        <v>372</v>
      </c>
      <c r="NZX17" s="49" t="s">
        <v>625</v>
      </c>
      <c r="NZY17" s="95" t="s">
        <v>632</v>
      </c>
      <c r="NZZ17" s="49" t="s">
        <v>629</v>
      </c>
      <c r="OAA17" s="96">
        <v>167</v>
      </c>
      <c r="OAB17" s="97">
        <v>20.96</v>
      </c>
      <c r="OAC17" s="99">
        <f>OAB17*OAA17</f>
        <v>3500.32</v>
      </c>
      <c r="OAD17" s="94">
        <f>NZW17-OAA17</f>
        <v>205</v>
      </c>
      <c r="OAE17" s="97">
        <v>16.77</v>
      </c>
      <c r="OAF17" s="99">
        <f>OAE17*OAD17</f>
        <v>3437.85</v>
      </c>
      <c r="OAG17" s="99">
        <f>OAF17+OAC17</f>
        <v>6938.17</v>
      </c>
      <c r="OAH17" s="94"/>
      <c r="OAI17" s="99">
        <f>OAG17+OAH17</f>
        <v>6938.17</v>
      </c>
      <c r="OAK17" s="49">
        <v>10</v>
      </c>
      <c r="OAL17" s="94" t="s">
        <v>631</v>
      </c>
      <c r="OAM17" s="49">
        <v>372</v>
      </c>
      <c r="OAN17" s="49" t="s">
        <v>625</v>
      </c>
      <c r="OAO17" s="95" t="s">
        <v>632</v>
      </c>
      <c r="OAP17" s="49" t="s">
        <v>629</v>
      </c>
      <c r="OAQ17" s="96">
        <v>167</v>
      </c>
      <c r="OAR17" s="97">
        <v>20.96</v>
      </c>
      <c r="OAS17" s="99">
        <f>OAR17*OAQ17</f>
        <v>3500.32</v>
      </c>
      <c r="OAT17" s="94">
        <f>OAM17-OAQ17</f>
        <v>205</v>
      </c>
      <c r="OAU17" s="97">
        <v>16.77</v>
      </c>
      <c r="OAV17" s="99">
        <f>OAU17*OAT17</f>
        <v>3437.85</v>
      </c>
      <c r="OAW17" s="99">
        <f>OAV17+OAS17</f>
        <v>6938.17</v>
      </c>
      <c r="OAX17" s="94"/>
      <c r="OAY17" s="99">
        <f>OAW17+OAX17</f>
        <v>6938.17</v>
      </c>
      <c r="OBA17" s="49">
        <v>10</v>
      </c>
      <c r="OBB17" s="94" t="s">
        <v>631</v>
      </c>
      <c r="OBC17" s="49">
        <v>372</v>
      </c>
      <c r="OBD17" s="49" t="s">
        <v>625</v>
      </c>
      <c r="OBE17" s="95" t="s">
        <v>632</v>
      </c>
      <c r="OBF17" s="49" t="s">
        <v>629</v>
      </c>
      <c r="OBG17" s="96">
        <v>167</v>
      </c>
      <c r="OBH17" s="97">
        <v>20.96</v>
      </c>
      <c r="OBI17" s="99">
        <f>OBH17*OBG17</f>
        <v>3500.32</v>
      </c>
      <c r="OBJ17" s="94">
        <f>OBC17-OBG17</f>
        <v>205</v>
      </c>
      <c r="OBK17" s="97">
        <v>16.77</v>
      </c>
      <c r="OBL17" s="99">
        <f>OBK17*OBJ17</f>
        <v>3437.85</v>
      </c>
      <c r="OBM17" s="99">
        <f>OBL17+OBI17</f>
        <v>6938.17</v>
      </c>
      <c r="OBN17" s="94"/>
      <c r="OBO17" s="99">
        <f>OBM17+OBN17</f>
        <v>6938.17</v>
      </c>
      <c r="OBQ17" s="49">
        <v>10</v>
      </c>
      <c r="OBR17" s="94" t="s">
        <v>631</v>
      </c>
      <c r="OBS17" s="49">
        <v>372</v>
      </c>
      <c r="OBT17" s="49" t="s">
        <v>625</v>
      </c>
      <c r="OBU17" s="95" t="s">
        <v>632</v>
      </c>
      <c r="OBV17" s="49" t="s">
        <v>629</v>
      </c>
      <c r="OBW17" s="96">
        <v>167</v>
      </c>
      <c r="OBX17" s="97">
        <v>20.96</v>
      </c>
      <c r="OBY17" s="99">
        <f>OBX17*OBW17</f>
        <v>3500.32</v>
      </c>
      <c r="OBZ17" s="94">
        <f>OBS17-OBW17</f>
        <v>205</v>
      </c>
      <c r="OCA17" s="97">
        <v>16.77</v>
      </c>
      <c r="OCB17" s="99">
        <f>OCA17*OBZ17</f>
        <v>3437.85</v>
      </c>
      <c r="OCC17" s="99">
        <f>OCB17+OBY17</f>
        <v>6938.17</v>
      </c>
      <c r="OCD17" s="94"/>
      <c r="OCE17" s="99">
        <f>OCC17+OCD17</f>
        <v>6938.17</v>
      </c>
      <c r="OCG17" s="49">
        <v>10</v>
      </c>
      <c r="OCH17" s="94" t="s">
        <v>631</v>
      </c>
      <c r="OCI17" s="49">
        <v>372</v>
      </c>
      <c r="OCJ17" s="49" t="s">
        <v>625</v>
      </c>
      <c r="OCK17" s="95" t="s">
        <v>632</v>
      </c>
      <c r="OCL17" s="49" t="s">
        <v>629</v>
      </c>
      <c r="OCM17" s="96">
        <v>167</v>
      </c>
      <c r="OCN17" s="97">
        <v>20.96</v>
      </c>
      <c r="OCO17" s="99">
        <f>OCN17*OCM17</f>
        <v>3500.32</v>
      </c>
      <c r="OCP17" s="94">
        <f>OCI17-OCM17</f>
        <v>205</v>
      </c>
      <c r="OCQ17" s="97">
        <v>16.77</v>
      </c>
      <c r="OCR17" s="99">
        <f>OCQ17*OCP17</f>
        <v>3437.85</v>
      </c>
      <c r="OCS17" s="99">
        <f>OCR17+OCO17</f>
        <v>6938.17</v>
      </c>
      <c r="OCT17" s="94"/>
      <c r="OCU17" s="99">
        <f>OCS17+OCT17</f>
        <v>6938.17</v>
      </c>
      <c r="OCW17" s="49">
        <v>10</v>
      </c>
      <c r="OCX17" s="94" t="s">
        <v>631</v>
      </c>
      <c r="OCY17" s="49">
        <v>372</v>
      </c>
      <c r="OCZ17" s="49" t="s">
        <v>625</v>
      </c>
      <c r="ODA17" s="95" t="s">
        <v>632</v>
      </c>
      <c r="ODB17" s="49" t="s">
        <v>629</v>
      </c>
      <c r="ODC17" s="96">
        <v>167</v>
      </c>
      <c r="ODD17" s="97">
        <v>20.96</v>
      </c>
      <c r="ODE17" s="99">
        <f>ODD17*ODC17</f>
        <v>3500.32</v>
      </c>
      <c r="ODF17" s="94">
        <f>OCY17-ODC17</f>
        <v>205</v>
      </c>
      <c r="ODG17" s="97">
        <v>16.77</v>
      </c>
      <c r="ODH17" s="99">
        <f>ODG17*ODF17</f>
        <v>3437.85</v>
      </c>
      <c r="ODI17" s="99">
        <f>ODH17+ODE17</f>
        <v>6938.17</v>
      </c>
      <c r="ODJ17" s="94"/>
      <c r="ODK17" s="99">
        <f>ODI17+ODJ17</f>
        <v>6938.17</v>
      </c>
      <c r="ODM17" s="49">
        <v>10</v>
      </c>
      <c r="ODN17" s="94" t="s">
        <v>631</v>
      </c>
      <c r="ODO17" s="49">
        <v>372</v>
      </c>
      <c r="ODP17" s="49" t="s">
        <v>625</v>
      </c>
      <c r="ODQ17" s="95" t="s">
        <v>632</v>
      </c>
      <c r="ODR17" s="49" t="s">
        <v>629</v>
      </c>
      <c r="ODS17" s="96">
        <v>167</v>
      </c>
      <c r="ODT17" s="97">
        <v>20.96</v>
      </c>
      <c r="ODU17" s="99">
        <f>ODT17*ODS17</f>
        <v>3500.32</v>
      </c>
      <c r="ODV17" s="94">
        <f>ODO17-ODS17</f>
        <v>205</v>
      </c>
      <c r="ODW17" s="97">
        <v>16.77</v>
      </c>
      <c r="ODX17" s="99">
        <f>ODW17*ODV17</f>
        <v>3437.85</v>
      </c>
      <c r="ODY17" s="99">
        <f>ODX17+ODU17</f>
        <v>6938.17</v>
      </c>
      <c r="ODZ17" s="94"/>
      <c r="OEA17" s="99">
        <f>ODY17+ODZ17</f>
        <v>6938.17</v>
      </c>
      <c r="OEC17" s="49">
        <v>10</v>
      </c>
      <c r="OED17" s="94" t="s">
        <v>631</v>
      </c>
      <c r="OEE17" s="49">
        <v>372</v>
      </c>
      <c r="OEF17" s="49" t="s">
        <v>625</v>
      </c>
      <c r="OEG17" s="95" t="s">
        <v>632</v>
      </c>
      <c r="OEH17" s="49" t="s">
        <v>629</v>
      </c>
      <c r="OEI17" s="96">
        <v>167</v>
      </c>
      <c r="OEJ17" s="97">
        <v>20.96</v>
      </c>
      <c r="OEK17" s="99">
        <f>OEJ17*OEI17</f>
        <v>3500.32</v>
      </c>
      <c r="OEL17" s="94">
        <f>OEE17-OEI17</f>
        <v>205</v>
      </c>
      <c r="OEM17" s="97">
        <v>16.77</v>
      </c>
      <c r="OEN17" s="99">
        <f>OEM17*OEL17</f>
        <v>3437.85</v>
      </c>
      <c r="OEO17" s="99">
        <f>OEN17+OEK17</f>
        <v>6938.17</v>
      </c>
      <c r="OEP17" s="94"/>
      <c r="OEQ17" s="99">
        <f>OEO17+OEP17</f>
        <v>6938.17</v>
      </c>
      <c r="OES17" s="49">
        <v>10</v>
      </c>
      <c r="OET17" s="94" t="s">
        <v>631</v>
      </c>
      <c r="OEU17" s="49">
        <v>372</v>
      </c>
      <c r="OEV17" s="49" t="s">
        <v>625</v>
      </c>
      <c r="OEW17" s="95" t="s">
        <v>632</v>
      </c>
      <c r="OEX17" s="49" t="s">
        <v>629</v>
      </c>
      <c r="OEY17" s="96">
        <v>167</v>
      </c>
      <c r="OEZ17" s="97">
        <v>20.96</v>
      </c>
      <c r="OFA17" s="99">
        <f>OEZ17*OEY17</f>
        <v>3500.32</v>
      </c>
      <c r="OFB17" s="94">
        <f>OEU17-OEY17</f>
        <v>205</v>
      </c>
      <c r="OFC17" s="97">
        <v>16.77</v>
      </c>
      <c r="OFD17" s="99">
        <f>OFC17*OFB17</f>
        <v>3437.85</v>
      </c>
      <c r="OFE17" s="99">
        <f>OFD17+OFA17</f>
        <v>6938.17</v>
      </c>
      <c r="OFF17" s="94"/>
      <c r="OFG17" s="99">
        <f>OFE17+OFF17</f>
        <v>6938.17</v>
      </c>
      <c r="OFI17" s="49">
        <v>10</v>
      </c>
      <c r="OFJ17" s="94" t="s">
        <v>631</v>
      </c>
      <c r="OFK17" s="49">
        <v>372</v>
      </c>
      <c r="OFL17" s="49" t="s">
        <v>625</v>
      </c>
      <c r="OFM17" s="95" t="s">
        <v>632</v>
      </c>
      <c r="OFN17" s="49" t="s">
        <v>629</v>
      </c>
      <c r="OFO17" s="96">
        <v>167</v>
      </c>
      <c r="OFP17" s="97">
        <v>20.96</v>
      </c>
      <c r="OFQ17" s="99">
        <f>OFP17*OFO17</f>
        <v>3500.32</v>
      </c>
      <c r="OFR17" s="94">
        <f>OFK17-OFO17</f>
        <v>205</v>
      </c>
      <c r="OFS17" s="97">
        <v>16.77</v>
      </c>
      <c r="OFT17" s="99">
        <f>OFS17*OFR17</f>
        <v>3437.85</v>
      </c>
      <c r="OFU17" s="99">
        <f>OFT17+OFQ17</f>
        <v>6938.17</v>
      </c>
      <c r="OFV17" s="94"/>
      <c r="OFW17" s="99">
        <f>OFU17+OFV17</f>
        <v>6938.17</v>
      </c>
      <c r="OFY17" s="49">
        <v>10</v>
      </c>
      <c r="OFZ17" s="94" t="s">
        <v>631</v>
      </c>
      <c r="OGA17" s="49">
        <v>372</v>
      </c>
      <c r="OGB17" s="49" t="s">
        <v>625</v>
      </c>
      <c r="OGC17" s="95" t="s">
        <v>632</v>
      </c>
      <c r="OGD17" s="49" t="s">
        <v>629</v>
      </c>
      <c r="OGE17" s="96">
        <v>167</v>
      </c>
      <c r="OGF17" s="97">
        <v>20.96</v>
      </c>
      <c r="OGG17" s="99">
        <f>OGF17*OGE17</f>
        <v>3500.32</v>
      </c>
      <c r="OGH17" s="94">
        <f>OGA17-OGE17</f>
        <v>205</v>
      </c>
      <c r="OGI17" s="97">
        <v>16.77</v>
      </c>
      <c r="OGJ17" s="99">
        <f>OGI17*OGH17</f>
        <v>3437.85</v>
      </c>
      <c r="OGK17" s="99">
        <f>OGJ17+OGG17</f>
        <v>6938.17</v>
      </c>
      <c r="OGL17" s="94"/>
      <c r="OGM17" s="99">
        <f>OGK17+OGL17</f>
        <v>6938.17</v>
      </c>
      <c r="OGO17" s="49">
        <v>10</v>
      </c>
      <c r="OGP17" s="94" t="s">
        <v>631</v>
      </c>
      <c r="OGQ17" s="49">
        <v>372</v>
      </c>
      <c r="OGR17" s="49" t="s">
        <v>625</v>
      </c>
      <c r="OGS17" s="95" t="s">
        <v>632</v>
      </c>
      <c r="OGT17" s="49" t="s">
        <v>629</v>
      </c>
      <c r="OGU17" s="96">
        <v>167</v>
      </c>
      <c r="OGV17" s="97">
        <v>20.96</v>
      </c>
      <c r="OGW17" s="99">
        <f>OGV17*OGU17</f>
        <v>3500.32</v>
      </c>
      <c r="OGX17" s="94">
        <f>OGQ17-OGU17</f>
        <v>205</v>
      </c>
      <c r="OGY17" s="97">
        <v>16.77</v>
      </c>
      <c r="OGZ17" s="99">
        <f>OGY17*OGX17</f>
        <v>3437.85</v>
      </c>
      <c r="OHA17" s="99">
        <f>OGZ17+OGW17</f>
        <v>6938.17</v>
      </c>
      <c r="OHB17" s="94"/>
      <c r="OHC17" s="99">
        <f>OHA17+OHB17</f>
        <v>6938.17</v>
      </c>
      <c r="OHE17" s="49">
        <v>10</v>
      </c>
      <c r="OHF17" s="94" t="s">
        <v>631</v>
      </c>
      <c r="OHG17" s="49">
        <v>372</v>
      </c>
      <c r="OHH17" s="49" t="s">
        <v>625</v>
      </c>
      <c r="OHI17" s="95" t="s">
        <v>632</v>
      </c>
      <c r="OHJ17" s="49" t="s">
        <v>629</v>
      </c>
      <c r="OHK17" s="96">
        <v>167</v>
      </c>
      <c r="OHL17" s="97">
        <v>20.96</v>
      </c>
      <c r="OHM17" s="99">
        <f>OHL17*OHK17</f>
        <v>3500.32</v>
      </c>
      <c r="OHN17" s="94">
        <f>OHG17-OHK17</f>
        <v>205</v>
      </c>
      <c r="OHO17" s="97">
        <v>16.77</v>
      </c>
      <c r="OHP17" s="99">
        <f>OHO17*OHN17</f>
        <v>3437.85</v>
      </c>
      <c r="OHQ17" s="99">
        <f>OHP17+OHM17</f>
        <v>6938.17</v>
      </c>
      <c r="OHR17" s="94"/>
      <c r="OHS17" s="99">
        <f>OHQ17+OHR17</f>
        <v>6938.17</v>
      </c>
      <c r="OHU17" s="49">
        <v>10</v>
      </c>
      <c r="OHV17" s="94" t="s">
        <v>631</v>
      </c>
      <c r="OHW17" s="49">
        <v>372</v>
      </c>
      <c r="OHX17" s="49" t="s">
        <v>625</v>
      </c>
      <c r="OHY17" s="95" t="s">
        <v>632</v>
      </c>
      <c r="OHZ17" s="49" t="s">
        <v>629</v>
      </c>
      <c r="OIA17" s="96">
        <v>167</v>
      </c>
      <c r="OIB17" s="97">
        <v>20.96</v>
      </c>
      <c r="OIC17" s="99">
        <f>OIB17*OIA17</f>
        <v>3500.32</v>
      </c>
      <c r="OID17" s="94">
        <f>OHW17-OIA17</f>
        <v>205</v>
      </c>
      <c r="OIE17" s="97">
        <v>16.77</v>
      </c>
      <c r="OIF17" s="99">
        <f>OIE17*OID17</f>
        <v>3437.85</v>
      </c>
      <c r="OIG17" s="99">
        <f>OIF17+OIC17</f>
        <v>6938.17</v>
      </c>
      <c r="OIH17" s="94"/>
      <c r="OII17" s="99">
        <f>OIG17+OIH17</f>
        <v>6938.17</v>
      </c>
      <c r="OIK17" s="49">
        <v>10</v>
      </c>
      <c r="OIL17" s="94" t="s">
        <v>631</v>
      </c>
      <c r="OIM17" s="49">
        <v>372</v>
      </c>
      <c r="OIN17" s="49" t="s">
        <v>625</v>
      </c>
      <c r="OIO17" s="95" t="s">
        <v>632</v>
      </c>
      <c r="OIP17" s="49" t="s">
        <v>629</v>
      </c>
      <c r="OIQ17" s="96">
        <v>167</v>
      </c>
      <c r="OIR17" s="97">
        <v>20.96</v>
      </c>
      <c r="OIS17" s="99">
        <f>OIR17*OIQ17</f>
        <v>3500.32</v>
      </c>
      <c r="OIT17" s="94">
        <f>OIM17-OIQ17</f>
        <v>205</v>
      </c>
      <c r="OIU17" s="97">
        <v>16.77</v>
      </c>
      <c r="OIV17" s="99">
        <f>OIU17*OIT17</f>
        <v>3437.85</v>
      </c>
      <c r="OIW17" s="99">
        <f>OIV17+OIS17</f>
        <v>6938.17</v>
      </c>
      <c r="OIX17" s="94"/>
      <c r="OIY17" s="99">
        <f>OIW17+OIX17</f>
        <v>6938.17</v>
      </c>
      <c r="OJA17" s="49">
        <v>10</v>
      </c>
      <c r="OJB17" s="94" t="s">
        <v>631</v>
      </c>
      <c r="OJC17" s="49">
        <v>372</v>
      </c>
      <c r="OJD17" s="49" t="s">
        <v>625</v>
      </c>
      <c r="OJE17" s="95" t="s">
        <v>632</v>
      </c>
      <c r="OJF17" s="49" t="s">
        <v>629</v>
      </c>
      <c r="OJG17" s="96">
        <v>167</v>
      </c>
      <c r="OJH17" s="97">
        <v>20.96</v>
      </c>
      <c r="OJI17" s="99">
        <f>OJH17*OJG17</f>
        <v>3500.32</v>
      </c>
      <c r="OJJ17" s="94">
        <f>OJC17-OJG17</f>
        <v>205</v>
      </c>
      <c r="OJK17" s="97">
        <v>16.77</v>
      </c>
      <c r="OJL17" s="99">
        <f>OJK17*OJJ17</f>
        <v>3437.85</v>
      </c>
      <c r="OJM17" s="99">
        <f>OJL17+OJI17</f>
        <v>6938.17</v>
      </c>
      <c r="OJN17" s="94"/>
      <c r="OJO17" s="99">
        <f>OJM17+OJN17</f>
        <v>6938.17</v>
      </c>
      <c r="OJQ17" s="49">
        <v>10</v>
      </c>
      <c r="OJR17" s="94" t="s">
        <v>631</v>
      </c>
      <c r="OJS17" s="49">
        <v>372</v>
      </c>
      <c r="OJT17" s="49" t="s">
        <v>625</v>
      </c>
      <c r="OJU17" s="95" t="s">
        <v>632</v>
      </c>
      <c r="OJV17" s="49" t="s">
        <v>629</v>
      </c>
      <c r="OJW17" s="96">
        <v>167</v>
      </c>
      <c r="OJX17" s="97">
        <v>20.96</v>
      </c>
      <c r="OJY17" s="99">
        <f>OJX17*OJW17</f>
        <v>3500.32</v>
      </c>
      <c r="OJZ17" s="94">
        <f>OJS17-OJW17</f>
        <v>205</v>
      </c>
      <c r="OKA17" s="97">
        <v>16.77</v>
      </c>
      <c r="OKB17" s="99">
        <f>OKA17*OJZ17</f>
        <v>3437.85</v>
      </c>
      <c r="OKC17" s="99">
        <f>OKB17+OJY17</f>
        <v>6938.17</v>
      </c>
      <c r="OKD17" s="94"/>
      <c r="OKE17" s="99">
        <f>OKC17+OKD17</f>
        <v>6938.17</v>
      </c>
      <c r="OKG17" s="49">
        <v>10</v>
      </c>
      <c r="OKH17" s="94" t="s">
        <v>631</v>
      </c>
      <c r="OKI17" s="49">
        <v>372</v>
      </c>
      <c r="OKJ17" s="49" t="s">
        <v>625</v>
      </c>
      <c r="OKK17" s="95" t="s">
        <v>632</v>
      </c>
      <c r="OKL17" s="49" t="s">
        <v>629</v>
      </c>
      <c r="OKM17" s="96">
        <v>167</v>
      </c>
      <c r="OKN17" s="97">
        <v>20.96</v>
      </c>
      <c r="OKO17" s="99">
        <f>OKN17*OKM17</f>
        <v>3500.32</v>
      </c>
      <c r="OKP17" s="94">
        <f>OKI17-OKM17</f>
        <v>205</v>
      </c>
      <c r="OKQ17" s="97">
        <v>16.77</v>
      </c>
      <c r="OKR17" s="99">
        <f>OKQ17*OKP17</f>
        <v>3437.85</v>
      </c>
      <c r="OKS17" s="99">
        <f>OKR17+OKO17</f>
        <v>6938.17</v>
      </c>
      <c r="OKT17" s="94"/>
      <c r="OKU17" s="99">
        <f>OKS17+OKT17</f>
        <v>6938.17</v>
      </c>
      <c r="OKW17" s="49">
        <v>10</v>
      </c>
      <c r="OKX17" s="94" t="s">
        <v>631</v>
      </c>
      <c r="OKY17" s="49">
        <v>372</v>
      </c>
      <c r="OKZ17" s="49" t="s">
        <v>625</v>
      </c>
      <c r="OLA17" s="95" t="s">
        <v>632</v>
      </c>
      <c r="OLB17" s="49" t="s">
        <v>629</v>
      </c>
      <c r="OLC17" s="96">
        <v>167</v>
      </c>
      <c r="OLD17" s="97">
        <v>20.96</v>
      </c>
      <c r="OLE17" s="99">
        <f>OLD17*OLC17</f>
        <v>3500.32</v>
      </c>
      <c r="OLF17" s="94">
        <f>OKY17-OLC17</f>
        <v>205</v>
      </c>
      <c r="OLG17" s="97">
        <v>16.77</v>
      </c>
      <c r="OLH17" s="99">
        <f>OLG17*OLF17</f>
        <v>3437.85</v>
      </c>
      <c r="OLI17" s="99">
        <f>OLH17+OLE17</f>
        <v>6938.17</v>
      </c>
      <c r="OLJ17" s="94"/>
      <c r="OLK17" s="99">
        <f>OLI17+OLJ17</f>
        <v>6938.17</v>
      </c>
      <c r="OLM17" s="49">
        <v>10</v>
      </c>
      <c r="OLN17" s="94" t="s">
        <v>631</v>
      </c>
      <c r="OLO17" s="49">
        <v>372</v>
      </c>
      <c r="OLP17" s="49" t="s">
        <v>625</v>
      </c>
      <c r="OLQ17" s="95" t="s">
        <v>632</v>
      </c>
      <c r="OLR17" s="49" t="s">
        <v>629</v>
      </c>
      <c r="OLS17" s="96">
        <v>167</v>
      </c>
      <c r="OLT17" s="97">
        <v>20.96</v>
      </c>
      <c r="OLU17" s="99">
        <f>OLT17*OLS17</f>
        <v>3500.32</v>
      </c>
      <c r="OLV17" s="94">
        <f>OLO17-OLS17</f>
        <v>205</v>
      </c>
      <c r="OLW17" s="97">
        <v>16.77</v>
      </c>
      <c r="OLX17" s="99">
        <f>OLW17*OLV17</f>
        <v>3437.85</v>
      </c>
      <c r="OLY17" s="99">
        <f>OLX17+OLU17</f>
        <v>6938.17</v>
      </c>
      <c r="OLZ17" s="94"/>
      <c r="OMA17" s="99">
        <f>OLY17+OLZ17</f>
        <v>6938.17</v>
      </c>
      <c r="OMC17" s="49">
        <v>10</v>
      </c>
      <c r="OMD17" s="94" t="s">
        <v>631</v>
      </c>
      <c r="OME17" s="49">
        <v>372</v>
      </c>
      <c r="OMF17" s="49" t="s">
        <v>625</v>
      </c>
      <c r="OMG17" s="95" t="s">
        <v>632</v>
      </c>
      <c r="OMH17" s="49" t="s">
        <v>629</v>
      </c>
      <c r="OMI17" s="96">
        <v>167</v>
      </c>
      <c r="OMJ17" s="97">
        <v>20.96</v>
      </c>
      <c r="OMK17" s="99">
        <f>OMJ17*OMI17</f>
        <v>3500.32</v>
      </c>
      <c r="OML17" s="94">
        <f>OME17-OMI17</f>
        <v>205</v>
      </c>
      <c r="OMM17" s="97">
        <v>16.77</v>
      </c>
      <c r="OMN17" s="99">
        <f>OMM17*OML17</f>
        <v>3437.85</v>
      </c>
      <c r="OMO17" s="99">
        <f>OMN17+OMK17</f>
        <v>6938.17</v>
      </c>
      <c r="OMP17" s="94"/>
      <c r="OMQ17" s="99">
        <f>OMO17+OMP17</f>
        <v>6938.17</v>
      </c>
      <c r="OMS17" s="49">
        <v>10</v>
      </c>
      <c r="OMT17" s="94" t="s">
        <v>631</v>
      </c>
      <c r="OMU17" s="49">
        <v>372</v>
      </c>
      <c r="OMV17" s="49" t="s">
        <v>625</v>
      </c>
      <c r="OMW17" s="95" t="s">
        <v>632</v>
      </c>
      <c r="OMX17" s="49" t="s">
        <v>629</v>
      </c>
      <c r="OMY17" s="96">
        <v>167</v>
      </c>
      <c r="OMZ17" s="97">
        <v>20.96</v>
      </c>
      <c r="ONA17" s="99">
        <f>OMZ17*OMY17</f>
        <v>3500.32</v>
      </c>
      <c r="ONB17" s="94">
        <f>OMU17-OMY17</f>
        <v>205</v>
      </c>
      <c r="ONC17" s="97">
        <v>16.77</v>
      </c>
      <c r="OND17" s="99">
        <f>ONC17*ONB17</f>
        <v>3437.85</v>
      </c>
      <c r="ONE17" s="99">
        <f>OND17+ONA17</f>
        <v>6938.17</v>
      </c>
      <c r="ONF17" s="94"/>
      <c r="ONG17" s="99">
        <f>ONE17+ONF17</f>
        <v>6938.17</v>
      </c>
      <c r="ONI17" s="49">
        <v>10</v>
      </c>
      <c r="ONJ17" s="94" t="s">
        <v>631</v>
      </c>
      <c r="ONK17" s="49">
        <v>372</v>
      </c>
      <c r="ONL17" s="49" t="s">
        <v>625</v>
      </c>
      <c r="ONM17" s="95" t="s">
        <v>632</v>
      </c>
      <c r="ONN17" s="49" t="s">
        <v>629</v>
      </c>
      <c r="ONO17" s="96">
        <v>167</v>
      </c>
      <c r="ONP17" s="97">
        <v>20.96</v>
      </c>
      <c r="ONQ17" s="99">
        <f>ONP17*ONO17</f>
        <v>3500.32</v>
      </c>
      <c r="ONR17" s="94">
        <f>ONK17-ONO17</f>
        <v>205</v>
      </c>
      <c r="ONS17" s="97">
        <v>16.77</v>
      </c>
      <c r="ONT17" s="99">
        <f>ONS17*ONR17</f>
        <v>3437.85</v>
      </c>
      <c r="ONU17" s="99">
        <f>ONT17+ONQ17</f>
        <v>6938.17</v>
      </c>
      <c r="ONV17" s="94"/>
      <c r="ONW17" s="99">
        <f>ONU17+ONV17</f>
        <v>6938.17</v>
      </c>
      <c r="ONY17" s="49">
        <v>10</v>
      </c>
      <c r="ONZ17" s="94" t="s">
        <v>631</v>
      </c>
      <c r="OOA17" s="49">
        <v>372</v>
      </c>
      <c r="OOB17" s="49" t="s">
        <v>625</v>
      </c>
      <c r="OOC17" s="95" t="s">
        <v>632</v>
      </c>
      <c r="OOD17" s="49" t="s">
        <v>629</v>
      </c>
      <c r="OOE17" s="96">
        <v>167</v>
      </c>
      <c r="OOF17" s="97">
        <v>20.96</v>
      </c>
      <c r="OOG17" s="99">
        <f>OOF17*OOE17</f>
        <v>3500.32</v>
      </c>
      <c r="OOH17" s="94">
        <f>OOA17-OOE17</f>
        <v>205</v>
      </c>
      <c r="OOI17" s="97">
        <v>16.77</v>
      </c>
      <c r="OOJ17" s="99">
        <f>OOI17*OOH17</f>
        <v>3437.85</v>
      </c>
      <c r="OOK17" s="99">
        <f>OOJ17+OOG17</f>
        <v>6938.17</v>
      </c>
      <c r="OOL17" s="94"/>
      <c r="OOM17" s="99">
        <f>OOK17+OOL17</f>
        <v>6938.17</v>
      </c>
      <c r="OOO17" s="49">
        <v>10</v>
      </c>
      <c r="OOP17" s="94" t="s">
        <v>631</v>
      </c>
      <c r="OOQ17" s="49">
        <v>372</v>
      </c>
      <c r="OOR17" s="49" t="s">
        <v>625</v>
      </c>
      <c r="OOS17" s="95" t="s">
        <v>632</v>
      </c>
      <c r="OOT17" s="49" t="s">
        <v>629</v>
      </c>
      <c r="OOU17" s="96">
        <v>167</v>
      </c>
      <c r="OOV17" s="97">
        <v>20.96</v>
      </c>
      <c r="OOW17" s="99">
        <f>OOV17*OOU17</f>
        <v>3500.32</v>
      </c>
      <c r="OOX17" s="94">
        <f>OOQ17-OOU17</f>
        <v>205</v>
      </c>
      <c r="OOY17" s="97">
        <v>16.77</v>
      </c>
      <c r="OOZ17" s="99">
        <f>OOY17*OOX17</f>
        <v>3437.85</v>
      </c>
      <c r="OPA17" s="99">
        <f>OOZ17+OOW17</f>
        <v>6938.17</v>
      </c>
      <c r="OPB17" s="94"/>
      <c r="OPC17" s="99">
        <f>OPA17+OPB17</f>
        <v>6938.17</v>
      </c>
      <c r="OPE17" s="49">
        <v>10</v>
      </c>
      <c r="OPF17" s="94" t="s">
        <v>631</v>
      </c>
      <c r="OPG17" s="49">
        <v>372</v>
      </c>
      <c r="OPH17" s="49" t="s">
        <v>625</v>
      </c>
      <c r="OPI17" s="95" t="s">
        <v>632</v>
      </c>
      <c r="OPJ17" s="49" t="s">
        <v>629</v>
      </c>
      <c r="OPK17" s="96">
        <v>167</v>
      </c>
      <c r="OPL17" s="97">
        <v>20.96</v>
      </c>
      <c r="OPM17" s="99">
        <f>OPL17*OPK17</f>
        <v>3500.32</v>
      </c>
      <c r="OPN17" s="94">
        <f>OPG17-OPK17</f>
        <v>205</v>
      </c>
      <c r="OPO17" s="97">
        <v>16.77</v>
      </c>
      <c r="OPP17" s="99">
        <f>OPO17*OPN17</f>
        <v>3437.85</v>
      </c>
      <c r="OPQ17" s="99">
        <f>OPP17+OPM17</f>
        <v>6938.17</v>
      </c>
      <c r="OPR17" s="94"/>
      <c r="OPS17" s="99">
        <f>OPQ17+OPR17</f>
        <v>6938.17</v>
      </c>
      <c r="OPU17" s="49">
        <v>10</v>
      </c>
      <c r="OPV17" s="94" t="s">
        <v>631</v>
      </c>
      <c r="OPW17" s="49">
        <v>372</v>
      </c>
      <c r="OPX17" s="49" t="s">
        <v>625</v>
      </c>
      <c r="OPY17" s="95" t="s">
        <v>632</v>
      </c>
      <c r="OPZ17" s="49" t="s">
        <v>629</v>
      </c>
      <c r="OQA17" s="96">
        <v>167</v>
      </c>
      <c r="OQB17" s="97">
        <v>20.96</v>
      </c>
      <c r="OQC17" s="99">
        <f>OQB17*OQA17</f>
        <v>3500.32</v>
      </c>
      <c r="OQD17" s="94">
        <f>OPW17-OQA17</f>
        <v>205</v>
      </c>
      <c r="OQE17" s="97">
        <v>16.77</v>
      </c>
      <c r="OQF17" s="99">
        <f>OQE17*OQD17</f>
        <v>3437.85</v>
      </c>
      <c r="OQG17" s="99">
        <f>OQF17+OQC17</f>
        <v>6938.17</v>
      </c>
      <c r="OQH17" s="94"/>
      <c r="OQI17" s="99">
        <f>OQG17+OQH17</f>
        <v>6938.17</v>
      </c>
      <c r="OQK17" s="49">
        <v>10</v>
      </c>
      <c r="OQL17" s="94" t="s">
        <v>631</v>
      </c>
      <c r="OQM17" s="49">
        <v>372</v>
      </c>
      <c r="OQN17" s="49" t="s">
        <v>625</v>
      </c>
      <c r="OQO17" s="95" t="s">
        <v>632</v>
      </c>
      <c r="OQP17" s="49" t="s">
        <v>629</v>
      </c>
      <c r="OQQ17" s="96">
        <v>167</v>
      </c>
      <c r="OQR17" s="97">
        <v>20.96</v>
      </c>
      <c r="OQS17" s="99">
        <f>OQR17*OQQ17</f>
        <v>3500.32</v>
      </c>
      <c r="OQT17" s="94">
        <f>OQM17-OQQ17</f>
        <v>205</v>
      </c>
      <c r="OQU17" s="97">
        <v>16.77</v>
      </c>
      <c r="OQV17" s="99">
        <f>OQU17*OQT17</f>
        <v>3437.85</v>
      </c>
      <c r="OQW17" s="99">
        <f>OQV17+OQS17</f>
        <v>6938.17</v>
      </c>
      <c r="OQX17" s="94"/>
      <c r="OQY17" s="99">
        <f>OQW17+OQX17</f>
        <v>6938.17</v>
      </c>
      <c r="ORA17" s="49">
        <v>10</v>
      </c>
      <c r="ORB17" s="94" t="s">
        <v>631</v>
      </c>
      <c r="ORC17" s="49">
        <v>372</v>
      </c>
      <c r="ORD17" s="49" t="s">
        <v>625</v>
      </c>
      <c r="ORE17" s="95" t="s">
        <v>632</v>
      </c>
      <c r="ORF17" s="49" t="s">
        <v>629</v>
      </c>
      <c r="ORG17" s="96">
        <v>167</v>
      </c>
      <c r="ORH17" s="97">
        <v>20.96</v>
      </c>
      <c r="ORI17" s="99">
        <f>ORH17*ORG17</f>
        <v>3500.32</v>
      </c>
      <c r="ORJ17" s="94">
        <f>ORC17-ORG17</f>
        <v>205</v>
      </c>
      <c r="ORK17" s="97">
        <v>16.77</v>
      </c>
      <c r="ORL17" s="99">
        <f>ORK17*ORJ17</f>
        <v>3437.85</v>
      </c>
      <c r="ORM17" s="99">
        <f>ORL17+ORI17</f>
        <v>6938.17</v>
      </c>
      <c r="ORN17" s="94"/>
      <c r="ORO17" s="99">
        <f>ORM17+ORN17</f>
        <v>6938.17</v>
      </c>
      <c r="ORQ17" s="49">
        <v>10</v>
      </c>
      <c r="ORR17" s="94" t="s">
        <v>631</v>
      </c>
      <c r="ORS17" s="49">
        <v>372</v>
      </c>
      <c r="ORT17" s="49" t="s">
        <v>625</v>
      </c>
      <c r="ORU17" s="95" t="s">
        <v>632</v>
      </c>
      <c r="ORV17" s="49" t="s">
        <v>629</v>
      </c>
      <c r="ORW17" s="96">
        <v>167</v>
      </c>
      <c r="ORX17" s="97">
        <v>20.96</v>
      </c>
      <c r="ORY17" s="99">
        <f>ORX17*ORW17</f>
        <v>3500.32</v>
      </c>
      <c r="ORZ17" s="94">
        <f>ORS17-ORW17</f>
        <v>205</v>
      </c>
      <c r="OSA17" s="97">
        <v>16.77</v>
      </c>
      <c r="OSB17" s="99">
        <f>OSA17*ORZ17</f>
        <v>3437.85</v>
      </c>
      <c r="OSC17" s="99">
        <f>OSB17+ORY17</f>
        <v>6938.17</v>
      </c>
      <c r="OSD17" s="94"/>
      <c r="OSE17" s="99">
        <f>OSC17+OSD17</f>
        <v>6938.17</v>
      </c>
      <c r="OSG17" s="49">
        <v>10</v>
      </c>
      <c r="OSH17" s="94" t="s">
        <v>631</v>
      </c>
      <c r="OSI17" s="49">
        <v>372</v>
      </c>
      <c r="OSJ17" s="49" t="s">
        <v>625</v>
      </c>
      <c r="OSK17" s="95" t="s">
        <v>632</v>
      </c>
      <c r="OSL17" s="49" t="s">
        <v>629</v>
      </c>
      <c r="OSM17" s="96">
        <v>167</v>
      </c>
      <c r="OSN17" s="97">
        <v>20.96</v>
      </c>
      <c r="OSO17" s="99">
        <f>OSN17*OSM17</f>
        <v>3500.32</v>
      </c>
      <c r="OSP17" s="94">
        <f>OSI17-OSM17</f>
        <v>205</v>
      </c>
      <c r="OSQ17" s="97">
        <v>16.77</v>
      </c>
      <c r="OSR17" s="99">
        <f>OSQ17*OSP17</f>
        <v>3437.85</v>
      </c>
      <c r="OSS17" s="99">
        <f>OSR17+OSO17</f>
        <v>6938.17</v>
      </c>
      <c r="OST17" s="94"/>
      <c r="OSU17" s="99">
        <f>OSS17+OST17</f>
        <v>6938.17</v>
      </c>
      <c r="OSW17" s="49">
        <v>10</v>
      </c>
      <c r="OSX17" s="94" t="s">
        <v>631</v>
      </c>
      <c r="OSY17" s="49">
        <v>372</v>
      </c>
      <c r="OSZ17" s="49" t="s">
        <v>625</v>
      </c>
      <c r="OTA17" s="95" t="s">
        <v>632</v>
      </c>
      <c r="OTB17" s="49" t="s">
        <v>629</v>
      </c>
      <c r="OTC17" s="96">
        <v>167</v>
      </c>
      <c r="OTD17" s="97">
        <v>20.96</v>
      </c>
      <c r="OTE17" s="99">
        <f>OTD17*OTC17</f>
        <v>3500.32</v>
      </c>
      <c r="OTF17" s="94">
        <f>OSY17-OTC17</f>
        <v>205</v>
      </c>
      <c r="OTG17" s="97">
        <v>16.77</v>
      </c>
      <c r="OTH17" s="99">
        <f>OTG17*OTF17</f>
        <v>3437.85</v>
      </c>
      <c r="OTI17" s="99">
        <f>OTH17+OTE17</f>
        <v>6938.17</v>
      </c>
      <c r="OTJ17" s="94"/>
      <c r="OTK17" s="99">
        <f>OTI17+OTJ17</f>
        <v>6938.17</v>
      </c>
      <c r="OTM17" s="49">
        <v>10</v>
      </c>
      <c r="OTN17" s="94" t="s">
        <v>631</v>
      </c>
      <c r="OTO17" s="49">
        <v>372</v>
      </c>
      <c r="OTP17" s="49" t="s">
        <v>625</v>
      </c>
      <c r="OTQ17" s="95" t="s">
        <v>632</v>
      </c>
      <c r="OTR17" s="49" t="s">
        <v>629</v>
      </c>
      <c r="OTS17" s="96">
        <v>167</v>
      </c>
      <c r="OTT17" s="97">
        <v>20.96</v>
      </c>
      <c r="OTU17" s="99">
        <f>OTT17*OTS17</f>
        <v>3500.32</v>
      </c>
      <c r="OTV17" s="94">
        <f>OTO17-OTS17</f>
        <v>205</v>
      </c>
      <c r="OTW17" s="97">
        <v>16.77</v>
      </c>
      <c r="OTX17" s="99">
        <f>OTW17*OTV17</f>
        <v>3437.85</v>
      </c>
      <c r="OTY17" s="99">
        <f>OTX17+OTU17</f>
        <v>6938.17</v>
      </c>
      <c r="OTZ17" s="94"/>
      <c r="OUA17" s="99">
        <f>OTY17+OTZ17</f>
        <v>6938.17</v>
      </c>
      <c r="OUC17" s="49">
        <v>10</v>
      </c>
      <c r="OUD17" s="94" t="s">
        <v>631</v>
      </c>
      <c r="OUE17" s="49">
        <v>372</v>
      </c>
      <c r="OUF17" s="49" t="s">
        <v>625</v>
      </c>
      <c r="OUG17" s="95" t="s">
        <v>632</v>
      </c>
      <c r="OUH17" s="49" t="s">
        <v>629</v>
      </c>
      <c r="OUI17" s="96">
        <v>167</v>
      </c>
      <c r="OUJ17" s="97">
        <v>20.96</v>
      </c>
      <c r="OUK17" s="99">
        <f>OUJ17*OUI17</f>
        <v>3500.32</v>
      </c>
      <c r="OUL17" s="94">
        <f>OUE17-OUI17</f>
        <v>205</v>
      </c>
      <c r="OUM17" s="97">
        <v>16.77</v>
      </c>
      <c r="OUN17" s="99">
        <f>OUM17*OUL17</f>
        <v>3437.85</v>
      </c>
      <c r="OUO17" s="99">
        <f>OUN17+OUK17</f>
        <v>6938.17</v>
      </c>
      <c r="OUP17" s="94"/>
      <c r="OUQ17" s="99">
        <f>OUO17+OUP17</f>
        <v>6938.17</v>
      </c>
      <c r="OUS17" s="49">
        <v>10</v>
      </c>
      <c r="OUT17" s="94" t="s">
        <v>631</v>
      </c>
      <c r="OUU17" s="49">
        <v>372</v>
      </c>
      <c r="OUV17" s="49" t="s">
        <v>625</v>
      </c>
      <c r="OUW17" s="95" t="s">
        <v>632</v>
      </c>
      <c r="OUX17" s="49" t="s">
        <v>629</v>
      </c>
      <c r="OUY17" s="96">
        <v>167</v>
      </c>
      <c r="OUZ17" s="97">
        <v>20.96</v>
      </c>
      <c r="OVA17" s="99">
        <f>OUZ17*OUY17</f>
        <v>3500.32</v>
      </c>
      <c r="OVB17" s="94">
        <f>OUU17-OUY17</f>
        <v>205</v>
      </c>
      <c r="OVC17" s="97">
        <v>16.77</v>
      </c>
      <c r="OVD17" s="99">
        <f>OVC17*OVB17</f>
        <v>3437.85</v>
      </c>
      <c r="OVE17" s="99">
        <f>OVD17+OVA17</f>
        <v>6938.17</v>
      </c>
      <c r="OVF17" s="94"/>
      <c r="OVG17" s="99">
        <f>OVE17+OVF17</f>
        <v>6938.17</v>
      </c>
      <c r="OVI17" s="49">
        <v>10</v>
      </c>
      <c r="OVJ17" s="94" t="s">
        <v>631</v>
      </c>
      <c r="OVK17" s="49">
        <v>372</v>
      </c>
      <c r="OVL17" s="49" t="s">
        <v>625</v>
      </c>
      <c r="OVM17" s="95" t="s">
        <v>632</v>
      </c>
      <c r="OVN17" s="49" t="s">
        <v>629</v>
      </c>
      <c r="OVO17" s="96">
        <v>167</v>
      </c>
      <c r="OVP17" s="97">
        <v>20.96</v>
      </c>
      <c r="OVQ17" s="99">
        <f>OVP17*OVO17</f>
        <v>3500.32</v>
      </c>
      <c r="OVR17" s="94">
        <f>OVK17-OVO17</f>
        <v>205</v>
      </c>
      <c r="OVS17" s="97">
        <v>16.77</v>
      </c>
      <c r="OVT17" s="99">
        <f>OVS17*OVR17</f>
        <v>3437.85</v>
      </c>
      <c r="OVU17" s="99">
        <f>OVT17+OVQ17</f>
        <v>6938.17</v>
      </c>
      <c r="OVV17" s="94"/>
      <c r="OVW17" s="99">
        <f>OVU17+OVV17</f>
        <v>6938.17</v>
      </c>
      <c r="OVY17" s="49">
        <v>10</v>
      </c>
      <c r="OVZ17" s="94" t="s">
        <v>631</v>
      </c>
      <c r="OWA17" s="49">
        <v>372</v>
      </c>
      <c r="OWB17" s="49" t="s">
        <v>625</v>
      </c>
      <c r="OWC17" s="95" t="s">
        <v>632</v>
      </c>
      <c r="OWD17" s="49" t="s">
        <v>629</v>
      </c>
      <c r="OWE17" s="96">
        <v>167</v>
      </c>
      <c r="OWF17" s="97">
        <v>20.96</v>
      </c>
      <c r="OWG17" s="99">
        <f>OWF17*OWE17</f>
        <v>3500.32</v>
      </c>
      <c r="OWH17" s="94">
        <f>OWA17-OWE17</f>
        <v>205</v>
      </c>
      <c r="OWI17" s="97">
        <v>16.77</v>
      </c>
      <c r="OWJ17" s="99">
        <f>OWI17*OWH17</f>
        <v>3437.85</v>
      </c>
      <c r="OWK17" s="99">
        <f>OWJ17+OWG17</f>
        <v>6938.17</v>
      </c>
      <c r="OWL17" s="94"/>
      <c r="OWM17" s="99">
        <f>OWK17+OWL17</f>
        <v>6938.17</v>
      </c>
      <c r="OWO17" s="49">
        <v>10</v>
      </c>
      <c r="OWP17" s="94" t="s">
        <v>631</v>
      </c>
      <c r="OWQ17" s="49">
        <v>372</v>
      </c>
      <c r="OWR17" s="49" t="s">
        <v>625</v>
      </c>
      <c r="OWS17" s="95" t="s">
        <v>632</v>
      </c>
      <c r="OWT17" s="49" t="s">
        <v>629</v>
      </c>
      <c r="OWU17" s="96">
        <v>167</v>
      </c>
      <c r="OWV17" s="97">
        <v>20.96</v>
      </c>
      <c r="OWW17" s="99">
        <f>OWV17*OWU17</f>
        <v>3500.32</v>
      </c>
      <c r="OWX17" s="94">
        <f>OWQ17-OWU17</f>
        <v>205</v>
      </c>
      <c r="OWY17" s="97">
        <v>16.77</v>
      </c>
      <c r="OWZ17" s="99">
        <f>OWY17*OWX17</f>
        <v>3437.85</v>
      </c>
      <c r="OXA17" s="99">
        <f>OWZ17+OWW17</f>
        <v>6938.17</v>
      </c>
      <c r="OXB17" s="94"/>
      <c r="OXC17" s="99">
        <f>OXA17+OXB17</f>
        <v>6938.17</v>
      </c>
      <c r="OXE17" s="49">
        <v>10</v>
      </c>
      <c r="OXF17" s="94" t="s">
        <v>631</v>
      </c>
      <c r="OXG17" s="49">
        <v>372</v>
      </c>
      <c r="OXH17" s="49" t="s">
        <v>625</v>
      </c>
      <c r="OXI17" s="95" t="s">
        <v>632</v>
      </c>
      <c r="OXJ17" s="49" t="s">
        <v>629</v>
      </c>
      <c r="OXK17" s="96">
        <v>167</v>
      </c>
      <c r="OXL17" s="97">
        <v>20.96</v>
      </c>
      <c r="OXM17" s="99">
        <f>OXL17*OXK17</f>
        <v>3500.32</v>
      </c>
      <c r="OXN17" s="94">
        <f>OXG17-OXK17</f>
        <v>205</v>
      </c>
      <c r="OXO17" s="97">
        <v>16.77</v>
      </c>
      <c r="OXP17" s="99">
        <f>OXO17*OXN17</f>
        <v>3437.85</v>
      </c>
      <c r="OXQ17" s="99">
        <f>OXP17+OXM17</f>
        <v>6938.17</v>
      </c>
      <c r="OXR17" s="94"/>
      <c r="OXS17" s="99">
        <f>OXQ17+OXR17</f>
        <v>6938.17</v>
      </c>
      <c r="OXU17" s="49">
        <v>10</v>
      </c>
      <c r="OXV17" s="94" t="s">
        <v>631</v>
      </c>
      <c r="OXW17" s="49">
        <v>372</v>
      </c>
      <c r="OXX17" s="49" t="s">
        <v>625</v>
      </c>
      <c r="OXY17" s="95" t="s">
        <v>632</v>
      </c>
      <c r="OXZ17" s="49" t="s">
        <v>629</v>
      </c>
      <c r="OYA17" s="96">
        <v>167</v>
      </c>
      <c r="OYB17" s="97">
        <v>20.96</v>
      </c>
      <c r="OYC17" s="99">
        <f>OYB17*OYA17</f>
        <v>3500.32</v>
      </c>
      <c r="OYD17" s="94">
        <f>OXW17-OYA17</f>
        <v>205</v>
      </c>
      <c r="OYE17" s="97">
        <v>16.77</v>
      </c>
      <c r="OYF17" s="99">
        <f>OYE17*OYD17</f>
        <v>3437.85</v>
      </c>
      <c r="OYG17" s="99">
        <f>OYF17+OYC17</f>
        <v>6938.17</v>
      </c>
      <c r="OYH17" s="94"/>
      <c r="OYI17" s="99">
        <f>OYG17+OYH17</f>
        <v>6938.17</v>
      </c>
      <c r="OYK17" s="49">
        <v>10</v>
      </c>
      <c r="OYL17" s="94" t="s">
        <v>631</v>
      </c>
      <c r="OYM17" s="49">
        <v>372</v>
      </c>
      <c r="OYN17" s="49" t="s">
        <v>625</v>
      </c>
      <c r="OYO17" s="95" t="s">
        <v>632</v>
      </c>
      <c r="OYP17" s="49" t="s">
        <v>629</v>
      </c>
      <c r="OYQ17" s="96">
        <v>167</v>
      </c>
      <c r="OYR17" s="97">
        <v>20.96</v>
      </c>
      <c r="OYS17" s="99">
        <f>OYR17*OYQ17</f>
        <v>3500.32</v>
      </c>
      <c r="OYT17" s="94">
        <f>OYM17-OYQ17</f>
        <v>205</v>
      </c>
      <c r="OYU17" s="97">
        <v>16.77</v>
      </c>
      <c r="OYV17" s="99">
        <f>OYU17*OYT17</f>
        <v>3437.85</v>
      </c>
      <c r="OYW17" s="99">
        <f>OYV17+OYS17</f>
        <v>6938.17</v>
      </c>
      <c r="OYX17" s="94"/>
      <c r="OYY17" s="99">
        <f>OYW17+OYX17</f>
        <v>6938.17</v>
      </c>
      <c r="OZA17" s="49">
        <v>10</v>
      </c>
      <c r="OZB17" s="94" t="s">
        <v>631</v>
      </c>
      <c r="OZC17" s="49">
        <v>372</v>
      </c>
      <c r="OZD17" s="49" t="s">
        <v>625</v>
      </c>
      <c r="OZE17" s="95" t="s">
        <v>632</v>
      </c>
      <c r="OZF17" s="49" t="s">
        <v>629</v>
      </c>
      <c r="OZG17" s="96">
        <v>167</v>
      </c>
      <c r="OZH17" s="97">
        <v>20.96</v>
      </c>
      <c r="OZI17" s="99">
        <f>OZH17*OZG17</f>
        <v>3500.32</v>
      </c>
      <c r="OZJ17" s="94">
        <f>OZC17-OZG17</f>
        <v>205</v>
      </c>
      <c r="OZK17" s="97">
        <v>16.77</v>
      </c>
      <c r="OZL17" s="99">
        <f>OZK17*OZJ17</f>
        <v>3437.85</v>
      </c>
      <c r="OZM17" s="99">
        <f>OZL17+OZI17</f>
        <v>6938.17</v>
      </c>
      <c r="OZN17" s="94"/>
      <c r="OZO17" s="99">
        <f>OZM17+OZN17</f>
        <v>6938.17</v>
      </c>
      <c r="OZQ17" s="49">
        <v>10</v>
      </c>
      <c r="OZR17" s="94" t="s">
        <v>631</v>
      </c>
      <c r="OZS17" s="49">
        <v>372</v>
      </c>
      <c r="OZT17" s="49" t="s">
        <v>625</v>
      </c>
      <c r="OZU17" s="95" t="s">
        <v>632</v>
      </c>
      <c r="OZV17" s="49" t="s">
        <v>629</v>
      </c>
      <c r="OZW17" s="96">
        <v>167</v>
      </c>
      <c r="OZX17" s="97">
        <v>20.96</v>
      </c>
      <c r="OZY17" s="99">
        <f>OZX17*OZW17</f>
        <v>3500.32</v>
      </c>
      <c r="OZZ17" s="94">
        <f>OZS17-OZW17</f>
        <v>205</v>
      </c>
      <c r="PAA17" s="97">
        <v>16.77</v>
      </c>
      <c r="PAB17" s="99">
        <f>PAA17*OZZ17</f>
        <v>3437.85</v>
      </c>
      <c r="PAC17" s="99">
        <f>PAB17+OZY17</f>
        <v>6938.17</v>
      </c>
      <c r="PAD17" s="94"/>
      <c r="PAE17" s="99">
        <f>PAC17+PAD17</f>
        <v>6938.17</v>
      </c>
      <c r="PAG17" s="49">
        <v>10</v>
      </c>
      <c r="PAH17" s="94" t="s">
        <v>631</v>
      </c>
      <c r="PAI17" s="49">
        <v>372</v>
      </c>
      <c r="PAJ17" s="49" t="s">
        <v>625</v>
      </c>
      <c r="PAK17" s="95" t="s">
        <v>632</v>
      </c>
      <c r="PAL17" s="49" t="s">
        <v>629</v>
      </c>
      <c r="PAM17" s="96">
        <v>167</v>
      </c>
      <c r="PAN17" s="97">
        <v>20.96</v>
      </c>
      <c r="PAO17" s="99">
        <f>PAN17*PAM17</f>
        <v>3500.32</v>
      </c>
      <c r="PAP17" s="94">
        <f>PAI17-PAM17</f>
        <v>205</v>
      </c>
      <c r="PAQ17" s="97">
        <v>16.77</v>
      </c>
      <c r="PAR17" s="99">
        <f>PAQ17*PAP17</f>
        <v>3437.85</v>
      </c>
      <c r="PAS17" s="99">
        <f>PAR17+PAO17</f>
        <v>6938.17</v>
      </c>
      <c r="PAT17" s="94"/>
      <c r="PAU17" s="99">
        <f>PAS17+PAT17</f>
        <v>6938.17</v>
      </c>
      <c r="PAW17" s="49">
        <v>10</v>
      </c>
      <c r="PAX17" s="94" t="s">
        <v>631</v>
      </c>
      <c r="PAY17" s="49">
        <v>372</v>
      </c>
      <c r="PAZ17" s="49" t="s">
        <v>625</v>
      </c>
      <c r="PBA17" s="95" t="s">
        <v>632</v>
      </c>
      <c r="PBB17" s="49" t="s">
        <v>629</v>
      </c>
      <c r="PBC17" s="96">
        <v>167</v>
      </c>
      <c r="PBD17" s="97">
        <v>20.96</v>
      </c>
      <c r="PBE17" s="99">
        <f>PBD17*PBC17</f>
        <v>3500.32</v>
      </c>
      <c r="PBF17" s="94">
        <f>PAY17-PBC17</f>
        <v>205</v>
      </c>
      <c r="PBG17" s="97">
        <v>16.77</v>
      </c>
      <c r="PBH17" s="99">
        <f>PBG17*PBF17</f>
        <v>3437.85</v>
      </c>
      <c r="PBI17" s="99">
        <f>PBH17+PBE17</f>
        <v>6938.17</v>
      </c>
      <c r="PBJ17" s="94"/>
      <c r="PBK17" s="99">
        <f>PBI17+PBJ17</f>
        <v>6938.17</v>
      </c>
      <c r="PBM17" s="49">
        <v>10</v>
      </c>
      <c r="PBN17" s="94" t="s">
        <v>631</v>
      </c>
      <c r="PBO17" s="49">
        <v>372</v>
      </c>
      <c r="PBP17" s="49" t="s">
        <v>625</v>
      </c>
      <c r="PBQ17" s="95" t="s">
        <v>632</v>
      </c>
      <c r="PBR17" s="49" t="s">
        <v>629</v>
      </c>
      <c r="PBS17" s="96">
        <v>167</v>
      </c>
      <c r="PBT17" s="97">
        <v>20.96</v>
      </c>
      <c r="PBU17" s="99">
        <f>PBT17*PBS17</f>
        <v>3500.32</v>
      </c>
      <c r="PBV17" s="94">
        <f>PBO17-PBS17</f>
        <v>205</v>
      </c>
      <c r="PBW17" s="97">
        <v>16.77</v>
      </c>
      <c r="PBX17" s="99">
        <f>PBW17*PBV17</f>
        <v>3437.85</v>
      </c>
      <c r="PBY17" s="99">
        <f>PBX17+PBU17</f>
        <v>6938.17</v>
      </c>
      <c r="PBZ17" s="94"/>
      <c r="PCA17" s="99">
        <f>PBY17+PBZ17</f>
        <v>6938.17</v>
      </c>
      <c r="PCC17" s="49">
        <v>10</v>
      </c>
      <c r="PCD17" s="94" t="s">
        <v>631</v>
      </c>
      <c r="PCE17" s="49">
        <v>372</v>
      </c>
      <c r="PCF17" s="49" t="s">
        <v>625</v>
      </c>
      <c r="PCG17" s="95" t="s">
        <v>632</v>
      </c>
      <c r="PCH17" s="49" t="s">
        <v>629</v>
      </c>
      <c r="PCI17" s="96">
        <v>167</v>
      </c>
      <c r="PCJ17" s="97">
        <v>20.96</v>
      </c>
      <c r="PCK17" s="99">
        <f>PCJ17*PCI17</f>
        <v>3500.32</v>
      </c>
      <c r="PCL17" s="94">
        <f>PCE17-PCI17</f>
        <v>205</v>
      </c>
      <c r="PCM17" s="97">
        <v>16.77</v>
      </c>
      <c r="PCN17" s="99">
        <f>PCM17*PCL17</f>
        <v>3437.85</v>
      </c>
      <c r="PCO17" s="99">
        <f>PCN17+PCK17</f>
        <v>6938.17</v>
      </c>
      <c r="PCP17" s="94"/>
      <c r="PCQ17" s="99">
        <f>PCO17+PCP17</f>
        <v>6938.17</v>
      </c>
      <c r="PCS17" s="49">
        <v>10</v>
      </c>
      <c r="PCT17" s="94" t="s">
        <v>631</v>
      </c>
      <c r="PCU17" s="49">
        <v>372</v>
      </c>
      <c r="PCV17" s="49" t="s">
        <v>625</v>
      </c>
      <c r="PCW17" s="95" t="s">
        <v>632</v>
      </c>
      <c r="PCX17" s="49" t="s">
        <v>629</v>
      </c>
      <c r="PCY17" s="96">
        <v>167</v>
      </c>
      <c r="PCZ17" s="97">
        <v>20.96</v>
      </c>
      <c r="PDA17" s="99">
        <f>PCZ17*PCY17</f>
        <v>3500.32</v>
      </c>
      <c r="PDB17" s="94">
        <f>PCU17-PCY17</f>
        <v>205</v>
      </c>
      <c r="PDC17" s="97">
        <v>16.77</v>
      </c>
      <c r="PDD17" s="99">
        <f>PDC17*PDB17</f>
        <v>3437.85</v>
      </c>
      <c r="PDE17" s="99">
        <f>PDD17+PDA17</f>
        <v>6938.17</v>
      </c>
      <c r="PDF17" s="94"/>
      <c r="PDG17" s="99">
        <f>PDE17+PDF17</f>
        <v>6938.17</v>
      </c>
      <c r="PDI17" s="49">
        <v>10</v>
      </c>
      <c r="PDJ17" s="94" t="s">
        <v>631</v>
      </c>
      <c r="PDK17" s="49">
        <v>372</v>
      </c>
      <c r="PDL17" s="49" t="s">
        <v>625</v>
      </c>
      <c r="PDM17" s="95" t="s">
        <v>632</v>
      </c>
      <c r="PDN17" s="49" t="s">
        <v>629</v>
      </c>
      <c r="PDO17" s="96">
        <v>167</v>
      </c>
      <c r="PDP17" s="97">
        <v>20.96</v>
      </c>
      <c r="PDQ17" s="99">
        <f>PDP17*PDO17</f>
        <v>3500.32</v>
      </c>
      <c r="PDR17" s="94">
        <f>PDK17-PDO17</f>
        <v>205</v>
      </c>
      <c r="PDS17" s="97">
        <v>16.77</v>
      </c>
      <c r="PDT17" s="99">
        <f>PDS17*PDR17</f>
        <v>3437.85</v>
      </c>
      <c r="PDU17" s="99">
        <f>PDT17+PDQ17</f>
        <v>6938.17</v>
      </c>
      <c r="PDV17" s="94"/>
      <c r="PDW17" s="99">
        <f>PDU17+PDV17</f>
        <v>6938.17</v>
      </c>
      <c r="PDY17" s="49">
        <v>10</v>
      </c>
      <c r="PDZ17" s="94" t="s">
        <v>631</v>
      </c>
      <c r="PEA17" s="49">
        <v>372</v>
      </c>
      <c r="PEB17" s="49" t="s">
        <v>625</v>
      </c>
      <c r="PEC17" s="95" t="s">
        <v>632</v>
      </c>
      <c r="PED17" s="49" t="s">
        <v>629</v>
      </c>
      <c r="PEE17" s="96">
        <v>167</v>
      </c>
      <c r="PEF17" s="97">
        <v>20.96</v>
      </c>
      <c r="PEG17" s="99">
        <f>PEF17*PEE17</f>
        <v>3500.32</v>
      </c>
      <c r="PEH17" s="94">
        <f>PEA17-PEE17</f>
        <v>205</v>
      </c>
      <c r="PEI17" s="97">
        <v>16.77</v>
      </c>
      <c r="PEJ17" s="99">
        <f>PEI17*PEH17</f>
        <v>3437.85</v>
      </c>
      <c r="PEK17" s="99">
        <f>PEJ17+PEG17</f>
        <v>6938.17</v>
      </c>
      <c r="PEL17" s="94"/>
      <c r="PEM17" s="99">
        <f>PEK17+PEL17</f>
        <v>6938.17</v>
      </c>
      <c r="PEO17" s="49">
        <v>10</v>
      </c>
      <c r="PEP17" s="94" t="s">
        <v>631</v>
      </c>
      <c r="PEQ17" s="49">
        <v>372</v>
      </c>
      <c r="PER17" s="49" t="s">
        <v>625</v>
      </c>
      <c r="PES17" s="95" t="s">
        <v>632</v>
      </c>
      <c r="PET17" s="49" t="s">
        <v>629</v>
      </c>
      <c r="PEU17" s="96">
        <v>167</v>
      </c>
      <c r="PEV17" s="97">
        <v>20.96</v>
      </c>
      <c r="PEW17" s="99">
        <f>PEV17*PEU17</f>
        <v>3500.32</v>
      </c>
      <c r="PEX17" s="94">
        <f>PEQ17-PEU17</f>
        <v>205</v>
      </c>
      <c r="PEY17" s="97">
        <v>16.77</v>
      </c>
      <c r="PEZ17" s="99">
        <f>PEY17*PEX17</f>
        <v>3437.85</v>
      </c>
      <c r="PFA17" s="99">
        <f>PEZ17+PEW17</f>
        <v>6938.17</v>
      </c>
      <c r="PFB17" s="94"/>
      <c r="PFC17" s="99">
        <f>PFA17+PFB17</f>
        <v>6938.17</v>
      </c>
      <c r="PFE17" s="49">
        <v>10</v>
      </c>
      <c r="PFF17" s="94" t="s">
        <v>631</v>
      </c>
      <c r="PFG17" s="49">
        <v>372</v>
      </c>
      <c r="PFH17" s="49" t="s">
        <v>625</v>
      </c>
      <c r="PFI17" s="95" t="s">
        <v>632</v>
      </c>
      <c r="PFJ17" s="49" t="s">
        <v>629</v>
      </c>
      <c r="PFK17" s="96">
        <v>167</v>
      </c>
      <c r="PFL17" s="97">
        <v>20.96</v>
      </c>
      <c r="PFM17" s="99">
        <f>PFL17*PFK17</f>
        <v>3500.32</v>
      </c>
      <c r="PFN17" s="94">
        <f>PFG17-PFK17</f>
        <v>205</v>
      </c>
      <c r="PFO17" s="97">
        <v>16.77</v>
      </c>
      <c r="PFP17" s="99">
        <f>PFO17*PFN17</f>
        <v>3437.85</v>
      </c>
      <c r="PFQ17" s="99">
        <f>PFP17+PFM17</f>
        <v>6938.17</v>
      </c>
      <c r="PFR17" s="94"/>
      <c r="PFS17" s="99">
        <f>PFQ17+PFR17</f>
        <v>6938.17</v>
      </c>
      <c r="PFU17" s="49">
        <v>10</v>
      </c>
      <c r="PFV17" s="94" t="s">
        <v>631</v>
      </c>
      <c r="PFW17" s="49">
        <v>372</v>
      </c>
      <c r="PFX17" s="49" t="s">
        <v>625</v>
      </c>
      <c r="PFY17" s="95" t="s">
        <v>632</v>
      </c>
      <c r="PFZ17" s="49" t="s">
        <v>629</v>
      </c>
      <c r="PGA17" s="96">
        <v>167</v>
      </c>
      <c r="PGB17" s="97">
        <v>20.96</v>
      </c>
      <c r="PGC17" s="99">
        <f>PGB17*PGA17</f>
        <v>3500.32</v>
      </c>
      <c r="PGD17" s="94">
        <f>PFW17-PGA17</f>
        <v>205</v>
      </c>
      <c r="PGE17" s="97">
        <v>16.77</v>
      </c>
      <c r="PGF17" s="99">
        <f>PGE17*PGD17</f>
        <v>3437.85</v>
      </c>
      <c r="PGG17" s="99">
        <f>PGF17+PGC17</f>
        <v>6938.17</v>
      </c>
      <c r="PGH17" s="94"/>
      <c r="PGI17" s="99">
        <f>PGG17+PGH17</f>
        <v>6938.17</v>
      </c>
      <c r="PGK17" s="49">
        <v>10</v>
      </c>
      <c r="PGL17" s="94" t="s">
        <v>631</v>
      </c>
      <c r="PGM17" s="49">
        <v>372</v>
      </c>
      <c r="PGN17" s="49" t="s">
        <v>625</v>
      </c>
      <c r="PGO17" s="95" t="s">
        <v>632</v>
      </c>
      <c r="PGP17" s="49" t="s">
        <v>629</v>
      </c>
      <c r="PGQ17" s="96">
        <v>167</v>
      </c>
      <c r="PGR17" s="97">
        <v>20.96</v>
      </c>
      <c r="PGS17" s="99">
        <f>PGR17*PGQ17</f>
        <v>3500.32</v>
      </c>
      <c r="PGT17" s="94">
        <f>PGM17-PGQ17</f>
        <v>205</v>
      </c>
      <c r="PGU17" s="97">
        <v>16.77</v>
      </c>
      <c r="PGV17" s="99">
        <f>PGU17*PGT17</f>
        <v>3437.85</v>
      </c>
      <c r="PGW17" s="99">
        <f>PGV17+PGS17</f>
        <v>6938.17</v>
      </c>
      <c r="PGX17" s="94"/>
      <c r="PGY17" s="99">
        <f>PGW17+PGX17</f>
        <v>6938.17</v>
      </c>
      <c r="PHA17" s="49">
        <v>10</v>
      </c>
      <c r="PHB17" s="94" t="s">
        <v>631</v>
      </c>
      <c r="PHC17" s="49">
        <v>372</v>
      </c>
      <c r="PHD17" s="49" t="s">
        <v>625</v>
      </c>
      <c r="PHE17" s="95" t="s">
        <v>632</v>
      </c>
      <c r="PHF17" s="49" t="s">
        <v>629</v>
      </c>
      <c r="PHG17" s="96">
        <v>167</v>
      </c>
      <c r="PHH17" s="97">
        <v>20.96</v>
      </c>
      <c r="PHI17" s="99">
        <f>PHH17*PHG17</f>
        <v>3500.32</v>
      </c>
      <c r="PHJ17" s="94">
        <f>PHC17-PHG17</f>
        <v>205</v>
      </c>
      <c r="PHK17" s="97">
        <v>16.77</v>
      </c>
      <c r="PHL17" s="99">
        <f>PHK17*PHJ17</f>
        <v>3437.85</v>
      </c>
      <c r="PHM17" s="99">
        <f>PHL17+PHI17</f>
        <v>6938.17</v>
      </c>
      <c r="PHN17" s="94"/>
      <c r="PHO17" s="99">
        <f>PHM17+PHN17</f>
        <v>6938.17</v>
      </c>
      <c r="PHQ17" s="49">
        <v>10</v>
      </c>
      <c r="PHR17" s="94" t="s">
        <v>631</v>
      </c>
      <c r="PHS17" s="49">
        <v>372</v>
      </c>
      <c r="PHT17" s="49" t="s">
        <v>625</v>
      </c>
      <c r="PHU17" s="95" t="s">
        <v>632</v>
      </c>
      <c r="PHV17" s="49" t="s">
        <v>629</v>
      </c>
      <c r="PHW17" s="96">
        <v>167</v>
      </c>
      <c r="PHX17" s="97">
        <v>20.96</v>
      </c>
      <c r="PHY17" s="99">
        <f>PHX17*PHW17</f>
        <v>3500.32</v>
      </c>
      <c r="PHZ17" s="94">
        <f>PHS17-PHW17</f>
        <v>205</v>
      </c>
      <c r="PIA17" s="97">
        <v>16.77</v>
      </c>
      <c r="PIB17" s="99">
        <f>PIA17*PHZ17</f>
        <v>3437.85</v>
      </c>
      <c r="PIC17" s="99">
        <f>PIB17+PHY17</f>
        <v>6938.17</v>
      </c>
      <c r="PID17" s="94"/>
      <c r="PIE17" s="99">
        <f>PIC17+PID17</f>
        <v>6938.17</v>
      </c>
      <c r="PIG17" s="49">
        <v>10</v>
      </c>
      <c r="PIH17" s="94" t="s">
        <v>631</v>
      </c>
      <c r="PII17" s="49">
        <v>372</v>
      </c>
      <c r="PIJ17" s="49" t="s">
        <v>625</v>
      </c>
      <c r="PIK17" s="95" t="s">
        <v>632</v>
      </c>
      <c r="PIL17" s="49" t="s">
        <v>629</v>
      </c>
      <c r="PIM17" s="96">
        <v>167</v>
      </c>
      <c r="PIN17" s="97">
        <v>20.96</v>
      </c>
      <c r="PIO17" s="99">
        <f>PIN17*PIM17</f>
        <v>3500.32</v>
      </c>
      <c r="PIP17" s="94">
        <f>PII17-PIM17</f>
        <v>205</v>
      </c>
      <c r="PIQ17" s="97">
        <v>16.77</v>
      </c>
      <c r="PIR17" s="99">
        <f>PIQ17*PIP17</f>
        <v>3437.85</v>
      </c>
      <c r="PIS17" s="99">
        <f>PIR17+PIO17</f>
        <v>6938.17</v>
      </c>
      <c r="PIT17" s="94"/>
      <c r="PIU17" s="99">
        <f>PIS17+PIT17</f>
        <v>6938.17</v>
      </c>
      <c r="PIW17" s="49">
        <v>10</v>
      </c>
      <c r="PIX17" s="94" t="s">
        <v>631</v>
      </c>
      <c r="PIY17" s="49">
        <v>372</v>
      </c>
      <c r="PIZ17" s="49" t="s">
        <v>625</v>
      </c>
      <c r="PJA17" s="95" t="s">
        <v>632</v>
      </c>
      <c r="PJB17" s="49" t="s">
        <v>629</v>
      </c>
      <c r="PJC17" s="96">
        <v>167</v>
      </c>
      <c r="PJD17" s="97">
        <v>20.96</v>
      </c>
      <c r="PJE17" s="99">
        <f>PJD17*PJC17</f>
        <v>3500.32</v>
      </c>
      <c r="PJF17" s="94">
        <f>PIY17-PJC17</f>
        <v>205</v>
      </c>
      <c r="PJG17" s="97">
        <v>16.77</v>
      </c>
      <c r="PJH17" s="99">
        <f>PJG17*PJF17</f>
        <v>3437.85</v>
      </c>
      <c r="PJI17" s="99">
        <f>PJH17+PJE17</f>
        <v>6938.17</v>
      </c>
      <c r="PJJ17" s="94"/>
      <c r="PJK17" s="99">
        <f>PJI17+PJJ17</f>
        <v>6938.17</v>
      </c>
      <c r="PJM17" s="49">
        <v>10</v>
      </c>
      <c r="PJN17" s="94" t="s">
        <v>631</v>
      </c>
      <c r="PJO17" s="49">
        <v>372</v>
      </c>
      <c r="PJP17" s="49" t="s">
        <v>625</v>
      </c>
      <c r="PJQ17" s="95" t="s">
        <v>632</v>
      </c>
      <c r="PJR17" s="49" t="s">
        <v>629</v>
      </c>
      <c r="PJS17" s="96">
        <v>167</v>
      </c>
      <c r="PJT17" s="97">
        <v>20.96</v>
      </c>
      <c r="PJU17" s="99">
        <f>PJT17*PJS17</f>
        <v>3500.32</v>
      </c>
      <c r="PJV17" s="94">
        <f>PJO17-PJS17</f>
        <v>205</v>
      </c>
      <c r="PJW17" s="97">
        <v>16.77</v>
      </c>
      <c r="PJX17" s="99">
        <f>PJW17*PJV17</f>
        <v>3437.85</v>
      </c>
      <c r="PJY17" s="99">
        <f>PJX17+PJU17</f>
        <v>6938.17</v>
      </c>
      <c r="PJZ17" s="94"/>
      <c r="PKA17" s="99">
        <f>PJY17+PJZ17</f>
        <v>6938.17</v>
      </c>
      <c r="PKC17" s="49">
        <v>10</v>
      </c>
      <c r="PKD17" s="94" t="s">
        <v>631</v>
      </c>
      <c r="PKE17" s="49">
        <v>372</v>
      </c>
      <c r="PKF17" s="49" t="s">
        <v>625</v>
      </c>
      <c r="PKG17" s="95" t="s">
        <v>632</v>
      </c>
      <c r="PKH17" s="49" t="s">
        <v>629</v>
      </c>
      <c r="PKI17" s="96">
        <v>167</v>
      </c>
      <c r="PKJ17" s="97">
        <v>20.96</v>
      </c>
      <c r="PKK17" s="99">
        <f>PKJ17*PKI17</f>
        <v>3500.32</v>
      </c>
      <c r="PKL17" s="94">
        <f>PKE17-PKI17</f>
        <v>205</v>
      </c>
      <c r="PKM17" s="97">
        <v>16.77</v>
      </c>
      <c r="PKN17" s="99">
        <f>PKM17*PKL17</f>
        <v>3437.85</v>
      </c>
      <c r="PKO17" s="99">
        <f>PKN17+PKK17</f>
        <v>6938.17</v>
      </c>
      <c r="PKP17" s="94"/>
      <c r="PKQ17" s="99">
        <f>PKO17+PKP17</f>
        <v>6938.17</v>
      </c>
      <c r="PKS17" s="49">
        <v>10</v>
      </c>
      <c r="PKT17" s="94" t="s">
        <v>631</v>
      </c>
      <c r="PKU17" s="49">
        <v>372</v>
      </c>
      <c r="PKV17" s="49" t="s">
        <v>625</v>
      </c>
      <c r="PKW17" s="95" t="s">
        <v>632</v>
      </c>
      <c r="PKX17" s="49" t="s">
        <v>629</v>
      </c>
      <c r="PKY17" s="96">
        <v>167</v>
      </c>
      <c r="PKZ17" s="97">
        <v>20.96</v>
      </c>
      <c r="PLA17" s="99">
        <f>PKZ17*PKY17</f>
        <v>3500.32</v>
      </c>
      <c r="PLB17" s="94">
        <f>PKU17-PKY17</f>
        <v>205</v>
      </c>
      <c r="PLC17" s="97">
        <v>16.77</v>
      </c>
      <c r="PLD17" s="99">
        <f>PLC17*PLB17</f>
        <v>3437.85</v>
      </c>
      <c r="PLE17" s="99">
        <f>PLD17+PLA17</f>
        <v>6938.17</v>
      </c>
      <c r="PLF17" s="94"/>
      <c r="PLG17" s="99">
        <f>PLE17+PLF17</f>
        <v>6938.17</v>
      </c>
      <c r="PLI17" s="49">
        <v>10</v>
      </c>
      <c r="PLJ17" s="94" t="s">
        <v>631</v>
      </c>
      <c r="PLK17" s="49">
        <v>372</v>
      </c>
      <c r="PLL17" s="49" t="s">
        <v>625</v>
      </c>
      <c r="PLM17" s="95" t="s">
        <v>632</v>
      </c>
      <c r="PLN17" s="49" t="s">
        <v>629</v>
      </c>
      <c r="PLO17" s="96">
        <v>167</v>
      </c>
      <c r="PLP17" s="97">
        <v>20.96</v>
      </c>
      <c r="PLQ17" s="99">
        <f>PLP17*PLO17</f>
        <v>3500.32</v>
      </c>
      <c r="PLR17" s="94">
        <f>PLK17-PLO17</f>
        <v>205</v>
      </c>
      <c r="PLS17" s="97">
        <v>16.77</v>
      </c>
      <c r="PLT17" s="99">
        <f>PLS17*PLR17</f>
        <v>3437.85</v>
      </c>
      <c r="PLU17" s="99">
        <f>PLT17+PLQ17</f>
        <v>6938.17</v>
      </c>
      <c r="PLV17" s="94"/>
      <c r="PLW17" s="99">
        <f>PLU17+PLV17</f>
        <v>6938.17</v>
      </c>
      <c r="PLY17" s="49">
        <v>10</v>
      </c>
      <c r="PLZ17" s="94" t="s">
        <v>631</v>
      </c>
      <c r="PMA17" s="49">
        <v>372</v>
      </c>
      <c r="PMB17" s="49" t="s">
        <v>625</v>
      </c>
      <c r="PMC17" s="95" t="s">
        <v>632</v>
      </c>
      <c r="PMD17" s="49" t="s">
        <v>629</v>
      </c>
      <c r="PME17" s="96">
        <v>167</v>
      </c>
      <c r="PMF17" s="97">
        <v>20.96</v>
      </c>
      <c r="PMG17" s="99">
        <f>PMF17*PME17</f>
        <v>3500.32</v>
      </c>
      <c r="PMH17" s="94">
        <f>PMA17-PME17</f>
        <v>205</v>
      </c>
      <c r="PMI17" s="97">
        <v>16.77</v>
      </c>
      <c r="PMJ17" s="99">
        <f>PMI17*PMH17</f>
        <v>3437.85</v>
      </c>
      <c r="PMK17" s="99">
        <f>PMJ17+PMG17</f>
        <v>6938.17</v>
      </c>
      <c r="PML17" s="94"/>
      <c r="PMM17" s="99">
        <f>PMK17+PML17</f>
        <v>6938.17</v>
      </c>
      <c r="PMO17" s="49">
        <v>10</v>
      </c>
      <c r="PMP17" s="94" t="s">
        <v>631</v>
      </c>
      <c r="PMQ17" s="49">
        <v>372</v>
      </c>
      <c r="PMR17" s="49" t="s">
        <v>625</v>
      </c>
      <c r="PMS17" s="95" t="s">
        <v>632</v>
      </c>
      <c r="PMT17" s="49" t="s">
        <v>629</v>
      </c>
      <c r="PMU17" s="96">
        <v>167</v>
      </c>
      <c r="PMV17" s="97">
        <v>20.96</v>
      </c>
      <c r="PMW17" s="99">
        <f>PMV17*PMU17</f>
        <v>3500.32</v>
      </c>
      <c r="PMX17" s="94">
        <f>PMQ17-PMU17</f>
        <v>205</v>
      </c>
      <c r="PMY17" s="97">
        <v>16.77</v>
      </c>
      <c r="PMZ17" s="99">
        <f>PMY17*PMX17</f>
        <v>3437.85</v>
      </c>
      <c r="PNA17" s="99">
        <f>PMZ17+PMW17</f>
        <v>6938.17</v>
      </c>
      <c r="PNB17" s="94"/>
      <c r="PNC17" s="99">
        <f>PNA17+PNB17</f>
        <v>6938.17</v>
      </c>
      <c r="PNE17" s="49">
        <v>10</v>
      </c>
      <c r="PNF17" s="94" t="s">
        <v>631</v>
      </c>
      <c r="PNG17" s="49">
        <v>372</v>
      </c>
      <c r="PNH17" s="49" t="s">
        <v>625</v>
      </c>
      <c r="PNI17" s="95" t="s">
        <v>632</v>
      </c>
      <c r="PNJ17" s="49" t="s">
        <v>629</v>
      </c>
      <c r="PNK17" s="96">
        <v>167</v>
      </c>
      <c r="PNL17" s="97">
        <v>20.96</v>
      </c>
      <c r="PNM17" s="99">
        <f>PNL17*PNK17</f>
        <v>3500.32</v>
      </c>
      <c r="PNN17" s="94">
        <f>PNG17-PNK17</f>
        <v>205</v>
      </c>
      <c r="PNO17" s="97">
        <v>16.77</v>
      </c>
      <c r="PNP17" s="99">
        <f>PNO17*PNN17</f>
        <v>3437.85</v>
      </c>
      <c r="PNQ17" s="99">
        <f>PNP17+PNM17</f>
        <v>6938.17</v>
      </c>
      <c r="PNR17" s="94"/>
      <c r="PNS17" s="99">
        <f>PNQ17+PNR17</f>
        <v>6938.17</v>
      </c>
      <c r="PNU17" s="49">
        <v>10</v>
      </c>
      <c r="PNV17" s="94" t="s">
        <v>631</v>
      </c>
      <c r="PNW17" s="49">
        <v>372</v>
      </c>
      <c r="PNX17" s="49" t="s">
        <v>625</v>
      </c>
      <c r="PNY17" s="95" t="s">
        <v>632</v>
      </c>
      <c r="PNZ17" s="49" t="s">
        <v>629</v>
      </c>
      <c r="POA17" s="96">
        <v>167</v>
      </c>
      <c r="POB17" s="97">
        <v>20.96</v>
      </c>
      <c r="POC17" s="99">
        <f>POB17*POA17</f>
        <v>3500.32</v>
      </c>
      <c r="POD17" s="94">
        <f>PNW17-POA17</f>
        <v>205</v>
      </c>
      <c r="POE17" s="97">
        <v>16.77</v>
      </c>
      <c r="POF17" s="99">
        <f>POE17*POD17</f>
        <v>3437.85</v>
      </c>
      <c r="POG17" s="99">
        <f>POF17+POC17</f>
        <v>6938.17</v>
      </c>
      <c r="POH17" s="94"/>
      <c r="POI17" s="99">
        <f>POG17+POH17</f>
        <v>6938.17</v>
      </c>
      <c r="POK17" s="49">
        <v>10</v>
      </c>
      <c r="POL17" s="94" t="s">
        <v>631</v>
      </c>
      <c r="POM17" s="49">
        <v>372</v>
      </c>
      <c r="PON17" s="49" t="s">
        <v>625</v>
      </c>
      <c r="POO17" s="95" t="s">
        <v>632</v>
      </c>
      <c r="POP17" s="49" t="s">
        <v>629</v>
      </c>
      <c r="POQ17" s="96">
        <v>167</v>
      </c>
      <c r="POR17" s="97">
        <v>20.96</v>
      </c>
      <c r="POS17" s="99">
        <f>POR17*POQ17</f>
        <v>3500.32</v>
      </c>
      <c r="POT17" s="94">
        <f>POM17-POQ17</f>
        <v>205</v>
      </c>
      <c r="POU17" s="97">
        <v>16.77</v>
      </c>
      <c r="POV17" s="99">
        <f>POU17*POT17</f>
        <v>3437.85</v>
      </c>
      <c r="POW17" s="99">
        <f>POV17+POS17</f>
        <v>6938.17</v>
      </c>
      <c r="POX17" s="94"/>
      <c r="POY17" s="99">
        <f>POW17+POX17</f>
        <v>6938.17</v>
      </c>
      <c r="PPA17" s="49">
        <v>10</v>
      </c>
      <c r="PPB17" s="94" t="s">
        <v>631</v>
      </c>
      <c r="PPC17" s="49">
        <v>372</v>
      </c>
      <c r="PPD17" s="49" t="s">
        <v>625</v>
      </c>
      <c r="PPE17" s="95" t="s">
        <v>632</v>
      </c>
      <c r="PPF17" s="49" t="s">
        <v>629</v>
      </c>
      <c r="PPG17" s="96">
        <v>167</v>
      </c>
      <c r="PPH17" s="97">
        <v>20.96</v>
      </c>
      <c r="PPI17" s="99">
        <f>PPH17*PPG17</f>
        <v>3500.32</v>
      </c>
      <c r="PPJ17" s="94">
        <f>PPC17-PPG17</f>
        <v>205</v>
      </c>
      <c r="PPK17" s="97">
        <v>16.77</v>
      </c>
      <c r="PPL17" s="99">
        <f>PPK17*PPJ17</f>
        <v>3437.85</v>
      </c>
      <c r="PPM17" s="99">
        <f>PPL17+PPI17</f>
        <v>6938.17</v>
      </c>
      <c r="PPN17" s="94"/>
      <c r="PPO17" s="99">
        <f>PPM17+PPN17</f>
        <v>6938.17</v>
      </c>
      <c r="PPQ17" s="49">
        <v>10</v>
      </c>
      <c r="PPR17" s="94" t="s">
        <v>631</v>
      </c>
      <c r="PPS17" s="49">
        <v>372</v>
      </c>
      <c r="PPT17" s="49" t="s">
        <v>625</v>
      </c>
      <c r="PPU17" s="95" t="s">
        <v>632</v>
      </c>
      <c r="PPV17" s="49" t="s">
        <v>629</v>
      </c>
      <c r="PPW17" s="96">
        <v>167</v>
      </c>
      <c r="PPX17" s="97">
        <v>20.96</v>
      </c>
      <c r="PPY17" s="99">
        <f>PPX17*PPW17</f>
        <v>3500.32</v>
      </c>
      <c r="PPZ17" s="94">
        <f>PPS17-PPW17</f>
        <v>205</v>
      </c>
      <c r="PQA17" s="97">
        <v>16.77</v>
      </c>
      <c r="PQB17" s="99">
        <f>PQA17*PPZ17</f>
        <v>3437.85</v>
      </c>
      <c r="PQC17" s="99">
        <f>PQB17+PPY17</f>
        <v>6938.17</v>
      </c>
      <c r="PQD17" s="94"/>
      <c r="PQE17" s="99">
        <f>PQC17+PQD17</f>
        <v>6938.17</v>
      </c>
      <c r="PQG17" s="49">
        <v>10</v>
      </c>
      <c r="PQH17" s="94" t="s">
        <v>631</v>
      </c>
      <c r="PQI17" s="49">
        <v>372</v>
      </c>
      <c r="PQJ17" s="49" t="s">
        <v>625</v>
      </c>
      <c r="PQK17" s="95" t="s">
        <v>632</v>
      </c>
      <c r="PQL17" s="49" t="s">
        <v>629</v>
      </c>
      <c r="PQM17" s="96">
        <v>167</v>
      </c>
      <c r="PQN17" s="97">
        <v>20.96</v>
      </c>
      <c r="PQO17" s="99">
        <f>PQN17*PQM17</f>
        <v>3500.32</v>
      </c>
      <c r="PQP17" s="94">
        <f>PQI17-PQM17</f>
        <v>205</v>
      </c>
      <c r="PQQ17" s="97">
        <v>16.77</v>
      </c>
      <c r="PQR17" s="99">
        <f>PQQ17*PQP17</f>
        <v>3437.85</v>
      </c>
      <c r="PQS17" s="99">
        <f>PQR17+PQO17</f>
        <v>6938.17</v>
      </c>
      <c r="PQT17" s="94"/>
      <c r="PQU17" s="99">
        <f>PQS17+PQT17</f>
        <v>6938.17</v>
      </c>
      <c r="PQW17" s="49">
        <v>10</v>
      </c>
      <c r="PQX17" s="94" t="s">
        <v>631</v>
      </c>
      <c r="PQY17" s="49">
        <v>372</v>
      </c>
      <c r="PQZ17" s="49" t="s">
        <v>625</v>
      </c>
      <c r="PRA17" s="95" t="s">
        <v>632</v>
      </c>
      <c r="PRB17" s="49" t="s">
        <v>629</v>
      </c>
      <c r="PRC17" s="96">
        <v>167</v>
      </c>
      <c r="PRD17" s="97">
        <v>20.96</v>
      </c>
      <c r="PRE17" s="99">
        <f>PRD17*PRC17</f>
        <v>3500.32</v>
      </c>
      <c r="PRF17" s="94">
        <f>PQY17-PRC17</f>
        <v>205</v>
      </c>
      <c r="PRG17" s="97">
        <v>16.77</v>
      </c>
      <c r="PRH17" s="99">
        <f>PRG17*PRF17</f>
        <v>3437.85</v>
      </c>
      <c r="PRI17" s="99">
        <f>PRH17+PRE17</f>
        <v>6938.17</v>
      </c>
      <c r="PRJ17" s="94"/>
      <c r="PRK17" s="99">
        <f>PRI17+PRJ17</f>
        <v>6938.17</v>
      </c>
      <c r="PRM17" s="49">
        <v>10</v>
      </c>
      <c r="PRN17" s="94" t="s">
        <v>631</v>
      </c>
      <c r="PRO17" s="49">
        <v>372</v>
      </c>
      <c r="PRP17" s="49" t="s">
        <v>625</v>
      </c>
      <c r="PRQ17" s="95" t="s">
        <v>632</v>
      </c>
      <c r="PRR17" s="49" t="s">
        <v>629</v>
      </c>
      <c r="PRS17" s="96">
        <v>167</v>
      </c>
      <c r="PRT17" s="97">
        <v>20.96</v>
      </c>
      <c r="PRU17" s="99">
        <f>PRT17*PRS17</f>
        <v>3500.32</v>
      </c>
      <c r="PRV17" s="94">
        <f>PRO17-PRS17</f>
        <v>205</v>
      </c>
      <c r="PRW17" s="97">
        <v>16.77</v>
      </c>
      <c r="PRX17" s="99">
        <f>PRW17*PRV17</f>
        <v>3437.85</v>
      </c>
      <c r="PRY17" s="99">
        <f>PRX17+PRU17</f>
        <v>6938.17</v>
      </c>
      <c r="PRZ17" s="94"/>
      <c r="PSA17" s="99">
        <f>PRY17+PRZ17</f>
        <v>6938.17</v>
      </c>
      <c r="PSC17" s="49">
        <v>10</v>
      </c>
      <c r="PSD17" s="94" t="s">
        <v>631</v>
      </c>
      <c r="PSE17" s="49">
        <v>372</v>
      </c>
      <c r="PSF17" s="49" t="s">
        <v>625</v>
      </c>
      <c r="PSG17" s="95" t="s">
        <v>632</v>
      </c>
      <c r="PSH17" s="49" t="s">
        <v>629</v>
      </c>
      <c r="PSI17" s="96">
        <v>167</v>
      </c>
      <c r="PSJ17" s="97">
        <v>20.96</v>
      </c>
      <c r="PSK17" s="99">
        <f>PSJ17*PSI17</f>
        <v>3500.32</v>
      </c>
      <c r="PSL17" s="94">
        <f>PSE17-PSI17</f>
        <v>205</v>
      </c>
      <c r="PSM17" s="97">
        <v>16.77</v>
      </c>
      <c r="PSN17" s="99">
        <f>PSM17*PSL17</f>
        <v>3437.85</v>
      </c>
      <c r="PSO17" s="99">
        <f>PSN17+PSK17</f>
        <v>6938.17</v>
      </c>
      <c r="PSP17" s="94"/>
      <c r="PSQ17" s="99">
        <f>PSO17+PSP17</f>
        <v>6938.17</v>
      </c>
      <c r="PSS17" s="49">
        <v>10</v>
      </c>
      <c r="PST17" s="94" t="s">
        <v>631</v>
      </c>
      <c r="PSU17" s="49">
        <v>372</v>
      </c>
      <c r="PSV17" s="49" t="s">
        <v>625</v>
      </c>
      <c r="PSW17" s="95" t="s">
        <v>632</v>
      </c>
      <c r="PSX17" s="49" t="s">
        <v>629</v>
      </c>
      <c r="PSY17" s="96">
        <v>167</v>
      </c>
      <c r="PSZ17" s="97">
        <v>20.96</v>
      </c>
      <c r="PTA17" s="99">
        <f>PSZ17*PSY17</f>
        <v>3500.32</v>
      </c>
      <c r="PTB17" s="94">
        <f>PSU17-PSY17</f>
        <v>205</v>
      </c>
      <c r="PTC17" s="97">
        <v>16.77</v>
      </c>
      <c r="PTD17" s="99">
        <f>PTC17*PTB17</f>
        <v>3437.85</v>
      </c>
      <c r="PTE17" s="99">
        <f>PTD17+PTA17</f>
        <v>6938.17</v>
      </c>
      <c r="PTF17" s="94"/>
      <c r="PTG17" s="99">
        <f>PTE17+PTF17</f>
        <v>6938.17</v>
      </c>
      <c r="PTI17" s="49">
        <v>10</v>
      </c>
      <c r="PTJ17" s="94" t="s">
        <v>631</v>
      </c>
      <c r="PTK17" s="49">
        <v>372</v>
      </c>
      <c r="PTL17" s="49" t="s">
        <v>625</v>
      </c>
      <c r="PTM17" s="95" t="s">
        <v>632</v>
      </c>
      <c r="PTN17" s="49" t="s">
        <v>629</v>
      </c>
      <c r="PTO17" s="96">
        <v>167</v>
      </c>
      <c r="PTP17" s="97">
        <v>20.96</v>
      </c>
      <c r="PTQ17" s="99">
        <f>PTP17*PTO17</f>
        <v>3500.32</v>
      </c>
      <c r="PTR17" s="94">
        <f>PTK17-PTO17</f>
        <v>205</v>
      </c>
      <c r="PTS17" s="97">
        <v>16.77</v>
      </c>
      <c r="PTT17" s="99">
        <f>PTS17*PTR17</f>
        <v>3437.85</v>
      </c>
      <c r="PTU17" s="99">
        <f>PTT17+PTQ17</f>
        <v>6938.17</v>
      </c>
      <c r="PTV17" s="94"/>
      <c r="PTW17" s="99">
        <f>PTU17+PTV17</f>
        <v>6938.17</v>
      </c>
      <c r="PTY17" s="49">
        <v>10</v>
      </c>
      <c r="PTZ17" s="94" t="s">
        <v>631</v>
      </c>
      <c r="PUA17" s="49">
        <v>372</v>
      </c>
      <c r="PUB17" s="49" t="s">
        <v>625</v>
      </c>
      <c r="PUC17" s="95" t="s">
        <v>632</v>
      </c>
      <c r="PUD17" s="49" t="s">
        <v>629</v>
      </c>
      <c r="PUE17" s="96">
        <v>167</v>
      </c>
      <c r="PUF17" s="97">
        <v>20.96</v>
      </c>
      <c r="PUG17" s="99">
        <f>PUF17*PUE17</f>
        <v>3500.32</v>
      </c>
      <c r="PUH17" s="94">
        <f>PUA17-PUE17</f>
        <v>205</v>
      </c>
      <c r="PUI17" s="97">
        <v>16.77</v>
      </c>
      <c r="PUJ17" s="99">
        <f>PUI17*PUH17</f>
        <v>3437.85</v>
      </c>
      <c r="PUK17" s="99">
        <f>PUJ17+PUG17</f>
        <v>6938.17</v>
      </c>
      <c r="PUL17" s="94"/>
      <c r="PUM17" s="99">
        <f>PUK17+PUL17</f>
        <v>6938.17</v>
      </c>
      <c r="PUO17" s="49">
        <v>10</v>
      </c>
      <c r="PUP17" s="94" t="s">
        <v>631</v>
      </c>
      <c r="PUQ17" s="49">
        <v>372</v>
      </c>
      <c r="PUR17" s="49" t="s">
        <v>625</v>
      </c>
      <c r="PUS17" s="95" t="s">
        <v>632</v>
      </c>
      <c r="PUT17" s="49" t="s">
        <v>629</v>
      </c>
      <c r="PUU17" s="96">
        <v>167</v>
      </c>
      <c r="PUV17" s="97">
        <v>20.96</v>
      </c>
      <c r="PUW17" s="99">
        <f>PUV17*PUU17</f>
        <v>3500.32</v>
      </c>
      <c r="PUX17" s="94">
        <f>PUQ17-PUU17</f>
        <v>205</v>
      </c>
      <c r="PUY17" s="97">
        <v>16.77</v>
      </c>
      <c r="PUZ17" s="99">
        <f>PUY17*PUX17</f>
        <v>3437.85</v>
      </c>
      <c r="PVA17" s="99">
        <f>PUZ17+PUW17</f>
        <v>6938.17</v>
      </c>
      <c r="PVB17" s="94"/>
      <c r="PVC17" s="99">
        <f>PVA17+PVB17</f>
        <v>6938.17</v>
      </c>
      <c r="PVE17" s="49">
        <v>10</v>
      </c>
      <c r="PVF17" s="94" t="s">
        <v>631</v>
      </c>
      <c r="PVG17" s="49">
        <v>372</v>
      </c>
      <c r="PVH17" s="49" t="s">
        <v>625</v>
      </c>
      <c r="PVI17" s="95" t="s">
        <v>632</v>
      </c>
      <c r="PVJ17" s="49" t="s">
        <v>629</v>
      </c>
      <c r="PVK17" s="96">
        <v>167</v>
      </c>
      <c r="PVL17" s="97">
        <v>20.96</v>
      </c>
      <c r="PVM17" s="99">
        <f>PVL17*PVK17</f>
        <v>3500.32</v>
      </c>
      <c r="PVN17" s="94">
        <f>PVG17-PVK17</f>
        <v>205</v>
      </c>
      <c r="PVO17" s="97">
        <v>16.77</v>
      </c>
      <c r="PVP17" s="99">
        <f>PVO17*PVN17</f>
        <v>3437.85</v>
      </c>
      <c r="PVQ17" s="99">
        <f>PVP17+PVM17</f>
        <v>6938.17</v>
      </c>
      <c r="PVR17" s="94"/>
      <c r="PVS17" s="99">
        <f>PVQ17+PVR17</f>
        <v>6938.17</v>
      </c>
      <c r="PVU17" s="49">
        <v>10</v>
      </c>
      <c r="PVV17" s="94" t="s">
        <v>631</v>
      </c>
      <c r="PVW17" s="49">
        <v>372</v>
      </c>
      <c r="PVX17" s="49" t="s">
        <v>625</v>
      </c>
      <c r="PVY17" s="95" t="s">
        <v>632</v>
      </c>
      <c r="PVZ17" s="49" t="s">
        <v>629</v>
      </c>
      <c r="PWA17" s="96">
        <v>167</v>
      </c>
      <c r="PWB17" s="97">
        <v>20.96</v>
      </c>
      <c r="PWC17" s="99">
        <f>PWB17*PWA17</f>
        <v>3500.32</v>
      </c>
      <c r="PWD17" s="94">
        <f>PVW17-PWA17</f>
        <v>205</v>
      </c>
      <c r="PWE17" s="97">
        <v>16.77</v>
      </c>
      <c r="PWF17" s="99">
        <f>PWE17*PWD17</f>
        <v>3437.85</v>
      </c>
      <c r="PWG17" s="99">
        <f>PWF17+PWC17</f>
        <v>6938.17</v>
      </c>
      <c r="PWH17" s="94"/>
      <c r="PWI17" s="99">
        <f>PWG17+PWH17</f>
        <v>6938.17</v>
      </c>
      <c r="PWK17" s="49">
        <v>10</v>
      </c>
      <c r="PWL17" s="94" t="s">
        <v>631</v>
      </c>
      <c r="PWM17" s="49">
        <v>372</v>
      </c>
      <c r="PWN17" s="49" t="s">
        <v>625</v>
      </c>
      <c r="PWO17" s="95" t="s">
        <v>632</v>
      </c>
      <c r="PWP17" s="49" t="s">
        <v>629</v>
      </c>
      <c r="PWQ17" s="96">
        <v>167</v>
      </c>
      <c r="PWR17" s="97">
        <v>20.96</v>
      </c>
      <c r="PWS17" s="99">
        <f>PWR17*PWQ17</f>
        <v>3500.32</v>
      </c>
      <c r="PWT17" s="94">
        <f>PWM17-PWQ17</f>
        <v>205</v>
      </c>
      <c r="PWU17" s="97">
        <v>16.77</v>
      </c>
      <c r="PWV17" s="99">
        <f>PWU17*PWT17</f>
        <v>3437.85</v>
      </c>
      <c r="PWW17" s="99">
        <f>PWV17+PWS17</f>
        <v>6938.17</v>
      </c>
      <c r="PWX17" s="94"/>
      <c r="PWY17" s="99">
        <f>PWW17+PWX17</f>
        <v>6938.17</v>
      </c>
      <c r="PXA17" s="49">
        <v>10</v>
      </c>
      <c r="PXB17" s="94" t="s">
        <v>631</v>
      </c>
      <c r="PXC17" s="49">
        <v>372</v>
      </c>
      <c r="PXD17" s="49" t="s">
        <v>625</v>
      </c>
      <c r="PXE17" s="95" t="s">
        <v>632</v>
      </c>
      <c r="PXF17" s="49" t="s">
        <v>629</v>
      </c>
      <c r="PXG17" s="96">
        <v>167</v>
      </c>
      <c r="PXH17" s="97">
        <v>20.96</v>
      </c>
      <c r="PXI17" s="99">
        <f>PXH17*PXG17</f>
        <v>3500.32</v>
      </c>
      <c r="PXJ17" s="94">
        <f>PXC17-PXG17</f>
        <v>205</v>
      </c>
      <c r="PXK17" s="97">
        <v>16.77</v>
      </c>
      <c r="PXL17" s="99">
        <f>PXK17*PXJ17</f>
        <v>3437.85</v>
      </c>
      <c r="PXM17" s="99">
        <f>PXL17+PXI17</f>
        <v>6938.17</v>
      </c>
      <c r="PXN17" s="94"/>
      <c r="PXO17" s="99">
        <f>PXM17+PXN17</f>
        <v>6938.17</v>
      </c>
      <c r="PXQ17" s="49">
        <v>10</v>
      </c>
      <c r="PXR17" s="94" t="s">
        <v>631</v>
      </c>
      <c r="PXS17" s="49">
        <v>372</v>
      </c>
      <c r="PXT17" s="49" t="s">
        <v>625</v>
      </c>
      <c r="PXU17" s="95" t="s">
        <v>632</v>
      </c>
      <c r="PXV17" s="49" t="s">
        <v>629</v>
      </c>
      <c r="PXW17" s="96">
        <v>167</v>
      </c>
      <c r="PXX17" s="97">
        <v>20.96</v>
      </c>
      <c r="PXY17" s="99">
        <f>PXX17*PXW17</f>
        <v>3500.32</v>
      </c>
      <c r="PXZ17" s="94">
        <f>PXS17-PXW17</f>
        <v>205</v>
      </c>
      <c r="PYA17" s="97">
        <v>16.77</v>
      </c>
      <c r="PYB17" s="99">
        <f>PYA17*PXZ17</f>
        <v>3437.85</v>
      </c>
      <c r="PYC17" s="99">
        <f>PYB17+PXY17</f>
        <v>6938.17</v>
      </c>
      <c r="PYD17" s="94"/>
      <c r="PYE17" s="99">
        <f>PYC17+PYD17</f>
        <v>6938.17</v>
      </c>
      <c r="PYG17" s="49">
        <v>10</v>
      </c>
      <c r="PYH17" s="94" t="s">
        <v>631</v>
      </c>
      <c r="PYI17" s="49">
        <v>372</v>
      </c>
      <c r="PYJ17" s="49" t="s">
        <v>625</v>
      </c>
      <c r="PYK17" s="95" t="s">
        <v>632</v>
      </c>
      <c r="PYL17" s="49" t="s">
        <v>629</v>
      </c>
      <c r="PYM17" s="96">
        <v>167</v>
      </c>
      <c r="PYN17" s="97">
        <v>20.96</v>
      </c>
      <c r="PYO17" s="99">
        <f>PYN17*PYM17</f>
        <v>3500.32</v>
      </c>
      <c r="PYP17" s="94">
        <f>PYI17-PYM17</f>
        <v>205</v>
      </c>
      <c r="PYQ17" s="97">
        <v>16.77</v>
      </c>
      <c r="PYR17" s="99">
        <f>PYQ17*PYP17</f>
        <v>3437.85</v>
      </c>
      <c r="PYS17" s="99">
        <f>PYR17+PYO17</f>
        <v>6938.17</v>
      </c>
      <c r="PYT17" s="94"/>
      <c r="PYU17" s="99">
        <f>PYS17+PYT17</f>
        <v>6938.17</v>
      </c>
      <c r="PYW17" s="49">
        <v>10</v>
      </c>
      <c r="PYX17" s="94" t="s">
        <v>631</v>
      </c>
      <c r="PYY17" s="49">
        <v>372</v>
      </c>
      <c r="PYZ17" s="49" t="s">
        <v>625</v>
      </c>
      <c r="PZA17" s="95" t="s">
        <v>632</v>
      </c>
      <c r="PZB17" s="49" t="s">
        <v>629</v>
      </c>
      <c r="PZC17" s="96">
        <v>167</v>
      </c>
      <c r="PZD17" s="97">
        <v>20.96</v>
      </c>
      <c r="PZE17" s="99">
        <f>PZD17*PZC17</f>
        <v>3500.32</v>
      </c>
      <c r="PZF17" s="94">
        <f>PYY17-PZC17</f>
        <v>205</v>
      </c>
      <c r="PZG17" s="97">
        <v>16.77</v>
      </c>
      <c r="PZH17" s="99">
        <f>PZG17*PZF17</f>
        <v>3437.85</v>
      </c>
      <c r="PZI17" s="99">
        <f>PZH17+PZE17</f>
        <v>6938.17</v>
      </c>
      <c r="PZJ17" s="94"/>
      <c r="PZK17" s="99">
        <f>PZI17+PZJ17</f>
        <v>6938.17</v>
      </c>
      <c r="PZM17" s="49">
        <v>10</v>
      </c>
      <c r="PZN17" s="94" t="s">
        <v>631</v>
      </c>
      <c r="PZO17" s="49">
        <v>372</v>
      </c>
      <c r="PZP17" s="49" t="s">
        <v>625</v>
      </c>
      <c r="PZQ17" s="95" t="s">
        <v>632</v>
      </c>
      <c r="PZR17" s="49" t="s">
        <v>629</v>
      </c>
      <c r="PZS17" s="96">
        <v>167</v>
      </c>
      <c r="PZT17" s="97">
        <v>20.96</v>
      </c>
      <c r="PZU17" s="99">
        <f>PZT17*PZS17</f>
        <v>3500.32</v>
      </c>
      <c r="PZV17" s="94">
        <f>PZO17-PZS17</f>
        <v>205</v>
      </c>
      <c r="PZW17" s="97">
        <v>16.77</v>
      </c>
      <c r="PZX17" s="99">
        <f>PZW17*PZV17</f>
        <v>3437.85</v>
      </c>
      <c r="PZY17" s="99">
        <f>PZX17+PZU17</f>
        <v>6938.17</v>
      </c>
      <c r="PZZ17" s="94"/>
      <c r="QAA17" s="99">
        <f>PZY17+PZZ17</f>
        <v>6938.17</v>
      </c>
      <c r="QAC17" s="49">
        <v>10</v>
      </c>
      <c r="QAD17" s="94" t="s">
        <v>631</v>
      </c>
      <c r="QAE17" s="49">
        <v>372</v>
      </c>
      <c r="QAF17" s="49" t="s">
        <v>625</v>
      </c>
      <c r="QAG17" s="95" t="s">
        <v>632</v>
      </c>
      <c r="QAH17" s="49" t="s">
        <v>629</v>
      </c>
      <c r="QAI17" s="96">
        <v>167</v>
      </c>
      <c r="QAJ17" s="97">
        <v>20.96</v>
      </c>
      <c r="QAK17" s="99">
        <f>QAJ17*QAI17</f>
        <v>3500.32</v>
      </c>
      <c r="QAL17" s="94">
        <f>QAE17-QAI17</f>
        <v>205</v>
      </c>
      <c r="QAM17" s="97">
        <v>16.77</v>
      </c>
      <c r="QAN17" s="99">
        <f>QAM17*QAL17</f>
        <v>3437.85</v>
      </c>
      <c r="QAO17" s="99">
        <f>QAN17+QAK17</f>
        <v>6938.17</v>
      </c>
      <c r="QAP17" s="94"/>
      <c r="QAQ17" s="99">
        <f>QAO17+QAP17</f>
        <v>6938.17</v>
      </c>
      <c r="QAS17" s="49">
        <v>10</v>
      </c>
      <c r="QAT17" s="94" t="s">
        <v>631</v>
      </c>
      <c r="QAU17" s="49">
        <v>372</v>
      </c>
      <c r="QAV17" s="49" t="s">
        <v>625</v>
      </c>
      <c r="QAW17" s="95" t="s">
        <v>632</v>
      </c>
      <c r="QAX17" s="49" t="s">
        <v>629</v>
      </c>
      <c r="QAY17" s="96">
        <v>167</v>
      </c>
      <c r="QAZ17" s="97">
        <v>20.96</v>
      </c>
      <c r="QBA17" s="99">
        <f>QAZ17*QAY17</f>
        <v>3500.32</v>
      </c>
      <c r="QBB17" s="94">
        <f>QAU17-QAY17</f>
        <v>205</v>
      </c>
      <c r="QBC17" s="97">
        <v>16.77</v>
      </c>
      <c r="QBD17" s="99">
        <f>QBC17*QBB17</f>
        <v>3437.85</v>
      </c>
      <c r="QBE17" s="99">
        <f>QBD17+QBA17</f>
        <v>6938.17</v>
      </c>
      <c r="QBF17" s="94"/>
      <c r="QBG17" s="99">
        <f>QBE17+QBF17</f>
        <v>6938.17</v>
      </c>
      <c r="QBI17" s="49">
        <v>10</v>
      </c>
      <c r="QBJ17" s="94" t="s">
        <v>631</v>
      </c>
      <c r="QBK17" s="49">
        <v>372</v>
      </c>
      <c r="QBL17" s="49" t="s">
        <v>625</v>
      </c>
      <c r="QBM17" s="95" t="s">
        <v>632</v>
      </c>
      <c r="QBN17" s="49" t="s">
        <v>629</v>
      </c>
      <c r="QBO17" s="96">
        <v>167</v>
      </c>
      <c r="QBP17" s="97">
        <v>20.96</v>
      </c>
      <c r="QBQ17" s="99">
        <f>QBP17*QBO17</f>
        <v>3500.32</v>
      </c>
      <c r="QBR17" s="94">
        <f>QBK17-QBO17</f>
        <v>205</v>
      </c>
      <c r="QBS17" s="97">
        <v>16.77</v>
      </c>
      <c r="QBT17" s="99">
        <f>QBS17*QBR17</f>
        <v>3437.85</v>
      </c>
      <c r="QBU17" s="99">
        <f>QBT17+QBQ17</f>
        <v>6938.17</v>
      </c>
      <c r="QBV17" s="94"/>
      <c r="QBW17" s="99">
        <f>QBU17+QBV17</f>
        <v>6938.17</v>
      </c>
      <c r="QBY17" s="49">
        <v>10</v>
      </c>
      <c r="QBZ17" s="94" t="s">
        <v>631</v>
      </c>
      <c r="QCA17" s="49">
        <v>372</v>
      </c>
      <c r="QCB17" s="49" t="s">
        <v>625</v>
      </c>
      <c r="QCC17" s="95" t="s">
        <v>632</v>
      </c>
      <c r="QCD17" s="49" t="s">
        <v>629</v>
      </c>
      <c r="QCE17" s="96">
        <v>167</v>
      </c>
      <c r="QCF17" s="97">
        <v>20.96</v>
      </c>
      <c r="QCG17" s="99">
        <f>QCF17*QCE17</f>
        <v>3500.32</v>
      </c>
      <c r="QCH17" s="94">
        <f>QCA17-QCE17</f>
        <v>205</v>
      </c>
      <c r="QCI17" s="97">
        <v>16.77</v>
      </c>
      <c r="QCJ17" s="99">
        <f>QCI17*QCH17</f>
        <v>3437.85</v>
      </c>
      <c r="QCK17" s="99">
        <f>QCJ17+QCG17</f>
        <v>6938.17</v>
      </c>
      <c r="QCL17" s="94"/>
      <c r="QCM17" s="99">
        <f>QCK17+QCL17</f>
        <v>6938.17</v>
      </c>
      <c r="QCO17" s="49">
        <v>10</v>
      </c>
      <c r="QCP17" s="94" t="s">
        <v>631</v>
      </c>
      <c r="QCQ17" s="49">
        <v>372</v>
      </c>
      <c r="QCR17" s="49" t="s">
        <v>625</v>
      </c>
      <c r="QCS17" s="95" t="s">
        <v>632</v>
      </c>
      <c r="QCT17" s="49" t="s">
        <v>629</v>
      </c>
      <c r="QCU17" s="96">
        <v>167</v>
      </c>
      <c r="QCV17" s="97">
        <v>20.96</v>
      </c>
      <c r="QCW17" s="99">
        <f>QCV17*QCU17</f>
        <v>3500.32</v>
      </c>
      <c r="QCX17" s="94">
        <f>QCQ17-QCU17</f>
        <v>205</v>
      </c>
      <c r="QCY17" s="97">
        <v>16.77</v>
      </c>
      <c r="QCZ17" s="99">
        <f>QCY17*QCX17</f>
        <v>3437.85</v>
      </c>
      <c r="QDA17" s="99">
        <f>QCZ17+QCW17</f>
        <v>6938.17</v>
      </c>
      <c r="QDB17" s="94"/>
      <c r="QDC17" s="99">
        <f>QDA17+QDB17</f>
        <v>6938.17</v>
      </c>
      <c r="QDE17" s="49">
        <v>10</v>
      </c>
      <c r="QDF17" s="94" t="s">
        <v>631</v>
      </c>
      <c r="QDG17" s="49">
        <v>372</v>
      </c>
      <c r="QDH17" s="49" t="s">
        <v>625</v>
      </c>
      <c r="QDI17" s="95" t="s">
        <v>632</v>
      </c>
      <c r="QDJ17" s="49" t="s">
        <v>629</v>
      </c>
      <c r="QDK17" s="96">
        <v>167</v>
      </c>
      <c r="QDL17" s="97">
        <v>20.96</v>
      </c>
      <c r="QDM17" s="99">
        <f>QDL17*QDK17</f>
        <v>3500.32</v>
      </c>
      <c r="QDN17" s="94">
        <f>QDG17-QDK17</f>
        <v>205</v>
      </c>
      <c r="QDO17" s="97">
        <v>16.77</v>
      </c>
      <c r="QDP17" s="99">
        <f>QDO17*QDN17</f>
        <v>3437.85</v>
      </c>
      <c r="QDQ17" s="99">
        <f>QDP17+QDM17</f>
        <v>6938.17</v>
      </c>
      <c r="QDR17" s="94"/>
      <c r="QDS17" s="99">
        <f>QDQ17+QDR17</f>
        <v>6938.17</v>
      </c>
      <c r="QDU17" s="49">
        <v>10</v>
      </c>
      <c r="QDV17" s="94" t="s">
        <v>631</v>
      </c>
      <c r="QDW17" s="49">
        <v>372</v>
      </c>
      <c r="QDX17" s="49" t="s">
        <v>625</v>
      </c>
      <c r="QDY17" s="95" t="s">
        <v>632</v>
      </c>
      <c r="QDZ17" s="49" t="s">
        <v>629</v>
      </c>
      <c r="QEA17" s="96">
        <v>167</v>
      </c>
      <c r="QEB17" s="97">
        <v>20.96</v>
      </c>
      <c r="QEC17" s="99">
        <f>QEB17*QEA17</f>
        <v>3500.32</v>
      </c>
      <c r="QED17" s="94">
        <f>QDW17-QEA17</f>
        <v>205</v>
      </c>
      <c r="QEE17" s="97">
        <v>16.77</v>
      </c>
      <c r="QEF17" s="99">
        <f>QEE17*QED17</f>
        <v>3437.85</v>
      </c>
      <c r="QEG17" s="99">
        <f>QEF17+QEC17</f>
        <v>6938.17</v>
      </c>
      <c r="QEH17" s="94"/>
      <c r="QEI17" s="99">
        <f>QEG17+QEH17</f>
        <v>6938.17</v>
      </c>
      <c r="QEK17" s="49">
        <v>10</v>
      </c>
      <c r="QEL17" s="94" t="s">
        <v>631</v>
      </c>
      <c r="QEM17" s="49">
        <v>372</v>
      </c>
      <c r="QEN17" s="49" t="s">
        <v>625</v>
      </c>
      <c r="QEO17" s="95" t="s">
        <v>632</v>
      </c>
      <c r="QEP17" s="49" t="s">
        <v>629</v>
      </c>
      <c r="QEQ17" s="96">
        <v>167</v>
      </c>
      <c r="QER17" s="97">
        <v>20.96</v>
      </c>
      <c r="QES17" s="99">
        <f>QER17*QEQ17</f>
        <v>3500.32</v>
      </c>
      <c r="QET17" s="94">
        <f>QEM17-QEQ17</f>
        <v>205</v>
      </c>
      <c r="QEU17" s="97">
        <v>16.77</v>
      </c>
      <c r="QEV17" s="99">
        <f>QEU17*QET17</f>
        <v>3437.85</v>
      </c>
      <c r="QEW17" s="99">
        <f>QEV17+QES17</f>
        <v>6938.17</v>
      </c>
      <c r="QEX17" s="94"/>
      <c r="QEY17" s="99">
        <f>QEW17+QEX17</f>
        <v>6938.17</v>
      </c>
      <c r="QFA17" s="49">
        <v>10</v>
      </c>
      <c r="QFB17" s="94" t="s">
        <v>631</v>
      </c>
      <c r="QFC17" s="49">
        <v>372</v>
      </c>
      <c r="QFD17" s="49" t="s">
        <v>625</v>
      </c>
      <c r="QFE17" s="95" t="s">
        <v>632</v>
      </c>
      <c r="QFF17" s="49" t="s">
        <v>629</v>
      </c>
      <c r="QFG17" s="96">
        <v>167</v>
      </c>
      <c r="QFH17" s="97">
        <v>20.96</v>
      </c>
      <c r="QFI17" s="99">
        <f>QFH17*QFG17</f>
        <v>3500.32</v>
      </c>
      <c r="QFJ17" s="94">
        <f>QFC17-QFG17</f>
        <v>205</v>
      </c>
      <c r="QFK17" s="97">
        <v>16.77</v>
      </c>
      <c r="QFL17" s="99">
        <f>QFK17*QFJ17</f>
        <v>3437.85</v>
      </c>
      <c r="QFM17" s="99">
        <f>QFL17+QFI17</f>
        <v>6938.17</v>
      </c>
      <c r="QFN17" s="94"/>
      <c r="QFO17" s="99">
        <f>QFM17+QFN17</f>
        <v>6938.17</v>
      </c>
      <c r="QFQ17" s="49">
        <v>10</v>
      </c>
      <c r="QFR17" s="94" t="s">
        <v>631</v>
      </c>
      <c r="QFS17" s="49">
        <v>372</v>
      </c>
      <c r="QFT17" s="49" t="s">
        <v>625</v>
      </c>
      <c r="QFU17" s="95" t="s">
        <v>632</v>
      </c>
      <c r="QFV17" s="49" t="s">
        <v>629</v>
      </c>
      <c r="QFW17" s="96">
        <v>167</v>
      </c>
      <c r="QFX17" s="97">
        <v>20.96</v>
      </c>
      <c r="QFY17" s="99">
        <f>QFX17*QFW17</f>
        <v>3500.32</v>
      </c>
      <c r="QFZ17" s="94">
        <f>QFS17-QFW17</f>
        <v>205</v>
      </c>
      <c r="QGA17" s="97">
        <v>16.77</v>
      </c>
      <c r="QGB17" s="99">
        <f>QGA17*QFZ17</f>
        <v>3437.85</v>
      </c>
      <c r="QGC17" s="99">
        <f>QGB17+QFY17</f>
        <v>6938.17</v>
      </c>
      <c r="QGD17" s="94"/>
      <c r="QGE17" s="99">
        <f>QGC17+QGD17</f>
        <v>6938.17</v>
      </c>
      <c r="QGG17" s="49">
        <v>10</v>
      </c>
      <c r="QGH17" s="94" t="s">
        <v>631</v>
      </c>
      <c r="QGI17" s="49">
        <v>372</v>
      </c>
      <c r="QGJ17" s="49" t="s">
        <v>625</v>
      </c>
      <c r="QGK17" s="95" t="s">
        <v>632</v>
      </c>
      <c r="QGL17" s="49" t="s">
        <v>629</v>
      </c>
      <c r="QGM17" s="96">
        <v>167</v>
      </c>
      <c r="QGN17" s="97">
        <v>20.96</v>
      </c>
      <c r="QGO17" s="99">
        <f>QGN17*QGM17</f>
        <v>3500.32</v>
      </c>
      <c r="QGP17" s="94">
        <f>QGI17-QGM17</f>
        <v>205</v>
      </c>
      <c r="QGQ17" s="97">
        <v>16.77</v>
      </c>
      <c r="QGR17" s="99">
        <f>QGQ17*QGP17</f>
        <v>3437.85</v>
      </c>
      <c r="QGS17" s="99">
        <f>QGR17+QGO17</f>
        <v>6938.17</v>
      </c>
      <c r="QGT17" s="94"/>
      <c r="QGU17" s="99">
        <f>QGS17+QGT17</f>
        <v>6938.17</v>
      </c>
      <c r="QGW17" s="49">
        <v>10</v>
      </c>
      <c r="QGX17" s="94" t="s">
        <v>631</v>
      </c>
      <c r="QGY17" s="49">
        <v>372</v>
      </c>
      <c r="QGZ17" s="49" t="s">
        <v>625</v>
      </c>
      <c r="QHA17" s="95" t="s">
        <v>632</v>
      </c>
      <c r="QHB17" s="49" t="s">
        <v>629</v>
      </c>
      <c r="QHC17" s="96">
        <v>167</v>
      </c>
      <c r="QHD17" s="97">
        <v>20.96</v>
      </c>
      <c r="QHE17" s="99">
        <f>QHD17*QHC17</f>
        <v>3500.32</v>
      </c>
      <c r="QHF17" s="94">
        <f>QGY17-QHC17</f>
        <v>205</v>
      </c>
      <c r="QHG17" s="97">
        <v>16.77</v>
      </c>
      <c r="QHH17" s="99">
        <f>QHG17*QHF17</f>
        <v>3437.85</v>
      </c>
      <c r="QHI17" s="99">
        <f>QHH17+QHE17</f>
        <v>6938.17</v>
      </c>
      <c r="QHJ17" s="94"/>
      <c r="QHK17" s="99">
        <f>QHI17+QHJ17</f>
        <v>6938.17</v>
      </c>
      <c r="QHM17" s="49">
        <v>10</v>
      </c>
      <c r="QHN17" s="94" t="s">
        <v>631</v>
      </c>
      <c r="QHO17" s="49">
        <v>372</v>
      </c>
      <c r="QHP17" s="49" t="s">
        <v>625</v>
      </c>
      <c r="QHQ17" s="95" t="s">
        <v>632</v>
      </c>
      <c r="QHR17" s="49" t="s">
        <v>629</v>
      </c>
      <c r="QHS17" s="96">
        <v>167</v>
      </c>
      <c r="QHT17" s="97">
        <v>20.96</v>
      </c>
      <c r="QHU17" s="99">
        <f>QHT17*QHS17</f>
        <v>3500.32</v>
      </c>
      <c r="QHV17" s="94">
        <f>QHO17-QHS17</f>
        <v>205</v>
      </c>
      <c r="QHW17" s="97">
        <v>16.77</v>
      </c>
      <c r="QHX17" s="99">
        <f>QHW17*QHV17</f>
        <v>3437.85</v>
      </c>
      <c r="QHY17" s="99">
        <f>QHX17+QHU17</f>
        <v>6938.17</v>
      </c>
      <c r="QHZ17" s="94"/>
      <c r="QIA17" s="99">
        <f>QHY17+QHZ17</f>
        <v>6938.17</v>
      </c>
      <c r="QIC17" s="49">
        <v>10</v>
      </c>
      <c r="QID17" s="94" t="s">
        <v>631</v>
      </c>
      <c r="QIE17" s="49">
        <v>372</v>
      </c>
      <c r="QIF17" s="49" t="s">
        <v>625</v>
      </c>
      <c r="QIG17" s="95" t="s">
        <v>632</v>
      </c>
      <c r="QIH17" s="49" t="s">
        <v>629</v>
      </c>
      <c r="QII17" s="96">
        <v>167</v>
      </c>
      <c r="QIJ17" s="97">
        <v>20.96</v>
      </c>
      <c r="QIK17" s="99">
        <f>QIJ17*QII17</f>
        <v>3500.32</v>
      </c>
      <c r="QIL17" s="94">
        <f>QIE17-QII17</f>
        <v>205</v>
      </c>
      <c r="QIM17" s="97">
        <v>16.77</v>
      </c>
      <c r="QIN17" s="99">
        <f>QIM17*QIL17</f>
        <v>3437.85</v>
      </c>
      <c r="QIO17" s="99">
        <f>QIN17+QIK17</f>
        <v>6938.17</v>
      </c>
      <c r="QIP17" s="94"/>
      <c r="QIQ17" s="99">
        <f>QIO17+QIP17</f>
        <v>6938.17</v>
      </c>
      <c r="QIS17" s="49">
        <v>10</v>
      </c>
      <c r="QIT17" s="94" t="s">
        <v>631</v>
      </c>
      <c r="QIU17" s="49">
        <v>372</v>
      </c>
      <c r="QIV17" s="49" t="s">
        <v>625</v>
      </c>
      <c r="QIW17" s="95" t="s">
        <v>632</v>
      </c>
      <c r="QIX17" s="49" t="s">
        <v>629</v>
      </c>
      <c r="QIY17" s="96">
        <v>167</v>
      </c>
      <c r="QIZ17" s="97">
        <v>20.96</v>
      </c>
      <c r="QJA17" s="99">
        <f>QIZ17*QIY17</f>
        <v>3500.32</v>
      </c>
      <c r="QJB17" s="94">
        <f>QIU17-QIY17</f>
        <v>205</v>
      </c>
      <c r="QJC17" s="97">
        <v>16.77</v>
      </c>
      <c r="QJD17" s="99">
        <f>QJC17*QJB17</f>
        <v>3437.85</v>
      </c>
      <c r="QJE17" s="99">
        <f>QJD17+QJA17</f>
        <v>6938.17</v>
      </c>
      <c r="QJF17" s="94"/>
      <c r="QJG17" s="99">
        <f>QJE17+QJF17</f>
        <v>6938.17</v>
      </c>
      <c r="QJI17" s="49">
        <v>10</v>
      </c>
      <c r="QJJ17" s="94" t="s">
        <v>631</v>
      </c>
      <c r="QJK17" s="49">
        <v>372</v>
      </c>
      <c r="QJL17" s="49" t="s">
        <v>625</v>
      </c>
      <c r="QJM17" s="95" t="s">
        <v>632</v>
      </c>
      <c r="QJN17" s="49" t="s">
        <v>629</v>
      </c>
      <c r="QJO17" s="96">
        <v>167</v>
      </c>
      <c r="QJP17" s="97">
        <v>20.96</v>
      </c>
      <c r="QJQ17" s="99">
        <f>QJP17*QJO17</f>
        <v>3500.32</v>
      </c>
      <c r="QJR17" s="94">
        <f>QJK17-QJO17</f>
        <v>205</v>
      </c>
      <c r="QJS17" s="97">
        <v>16.77</v>
      </c>
      <c r="QJT17" s="99">
        <f>QJS17*QJR17</f>
        <v>3437.85</v>
      </c>
      <c r="QJU17" s="99">
        <f>QJT17+QJQ17</f>
        <v>6938.17</v>
      </c>
      <c r="QJV17" s="94"/>
      <c r="QJW17" s="99">
        <f>QJU17+QJV17</f>
        <v>6938.17</v>
      </c>
      <c r="QJY17" s="49">
        <v>10</v>
      </c>
      <c r="QJZ17" s="94" t="s">
        <v>631</v>
      </c>
      <c r="QKA17" s="49">
        <v>372</v>
      </c>
      <c r="QKB17" s="49" t="s">
        <v>625</v>
      </c>
      <c r="QKC17" s="95" t="s">
        <v>632</v>
      </c>
      <c r="QKD17" s="49" t="s">
        <v>629</v>
      </c>
      <c r="QKE17" s="96">
        <v>167</v>
      </c>
      <c r="QKF17" s="97">
        <v>20.96</v>
      </c>
      <c r="QKG17" s="99">
        <f>QKF17*QKE17</f>
        <v>3500.32</v>
      </c>
      <c r="QKH17" s="94">
        <f>QKA17-QKE17</f>
        <v>205</v>
      </c>
      <c r="QKI17" s="97">
        <v>16.77</v>
      </c>
      <c r="QKJ17" s="99">
        <f>QKI17*QKH17</f>
        <v>3437.85</v>
      </c>
      <c r="QKK17" s="99">
        <f>QKJ17+QKG17</f>
        <v>6938.17</v>
      </c>
      <c r="QKL17" s="94"/>
      <c r="QKM17" s="99">
        <f>QKK17+QKL17</f>
        <v>6938.17</v>
      </c>
      <c r="QKO17" s="49">
        <v>10</v>
      </c>
      <c r="QKP17" s="94" t="s">
        <v>631</v>
      </c>
      <c r="QKQ17" s="49">
        <v>372</v>
      </c>
      <c r="QKR17" s="49" t="s">
        <v>625</v>
      </c>
      <c r="QKS17" s="95" t="s">
        <v>632</v>
      </c>
      <c r="QKT17" s="49" t="s">
        <v>629</v>
      </c>
      <c r="QKU17" s="96">
        <v>167</v>
      </c>
      <c r="QKV17" s="97">
        <v>20.96</v>
      </c>
      <c r="QKW17" s="99">
        <f>QKV17*QKU17</f>
        <v>3500.32</v>
      </c>
      <c r="QKX17" s="94">
        <f>QKQ17-QKU17</f>
        <v>205</v>
      </c>
      <c r="QKY17" s="97">
        <v>16.77</v>
      </c>
      <c r="QKZ17" s="99">
        <f>QKY17*QKX17</f>
        <v>3437.85</v>
      </c>
      <c r="QLA17" s="99">
        <f>QKZ17+QKW17</f>
        <v>6938.17</v>
      </c>
      <c r="QLB17" s="94"/>
      <c r="QLC17" s="99">
        <f>QLA17+QLB17</f>
        <v>6938.17</v>
      </c>
      <c r="QLE17" s="49">
        <v>10</v>
      </c>
      <c r="QLF17" s="94" t="s">
        <v>631</v>
      </c>
      <c r="QLG17" s="49">
        <v>372</v>
      </c>
      <c r="QLH17" s="49" t="s">
        <v>625</v>
      </c>
      <c r="QLI17" s="95" t="s">
        <v>632</v>
      </c>
      <c r="QLJ17" s="49" t="s">
        <v>629</v>
      </c>
      <c r="QLK17" s="96">
        <v>167</v>
      </c>
      <c r="QLL17" s="97">
        <v>20.96</v>
      </c>
      <c r="QLM17" s="99">
        <f>QLL17*QLK17</f>
        <v>3500.32</v>
      </c>
      <c r="QLN17" s="94">
        <f>QLG17-QLK17</f>
        <v>205</v>
      </c>
      <c r="QLO17" s="97">
        <v>16.77</v>
      </c>
      <c r="QLP17" s="99">
        <f>QLO17*QLN17</f>
        <v>3437.85</v>
      </c>
      <c r="QLQ17" s="99">
        <f>QLP17+QLM17</f>
        <v>6938.17</v>
      </c>
      <c r="QLR17" s="94"/>
      <c r="QLS17" s="99">
        <f>QLQ17+QLR17</f>
        <v>6938.17</v>
      </c>
      <c r="QLU17" s="49">
        <v>10</v>
      </c>
      <c r="QLV17" s="94" t="s">
        <v>631</v>
      </c>
      <c r="QLW17" s="49">
        <v>372</v>
      </c>
      <c r="QLX17" s="49" t="s">
        <v>625</v>
      </c>
      <c r="QLY17" s="95" t="s">
        <v>632</v>
      </c>
      <c r="QLZ17" s="49" t="s">
        <v>629</v>
      </c>
      <c r="QMA17" s="96">
        <v>167</v>
      </c>
      <c r="QMB17" s="97">
        <v>20.96</v>
      </c>
      <c r="QMC17" s="99">
        <f>QMB17*QMA17</f>
        <v>3500.32</v>
      </c>
      <c r="QMD17" s="94">
        <f>QLW17-QMA17</f>
        <v>205</v>
      </c>
      <c r="QME17" s="97">
        <v>16.77</v>
      </c>
      <c r="QMF17" s="99">
        <f>QME17*QMD17</f>
        <v>3437.85</v>
      </c>
      <c r="QMG17" s="99">
        <f>QMF17+QMC17</f>
        <v>6938.17</v>
      </c>
      <c r="QMH17" s="94"/>
      <c r="QMI17" s="99">
        <f>QMG17+QMH17</f>
        <v>6938.17</v>
      </c>
      <c r="QMK17" s="49">
        <v>10</v>
      </c>
      <c r="QML17" s="94" t="s">
        <v>631</v>
      </c>
      <c r="QMM17" s="49">
        <v>372</v>
      </c>
      <c r="QMN17" s="49" t="s">
        <v>625</v>
      </c>
      <c r="QMO17" s="95" t="s">
        <v>632</v>
      </c>
      <c r="QMP17" s="49" t="s">
        <v>629</v>
      </c>
      <c r="QMQ17" s="96">
        <v>167</v>
      </c>
      <c r="QMR17" s="97">
        <v>20.96</v>
      </c>
      <c r="QMS17" s="99">
        <f>QMR17*QMQ17</f>
        <v>3500.32</v>
      </c>
      <c r="QMT17" s="94">
        <f>QMM17-QMQ17</f>
        <v>205</v>
      </c>
      <c r="QMU17" s="97">
        <v>16.77</v>
      </c>
      <c r="QMV17" s="99">
        <f>QMU17*QMT17</f>
        <v>3437.85</v>
      </c>
      <c r="QMW17" s="99">
        <f>QMV17+QMS17</f>
        <v>6938.17</v>
      </c>
      <c r="QMX17" s="94"/>
      <c r="QMY17" s="99">
        <f>QMW17+QMX17</f>
        <v>6938.17</v>
      </c>
      <c r="QNA17" s="49">
        <v>10</v>
      </c>
      <c r="QNB17" s="94" t="s">
        <v>631</v>
      </c>
      <c r="QNC17" s="49">
        <v>372</v>
      </c>
      <c r="QND17" s="49" t="s">
        <v>625</v>
      </c>
      <c r="QNE17" s="95" t="s">
        <v>632</v>
      </c>
      <c r="QNF17" s="49" t="s">
        <v>629</v>
      </c>
      <c r="QNG17" s="96">
        <v>167</v>
      </c>
      <c r="QNH17" s="97">
        <v>20.96</v>
      </c>
      <c r="QNI17" s="99">
        <f>QNH17*QNG17</f>
        <v>3500.32</v>
      </c>
      <c r="QNJ17" s="94">
        <f>QNC17-QNG17</f>
        <v>205</v>
      </c>
      <c r="QNK17" s="97">
        <v>16.77</v>
      </c>
      <c r="QNL17" s="99">
        <f>QNK17*QNJ17</f>
        <v>3437.85</v>
      </c>
      <c r="QNM17" s="99">
        <f>QNL17+QNI17</f>
        <v>6938.17</v>
      </c>
      <c r="QNN17" s="94"/>
      <c r="QNO17" s="99">
        <f>QNM17+QNN17</f>
        <v>6938.17</v>
      </c>
      <c r="QNQ17" s="49">
        <v>10</v>
      </c>
      <c r="QNR17" s="94" t="s">
        <v>631</v>
      </c>
      <c r="QNS17" s="49">
        <v>372</v>
      </c>
      <c r="QNT17" s="49" t="s">
        <v>625</v>
      </c>
      <c r="QNU17" s="95" t="s">
        <v>632</v>
      </c>
      <c r="QNV17" s="49" t="s">
        <v>629</v>
      </c>
      <c r="QNW17" s="96">
        <v>167</v>
      </c>
      <c r="QNX17" s="97">
        <v>20.96</v>
      </c>
      <c r="QNY17" s="99">
        <f>QNX17*QNW17</f>
        <v>3500.32</v>
      </c>
      <c r="QNZ17" s="94">
        <f>QNS17-QNW17</f>
        <v>205</v>
      </c>
      <c r="QOA17" s="97">
        <v>16.77</v>
      </c>
      <c r="QOB17" s="99">
        <f>QOA17*QNZ17</f>
        <v>3437.85</v>
      </c>
      <c r="QOC17" s="99">
        <f>QOB17+QNY17</f>
        <v>6938.17</v>
      </c>
      <c r="QOD17" s="94"/>
      <c r="QOE17" s="99">
        <f>QOC17+QOD17</f>
        <v>6938.17</v>
      </c>
      <c r="QOG17" s="49">
        <v>10</v>
      </c>
      <c r="QOH17" s="94" t="s">
        <v>631</v>
      </c>
      <c r="QOI17" s="49">
        <v>372</v>
      </c>
      <c r="QOJ17" s="49" t="s">
        <v>625</v>
      </c>
      <c r="QOK17" s="95" t="s">
        <v>632</v>
      </c>
      <c r="QOL17" s="49" t="s">
        <v>629</v>
      </c>
      <c r="QOM17" s="96">
        <v>167</v>
      </c>
      <c r="QON17" s="97">
        <v>20.96</v>
      </c>
      <c r="QOO17" s="99">
        <f>QON17*QOM17</f>
        <v>3500.32</v>
      </c>
      <c r="QOP17" s="94">
        <f>QOI17-QOM17</f>
        <v>205</v>
      </c>
      <c r="QOQ17" s="97">
        <v>16.77</v>
      </c>
      <c r="QOR17" s="99">
        <f>QOQ17*QOP17</f>
        <v>3437.85</v>
      </c>
      <c r="QOS17" s="99">
        <f>QOR17+QOO17</f>
        <v>6938.17</v>
      </c>
      <c r="QOT17" s="94"/>
      <c r="QOU17" s="99">
        <f>QOS17+QOT17</f>
        <v>6938.17</v>
      </c>
      <c r="QOW17" s="49">
        <v>10</v>
      </c>
      <c r="QOX17" s="94" t="s">
        <v>631</v>
      </c>
      <c r="QOY17" s="49">
        <v>372</v>
      </c>
      <c r="QOZ17" s="49" t="s">
        <v>625</v>
      </c>
      <c r="QPA17" s="95" t="s">
        <v>632</v>
      </c>
      <c r="QPB17" s="49" t="s">
        <v>629</v>
      </c>
      <c r="QPC17" s="96">
        <v>167</v>
      </c>
      <c r="QPD17" s="97">
        <v>20.96</v>
      </c>
      <c r="QPE17" s="99">
        <f>QPD17*QPC17</f>
        <v>3500.32</v>
      </c>
      <c r="QPF17" s="94">
        <f>QOY17-QPC17</f>
        <v>205</v>
      </c>
      <c r="QPG17" s="97">
        <v>16.77</v>
      </c>
      <c r="QPH17" s="99">
        <f>QPG17*QPF17</f>
        <v>3437.85</v>
      </c>
      <c r="QPI17" s="99">
        <f>QPH17+QPE17</f>
        <v>6938.17</v>
      </c>
      <c r="QPJ17" s="94"/>
      <c r="QPK17" s="99">
        <f>QPI17+QPJ17</f>
        <v>6938.17</v>
      </c>
      <c r="QPM17" s="49">
        <v>10</v>
      </c>
      <c r="QPN17" s="94" t="s">
        <v>631</v>
      </c>
      <c r="QPO17" s="49">
        <v>372</v>
      </c>
      <c r="QPP17" s="49" t="s">
        <v>625</v>
      </c>
      <c r="QPQ17" s="95" t="s">
        <v>632</v>
      </c>
      <c r="QPR17" s="49" t="s">
        <v>629</v>
      </c>
      <c r="QPS17" s="96">
        <v>167</v>
      </c>
      <c r="QPT17" s="97">
        <v>20.96</v>
      </c>
      <c r="QPU17" s="99">
        <f>QPT17*QPS17</f>
        <v>3500.32</v>
      </c>
      <c r="QPV17" s="94">
        <f>QPO17-QPS17</f>
        <v>205</v>
      </c>
      <c r="QPW17" s="97">
        <v>16.77</v>
      </c>
      <c r="QPX17" s="99">
        <f>QPW17*QPV17</f>
        <v>3437.85</v>
      </c>
      <c r="QPY17" s="99">
        <f>QPX17+QPU17</f>
        <v>6938.17</v>
      </c>
      <c r="QPZ17" s="94"/>
      <c r="QQA17" s="99">
        <f>QPY17+QPZ17</f>
        <v>6938.17</v>
      </c>
      <c r="QQC17" s="49">
        <v>10</v>
      </c>
      <c r="QQD17" s="94" t="s">
        <v>631</v>
      </c>
      <c r="QQE17" s="49">
        <v>372</v>
      </c>
      <c r="QQF17" s="49" t="s">
        <v>625</v>
      </c>
      <c r="QQG17" s="95" t="s">
        <v>632</v>
      </c>
      <c r="QQH17" s="49" t="s">
        <v>629</v>
      </c>
      <c r="QQI17" s="96">
        <v>167</v>
      </c>
      <c r="QQJ17" s="97">
        <v>20.96</v>
      </c>
      <c r="QQK17" s="99">
        <f>QQJ17*QQI17</f>
        <v>3500.32</v>
      </c>
      <c r="QQL17" s="94">
        <f>QQE17-QQI17</f>
        <v>205</v>
      </c>
      <c r="QQM17" s="97">
        <v>16.77</v>
      </c>
      <c r="QQN17" s="99">
        <f>QQM17*QQL17</f>
        <v>3437.85</v>
      </c>
      <c r="QQO17" s="99">
        <f>QQN17+QQK17</f>
        <v>6938.17</v>
      </c>
      <c r="QQP17" s="94"/>
      <c r="QQQ17" s="99">
        <f>QQO17+QQP17</f>
        <v>6938.17</v>
      </c>
      <c r="QQS17" s="49">
        <v>10</v>
      </c>
      <c r="QQT17" s="94" t="s">
        <v>631</v>
      </c>
      <c r="QQU17" s="49">
        <v>372</v>
      </c>
      <c r="QQV17" s="49" t="s">
        <v>625</v>
      </c>
      <c r="QQW17" s="95" t="s">
        <v>632</v>
      </c>
      <c r="QQX17" s="49" t="s">
        <v>629</v>
      </c>
      <c r="QQY17" s="96">
        <v>167</v>
      </c>
      <c r="QQZ17" s="97">
        <v>20.96</v>
      </c>
      <c r="QRA17" s="99">
        <f>QQZ17*QQY17</f>
        <v>3500.32</v>
      </c>
      <c r="QRB17" s="94">
        <f>QQU17-QQY17</f>
        <v>205</v>
      </c>
      <c r="QRC17" s="97">
        <v>16.77</v>
      </c>
      <c r="QRD17" s="99">
        <f>QRC17*QRB17</f>
        <v>3437.85</v>
      </c>
      <c r="QRE17" s="99">
        <f>QRD17+QRA17</f>
        <v>6938.17</v>
      </c>
      <c r="QRF17" s="94"/>
      <c r="QRG17" s="99">
        <f>QRE17+QRF17</f>
        <v>6938.17</v>
      </c>
      <c r="QRI17" s="49">
        <v>10</v>
      </c>
      <c r="QRJ17" s="94" t="s">
        <v>631</v>
      </c>
      <c r="QRK17" s="49">
        <v>372</v>
      </c>
      <c r="QRL17" s="49" t="s">
        <v>625</v>
      </c>
      <c r="QRM17" s="95" t="s">
        <v>632</v>
      </c>
      <c r="QRN17" s="49" t="s">
        <v>629</v>
      </c>
      <c r="QRO17" s="96">
        <v>167</v>
      </c>
      <c r="QRP17" s="97">
        <v>20.96</v>
      </c>
      <c r="QRQ17" s="99">
        <f>QRP17*QRO17</f>
        <v>3500.32</v>
      </c>
      <c r="QRR17" s="94">
        <f>QRK17-QRO17</f>
        <v>205</v>
      </c>
      <c r="QRS17" s="97">
        <v>16.77</v>
      </c>
      <c r="QRT17" s="99">
        <f>QRS17*QRR17</f>
        <v>3437.85</v>
      </c>
      <c r="QRU17" s="99">
        <f>QRT17+QRQ17</f>
        <v>6938.17</v>
      </c>
      <c r="QRV17" s="94"/>
      <c r="QRW17" s="99">
        <f>QRU17+QRV17</f>
        <v>6938.17</v>
      </c>
      <c r="QRY17" s="49">
        <v>10</v>
      </c>
      <c r="QRZ17" s="94" t="s">
        <v>631</v>
      </c>
      <c r="QSA17" s="49">
        <v>372</v>
      </c>
      <c r="QSB17" s="49" t="s">
        <v>625</v>
      </c>
      <c r="QSC17" s="95" t="s">
        <v>632</v>
      </c>
      <c r="QSD17" s="49" t="s">
        <v>629</v>
      </c>
      <c r="QSE17" s="96">
        <v>167</v>
      </c>
      <c r="QSF17" s="97">
        <v>20.96</v>
      </c>
      <c r="QSG17" s="99">
        <f>QSF17*QSE17</f>
        <v>3500.32</v>
      </c>
      <c r="QSH17" s="94">
        <f>QSA17-QSE17</f>
        <v>205</v>
      </c>
      <c r="QSI17" s="97">
        <v>16.77</v>
      </c>
      <c r="QSJ17" s="99">
        <f>QSI17*QSH17</f>
        <v>3437.85</v>
      </c>
      <c r="QSK17" s="99">
        <f>QSJ17+QSG17</f>
        <v>6938.17</v>
      </c>
      <c r="QSL17" s="94"/>
      <c r="QSM17" s="99">
        <f>QSK17+QSL17</f>
        <v>6938.17</v>
      </c>
      <c r="QSO17" s="49">
        <v>10</v>
      </c>
      <c r="QSP17" s="94" t="s">
        <v>631</v>
      </c>
      <c r="QSQ17" s="49">
        <v>372</v>
      </c>
      <c r="QSR17" s="49" t="s">
        <v>625</v>
      </c>
      <c r="QSS17" s="95" t="s">
        <v>632</v>
      </c>
      <c r="QST17" s="49" t="s">
        <v>629</v>
      </c>
      <c r="QSU17" s="96">
        <v>167</v>
      </c>
      <c r="QSV17" s="97">
        <v>20.96</v>
      </c>
      <c r="QSW17" s="99">
        <f>QSV17*QSU17</f>
        <v>3500.32</v>
      </c>
      <c r="QSX17" s="94">
        <f>QSQ17-QSU17</f>
        <v>205</v>
      </c>
      <c r="QSY17" s="97">
        <v>16.77</v>
      </c>
      <c r="QSZ17" s="99">
        <f>QSY17*QSX17</f>
        <v>3437.85</v>
      </c>
      <c r="QTA17" s="99">
        <f>QSZ17+QSW17</f>
        <v>6938.17</v>
      </c>
      <c r="QTB17" s="94"/>
      <c r="QTC17" s="99">
        <f>QTA17+QTB17</f>
        <v>6938.17</v>
      </c>
      <c r="QTE17" s="49">
        <v>10</v>
      </c>
      <c r="QTF17" s="94" t="s">
        <v>631</v>
      </c>
      <c r="QTG17" s="49">
        <v>372</v>
      </c>
      <c r="QTH17" s="49" t="s">
        <v>625</v>
      </c>
      <c r="QTI17" s="95" t="s">
        <v>632</v>
      </c>
      <c r="QTJ17" s="49" t="s">
        <v>629</v>
      </c>
      <c r="QTK17" s="96">
        <v>167</v>
      </c>
      <c r="QTL17" s="97">
        <v>20.96</v>
      </c>
      <c r="QTM17" s="99">
        <f>QTL17*QTK17</f>
        <v>3500.32</v>
      </c>
      <c r="QTN17" s="94">
        <f>QTG17-QTK17</f>
        <v>205</v>
      </c>
      <c r="QTO17" s="97">
        <v>16.77</v>
      </c>
      <c r="QTP17" s="99">
        <f>QTO17*QTN17</f>
        <v>3437.85</v>
      </c>
      <c r="QTQ17" s="99">
        <f>QTP17+QTM17</f>
        <v>6938.17</v>
      </c>
      <c r="QTR17" s="94"/>
      <c r="QTS17" s="99">
        <f>QTQ17+QTR17</f>
        <v>6938.17</v>
      </c>
      <c r="QTU17" s="49">
        <v>10</v>
      </c>
      <c r="QTV17" s="94" t="s">
        <v>631</v>
      </c>
      <c r="QTW17" s="49">
        <v>372</v>
      </c>
      <c r="QTX17" s="49" t="s">
        <v>625</v>
      </c>
      <c r="QTY17" s="95" t="s">
        <v>632</v>
      </c>
      <c r="QTZ17" s="49" t="s">
        <v>629</v>
      </c>
      <c r="QUA17" s="96">
        <v>167</v>
      </c>
      <c r="QUB17" s="97">
        <v>20.96</v>
      </c>
      <c r="QUC17" s="99">
        <f>QUB17*QUA17</f>
        <v>3500.32</v>
      </c>
      <c r="QUD17" s="94">
        <f>QTW17-QUA17</f>
        <v>205</v>
      </c>
      <c r="QUE17" s="97">
        <v>16.77</v>
      </c>
      <c r="QUF17" s="99">
        <f>QUE17*QUD17</f>
        <v>3437.85</v>
      </c>
      <c r="QUG17" s="99">
        <f>QUF17+QUC17</f>
        <v>6938.17</v>
      </c>
      <c r="QUH17" s="94"/>
      <c r="QUI17" s="99">
        <f>QUG17+QUH17</f>
        <v>6938.17</v>
      </c>
      <c r="QUK17" s="49">
        <v>10</v>
      </c>
      <c r="QUL17" s="94" t="s">
        <v>631</v>
      </c>
      <c r="QUM17" s="49">
        <v>372</v>
      </c>
      <c r="QUN17" s="49" t="s">
        <v>625</v>
      </c>
      <c r="QUO17" s="95" t="s">
        <v>632</v>
      </c>
      <c r="QUP17" s="49" t="s">
        <v>629</v>
      </c>
      <c r="QUQ17" s="96">
        <v>167</v>
      </c>
      <c r="QUR17" s="97">
        <v>20.96</v>
      </c>
      <c r="QUS17" s="99">
        <f>QUR17*QUQ17</f>
        <v>3500.32</v>
      </c>
      <c r="QUT17" s="94">
        <f>QUM17-QUQ17</f>
        <v>205</v>
      </c>
      <c r="QUU17" s="97">
        <v>16.77</v>
      </c>
      <c r="QUV17" s="99">
        <f>QUU17*QUT17</f>
        <v>3437.85</v>
      </c>
      <c r="QUW17" s="99">
        <f>QUV17+QUS17</f>
        <v>6938.17</v>
      </c>
      <c r="QUX17" s="94"/>
      <c r="QUY17" s="99">
        <f>QUW17+QUX17</f>
        <v>6938.17</v>
      </c>
      <c r="QVA17" s="49">
        <v>10</v>
      </c>
      <c r="QVB17" s="94" t="s">
        <v>631</v>
      </c>
      <c r="QVC17" s="49">
        <v>372</v>
      </c>
      <c r="QVD17" s="49" t="s">
        <v>625</v>
      </c>
      <c r="QVE17" s="95" t="s">
        <v>632</v>
      </c>
      <c r="QVF17" s="49" t="s">
        <v>629</v>
      </c>
      <c r="QVG17" s="96">
        <v>167</v>
      </c>
      <c r="QVH17" s="97">
        <v>20.96</v>
      </c>
      <c r="QVI17" s="99">
        <f>QVH17*QVG17</f>
        <v>3500.32</v>
      </c>
      <c r="QVJ17" s="94">
        <f>QVC17-QVG17</f>
        <v>205</v>
      </c>
      <c r="QVK17" s="97">
        <v>16.77</v>
      </c>
      <c r="QVL17" s="99">
        <f>QVK17*QVJ17</f>
        <v>3437.85</v>
      </c>
      <c r="QVM17" s="99">
        <f>QVL17+QVI17</f>
        <v>6938.17</v>
      </c>
      <c r="QVN17" s="94"/>
      <c r="QVO17" s="99">
        <f>QVM17+QVN17</f>
        <v>6938.17</v>
      </c>
      <c r="QVQ17" s="49">
        <v>10</v>
      </c>
      <c r="QVR17" s="94" t="s">
        <v>631</v>
      </c>
      <c r="QVS17" s="49">
        <v>372</v>
      </c>
      <c r="QVT17" s="49" t="s">
        <v>625</v>
      </c>
      <c r="QVU17" s="95" t="s">
        <v>632</v>
      </c>
      <c r="QVV17" s="49" t="s">
        <v>629</v>
      </c>
      <c r="QVW17" s="96">
        <v>167</v>
      </c>
      <c r="QVX17" s="97">
        <v>20.96</v>
      </c>
      <c r="QVY17" s="99">
        <f>QVX17*QVW17</f>
        <v>3500.32</v>
      </c>
      <c r="QVZ17" s="94">
        <f>QVS17-QVW17</f>
        <v>205</v>
      </c>
      <c r="QWA17" s="97">
        <v>16.77</v>
      </c>
      <c r="QWB17" s="99">
        <f>QWA17*QVZ17</f>
        <v>3437.85</v>
      </c>
      <c r="QWC17" s="99">
        <f>QWB17+QVY17</f>
        <v>6938.17</v>
      </c>
      <c r="QWD17" s="94"/>
      <c r="QWE17" s="99">
        <f>QWC17+QWD17</f>
        <v>6938.17</v>
      </c>
      <c r="QWG17" s="49">
        <v>10</v>
      </c>
      <c r="QWH17" s="94" t="s">
        <v>631</v>
      </c>
      <c r="QWI17" s="49">
        <v>372</v>
      </c>
      <c r="QWJ17" s="49" t="s">
        <v>625</v>
      </c>
      <c r="QWK17" s="95" t="s">
        <v>632</v>
      </c>
      <c r="QWL17" s="49" t="s">
        <v>629</v>
      </c>
      <c r="QWM17" s="96">
        <v>167</v>
      </c>
      <c r="QWN17" s="97">
        <v>20.96</v>
      </c>
      <c r="QWO17" s="99">
        <f>QWN17*QWM17</f>
        <v>3500.32</v>
      </c>
      <c r="QWP17" s="94">
        <f>QWI17-QWM17</f>
        <v>205</v>
      </c>
      <c r="QWQ17" s="97">
        <v>16.77</v>
      </c>
      <c r="QWR17" s="99">
        <f>QWQ17*QWP17</f>
        <v>3437.85</v>
      </c>
      <c r="QWS17" s="99">
        <f>QWR17+QWO17</f>
        <v>6938.17</v>
      </c>
      <c r="QWT17" s="94"/>
      <c r="QWU17" s="99">
        <f>QWS17+QWT17</f>
        <v>6938.17</v>
      </c>
      <c r="QWW17" s="49">
        <v>10</v>
      </c>
      <c r="QWX17" s="94" t="s">
        <v>631</v>
      </c>
      <c r="QWY17" s="49">
        <v>372</v>
      </c>
      <c r="QWZ17" s="49" t="s">
        <v>625</v>
      </c>
      <c r="QXA17" s="95" t="s">
        <v>632</v>
      </c>
      <c r="QXB17" s="49" t="s">
        <v>629</v>
      </c>
      <c r="QXC17" s="96">
        <v>167</v>
      </c>
      <c r="QXD17" s="97">
        <v>20.96</v>
      </c>
      <c r="QXE17" s="99">
        <f>QXD17*QXC17</f>
        <v>3500.32</v>
      </c>
      <c r="QXF17" s="94">
        <f>QWY17-QXC17</f>
        <v>205</v>
      </c>
      <c r="QXG17" s="97">
        <v>16.77</v>
      </c>
      <c r="QXH17" s="99">
        <f>QXG17*QXF17</f>
        <v>3437.85</v>
      </c>
      <c r="QXI17" s="99">
        <f>QXH17+QXE17</f>
        <v>6938.17</v>
      </c>
      <c r="QXJ17" s="94"/>
      <c r="QXK17" s="99">
        <f>QXI17+QXJ17</f>
        <v>6938.17</v>
      </c>
      <c r="QXM17" s="49">
        <v>10</v>
      </c>
      <c r="QXN17" s="94" t="s">
        <v>631</v>
      </c>
      <c r="QXO17" s="49">
        <v>372</v>
      </c>
      <c r="QXP17" s="49" t="s">
        <v>625</v>
      </c>
      <c r="QXQ17" s="95" t="s">
        <v>632</v>
      </c>
      <c r="QXR17" s="49" t="s">
        <v>629</v>
      </c>
      <c r="QXS17" s="96">
        <v>167</v>
      </c>
      <c r="QXT17" s="97">
        <v>20.96</v>
      </c>
      <c r="QXU17" s="99">
        <f>QXT17*QXS17</f>
        <v>3500.32</v>
      </c>
      <c r="QXV17" s="94">
        <f>QXO17-QXS17</f>
        <v>205</v>
      </c>
      <c r="QXW17" s="97">
        <v>16.77</v>
      </c>
      <c r="QXX17" s="99">
        <f>QXW17*QXV17</f>
        <v>3437.85</v>
      </c>
      <c r="QXY17" s="99">
        <f>QXX17+QXU17</f>
        <v>6938.17</v>
      </c>
      <c r="QXZ17" s="94"/>
      <c r="QYA17" s="99">
        <f>QXY17+QXZ17</f>
        <v>6938.17</v>
      </c>
      <c r="QYC17" s="49">
        <v>10</v>
      </c>
      <c r="QYD17" s="94" t="s">
        <v>631</v>
      </c>
      <c r="QYE17" s="49">
        <v>372</v>
      </c>
      <c r="QYF17" s="49" t="s">
        <v>625</v>
      </c>
      <c r="QYG17" s="95" t="s">
        <v>632</v>
      </c>
      <c r="QYH17" s="49" t="s">
        <v>629</v>
      </c>
      <c r="QYI17" s="96">
        <v>167</v>
      </c>
      <c r="QYJ17" s="97">
        <v>20.96</v>
      </c>
      <c r="QYK17" s="99">
        <f>QYJ17*QYI17</f>
        <v>3500.32</v>
      </c>
      <c r="QYL17" s="94">
        <f>QYE17-QYI17</f>
        <v>205</v>
      </c>
      <c r="QYM17" s="97">
        <v>16.77</v>
      </c>
      <c r="QYN17" s="99">
        <f>QYM17*QYL17</f>
        <v>3437.85</v>
      </c>
      <c r="QYO17" s="99">
        <f>QYN17+QYK17</f>
        <v>6938.17</v>
      </c>
      <c r="QYP17" s="94"/>
      <c r="QYQ17" s="99">
        <f>QYO17+QYP17</f>
        <v>6938.17</v>
      </c>
      <c r="QYS17" s="49">
        <v>10</v>
      </c>
      <c r="QYT17" s="94" t="s">
        <v>631</v>
      </c>
      <c r="QYU17" s="49">
        <v>372</v>
      </c>
      <c r="QYV17" s="49" t="s">
        <v>625</v>
      </c>
      <c r="QYW17" s="95" t="s">
        <v>632</v>
      </c>
      <c r="QYX17" s="49" t="s">
        <v>629</v>
      </c>
      <c r="QYY17" s="96">
        <v>167</v>
      </c>
      <c r="QYZ17" s="97">
        <v>20.96</v>
      </c>
      <c r="QZA17" s="99">
        <f>QYZ17*QYY17</f>
        <v>3500.32</v>
      </c>
      <c r="QZB17" s="94">
        <f>QYU17-QYY17</f>
        <v>205</v>
      </c>
      <c r="QZC17" s="97">
        <v>16.77</v>
      </c>
      <c r="QZD17" s="99">
        <f>QZC17*QZB17</f>
        <v>3437.85</v>
      </c>
      <c r="QZE17" s="99">
        <f>QZD17+QZA17</f>
        <v>6938.17</v>
      </c>
      <c r="QZF17" s="94"/>
      <c r="QZG17" s="99">
        <f>QZE17+QZF17</f>
        <v>6938.17</v>
      </c>
      <c r="QZI17" s="49">
        <v>10</v>
      </c>
      <c r="QZJ17" s="94" t="s">
        <v>631</v>
      </c>
      <c r="QZK17" s="49">
        <v>372</v>
      </c>
      <c r="QZL17" s="49" t="s">
        <v>625</v>
      </c>
      <c r="QZM17" s="95" t="s">
        <v>632</v>
      </c>
      <c r="QZN17" s="49" t="s">
        <v>629</v>
      </c>
      <c r="QZO17" s="96">
        <v>167</v>
      </c>
      <c r="QZP17" s="97">
        <v>20.96</v>
      </c>
      <c r="QZQ17" s="99">
        <f>QZP17*QZO17</f>
        <v>3500.32</v>
      </c>
      <c r="QZR17" s="94">
        <f>QZK17-QZO17</f>
        <v>205</v>
      </c>
      <c r="QZS17" s="97">
        <v>16.77</v>
      </c>
      <c r="QZT17" s="99">
        <f>QZS17*QZR17</f>
        <v>3437.85</v>
      </c>
      <c r="QZU17" s="99">
        <f>QZT17+QZQ17</f>
        <v>6938.17</v>
      </c>
      <c r="QZV17" s="94"/>
      <c r="QZW17" s="99">
        <f>QZU17+QZV17</f>
        <v>6938.17</v>
      </c>
      <c r="QZY17" s="49">
        <v>10</v>
      </c>
      <c r="QZZ17" s="94" t="s">
        <v>631</v>
      </c>
      <c r="RAA17" s="49">
        <v>372</v>
      </c>
      <c r="RAB17" s="49" t="s">
        <v>625</v>
      </c>
      <c r="RAC17" s="95" t="s">
        <v>632</v>
      </c>
      <c r="RAD17" s="49" t="s">
        <v>629</v>
      </c>
      <c r="RAE17" s="96">
        <v>167</v>
      </c>
      <c r="RAF17" s="97">
        <v>20.96</v>
      </c>
      <c r="RAG17" s="99">
        <f>RAF17*RAE17</f>
        <v>3500.32</v>
      </c>
      <c r="RAH17" s="94">
        <f>RAA17-RAE17</f>
        <v>205</v>
      </c>
      <c r="RAI17" s="97">
        <v>16.77</v>
      </c>
      <c r="RAJ17" s="99">
        <f>RAI17*RAH17</f>
        <v>3437.85</v>
      </c>
      <c r="RAK17" s="99">
        <f>RAJ17+RAG17</f>
        <v>6938.17</v>
      </c>
      <c r="RAL17" s="94"/>
      <c r="RAM17" s="99">
        <f>RAK17+RAL17</f>
        <v>6938.17</v>
      </c>
      <c r="RAO17" s="49">
        <v>10</v>
      </c>
      <c r="RAP17" s="94" t="s">
        <v>631</v>
      </c>
      <c r="RAQ17" s="49">
        <v>372</v>
      </c>
      <c r="RAR17" s="49" t="s">
        <v>625</v>
      </c>
      <c r="RAS17" s="95" t="s">
        <v>632</v>
      </c>
      <c r="RAT17" s="49" t="s">
        <v>629</v>
      </c>
      <c r="RAU17" s="96">
        <v>167</v>
      </c>
      <c r="RAV17" s="97">
        <v>20.96</v>
      </c>
      <c r="RAW17" s="99">
        <f>RAV17*RAU17</f>
        <v>3500.32</v>
      </c>
      <c r="RAX17" s="94">
        <f>RAQ17-RAU17</f>
        <v>205</v>
      </c>
      <c r="RAY17" s="97">
        <v>16.77</v>
      </c>
      <c r="RAZ17" s="99">
        <f>RAY17*RAX17</f>
        <v>3437.85</v>
      </c>
      <c r="RBA17" s="99">
        <f>RAZ17+RAW17</f>
        <v>6938.17</v>
      </c>
      <c r="RBB17" s="94"/>
      <c r="RBC17" s="99">
        <f>RBA17+RBB17</f>
        <v>6938.17</v>
      </c>
      <c r="RBE17" s="49">
        <v>10</v>
      </c>
      <c r="RBF17" s="94" t="s">
        <v>631</v>
      </c>
      <c r="RBG17" s="49">
        <v>372</v>
      </c>
      <c r="RBH17" s="49" t="s">
        <v>625</v>
      </c>
      <c r="RBI17" s="95" t="s">
        <v>632</v>
      </c>
      <c r="RBJ17" s="49" t="s">
        <v>629</v>
      </c>
      <c r="RBK17" s="96">
        <v>167</v>
      </c>
      <c r="RBL17" s="97">
        <v>20.96</v>
      </c>
      <c r="RBM17" s="99">
        <f>RBL17*RBK17</f>
        <v>3500.32</v>
      </c>
      <c r="RBN17" s="94">
        <f>RBG17-RBK17</f>
        <v>205</v>
      </c>
      <c r="RBO17" s="97">
        <v>16.77</v>
      </c>
      <c r="RBP17" s="99">
        <f>RBO17*RBN17</f>
        <v>3437.85</v>
      </c>
      <c r="RBQ17" s="99">
        <f>RBP17+RBM17</f>
        <v>6938.17</v>
      </c>
      <c r="RBR17" s="94"/>
      <c r="RBS17" s="99">
        <f>RBQ17+RBR17</f>
        <v>6938.17</v>
      </c>
      <c r="RBU17" s="49">
        <v>10</v>
      </c>
      <c r="RBV17" s="94" t="s">
        <v>631</v>
      </c>
      <c r="RBW17" s="49">
        <v>372</v>
      </c>
      <c r="RBX17" s="49" t="s">
        <v>625</v>
      </c>
      <c r="RBY17" s="95" t="s">
        <v>632</v>
      </c>
      <c r="RBZ17" s="49" t="s">
        <v>629</v>
      </c>
      <c r="RCA17" s="96">
        <v>167</v>
      </c>
      <c r="RCB17" s="97">
        <v>20.96</v>
      </c>
      <c r="RCC17" s="99">
        <f>RCB17*RCA17</f>
        <v>3500.32</v>
      </c>
      <c r="RCD17" s="94">
        <f>RBW17-RCA17</f>
        <v>205</v>
      </c>
      <c r="RCE17" s="97">
        <v>16.77</v>
      </c>
      <c r="RCF17" s="99">
        <f>RCE17*RCD17</f>
        <v>3437.85</v>
      </c>
      <c r="RCG17" s="99">
        <f>RCF17+RCC17</f>
        <v>6938.17</v>
      </c>
      <c r="RCH17" s="94"/>
      <c r="RCI17" s="99">
        <f>RCG17+RCH17</f>
        <v>6938.17</v>
      </c>
      <c r="RCK17" s="49">
        <v>10</v>
      </c>
      <c r="RCL17" s="94" t="s">
        <v>631</v>
      </c>
      <c r="RCM17" s="49">
        <v>372</v>
      </c>
      <c r="RCN17" s="49" t="s">
        <v>625</v>
      </c>
      <c r="RCO17" s="95" t="s">
        <v>632</v>
      </c>
      <c r="RCP17" s="49" t="s">
        <v>629</v>
      </c>
      <c r="RCQ17" s="96">
        <v>167</v>
      </c>
      <c r="RCR17" s="97">
        <v>20.96</v>
      </c>
      <c r="RCS17" s="99">
        <f>RCR17*RCQ17</f>
        <v>3500.32</v>
      </c>
      <c r="RCT17" s="94">
        <f>RCM17-RCQ17</f>
        <v>205</v>
      </c>
      <c r="RCU17" s="97">
        <v>16.77</v>
      </c>
      <c r="RCV17" s="99">
        <f>RCU17*RCT17</f>
        <v>3437.85</v>
      </c>
      <c r="RCW17" s="99">
        <f>RCV17+RCS17</f>
        <v>6938.17</v>
      </c>
      <c r="RCX17" s="94"/>
      <c r="RCY17" s="99">
        <f>RCW17+RCX17</f>
        <v>6938.17</v>
      </c>
      <c r="RDA17" s="49">
        <v>10</v>
      </c>
      <c r="RDB17" s="94" t="s">
        <v>631</v>
      </c>
      <c r="RDC17" s="49">
        <v>372</v>
      </c>
      <c r="RDD17" s="49" t="s">
        <v>625</v>
      </c>
      <c r="RDE17" s="95" t="s">
        <v>632</v>
      </c>
      <c r="RDF17" s="49" t="s">
        <v>629</v>
      </c>
      <c r="RDG17" s="96">
        <v>167</v>
      </c>
      <c r="RDH17" s="97">
        <v>20.96</v>
      </c>
      <c r="RDI17" s="99">
        <f>RDH17*RDG17</f>
        <v>3500.32</v>
      </c>
      <c r="RDJ17" s="94">
        <f>RDC17-RDG17</f>
        <v>205</v>
      </c>
      <c r="RDK17" s="97">
        <v>16.77</v>
      </c>
      <c r="RDL17" s="99">
        <f>RDK17*RDJ17</f>
        <v>3437.85</v>
      </c>
      <c r="RDM17" s="99">
        <f>RDL17+RDI17</f>
        <v>6938.17</v>
      </c>
      <c r="RDN17" s="94"/>
      <c r="RDO17" s="99">
        <f>RDM17+RDN17</f>
        <v>6938.17</v>
      </c>
      <c r="RDQ17" s="49">
        <v>10</v>
      </c>
      <c r="RDR17" s="94" t="s">
        <v>631</v>
      </c>
      <c r="RDS17" s="49">
        <v>372</v>
      </c>
      <c r="RDT17" s="49" t="s">
        <v>625</v>
      </c>
      <c r="RDU17" s="95" t="s">
        <v>632</v>
      </c>
      <c r="RDV17" s="49" t="s">
        <v>629</v>
      </c>
      <c r="RDW17" s="96">
        <v>167</v>
      </c>
      <c r="RDX17" s="97">
        <v>20.96</v>
      </c>
      <c r="RDY17" s="99">
        <f>RDX17*RDW17</f>
        <v>3500.32</v>
      </c>
      <c r="RDZ17" s="94">
        <f>RDS17-RDW17</f>
        <v>205</v>
      </c>
      <c r="REA17" s="97">
        <v>16.77</v>
      </c>
      <c r="REB17" s="99">
        <f>REA17*RDZ17</f>
        <v>3437.85</v>
      </c>
      <c r="REC17" s="99">
        <f>REB17+RDY17</f>
        <v>6938.17</v>
      </c>
      <c r="RED17" s="94"/>
      <c r="REE17" s="99">
        <f>REC17+RED17</f>
        <v>6938.17</v>
      </c>
      <c r="REG17" s="49">
        <v>10</v>
      </c>
      <c r="REH17" s="94" t="s">
        <v>631</v>
      </c>
      <c r="REI17" s="49">
        <v>372</v>
      </c>
      <c r="REJ17" s="49" t="s">
        <v>625</v>
      </c>
      <c r="REK17" s="95" t="s">
        <v>632</v>
      </c>
      <c r="REL17" s="49" t="s">
        <v>629</v>
      </c>
      <c r="REM17" s="96">
        <v>167</v>
      </c>
      <c r="REN17" s="97">
        <v>20.96</v>
      </c>
      <c r="REO17" s="99">
        <f>REN17*REM17</f>
        <v>3500.32</v>
      </c>
      <c r="REP17" s="94">
        <f>REI17-REM17</f>
        <v>205</v>
      </c>
      <c r="REQ17" s="97">
        <v>16.77</v>
      </c>
      <c r="RER17" s="99">
        <f>REQ17*REP17</f>
        <v>3437.85</v>
      </c>
      <c r="RES17" s="99">
        <f>RER17+REO17</f>
        <v>6938.17</v>
      </c>
      <c r="RET17" s="94"/>
      <c r="REU17" s="99">
        <f>RES17+RET17</f>
        <v>6938.17</v>
      </c>
      <c r="REW17" s="49">
        <v>10</v>
      </c>
      <c r="REX17" s="94" t="s">
        <v>631</v>
      </c>
      <c r="REY17" s="49">
        <v>372</v>
      </c>
      <c r="REZ17" s="49" t="s">
        <v>625</v>
      </c>
      <c r="RFA17" s="95" t="s">
        <v>632</v>
      </c>
      <c r="RFB17" s="49" t="s">
        <v>629</v>
      </c>
      <c r="RFC17" s="96">
        <v>167</v>
      </c>
      <c r="RFD17" s="97">
        <v>20.96</v>
      </c>
      <c r="RFE17" s="99">
        <f>RFD17*RFC17</f>
        <v>3500.32</v>
      </c>
      <c r="RFF17" s="94">
        <f>REY17-RFC17</f>
        <v>205</v>
      </c>
      <c r="RFG17" s="97">
        <v>16.77</v>
      </c>
      <c r="RFH17" s="99">
        <f>RFG17*RFF17</f>
        <v>3437.85</v>
      </c>
      <c r="RFI17" s="99">
        <f>RFH17+RFE17</f>
        <v>6938.17</v>
      </c>
      <c r="RFJ17" s="94"/>
      <c r="RFK17" s="99">
        <f>RFI17+RFJ17</f>
        <v>6938.17</v>
      </c>
      <c r="RFM17" s="49">
        <v>10</v>
      </c>
      <c r="RFN17" s="94" t="s">
        <v>631</v>
      </c>
      <c r="RFO17" s="49">
        <v>372</v>
      </c>
      <c r="RFP17" s="49" t="s">
        <v>625</v>
      </c>
      <c r="RFQ17" s="95" t="s">
        <v>632</v>
      </c>
      <c r="RFR17" s="49" t="s">
        <v>629</v>
      </c>
      <c r="RFS17" s="96">
        <v>167</v>
      </c>
      <c r="RFT17" s="97">
        <v>20.96</v>
      </c>
      <c r="RFU17" s="99">
        <f>RFT17*RFS17</f>
        <v>3500.32</v>
      </c>
      <c r="RFV17" s="94">
        <f>RFO17-RFS17</f>
        <v>205</v>
      </c>
      <c r="RFW17" s="97">
        <v>16.77</v>
      </c>
      <c r="RFX17" s="99">
        <f>RFW17*RFV17</f>
        <v>3437.85</v>
      </c>
      <c r="RFY17" s="99">
        <f>RFX17+RFU17</f>
        <v>6938.17</v>
      </c>
      <c r="RFZ17" s="94"/>
      <c r="RGA17" s="99">
        <f>RFY17+RFZ17</f>
        <v>6938.17</v>
      </c>
      <c r="RGC17" s="49">
        <v>10</v>
      </c>
      <c r="RGD17" s="94" t="s">
        <v>631</v>
      </c>
      <c r="RGE17" s="49">
        <v>372</v>
      </c>
      <c r="RGF17" s="49" t="s">
        <v>625</v>
      </c>
      <c r="RGG17" s="95" t="s">
        <v>632</v>
      </c>
      <c r="RGH17" s="49" t="s">
        <v>629</v>
      </c>
      <c r="RGI17" s="96">
        <v>167</v>
      </c>
      <c r="RGJ17" s="97">
        <v>20.96</v>
      </c>
      <c r="RGK17" s="99">
        <f>RGJ17*RGI17</f>
        <v>3500.32</v>
      </c>
      <c r="RGL17" s="94">
        <f>RGE17-RGI17</f>
        <v>205</v>
      </c>
      <c r="RGM17" s="97">
        <v>16.77</v>
      </c>
      <c r="RGN17" s="99">
        <f>RGM17*RGL17</f>
        <v>3437.85</v>
      </c>
      <c r="RGO17" s="99">
        <f>RGN17+RGK17</f>
        <v>6938.17</v>
      </c>
      <c r="RGP17" s="94"/>
      <c r="RGQ17" s="99">
        <f>RGO17+RGP17</f>
        <v>6938.17</v>
      </c>
      <c r="RGS17" s="49">
        <v>10</v>
      </c>
      <c r="RGT17" s="94" t="s">
        <v>631</v>
      </c>
      <c r="RGU17" s="49">
        <v>372</v>
      </c>
      <c r="RGV17" s="49" t="s">
        <v>625</v>
      </c>
      <c r="RGW17" s="95" t="s">
        <v>632</v>
      </c>
      <c r="RGX17" s="49" t="s">
        <v>629</v>
      </c>
      <c r="RGY17" s="96">
        <v>167</v>
      </c>
      <c r="RGZ17" s="97">
        <v>20.96</v>
      </c>
      <c r="RHA17" s="99">
        <f>RGZ17*RGY17</f>
        <v>3500.32</v>
      </c>
      <c r="RHB17" s="94">
        <f>RGU17-RGY17</f>
        <v>205</v>
      </c>
      <c r="RHC17" s="97">
        <v>16.77</v>
      </c>
      <c r="RHD17" s="99">
        <f>RHC17*RHB17</f>
        <v>3437.85</v>
      </c>
      <c r="RHE17" s="99">
        <f>RHD17+RHA17</f>
        <v>6938.17</v>
      </c>
      <c r="RHF17" s="94"/>
      <c r="RHG17" s="99">
        <f>RHE17+RHF17</f>
        <v>6938.17</v>
      </c>
      <c r="RHI17" s="49">
        <v>10</v>
      </c>
      <c r="RHJ17" s="94" t="s">
        <v>631</v>
      </c>
      <c r="RHK17" s="49">
        <v>372</v>
      </c>
      <c r="RHL17" s="49" t="s">
        <v>625</v>
      </c>
      <c r="RHM17" s="95" t="s">
        <v>632</v>
      </c>
      <c r="RHN17" s="49" t="s">
        <v>629</v>
      </c>
      <c r="RHO17" s="96">
        <v>167</v>
      </c>
      <c r="RHP17" s="97">
        <v>20.96</v>
      </c>
      <c r="RHQ17" s="99">
        <f>RHP17*RHO17</f>
        <v>3500.32</v>
      </c>
      <c r="RHR17" s="94">
        <f>RHK17-RHO17</f>
        <v>205</v>
      </c>
      <c r="RHS17" s="97">
        <v>16.77</v>
      </c>
      <c r="RHT17" s="99">
        <f>RHS17*RHR17</f>
        <v>3437.85</v>
      </c>
      <c r="RHU17" s="99">
        <f>RHT17+RHQ17</f>
        <v>6938.17</v>
      </c>
      <c r="RHV17" s="94"/>
      <c r="RHW17" s="99">
        <f>RHU17+RHV17</f>
        <v>6938.17</v>
      </c>
      <c r="RHY17" s="49">
        <v>10</v>
      </c>
      <c r="RHZ17" s="94" t="s">
        <v>631</v>
      </c>
      <c r="RIA17" s="49">
        <v>372</v>
      </c>
      <c r="RIB17" s="49" t="s">
        <v>625</v>
      </c>
      <c r="RIC17" s="95" t="s">
        <v>632</v>
      </c>
      <c r="RID17" s="49" t="s">
        <v>629</v>
      </c>
      <c r="RIE17" s="96">
        <v>167</v>
      </c>
      <c r="RIF17" s="97">
        <v>20.96</v>
      </c>
      <c r="RIG17" s="99">
        <f>RIF17*RIE17</f>
        <v>3500.32</v>
      </c>
      <c r="RIH17" s="94">
        <f>RIA17-RIE17</f>
        <v>205</v>
      </c>
      <c r="RII17" s="97">
        <v>16.77</v>
      </c>
      <c r="RIJ17" s="99">
        <f>RII17*RIH17</f>
        <v>3437.85</v>
      </c>
      <c r="RIK17" s="99">
        <f>RIJ17+RIG17</f>
        <v>6938.17</v>
      </c>
      <c r="RIL17" s="94"/>
      <c r="RIM17" s="99">
        <f>RIK17+RIL17</f>
        <v>6938.17</v>
      </c>
      <c r="RIO17" s="49">
        <v>10</v>
      </c>
      <c r="RIP17" s="94" t="s">
        <v>631</v>
      </c>
      <c r="RIQ17" s="49">
        <v>372</v>
      </c>
      <c r="RIR17" s="49" t="s">
        <v>625</v>
      </c>
      <c r="RIS17" s="95" t="s">
        <v>632</v>
      </c>
      <c r="RIT17" s="49" t="s">
        <v>629</v>
      </c>
      <c r="RIU17" s="96">
        <v>167</v>
      </c>
      <c r="RIV17" s="97">
        <v>20.96</v>
      </c>
      <c r="RIW17" s="99">
        <f>RIV17*RIU17</f>
        <v>3500.32</v>
      </c>
      <c r="RIX17" s="94">
        <f>RIQ17-RIU17</f>
        <v>205</v>
      </c>
      <c r="RIY17" s="97">
        <v>16.77</v>
      </c>
      <c r="RIZ17" s="99">
        <f>RIY17*RIX17</f>
        <v>3437.85</v>
      </c>
      <c r="RJA17" s="99">
        <f>RIZ17+RIW17</f>
        <v>6938.17</v>
      </c>
      <c r="RJB17" s="94"/>
      <c r="RJC17" s="99">
        <f>RJA17+RJB17</f>
        <v>6938.17</v>
      </c>
      <c r="RJE17" s="49">
        <v>10</v>
      </c>
      <c r="RJF17" s="94" t="s">
        <v>631</v>
      </c>
      <c r="RJG17" s="49">
        <v>372</v>
      </c>
      <c r="RJH17" s="49" t="s">
        <v>625</v>
      </c>
      <c r="RJI17" s="95" t="s">
        <v>632</v>
      </c>
      <c r="RJJ17" s="49" t="s">
        <v>629</v>
      </c>
      <c r="RJK17" s="96">
        <v>167</v>
      </c>
      <c r="RJL17" s="97">
        <v>20.96</v>
      </c>
      <c r="RJM17" s="99">
        <f>RJL17*RJK17</f>
        <v>3500.32</v>
      </c>
      <c r="RJN17" s="94">
        <f>RJG17-RJK17</f>
        <v>205</v>
      </c>
      <c r="RJO17" s="97">
        <v>16.77</v>
      </c>
      <c r="RJP17" s="99">
        <f>RJO17*RJN17</f>
        <v>3437.85</v>
      </c>
      <c r="RJQ17" s="99">
        <f>RJP17+RJM17</f>
        <v>6938.17</v>
      </c>
      <c r="RJR17" s="94"/>
      <c r="RJS17" s="99">
        <f>RJQ17+RJR17</f>
        <v>6938.17</v>
      </c>
      <c r="RJU17" s="49">
        <v>10</v>
      </c>
      <c r="RJV17" s="94" t="s">
        <v>631</v>
      </c>
      <c r="RJW17" s="49">
        <v>372</v>
      </c>
      <c r="RJX17" s="49" t="s">
        <v>625</v>
      </c>
      <c r="RJY17" s="95" t="s">
        <v>632</v>
      </c>
      <c r="RJZ17" s="49" t="s">
        <v>629</v>
      </c>
      <c r="RKA17" s="96">
        <v>167</v>
      </c>
      <c r="RKB17" s="97">
        <v>20.96</v>
      </c>
      <c r="RKC17" s="99">
        <f>RKB17*RKA17</f>
        <v>3500.32</v>
      </c>
      <c r="RKD17" s="94">
        <f>RJW17-RKA17</f>
        <v>205</v>
      </c>
      <c r="RKE17" s="97">
        <v>16.77</v>
      </c>
      <c r="RKF17" s="99">
        <f>RKE17*RKD17</f>
        <v>3437.85</v>
      </c>
      <c r="RKG17" s="99">
        <f>RKF17+RKC17</f>
        <v>6938.17</v>
      </c>
      <c r="RKH17" s="94"/>
      <c r="RKI17" s="99">
        <f>RKG17+RKH17</f>
        <v>6938.17</v>
      </c>
      <c r="RKK17" s="49">
        <v>10</v>
      </c>
      <c r="RKL17" s="94" t="s">
        <v>631</v>
      </c>
      <c r="RKM17" s="49">
        <v>372</v>
      </c>
      <c r="RKN17" s="49" t="s">
        <v>625</v>
      </c>
      <c r="RKO17" s="95" t="s">
        <v>632</v>
      </c>
      <c r="RKP17" s="49" t="s">
        <v>629</v>
      </c>
      <c r="RKQ17" s="96">
        <v>167</v>
      </c>
      <c r="RKR17" s="97">
        <v>20.96</v>
      </c>
      <c r="RKS17" s="99">
        <f>RKR17*RKQ17</f>
        <v>3500.32</v>
      </c>
      <c r="RKT17" s="94">
        <f>RKM17-RKQ17</f>
        <v>205</v>
      </c>
      <c r="RKU17" s="97">
        <v>16.77</v>
      </c>
      <c r="RKV17" s="99">
        <f>RKU17*RKT17</f>
        <v>3437.85</v>
      </c>
      <c r="RKW17" s="99">
        <f>RKV17+RKS17</f>
        <v>6938.17</v>
      </c>
      <c r="RKX17" s="94"/>
      <c r="RKY17" s="99">
        <f>RKW17+RKX17</f>
        <v>6938.17</v>
      </c>
      <c r="RLA17" s="49">
        <v>10</v>
      </c>
      <c r="RLB17" s="94" t="s">
        <v>631</v>
      </c>
      <c r="RLC17" s="49">
        <v>372</v>
      </c>
      <c r="RLD17" s="49" t="s">
        <v>625</v>
      </c>
      <c r="RLE17" s="95" t="s">
        <v>632</v>
      </c>
      <c r="RLF17" s="49" t="s">
        <v>629</v>
      </c>
      <c r="RLG17" s="96">
        <v>167</v>
      </c>
      <c r="RLH17" s="97">
        <v>20.96</v>
      </c>
      <c r="RLI17" s="99">
        <f>RLH17*RLG17</f>
        <v>3500.32</v>
      </c>
      <c r="RLJ17" s="94">
        <f>RLC17-RLG17</f>
        <v>205</v>
      </c>
      <c r="RLK17" s="97">
        <v>16.77</v>
      </c>
      <c r="RLL17" s="99">
        <f>RLK17*RLJ17</f>
        <v>3437.85</v>
      </c>
      <c r="RLM17" s="99">
        <f>RLL17+RLI17</f>
        <v>6938.17</v>
      </c>
      <c r="RLN17" s="94"/>
      <c r="RLO17" s="99">
        <f>RLM17+RLN17</f>
        <v>6938.17</v>
      </c>
      <c r="RLQ17" s="49">
        <v>10</v>
      </c>
      <c r="RLR17" s="94" t="s">
        <v>631</v>
      </c>
      <c r="RLS17" s="49">
        <v>372</v>
      </c>
      <c r="RLT17" s="49" t="s">
        <v>625</v>
      </c>
      <c r="RLU17" s="95" t="s">
        <v>632</v>
      </c>
      <c r="RLV17" s="49" t="s">
        <v>629</v>
      </c>
      <c r="RLW17" s="96">
        <v>167</v>
      </c>
      <c r="RLX17" s="97">
        <v>20.96</v>
      </c>
      <c r="RLY17" s="99">
        <f>RLX17*RLW17</f>
        <v>3500.32</v>
      </c>
      <c r="RLZ17" s="94">
        <f>RLS17-RLW17</f>
        <v>205</v>
      </c>
      <c r="RMA17" s="97">
        <v>16.77</v>
      </c>
      <c r="RMB17" s="99">
        <f>RMA17*RLZ17</f>
        <v>3437.85</v>
      </c>
      <c r="RMC17" s="99">
        <f>RMB17+RLY17</f>
        <v>6938.17</v>
      </c>
      <c r="RMD17" s="94"/>
      <c r="RME17" s="99">
        <f>RMC17+RMD17</f>
        <v>6938.17</v>
      </c>
      <c r="RMG17" s="49">
        <v>10</v>
      </c>
      <c r="RMH17" s="94" t="s">
        <v>631</v>
      </c>
      <c r="RMI17" s="49">
        <v>372</v>
      </c>
      <c r="RMJ17" s="49" t="s">
        <v>625</v>
      </c>
      <c r="RMK17" s="95" t="s">
        <v>632</v>
      </c>
      <c r="RML17" s="49" t="s">
        <v>629</v>
      </c>
      <c r="RMM17" s="96">
        <v>167</v>
      </c>
      <c r="RMN17" s="97">
        <v>20.96</v>
      </c>
      <c r="RMO17" s="99">
        <f>RMN17*RMM17</f>
        <v>3500.32</v>
      </c>
      <c r="RMP17" s="94">
        <f>RMI17-RMM17</f>
        <v>205</v>
      </c>
      <c r="RMQ17" s="97">
        <v>16.77</v>
      </c>
      <c r="RMR17" s="99">
        <f>RMQ17*RMP17</f>
        <v>3437.85</v>
      </c>
      <c r="RMS17" s="99">
        <f>RMR17+RMO17</f>
        <v>6938.17</v>
      </c>
      <c r="RMT17" s="94"/>
      <c r="RMU17" s="99">
        <f>RMS17+RMT17</f>
        <v>6938.17</v>
      </c>
      <c r="RMW17" s="49">
        <v>10</v>
      </c>
      <c r="RMX17" s="94" t="s">
        <v>631</v>
      </c>
      <c r="RMY17" s="49">
        <v>372</v>
      </c>
      <c r="RMZ17" s="49" t="s">
        <v>625</v>
      </c>
      <c r="RNA17" s="95" t="s">
        <v>632</v>
      </c>
      <c r="RNB17" s="49" t="s">
        <v>629</v>
      </c>
      <c r="RNC17" s="96">
        <v>167</v>
      </c>
      <c r="RND17" s="97">
        <v>20.96</v>
      </c>
      <c r="RNE17" s="99">
        <f>RND17*RNC17</f>
        <v>3500.32</v>
      </c>
      <c r="RNF17" s="94">
        <f>RMY17-RNC17</f>
        <v>205</v>
      </c>
      <c r="RNG17" s="97">
        <v>16.77</v>
      </c>
      <c r="RNH17" s="99">
        <f>RNG17*RNF17</f>
        <v>3437.85</v>
      </c>
      <c r="RNI17" s="99">
        <f>RNH17+RNE17</f>
        <v>6938.17</v>
      </c>
      <c r="RNJ17" s="94"/>
      <c r="RNK17" s="99">
        <f>RNI17+RNJ17</f>
        <v>6938.17</v>
      </c>
      <c r="RNM17" s="49">
        <v>10</v>
      </c>
      <c r="RNN17" s="94" t="s">
        <v>631</v>
      </c>
      <c r="RNO17" s="49">
        <v>372</v>
      </c>
      <c r="RNP17" s="49" t="s">
        <v>625</v>
      </c>
      <c r="RNQ17" s="95" t="s">
        <v>632</v>
      </c>
      <c r="RNR17" s="49" t="s">
        <v>629</v>
      </c>
      <c r="RNS17" s="96">
        <v>167</v>
      </c>
      <c r="RNT17" s="97">
        <v>20.96</v>
      </c>
      <c r="RNU17" s="99">
        <f>RNT17*RNS17</f>
        <v>3500.32</v>
      </c>
      <c r="RNV17" s="94">
        <f>RNO17-RNS17</f>
        <v>205</v>
      </c>
      <c r="RNW17" s="97">
        <v>16.77</v>
      </c>
      <c r="RNX17" s="99">
        <f>RNW17*RNV17</f>
        <v>3437.85</v>
      </c>
      <c r="RNY17" s="99">
        <f>RNX17+RNU17</f>
        <v>6938.17</v>
      </c>
      <c r="RNZ17" s="94"/>
      <c r="ROA17" s="99">
        <f>RNY17+RNZ17</f>
        <v>6938.17</v>
      </c>
      <c r="ROC17" s="49">
        <v>10</v>
      </c>
      <c r="ROD17" s="94" t="s">
        <v>631</v>
      </c>
      <c r="ROE17" s="49">
        <v>372</v>
      </c>
      <c r="ROF17" s="49" t="s">
        <v>625</v>
      </c>
      <c r="ROG17" s="95" t="s">
        <v>632</v>
      </c>
      <c r="ROH17" s="49" t="s">
        <v>629</v>
      </c>
      <c r="ROI17" s="96">
        <v>167</v>
      </c>
      <c r="ROJ17" s="97">
        <v>20.96</v>
      </c>
      <c r="ROK17" s="99">
        <f>ROJ17*ROI17</f>
        <v>3500.32</v>
      </c>
      <c r="ROL17" s="94">
        <f>ROE17-ROI17</f>
        <v>205</v>
      </c>
      <c r="ROM17" s="97">
        <v>16.77</v>
      </c>
      <c r="RON17" s="99">
        <f>ROM17*ROL17</f>
        <v>3437.85</v>
      </c>
      <c r="ROO17" s="99">
        <f>RON17+ROK17</f>
        <v>6938.17</v>
      </c>
      <c r="ROP17" s="94"/>
      <c r="ROQ17" s="99">
        <f>ROO17+ROP17</f>
        <v>6938.17</v>
      </c>
      <c r="ROS17" s="49">
        <v>10</v>
      </c>
      <c r="ROT17" s="94" t="s">
        <v>631</v>
      </c>
      <c r="ROU17" s="49">
        <v>372</v>
      </c>
      <c r="ROV17" s="49" t="s">
        <v>625</v>
      </c>
      <c r="ROW17" s="95" t="s">
        <v>632</v>
      </c>
      <c r="ROX17" s="49" t="s">
        <v>629</v>
      </c>
      <c r="ROY17" s="96">
        <v>167</v>
      </c>
      <c r="ROZ17" s="97">
        <v>20.96</v>
      </c>
      <c r="RPA17" s="99">
        <f>ROZ17*ROY17</f>
        <v>3500.32</v>
      </c>
      <c r="RPB17" s="94">
        <f>ROU17-ROY17</f>
        <v>205</v>
      </c>
      <c r="RPC17" s="97">
        <v>16.77</v>
      </c>
      <c r="RPD17" s="99">
        <f>RPC17*RPB17</f>
        <v>3437.85</v>
      </c>
      <c r="RPE17" s="99">
        <f>RPD17+RPA17</f>
        <v>6938.17</v>
      </c>
      <c r="RPF17" s="94"/>
      <c r="RPG17" s="99">
        <f>RPE17+RPF17</f>
        <v>6938.17</v>
      </c>
      <c r="RPI17" s="49">
        <v>10</v>
      </c>
      <c r="RPJ17" s="94" t="s">
        <v>631</v>
      </c>
      <c r="RPK17" s="49">
        <v>372</v>
      </c>
      <c r="RPL17" s="49" t="s">
        <v>625</v>
      </c>
      <c r="RPM17" s="95" t="s">
        <v>632</v>
      </c>
      <c r="RPN17" s="49" t="s">
        <v>629</v>
      </c>
      <c r="RPO17" s="96">
        <v>167</v>
      </c>
      <c r="RPP17" s="97">
        <v>20.96</v>
      </c>
      <c r="RPQ17" s="99">
        <f>RPP17*RPO17</f>
        <v>3500.32</v>
      </c>
      <c r="RPR17" s="94">
        <f>RPK17-RPO17</f>
        <v>205</v>
      </c>
      <c r="RPS17" s="97">
        <v>16.77</v>
      </c>
      <c r="RPT17" s="99">
        <f>RPS17*RPR17</f>
        <v>3437.85</v>
      </c>
      <c r="RPU17" s="99">
        <f>RPT17+RPQ17</f>
        <v>6938.17</v>
      </c>
      <c r="RPV17" s="94"/>
      <c r="RPW17" s="99">
        <f>RPU17+RPV17</f>
        <v>6938.17</v>
      </c>
      <c r="RPY17" s="49">
        <v>10</v>
      </c>
      <c r="RPZ17" s="94" t="s">
        <v>631</v>
      </c>
      <c r="RQA17" s="49">
        <v>372</v>
      </c>
      <c r="RQB17" s="49" t="s">
        <v>625</v>
      </c>
      <c r="RQC17" s="95" t="s">
        <v>632</v>
      </c>
      <c r="RQD17" s="49" t="s">
        <v>629</v>
      </c>
      <c r="RQE17" s="96">
        <v>167</v>
      </c>
      <c r="RQF17" s="97">
        <v>20.96</v>
      </c>
      <c r="RQG17" s="99">
        <f>RQF17*RQE17</f>
        <v>3500.32</v>
      </c>
      <c r="RQH17" s="94">
        <f>RQA17-RQE17</f>
        <v>205</v>
      </c>
      <c r="RQI17" s="97">
        <v>16.77</v>
      </c>
      <c r="RQJ17" s="99">
        <f>RQI17*RQH17</f>
        <v>3437.85</v>
      </c>
      <c r="RQK17" s="99">
        <f>RQJ17+RQG17</f>
        <v>6938.17</v>
      </c>
      <c r="RQL17" s="94"/>
      <c r="RQM17" s="99">
        <f>RQK17+RQL17</f>
        <v>6938.17</v>
      </c>
      <c r="RQO17" s="49">
        <v>10</v>
      </c>
      <c r="RQP17" s="94" t="s">
        <v>631</v>
      </c>
      <c r="RQQ17" s="49">
        <v>372</v>
      </c>
      <c r="RQR17" s="49" t="s">
        <v>625</v>
      </c>
      <c r="RQS17" s="95" t="s">
        <v>632</v>
      </c>
      <c r="RQT17" s="49" t="s">
        <v>629</v>
      </c>
      <c r="RQU17" s="96">
        <v>167</v>
      </c>
      <c r="RQV17" s="97">
        <v>20.96</v>
      </c>
      <c r="RQW17" s="99">
        <f>RQV17*RQU17</f>
        <v>3500.32</v>
      </c>
      <c r="RQX17" s="94">
        <f>RQQ17-RQU17</f>
        <v>205</v>
      </c>
      <c r="RQY17" s="97">
        <v>16.77</v>
      </c>
      <c r="RQZ17" s="99">
        <f>RQY17*RQX17</f>
        <v>3437.85</v>
      </c>
      <c r="RRA17" s="99">
        <f>RQZ17+RQW17</f>
        <v>6938.17</v>
      </c>
      <c r="RRB17" s="94"/>
      <c r="RRC17" s="99">
        <f>RRA17+RRB17</f>
        <v>6938.17</v>
      </c>
      <c r="RRE17" s="49">
        <v>10</v>
      </c>
      <c r="RRF17" s="94" t="s">
        <v>631</v>
      </c>
      <c r="RRG17" s="49">
        <v>372</v>
      </c>
      <c r="RRH17" s="49" t="s">
        <v>625</v>
      </c>
      <c r="RRI17" s="95" t="s">
        <v>632</v>
      </c>
      <c r="RRJ17" s="49" t="s">
        <v>629</v>
      </c>
      <c r="RRK17" s="96">
        <v>167</v>
      </c>
      <c r="RRL17" s="97">
        <v>20.96</v>
      </c>
      <c r="RRM17" s="99">
        <f>RRL17*RRK17</f>
        <v>3500.32</v>
      </c>
      <c r="RRN17" s="94">
        <f>RRG17-RRK17</f>
        <v>205</v>
      </c>
      <c r="RRO17" s="97">
        <v>16.77</v>
      </c>
      <c r="RRP17" s="99">
        <f>RRO17*RRN17</f>
        <v>3437.85</v>
      </c>
      <c r="RRQ17" s="99">
        <f>RRP17+RRM17</f>
        <v>6938.17</v>
      </c>
      <c r="RRR17" s="94"/>
      <c r="RRS17" s="99">
        <f>RRQ17+RRR17</f>
        <v>6938.17</v>
      </c>
      <c r="RRU17" s="49">
        <v>10</v>
      </c>
      <c r="RRV17" s="94" t="s">
        <v>631</v>
      </c>
      <c r="RRW17" s="49">
        <v>372</v>
      </c>
      <c r="RRX17" s="49" t="s">
        <v>625</v>
      </c>
      <c r="RRY17" s="95" t="s">
        <v>632</v>
      </c>
      <c r="RRZ17" s="49" t="s">
        <v>629</v>
      </c>
      <c r="RSA17" s="96">
        <v>167</v>
      </c>
      <c r="RSB17" s="97">
        <v>20.96</v>
      </c>
      <c r="RSC17" s="99">
        <f>RSB17*RSA17</f>
        <v>3500.32</v>
      </c>
      <c r="RSD17" s="94">
        <f>RRW17-RSA17</f>
        <v>205</v>
      </c>
      <c r="RSE17" s="97">
        <v>16.77</v>
      </c>
      <c r="RSF17" s="99">
        <f>RSE17*RSD17</f>
        <v>3437.85</v>
      </c>
      <c r="RSG17" s="99">
        <f>RSF17+RSC17</f>
        <v>6938.17</v>
      </c>
      <c r="RSH17" s="94"/>
      <c r="RSI17" s="99">
        <f>RSG17+RSH17</f>
        <v>6938.17</v>
      </c>
      <c r="RSK17" s="49">
        <v>10</v>
      </c>
      <c r="RSL17" s="94" t="s">
        <v>631</v>
      </c>
      <c r="RSM17" s="49">
        <v>372</v>
      </c>
      <c r="RSN17" s="49" t="s">
        <v>625</v>
      </c>
      <c r="RSO17" s="95" t="s">
        <v>632</v>
      </c>
      <c r="RSP17" s="49" t="s">
        <v>629</v>
      </c>
      <c r="RSQ17" s="96">
        <v>167</v>
      </c>
      <c r="RSR17" s="97">
        <v>20.96</v>
      </c>
      <c r="RSS17" s="99">
        <f>RSR17*RSQ17</f>
        <v>3500.32</v>
      </c>
      <c r="RST17" s="94">
        <f>RSM17-RSQ17</f>
        <v>205</v>
      </c>
      <c r="RSU17" s="97">
        <v>16.77</v>
      </c>
      <c r="RSV17" s="99">
        <f>RSU17*RST17</f>
        <v>3437.85</v>
      </c>
      <c r="RSW17" s="99">
        <f>RSV17+RSS17</f>
        <v>6938.17</v>
      </c>
      <c r="RSX17" s="94"/>
      <c r="RSY17" s="99">
        <f>RSW17+RSX17</f>
        <v>6938.17</v>
      </c>
      <c r="RTA17" s="49">
        <v>10</v>
      </c>
      <c r="RTB17" s="94" t="s">
        <v>631</v>
      </c>
      <c r="RTC17" s="49">
        <v>372</v>
      </c>
      <c r="RTD17" s="49" t="s">
        <v>625</v>
      </c>
      <c r="RTE17" s="95" t="s">
        <v>632</v>
      </c>
      <c r="RTF17" s="49" t="s">
        <v>629</v>
      </c>
      <c r="RTG17" s="96">
        <v>167</v>
      </c>
      <c r="RTH17" s="97">
        <v>20.96</v>
      </c>
      <c r="RTI17" s="99">
        <f>RTH17*RTG17</f>
        <v>3500.32</v>
      </c>
      <c r="RTJ17" s="94">
        <f>RTC17-RTG17</f>
        <v>205</v>
      </c>
      <c r="RTK17" s="97">
        <v>16.77</v>
      </c>
      <c r="RTL17" s="99">
        <f>RTK17*RTJ17</f>
        <v>3437.85</v>
      </c>
      <c r="RTM17" s="99">
        <f>RTL17+RTI17</f>
        <v>6938.17</v>
      </c>
      <c r="RTN17" s="94"/>
      <c r="RTO17" s="99">
        <f>RTM17+RTN17</f>
        <v>6938.17</v>
      </c>
      <c r="RTQ17" s="49">
        <v>10</v>
      </c>
      <c r="RTR17" s="94" t="s">
        <v>631</v>
      </c>
      <c r="RTS17" s="49">
        <v>372</v>
      </c>
      <c r="RTT17" s="49" t="s">
        <v>625</v>
      </c>
      <c r="RTU17" s="95" t="s">
        <v>632</v>
      </c>
      <c r="RTV17" s="49" t="s">
        <v>629</v>
      </c>
      <c r="RTW17" s="96">
        <v>167</v>
      </c>
      <c r="RTX17" s="97">
        <v>20.96</v>
      </c>
      <c r="RTY17" s="99">
        <f>RTX17*RTW17</f>
        <v>3500.32</v>
      </c>
      <c r="RTZ17" s="94">
        <f>RTS17-RTW17</f>
        <v>205</v>
      </c>
      <c r="RUA17" s="97">
        <v>16.77</v>
      </c>
      <c r="RUB17" s="99">
        <f>RUA17*RTZ17</f>
        <v>3437.85</v>
      </c>
      <c r="RUC17" s="99">
        <f>RUB17+RTY17</f>
        <v>6938.17</v>
      </c>
      <c r="RUD17" s="94"/>
      <c r="RUE17" s="99">
        <f>RUC17+RUD17</f>
        <v>6938.17</v>
      </c>
      <c r="RUG17" s="49">
        <v>10</v>
      </c>
      <c r="RUH17" s="94" t="s">
        <v>631</v>
      </c>
      <c r="RUI17" s="49">
        <v>372</v>
      </c>
      <c r="RUJ17" s="49" t="s">
        <v>625</v>
      </c>
      <c r="RUK17" s="95" t="s">
        <v>632</v>
      </c>
      <c r="RUL17" s="49" t="s">
        <v>629</v>
      </c>
      <c r="RUM17" s="96">
        <v>167</v>
      </c>
      <c r="RUN17" s="97">
        <v>20.96</v>
      </c>
      <c r="RUO17" s="99">
        <f>RUN17*RUM17</f>
        <v>3500.32</v>
      </c>
      <c r="RUP17" s="94">
        <f>RUI17-RUM17</f>
        <v>205</v>
      </c>
      <c r="RUQ17" s="97">
        <v>16.77</v>
      </c>
      <c r="RUR17" s="99">
        <f>RUQ17*RUP17</f>
        <v>3437.85</v>
      </c>
      <c r="RUS17" s="99">
        <f>RUR17+RUO17</f>
        <v>6938.17</v>
      </c>
      <c r="RUT17" s="94"/>
      <c r="RUU17" s="99">
        <f>RUS17+RUT17</f>
        <v>6938.17</v>
      </c>
      <c r="RUW17" s="49">
        <v>10</v>
      </c>
      <c r="RUX17" s="94" t="s">
        <v>631</v>
      </c>
      <c r="RUY17" s="49">
        <v>372</v>
      </c>
      <c r="RUZ17" s="49" t="s">
        <v>625</v>
      </c>
      <c r="RVA17" s="95" t="s">
        <v>632</v>
      </c>
      <c r="RVB17" s="49" t="s">
        <v>629</v>
      </c>
      <c r="RVC17" s="96">
        <v>167</v>
      </c>
      <c r="RVD17" s="97">
        <v>20.96</v>
      </c>
      <c r="RVE17" s="99">
        <f>RVD17*RVC17</f>
        <v>3500.32</v>
      </c>
      <c r="RVF17" s="94">
        <f>RUY17-RVC17</f>
        <v>205</v>
      </c>
      <c r="RVG17" s="97">
        <v>16.77</v>
      </c>
      <c r="RVH17" s="99">
        <f>RVG17*RVF17</f>
        <v>3437.85</v>
      </c>
      <c r="RVI17" s="99">
        <f>RVH17+RVE17</f>
        <v>6938.17</v>
      </c>
      <c r="RVJ17" s="94"/>
      <c r="RVK17" s="99">
        <f>RVI17+RVJ17</f>
        <v>6938.17</v>
      </c>
      <c r="RVM17" s="49">
        <v>10</v>
      </c>
      <c r="RVN17" s="94" t="s">
        <v>631</v>
      </c>
      <c r="RVO17" s="49">
        <v>372</v>
      </c>
      <c r="RVP17" s="49" t="s">
        <v>625</v>
      </c>
      <c r="RVQ17" s="95" t="s">
        <v>632</v>
      </c>
      <c r="RVR17" s="49" t="s">
        <v>629</v>
      </c>
      <c r="RVS17" s="96">
        <v>167</v>
      </c>
      <c r="RVT17" s="97">
        <v>20.96</v>
      </c>
      <c r="RVU17" s="99">
        <f>RVT17*RVS17</f>
        <v>3500.32</v>
      </c>
      <c r="RVV17" s="94">
        <f>RVO17-RVS17</f>
        <v>205</v>
      </c>
      <c r="RVW17" s="97">
        <v>16.77</v>
      </c>
      <c r="RVX17" s="99">
        <f>RVW17*RVV17</f>
        <v>3437.85</v>
      </c>
      <c r="RVY17" s="99">
        <f>RVX17+RVU17</f>
        <v>6938.17</v>
      </c>
      <c r="RVZ17" s="94"/>
      <c r="RWA17" s="99">
        <f>RVY17+RVZ17</f>
        <v>6938.17</v>
      </c>
      <c r="RWC17" s="49">
        <v>10</v>
      </c>
      <c r="RWD17" s="94" t="s">
        <v>631</v>
      </c>
      <c r="RWE17" s="49">
        <v>372</v>
      </c>
      <c r="RWF17" s="49" t="s">
        <v>625</v>
      </c>
      <c r="RWG17" s="95" t="s">
        <v>632</v>
      </c>
      <c r="RWH17" s="49" t="s">
        <v>629</v>
      </c>
      <c r="RWI17" s="96">
        <v>167</v>
      </c>
      <c r="RWJ17" s="97">
        <v>20.96</v>
      </c>
      <c r="RWK17" s="99">
        <f>RWJ17*RWI17</f>
        <v>3500.32</v>
      </c>
      <c r="RWL17" s="94">
        <f>RWE17-RWI17</f>
        <v>205</v>
      </c>
      <c r="RWM17" s="97">
        <v>16.77</v>
      </c>
      <c r="RWN17" s="99">
        <f>RWM17*RWL17</f>
        <v>3437.85</v>
      </c>
      <c r="RWO17" s="99">
        <f>RWN17+RWK17</f>
        <v>6938.17</v>
      </c>
      <c r="RWP17" s="94"/>
      <c r="RWQ17" s="99">
        <f>RWO17+RWP17</f>
        <v>6938.17</v>
      </c>
      <c r="RWS17" s="49">
        <v>10</v>
      </c>
      <c r="RWT17" s="94" t="s">
        <v>631</v>
      </c>
      <c r="RWU17" s="49">
        <v>372</v>
      </c>
      <c r="RWV17" s="49" t="s">
        <v>625</v>
      </c>
      <c r="RWW17" s="95" t="s">
        <v>632</v>
      </c>
      <c r="RWX17" s="49" t="s">
        <v>629</v>
      </c>
      <c r="RWY17" s="96">
        <v>167</v>
      </c>
      <c r="RWZ17" s="97">
        <v>20.96</v>
      </c>
      <c r="RXA17" s="99">
        <f>RWZ17*RWY17</f>
        <v>3500.32</v>
      </c>
      <c r="RXB17" s="94">
        <f>RWU17-RWY17</f>
        <v>205</v>
      </c>
      <c r="RXC17" s="97">
        <v>16.77</v>
      </c>
      <c r="RXD17" s="99">
        <f>RXC17*RXB17</f>
        <v>3437.85</v>
      </c>
      <c r="RXE17" s="99">
        <f>RXD17+RXA17</f>
        <v>6938.17</v>
      </c>
      <c r="RXF17" s="94"/>
      <c r="RXG17" s="99">
        <f>RXE17+RXF17</f>
        <v>6938.17</v>
      </c>
      <c r="RXI17" s="49">
        <v>10</v>
      </c>
      <c r="RXJ17" s="94" t="s">
        <v>631</v>
      </c>
      <c r="RXK17" s="49">
        <v>372</v>
      </c>
      <c r="RXL17" s="49" t="s">
        <v>625</v>
      </c>
      <c r="RXM17" s="95" t="s">
        <v>632</v>
      </c>
      <c r="RXN17" s="49" t="s">
        <v>629</v>
      </c>
      <c r="RXO17" s="96">
        <v>167</v>
      </c>
      <c r="RXP17" s="97">
        <v>20.96</v>
      </c>
      <c r="RXQ17" s="99">
        <f>RXP17*RXO17</f>
        <v>3500.32</v>
      </c>
      <c r="RXR17" s="94">
        <f>RXK17-RXO17</f>
        <v>205</v>
      </c>
      <c r="RXS17" s="97">
        <v>16.77</v>
      </c>
      <c r="RXT17" s="99">
        <f>RXS17*RXR17</f>
        <v>3437.85</v>
      </c>
      <c r="RXU17" s="99">
        <f>RXT17+RXQ17</f>
        <v>6938.17</v>
      </c>
      <c r="RXV17" s="94"/>
      <c r="RXW17" s="99">
        <f>RXU17+RXV17</f>
        <v>6938.17</v>
      </c>
      <c r="RXY17" s="49">
        <v>10</v>
      </c>
      <c r="RXZ17" s="94" t="s">
        <v>631</v>
      </c>
      <c r="RYA17" s="49">
        <v>372</v>
      </c>
      <c r="RYB17" s="49" t="s">
        <v>625</v>
      </c>
      <c r="RYC17" s="95" t="s">
        <v>632</v>
      </c>
      <c r="RYD17" s="49" t="s">
        <v>629</v>
      </c>
      <c r="RYE17" s="96">
        <v>167</v>
      </c>
      <c r="RYF17" s="97">
        <v>20.96</v>
      </c>
      <c r="RYG17" s="99">
        <f>RYF17*RYE17</f>
        <v>3500.32</v>
      </c>
      <c r="RYH17" s="94">
        <f>RYA17-RYE17</f>
        <v>205</v>
      </c>
      <c r="RYI17" s="97">
        <v>16.77</v>
      </c>
      <c r="RYJ17" s="99">
        <f>RYI17*RYH17</f>
        <v>3437.85</v>
      </c>
      <c r="RYK17" s="99">
        <f>RYJ17+RYG17</f>
        <v>6938.17</v>
      </c>
      <c r="RYL17" s="94"/>
      <c r="RYM17" s="99">
        <f>RYK17+RYL17</f>
        <v>6938.17</v>
      </c>
      <c r="RYO17" s="49">
        <v>10</v>
      </c>
      <c r="RYP17" s="94" t="s">
        <v>631</v>
      </c>
      <c r="RYQ17" s="49">
        <v>372</v>
      </c>
      <c r="RYR17" s="49" t="s">
        <v>625</v>
      </c>
      <c r="RYS17" s="95" t="s">
        <v>632</v>
      </c>
      <c r="RYT17" s="49" t="s">
        <v>629</v>
      </c>
      <c r="RYU17" s="96">
        <v>167</v>
      </c>
      <c r="RYV17" s="97">
        <v>20.96</v>
      </c>
      <c r="RYW17" s="99">
        <f>RYV17*RYU17</f>
        <v>3500.32</v>
      </c>
      <c r="RYX17" s="94">
        <f>RYQ17-RYU17</f>
        <v>205</v>
      </c>
      <c r="RYY17" s="97">
        <v>16.77</v>
      </c>
      <c r="RYZ17" s="99">
        <f>RYY17*RYX17</f>
        <v>3437.85</v>
      </c>
      <c r="RZA17" s="99">
        <f>RYZ17+RYW17</f>
        <v>6938.17</v>
      </c>
      <c r="RZB17" s="94"/>
      <c r="RZC17" s="99">
        <f>RZA17+RZB17</f>
        <v>6938.17</v>
      </c>
      <c r="RZE17" s="49">
        <v>10</v>
      </c>
      <c r="RZF17" s="94" t="s">
        <v>631</v>
      </c>
      <c r="RZG17" s="49">
        <v>372</v>
      </c>
      <c r="RZH17" s="49" t="s">
        <v>625</v>
      </c>
      <c r="RZI17" s="95" t="s">
        <v>632</v>
      </c>
      <c r="RZJ17" s="49" t="s">
        <v>629</v>
      </c>
      <c r="RZK17" s="96">
        <v>167</v>
      </c>
      <c r="RZL17" s="97">
        <v>20.96</v>
      </c>
      <c r="RZM17" s="99">
        <f>RZL17*RZK17</f>
        <v>3500.32</v>
      </c>
      <c r="RZN17" s="94">
        <f>RZG17-RZK17</f>
        <v>205</v>
      </c>
      <c r="RZO17" s="97">
        <v>16.77</v>
      </c>
      <c r="RZP17" s="99">
        <f>RZO17*RZN17</f>
        <v>3437.85</v>
      </c>
      <c r="RZQ17" s="99">
        <f>RZP17+RZM17</f>
        <v>6938.17</v>
      </c>
      <c r="RZR17" s="94"/>
      <c r="RZS17" s="99">
        <f>RZQ17+RZR17</f>
        <v>6938.17</v>
      </c>
      <c r="RZU17" s="49">
        <v>10</v>
      </c>
      <c r="RZV17" s="94" t="s">
        <v>631</v>
      </c>
      <c r="RZW17" s="49">
        <v>372</v>
      </c>
      <c r="RZX17" s="49" t="s">
        <v>625</v>
      </c>
      <c r="RZY17" s="95" t="s">
        <v>632</v>
      </c>
      <c r="RZZ17" s="49" t="s">
        <v>629</v>
      </c>
      <c r="SAA17" s="96">
        <v>167</v>
      </c>
      <c r="SAB17" s="97">
        <v>20.96</v>
      </c>
      <c r="SAC17" s="99">
        <f>SAB17*SAA17</f>
        <v>3500.32</v>
      </c>
      <c r="SAD17" s="94">
        <f>RZW17-SAA17</f>
        <v>205</v>
      </c>
      <c r="SAE17" s="97">
        <v>16.77</v>
      </c>
      <c r="SAF17" s="99">
        <f>SAE17*SAD17</f>
        <v>3437.85</v>
      </c>
      <c r="SAG17" s="99">
        <f>SAF17+SAC17</f>
        <v>6938.17</v>
      </c>
      <c r="SAH17" s="94"/>
      <c r="SAI17" s="99">
        <f>SAG17+SAH17</f>
        <v>6938.17</v>
      </c>
      <c r="SAK17" s="49">
        <v>10</v>
      </c>
      <c r="SAL17" s="94" t="s">
        <v>631</v>
      </c>
      <c r="SAM17" s="49">
        <v>372</v>
      </c>
      <c r="SAN17" s="49" t="s">
        <v>625</v>
      </c>
      <c r="SAO17" s="95" t="s">
        <v>632</v>
      </c>
      <c r="SAP17" s="49" t="s">
        <v>629</v>
      </c>
      <c r="SAQ17" s="96">
        <v>167</v>
      </c>
      <c r="SAR17" s="97">
        <v>20.96</v>
      </c>
      <c r="SAS17" s="99">
        <f>SAR17*SAQ17</f>
        <v>3500.32</v>
      </c>
      <c r="SAT17" s="94">
        <f>SAM17-SAQ17</f>
        <v>205</v>
      </c>
      <c r="SAU17" s="97">
        <v>16.77</v>
      </c>
      <c r="SAV17" s="99">
        <f>SAU17*SAT17</f>
        <v>3437.85</v>
      </c>
      <c r="SAW17" s="99">
        <f>SAV17+SAS17</f>
        <v>6938.17</v>
      </c>
      <c r="SAX17" s="94"/>
      <c r="SAY17" s="99">
        <f>SAW17+SAX17</f>
        <v>6938.17</v>
      </c>
      <c r="SBA17" s="49">
        <v>10</v>
      </c>
      <c r="SBB17" s="94" t="s">
        <v>631</v>
      </c>
      <c r="SBC17" s="49">
        <v>372</v>
      </c>
      <c r="SBD17" s="49" t="s">
        <v>625</v>
      </c>
      <c r="SBE17" s="95" t="s">
        <v>632</v>
      </c>
      <c r="SBF17" s="49" t="s">
        <v>629</v>
      </c>
      <c r="SBG17" s="96">
        <v>167</v>
      </c>
      <c r="SBH17" s="97">
        <v>20.96</v>
      </c>
      <c r="SBI17" s="99">
        <f>SBH17*SBG17</f>
        <v>3500.32</v>
      </c>
      <c r="SBJ17" s="94">
        <f>SBC17-SBG17</f>
        <v>205</v>
      </c>
      <c r="SBK17" s="97">
        <v>16.77</v>
      </c>
      <c r="SBL17" s="99">
        <f>SBK17*SBJ17</f>
        <v>3437.85</v>
      </c>
      <c r="SBM17" s="99">
        <f>SBL17+SBI17</f>
        <v>6938.17</v>
      </c>
      <c r="SBN17" s="94"/>
      <c r="SBO17" s="99">
        <f>SBM17+SBN17</f>
        <v>6938.17</v>
      </c>
      <c r="SBQ17" s="49">
        <v>10</v>
      </c>
      <c r="SBR17" s="94" t="s">
        <v>631</v>
      </c>
      <c r="SBS17" s="49">
        <v>372</v>
      </c>
      <c r="SBT17" s="49" t="s">
        <v>625</v>
      </c>
      <c r="SBU17" s="95" t="s">
        <v>632</v>
      </c>
      <c r="SBV17" s="49" t="s">
        <v>629</v>
      </c>
      <c r="SBW17" s="96">
        <v>167</v>
      </c>
      <c r="SBX17" s="97">
        <v>20.96</v>
      </c>
      <c r="SBY17" s="99">
        <f>SBX17*SBW17</f>
        <v>3500.32</v>
      </c>
      <c r="SBZ17" s="94">
        <f>SBS17-SBW17</f>
        <v>205</v>
      </c>
      <c r="SCA17" s="97">
        <v>16.77</v>
      </c>
      <c r="SCB17" s="99">
        <f>SCA17*SBZ17</f>
        <v>3437.85</v>
      </c>
      <c r="SCC17" s="99">
        <f>SCB17+SBY17</f>
        <v>6938.17</v>
      </c>
      <c r="SCD17" s="94"/>
      <c r="SCE17" s="99">
        <f>SCC17+SCD17</f>
        <v>6938.17</v>
      </c>
      <c r="SCG17" s="49">
        <v>10</v>
      </c>
      <c r="SCH17" s="94" t="s">
        <v>631</v>
      </c>
      <c r="SCI17" s="49">
        <v>372</v>
      </c>
      <c r="SCJ17" s="49" t="s">
        <v>625</v>
      </c>
      <c r="SCK17" s="95" t="s">
        <v>632</v>
      </c>
      <c r="SCL17" s="49" t="s">
        <v>629</v>
      </c>
      <c r="SCM17" s="96">
        <v>167</v>
      </c>
      <c r="SCN17" s="97">
        <v>20.96</v>
      </c>
      <c r="SCO17" s="99">
        <f>SCN17*SCM17</f>
        <v>3500.32</v>
      </c>
      <c r="SCP17" s="94">
        <f>SCI17-SCM17</f>
        <v>205</v>
      </c>
      <c r="SCQ17" s="97">
        <v>16.77</v>
      </c>
      <c r="SCR17" s="99">
        <f>SCQ17*SCP17</f>
        <v>3437.85</v>
      </c>
      <c r="SCS17" s="99">
        <f>SCR17+SCO17</f>
        <v>6938.17</v>
      </c>
      <c r="SCT17" s="94"/>
      <c r="SCU17" s="99">
        <f>SCS17+SCT17</f>
        <v>6938.17</v>
      </c>
      <c r="SCW17" s="49">
        <v>10</v>
      </c>
      <c r="SCX17" s="94" t="s">
        <v>631</v>
      </c>
      <c r="SCY17" s="49">
        <v>372</v>
      </c>
      <c r="SCZ17" s="49" t="s">
        <v>625</v>
      </c>
      <c r="SDA17" s="95" t="s">
        <v>632</v>
      </c>
      <c r="SDB17" s="49" t="s">
        <v>629</v>
      </c>
      <c r="SDC17" s="96">
        <v>167</v>
      </c>
      <c r="SDD17" s="97">
        <v>20.96</v>
      </c>
      <c r="SDE17" s="99">
        <f>SDD17*SDC17</f>
        <v>3500.32</v>
      </c>
      <c r="SDF17" s="94">
        <f>SCY17-SDC17</f>
        <v>205</v>
      </c>
      <c r="SDG17" s="97">
        <v>16.77</v>
      </c>
      <c r="SDH17" s="99">
        <f>SDG17*SDF17</f>
        <v>3437.85</v>
      </c>
      <c r="SDI17" s="99">
        <f>SDH17+SDE17</f>
        <v>6938.17</v>
      </c>
      <c r="SDJ17" s="94"/>
      <c r="SDK17" s="99">
        <f>SDI17+SDJ17</f>
        <v>6938.17</v>
      </c>
      <c r="SDM17" s="49">
        <v>10</v>
      </c>
      <c r="SDN17" s="94" t="s">
        <v>631</v>
      </c>
      <c r="SDO17" s="49">
        <v>372</v>
      </c>
      <c r="SDP17" s="49" t="s">
        <v>625</v>
      </c>
      <c r="SDQ17" s="95" t="s">
        <v>632</v>
      </c>
      <c r="SDR17" s="49" t="s">
        <v>629</v>
      </c>
      <c r="SDS17" s="96">
        <v>167</v>
      </c>
      <c r="SDT17" s="97">
        <v>20.96</v>
      </c>
      <c r="SDU17" s="99">
        <f>SDT17*SDS17</f>
        <v>3500.32</v>
      </c>
      <c r="SDV17" s="94">
        <f>SDO17-SDS17</f>
        <v>205</v>
      </c>
      <c r="SDW17" s="97">
        <v>16.77</v>
      </c>
      <c r="SDX17" s="99">
        <f>SDW17*SDV17</f>
        <v>3437.85</v>
      </c>
      <c r="SDY17" s="99">
        <f>SDX17+SDU17</f>
        <v>6938.17</v>
      </c>
      <c r="SDZ17" s="94"/>
      <c r="SEA17" s="99">
        <f>SDY17+SDZ17</f>
        <v>6938.17</v>
      </c>
      <c r="SEC17" s="49">
        <v>10</v>
      </c>
      <c r="SED17" s="94" t="s">
        <v>631</v>
      </c>
      <c r="SEE17" s="49">
        <v>372</v>
      </c>
      <c r="SEF17" s="49" t="s">
        <v>625</v>
      </c>
      <c r="SEG17" s="95" t="s">
        <v>632</v>
      </c>
      <c r="SEH17" s="49" t="s">
        <v>629</v>
      </c>
      <c r="SEI17" s="96">
        <v>167</v>
      </c>
      <c r="SEJ17" s="97">
        <v>20.96</v>
      </c>
      <c r="SEK17" s="99">
        <f>SEJ17*SEI17</f>
        <v>3500.32</v>
      </c>
      <c r="SEL17" s="94">
        <f>SEE17-SEI17</f>
        <v>205</v>
      </c>
      <c r="SEM17" s="97">
        <v>16.77</v>
      </c>
      <c r="SEN17" s="99">
        <f>SEM17*SEL17</f>
        <v>3437.85</v>
      </c>
      <c r="SEO17" s="99">
        <f>SEN17+SEK17</f>
        <v>6938.17</v>
      </c>
      <c r="SEP17" s="94"/>
      <c r="SEQ17" s="99">
        <f>SEO17+SEP17</f>
        <v>6938.17</v>
      </c>
      <c r="SES17" s="49">
        <v>10</v>
      </c>
      <c r="SET17" s="94" t="s">
        <v>631</v>
      </c>
      <c r="SEU17" s="49">
        <v>372</v>
      </c>
      <c r="SEV17" s="49" t="s">
        <v>625</v>
      </c>
      <c r="SEW17" s="95" t="s">
        <v>632</v>
      </c>
      <c r="SEX17" s="49" t="s">
        <v>629</v>
      </c>
      <c r="SEY17" s="96">
        <v>167</v>
      </c>
      <c r="SEZ17" s="97">
        <v>20.96</v>
      </c>
      <c r="SFA17" s="99">
        <f>SEZ17*SEY17</f>
        <v>3500.32</v>
      </c>
      <c r="SFB17" s="94">
        <f>SEU17-SEY17</f>
        <v>205</v>
      </c>
      <c r="SFC17" s="97">
        <v>16.77</v>
      </c>
      <c r="SFD17" s="99">
        <f>SFC17*SFB17</f>
        <v>3437.85</v>
      </c>
      <c r="SFE17" s="99">
        <f>SFD17+SFA17</f>
        <v>6938.17</v>
      </c>
      <c r="SFF17" s="94"/>
      <c r="SFG17" s="99">
        <f>SFE17+SFF17</f>
        <v>6938.17</v>
      </c>
      <c r="SFI17" s="49">
        <v>10</v>
      </c>
      <c r="SFJ17" s="94" t="s">
        <v>631</v>
      </c>
      <c r="SFK17" s="49">
        <v>372</v>
      </c>
      <c r="SFL17" s="49" t="s">
        <v>625</v>
      </c>
      <c r="SFM17" s="95" t="s">
        <v>632</v>
      </c>
      <c r="SFN17" s="49" t="s">
        <v>629</v>
      </c>
      <c r="SFO17" s="96">
        <v>167</v>
      </c>
      <c r="SFP17" s="97">
        <v>20.96</v>
      </c>
      <c r="SFQ17" s="99">
        <f>SFP17*SFO17</f>
        <v>3500.32</v>
      </c>
      <c r="SFR17" s="94">
        <f>SFK17-SFO17</f>
        <v>205</v>
      </c>
      <c r="SFS17" s="97">
        <v>16.77</v>
      </c>
      <c r="SFT17" s="99">
        <f>SFS17*SFR17</f>
        <v>3437.85</v>
      </c>
      <c r="SFU17" s="99">
        <f>SFT17+SFQ17</f>
        <v>6938.17</v>
      </c>
      <c r="SFV17" s="94"/>
      <c r="SFW17" s="99">
        <f>SFU17+SFV17</f>
        <v>6938.17</v>
      </c>
      <c r="SFY17" s="49">
        <v>10</v>
      </c>
      <c r="SFZ17" s="94" t="s">
        <v>631</v>
      </c>
      <c r="SGA17" s="49">
        <v>372</v>
      </c>
      <c r="SGB17" s="49" t="s">
        <v>625</v>
      </c>
      <c r="SGC17" s="95" t="s">
        <v>632</v>
      </c>
      <c r="SGD17" s="49" t="s">
        <v>629</v>
      </c>
      <c r="SGE17" s="96">
        <v>167</v>
      </c>
      <c r="SGF17" s="97">
        <v>20.96</v>
      </c>
      <c r="SGG17" s="99">
        <f>SGF17*SGE17</f>
        <v>3500.32</v>
      </c>
      <c r="SGH17" s="94">
        <f>SGA17-SGE17</f>
        <v>205</v>
      </c>
      <c r="SGI17" s="97">
        <v>16.77</v>
      </c>
      <c r="SGJ17" s="99">
        <f>SGI17*SGH17</f>
        <v>3437.85</v>
      </c>
      <c r="SGK17" s="99">
        <f>SGJ17+SGG17</f>
        <v>6938.17</v>
      </c>
      <c r="SGL17" s="94"/>
      <c r="SGM17" s="99">
        <f>SGK17+SGL17</f>
        <v>6938.17</v>
      </c>
      <c r="SGO17" s="49">
        <v>10</v>
      </c>
      <c r="SGP17" s="94" t="s">
        <v>631</v>
      </c>
      <c r="SGQ17" s="49">
        <v>372</v>
      </c>
      <c r="SGR17" s="49" t="s">
        <v>625</v>
      </c>
      <c r="SGS17" s="95" t="s">
        <v>632</v>
      </c>
      <c r="SGT17" s="49" t="s">
        <v>629</v>
      </c>
      <c r="SGU17" s="96">
        <v>167</v>
      </c>
      <c r="SGV17" s="97">
        <v>20.96</v>
      </c>
      <c r="SGW17" s="99">
        <f>SGV17*SGU17</f>
        <v>3500.32</v>
      </c>
      <c r="SGX17" s="94">
        <f>SGQ17-SGU17</f>
        <v>205</v>
      </c>
      <c r="SGY17" s="97">
        <v>16.77</v>
      </c>
      <c r="SGZ17" s="99">
        <f>SGY17*SGX17</f>
        <v>3437.85</v>
      </c>
      <c r="SHA17" s="99">
        <f>SGZ17+SGW17</f>
        <v>6938.17</v>
      </c>
      <c r="SHB17" s="94"/>
      <c r="SHC17" s="99">
        <f>SHA17+SHB17</f>
        <v>6938.17</v>
      </c>
      <c r="SHE17" s="49">
        <v>10</v>
      </c>
      <c r="SHF17" s="94" t="s">
        <v>631</v>
      </c>
      <c r="SHG17" s="49">
        <v>372</v>
      </c>
      <c r="SHH17" s="49" t="s">
        <v>625</v>
      </c>
      <c r="SHI17" s="95" t="s">
        <v>632</v>
      </c>
      <c r="SHJ17" s="49" t="s">
        <v>629</v>
      </c>
      <c r="SHK17" s="96">
        <v>167</v>
      </c>
      <c r="SHL17" s="97">
        <v>20.96</v>
      </c>
      <c r="SHM17" s="99">
        <f>SHL17*SHK17</f>
        <v>3500.32</v>
      </c>
      <c r="SHN17" s="94">
        <f>SHG17-SHK17</f>
        <v>205</v>
      </c>
      <c r="SHO17" s="97">
        <v>16.77</v>
      </c>
      <c r="SHP17" s="99">
        <f>SHO17*SHN17</f>
        <v>3437.85</v>
      </c>
      <c r="SHQ17" s="99">
        <f>SHP17+SHM17</f>
        <v>6938.17</v>
      </c>
      <c r="SHR17" s="94"/>
      <c r="SHS17" s="99">
        <f>SHQ17+SHR17</f>
        <v>6938.17</v>
      </c>
      <c r="SHU17" s="49">
        <v>10</v>
      </c>
      <c r="SHV17" s="94" t="s">
        <v>631</v>
      </c>
      <c r="SHW17" s="49">
        <v>372</v>
      </c>
      <c r="SHX17" s="49" t="s">
        <v>625</v>
      </c>
      <c r="SHY17" s="95" t="s">
        <v>632</v>
      </c>
      <c r="SHZ17" s="49" t="s">
        <v>629</v>
      </c>
      <c r="SIA17" s="96">
        <v>167</v>
      </c>
      <c r="SIB17" s="97">
        <v>20.96</v>
      </c>
      <c r="SIC17" s="99">
        <f>SIB17*SIA17</f>
        <v>3500.32</v>
      </c>
      <c r="SID17" s="94">
        <f>SHW17-SIA17</f>
        <v>205</v>
      </c>
      <c r="SIE17" s="97">
        <v>16.77</v>
      </c>
      <c r="SIF17" s="99">
        <f>SIE17*SID17</f>
        <v>3437.85</v>
      </c>
      <c r="SIG17" s="99">
        <f>SIF17+SIC17</f>
        <v>6938.17</v>
      </c>
      <c r="SIH17" s="94"/>
      <c r="SII17" s="99">
        <f>SIG17+SIH17</f>
        <v>6938.17</v>
      </c>
      <c r="SIK17" s="49">
        <v>10</v>
      </c>
      <c r="SIL17" s="94" t="s">
        <v>631</v>
      </c>
      <c r="SIM17" s="49">
        <v>372</v>
      </c>
      <c r="SIN17" s="49" t="s">
        <v>625</v>
      </c>
      <c r="SIO17" s="95" t="s">
        <v>632</v>
      </c>
      <c r="SIP17" s="49" t="s">
        <v>629</v>
      </c>
      <c r="SIQ17" s="96">
        <v>167</v>
      </c>
      <c r="SIR17" s="97">
        <v>20.96</v>
      </c>
      <c r="SIS17" s="99">
        <f>SIR17*SIQ17</f>
        <v>3500.32</v>
      </c>
      <c r="SIT17" s="94">
        <f>SIM17-SIQ17</f>
        <v>205</v>
      </c>
      <c r="SIU17" s="97">
        <v>16.77</v>
      </c>
      <c r="SIV17" s="99">
        <f>SIU17*SIT17</f>
        <v>3437.85</v>
      </c>
      <c r="SIW17" s="99">
        <f>SIV17+SIS17</f>
        <v>6938.17</v>
      </c>
      <c r="SIX17" s="94"/>
      <c r="SIY17" s="99">
        <f>SIW17+SIX17</f>
        <v>6938.17</v>
      </c>
      <c r="SJA17" s="49">
        <v>10</v>
      </c>
      <c r="SJB17" s="94" t="s">
        <v>631</v>
      </c>
      <c r="SJC17" s="49">
        <v>372</v>
      </c>
      <c r="SJD17" s="49" t="s">
        <v>625</v>
      </c>
      <c r="SJE17" s="95" t="s">
        <v>632</v>
      </c>
      <c r="SJF17" s="49" t="s">
        <v>629</v>
      </c>
      <c r="SJG17" s="96">
        <v>167</v>
      </c>
      <c r="SJH17" s="97">
        <v>20.96</v>
      </c>
      <c r="SJI17" s="99">
        <f>SJH17*SJG17</f>
        <v>3500.32</v>
      </c>
      <c r="SJJ17" s="94">
        <f>SJC17-SJG17</f>
        <v>205</v>
      </c>
      <c r="SJK17" s="97">
        <v>16.77</v>
      </c>
      <c r="SJL17" s="99">
        <f>SJK17*SJJ17</f>
        <v>3437.85</v>
      </c>
      <c r="SJM17" s="99">
        <f>SJL17+SJI17</f>
        <v>6938.17</v>
      </c>
      <c r="SJN17" s="94"/>
      <c r="SJO17" s="99">
        <f>SJM17+SJN17</f>
        <v>6938.17</v>
      </c>
      <c r="SJQ17" s="49">
        <v>10</v>
      </c>
      <c r="SJR17" s="94" t="s">
        <v>631</v>
      </c>
      <c r="SJS17" s="49">
        <v>372</v>
      </c>
      <c r="SJT17" s="49" t="s">
        <v>625</v>
      </c>
      <c r="SJU17" s="95" t="s">
        <v>632</v>
      </c>
      <c r="SJV17" s="49" t="s">
        <v>629</v>
      </c>
      <c r="SJW17" s="96">
        <v>167</v>
      </c>
      <c r="SJX17" s="97">
        <v>20.96</v>
      </c>
      <c r="SJY17" s="99">
        <f>SJX17*SJW17</f>
        <v>3500.32</v>
      </c>
      <c r="SJZ17" s="94">
        <f>SJS17-SJW17</f>
        <v>205</v>
      </c>
      <c r="SKA17" s="97">
        <v>16.77</v>
      </c>
      <c r="SKB17" s="99">
        <f>SKA17*SJZ17</f>
        <v>3437.85</v>
      </c>
      <c r="SKC17" s="99">
        <f>SKB17+SJY17</f>
        <v>6938.17</v>
      </c>
      <c r="SKD17" s="94"/>
      <c r="SKE17" s="99">
        <f>SKC17+SKD17</f>
        <v>6938.17</v>
      </c>
      <c r="SKG17" s="49">
        <v>10</v>
      </c>
      <c r="SKH17" s="94" t="s">
        <v>631</v>
      </c>
      <c r="SKI17" s="49">
        <v>372</v>
      </c>
      <c r="SKJ17" s="49" t="s">
        <v>625</v>
      </c>
      <c r="SKK17" s="95" t="s">
        <v>632</v>
      </c>
      <c r="SKL17" s="49" t="s">
        <v>629</v>
      </c>
      <c r="SKM17" s="96">
        <v>167</v>
      </c>
      <c r="SKN17" s="97">
        <v>20.96</v>
      </c>
      <c r="SKO17" s="99">
        <f>SKN17*SKM17</f>
        <v>3500.32</v>
      </c>
      <c r="SKP17" s="94">
        <f>SKI17-SKM17</f>
        <v>205</v>
      </c>
      <c r="SKQ17" s="97">
        <v>16.77</v>
      </c>
      <c r="SKR17" s="99">
        <f>SKQ17*SKP17</f>
        <v>3437.85</v>
      </c>
      <c r="SKS17" s="99">
        <f>SKR17+SKO17</f>
        <v>6938.17</v>
      </c>
      <c r="SKT17" s="94"/>
      <c r="SKU17" s="99">
        <f>SKS17+SKT17</f>
        <v>6938.17</v>
      </c>
      <c r="SKW17" s="49">
        <v>10</v>
      </c>
      <c r="SKX17" s="94" t="s">
        <v>631</v>
      </c>
      <c r="SKY17" s="49">
        <v>372</v>
      </c>
      <c r="SKZ17" s="49" t="s">
        <v>625</v>
      </c>
      <c r="SLA17" s="95" t="s">
        <v>632</v>
      </c>
      <c r="SLB17" s="49" t="s">
        <v>629</v>
      </c>
      <c r="SLC17" s="96">
        <v>167</v>
      </c>
      <c r="SLD17" s="97">
        <v>20.96</v>
      </c>
      <c r="SLE17" s="99">
        <f>SLD17*SLC17</f>
        <v>3500.32</v>
      </c>
      <c r="SLF17" s="94">
        <f>SKY17-SLC17</f>
        <v>205</v>
      </c>
      <c r="SLG17" s="97">
        <v>16.77</v>
      </c>
      <c r="SLH17" s="99">
        <f>SLG17*SLF17</f>
        <v>3437.85</v>
      </c>
      <c r="SLI17" s="99">
        <f>SLH17+SLE17</f>
        <v>6938.17</v>
      </c>
      <c r="SLJ17" s="94"/>
      <c r="SLK17" s="99">
        <f>SLI17+SLJ17</f>
        <v>6938.17</v>
      </c>
      <c r="SLM17" s="49">
        <v>10</v>
      </c>
      <c r="SLN17" s="94" t="s">
        <v>631</v>
      </c>
      <c r="SLO17" s="49">
        <v>372</v>
      </c>
      <c r="SLP17" s="49" t="s">
        <v>625</v>
      </c>
      <c r="SLQ17" s="95" t="s">
        <v>632</v>
      </c>
      <c r="SLR17" s="49" t="s">
        <v>629</v>
      </c>
      <c r="SLS17" s="96">
        <v>167</v>
      </c>
      <c r="SLT17" s="97">
        <v>20.96</v>
      </c>
      <c r="SLU17" s="99">
        <f>SLT17*SLS17</f>
        <v>3500.32</v>
      </c>
      <c r="SLV17" s="94">
        <f>SLO17-SLS17</f>
        <v>205</v>
      </c>
      <c r="SLW17" s="97">
        <v>16.77</v>
      </c>
      <c r="SLX17" s="99">
        <f>SLW17*SLV17</f>
        <v>3437.85</v>
      </c>
      <c r="SLY17" s="99">
        <f>SLX17+SLU17</f>
        <v>6938.17</v>
      </c>
      <c r="SLZ17" s="94"/>
      <c r="SMA17" s="99">
        <f>SLY17+SLZ17</f>
        <v>6938.17</v>
      </c>
      <c r="SMC17" s="49">
        <v>10</v>
      </c>
      <c r="SMD17" s="94" t="s">
        <v>631</v>
      </c>
      <c r="SME17" s="49">
        <v>372</v>
      </c>
      <c r="SMF17" s="49" t="s">
        <v>625</v>
      </c>
      <c r="SMG17" s="95" t="s">
        <v>632</v>
      </c>
      <c r="SMH17" s="49" t="s">
        <v>629</v>
      </c>
      <c r="SMI17" s="96">
        <v>167</v>
      </c>
      <c r="SMJ17" s="97">
        <v>20.96</v>
      </c>
      <c r="SMK17" s="99">
        <f>SMJ17*SMI17</f>
        <v>3500.32</v>
      </c>
      <c r="SML17" s="94">
        <f>SME17-SMI17</f>
        <v>205</v>
      </c>
      <c r="SMM17" s="97">
        <v>16.77</v>
      </c>
      <c r="SMN17" s="99">
        <f>SMM17*SML17</f>
        <v>3437.85</v>
      </c>
      <c r="SMO17" s="99">
        <f>SMN17+SMK17</f>
        <v>6938.17</v>
      </c>
      <c r="SMP17" s="94"/>
      <c r="SMQ17" s="99">
        <f>SMO17+SMP17</f>
        <v>6938.17</v>
      </c>
      <c r="SMS17" s="49">
        <v>10</v>
      </c>
      <c r="SMT17" s="94" t="s">
        <v>631</v>
      </c>
      <c r="SMU17" s="49">
        <v>372</v>
      </c>
      <c r="SMV17" s="49" t="s">
        <v>625</v>
      </c>
      <c r="SMW17" s="95" t="s">
        <v>632</v>
      </c>
      <c r="SMX17" s="49" t="s">
        <v>629</v>
      </c>
      <c r="SMY17" s="96">
        <v>167</v>
      </c>
      <c r="SMZ17" s="97">
        <v>20.96</v>
      </c>
      <c r="SNA17" s="99">
        <f>SMZ17*SMY17</f>
        <v>3500.32</v>
      </c>
      <c r="SNB17" s="94">
        <f>SMU17-SMY17</f>
        <v>205</v>
      </c>
      <c r="SNC17" s="97">
        <v>16.77</v>
      </c>
      <c r="SND17" s="99">
        <f>SNC17*SNB17</f>
        <v>3437.85</v>
      </c>
      <c r="SNE17" s="99">
        <f>SND17+SNA17</f>
        <v>6938.17</v>
      </c>
      <c r="SNF17" s="94"/>
      <c r="SNG17" s="99">
        <f>SNE17+SNF17</f>
        <v>6938.17</v>
      </c>
      <c r="SNI17" s="49">
        <v>10</v>
      </c>
      <c r="SNJ17" s="94" t="s">
        <v>631</v>
      </c>
      <c r="SNK17" s="49">
        <v>372</v>
      </c>
      <c r="SNL17" s="49" t="s">
        <v>625</v>
      </c>
      <c r="SNM17" s="95" t="s">
        <v>632</v>
      </c>
      <c r="SNN17" s="49" t="s">
        <v>629</v>
      </c>
      <c r="SNO17" s="96">
        <v>167</v>
      </c>
      <c r="SNP17" s="97">
        <v>20.96</v>
      </c>
      <c r="SNQ17" s="99">
        <f>SNP17*SNO17</f>
        <v>3500.32</v>
      </c>
      <c r="SNR17" s="94">
        <f>SNK17-SNO17</f>
        <v>205</v>
      </c>
      <c r="SNS17" s="97">
        <v>16.77</v>
      </c>
      <c r="SNT17" s="99">
        <f>SNS17*SNR17</f>
        <v>3437.85</v>
      </c>
      <c r="SNU17" s="99">
        <f>SNT17+SNQ17</f>
        <v>6938.17</v>
      </c>
      <c r="SNV17" s="94"/>
      <c r="SNW17" s="99">
        <f>SNU17+SNV17</f>
        <v>6938.17</v>
      </c>
      <c r="SNY17" s="49">
        <v>10</v>
      </c>
      <c r="SNZ17" s="94" t="s">
        <v>631</v>
      </c>
      <c r="SOA17" s="49">
        <v>372</v>
      </c>
      <c r="SOB17" s="49" t="s">
        <v>625</v>
      </c>
      <c r="SOC17" s="95" t="s">
        <v>632</v>
      </c>
      <c r="SOD17" s="49" t="s">
        <v>629</v>
      </c>
      <c r="SOE17" s="96">
        <v>167</v>
      </c>
      <c r="SOF17" s="97">
        <v>20.96</v>
      </c>
      <c r="SOG17" s="99">
        <f>SOF17*SOE17</f>
        <v>3500.32</v>
      </c>
      <c r="SOH17" s="94">
        <f>SOA17-SOE17</f>
        <v>205</v>
      </c>
      <c r="SOI17" s="97">
        <v>16.77</v>
      </c>
      <c r="SOJ17" s="99">
        <f>SOI17*SOH17</f>
        <v>3437.85</v>
      </c>
      <c r="SOK17" s="99">
        <f>SOJ17+SOG17</f>
        <v>6938.17</v>
      </c>
      <c r="SOL17" s="94"/>
      <c r="SOM17" s="99">
        <f>SOK17+SOL17</f>
        <v>6938.17</v>
      </c>
      <c r="SOO17" s="49">
        <v>10</v>
      </c>
      <c r="SOP17" s="94" t="s">
        <v>631</v>
      </c>
      <c r="SOQ17" s="49">
        <v>372</v>
      </c>
      <c r="SOR17" s="49" t="s">
        <v>625</v>
      </c>
      <c r="SOS17" s="95" t="s">
        <v>632</v>
      </c>
      <c r="SOT17" s="49" t="s">
        <v>629</v>
      </c>
      <c r="SOU17" s="96">
        <v>167</v>
      </c>
      <c r="SOV17" s="97">
        <v>20.96</v>
      </c>
      <c r="SOW17" s="99">
        <f>SOV17*SOU17</f>
        <v>3500.32</v>
      </c>
      <c r="SOX17" s="94">
        <f>SOQ17-SOU17</f>
        <v>205</v>
      </c>
      <c r="SOY17" s="97">
        <v>16.77</v>
      </c>
      <c r="SOZ17" s="99">
        <f>SOY17*SOX17</f>
        <v>3437.85</v>
      </c>
      <c r="SPA17" s="99">
        <f>SOZ17+SOW17</f>
        <v>6938.17</v>
      </c>
      <c r="SPB17" s="94"/>
      <c r="SPC17" s="99">
        <f>SPA17+SPB17</f>
        <v>6938.17</v>
      </c>
      <c r="SPE17" s="49">
        <v>10</v>
      </c>
      <c r="SPF17" s="94" t="s">
        <v>631</v>
      </c>
      <c r="SPG17" s="49">
        <v>372</v>
      </c>
      <c r="SPH17" s="49" t="s">
        <v>625</v>
      </c>
      <c r="SPI17" s="95" t="s">
        <v>632</v>
      </c>
      <c r="SPJ17" s="49" t="s">
        <v>629</v>
      </c>
      <c r="SPK17" s="96">
        <v>167</v>
      </c>
      <c r="SPL17" s="97">
        <v>20.96</v>
      </c>
      <c r="SPM17" s="99">
        <f>SPL17*SPK17</f>
        <v>3500.32</v>
      </c>
      <c r="SPN17" s="94">
        <f>SPG17-SPK17</f>
        <v>205</v>
      </c>
      <c r="SPO17" s="97">
        <v>16.77</v>
      </c>
      <c r="SPP17" s="99">
        <f>SPO17*SPN17</f>
        <v>3437.85</v>
      </c>
      <c r="SPQ17" s="99">
        <f>SPP17+SPM17</f>
        <v>6938.17</v>
      </c>
      <c r="SPR17" s="94"/>
      <c r="SPS17" s="99">
        <f>SPQ17+SPR17</f>
        <v>6938.17</v>
      </c>
      <c r="SPU17" s="49">
        <v>10</v>
      </c>
      <c r="SPV17" s="94" t="s">
        <v>631</v>
      </c>
      <c r="SPW17" s="49">
        <v>372</v>
      </c>
      <c r="SPX17" s="49" t="s">
        <v>625</v>
      </c>
      <c r="SPY17" s="95" t="s">
        <v>632</v>
      </c>
      <c r="SPZ17" s="49" t="s">
        <v>629</v>
      </c>
      <c r="SQA17" s="96">
        <v>167</v>
      </c>
      <c r="SQB17" s="97">
        <v>20.96</v>
      </c>
      <c r="SQC17" s="99">
        <f>SQB17*SQA17</f>
        <v>3500.32</v>
      </c>
      <c r="SQD17" s="94">
        <f>SPW17-SQA17</f>
        <v>205</v>
      </c>
      <c r="SQE17" s="97">
        <v>16.77</v>
      </c>
      <c r="SQF17" s="99">
        <f>SQE17*SQD17</f>
        <v>3437.85</v>
      </c>
      <c r="SQG17" s="99">
        <f>SQF17+SQC17</f>
        <v>6938.17</v>
      </c>
      <c r="SQH17" s="94"/>
      <c r="SQI17" s="99">
        <f>SQG17+SQH17</f>
        <v>6938.17</v>
      </c>
      <c r="SQK17" s="49">
        <v>10</v>
      </c>
      <c r="SQL17" s="94" t="s">
        <v>631</v>
      </c>
      <c r="SQM17" s="49">
        <v>372</v>
      </c>
      <c r="SQN17" s="49" t="s">
        <v>625</v>
      </c>
      <c r="SQO17" s="95" t="s">
        <v>632</v>
      </c>
      <c r="SQP17" s="49" t="s">
        <v>629</v>
      </c>
      <c r="SQQ17" s="96">
        <v>167</v>
      </c>
      <c r="SQR17" s="97">
        <v>20.96</v>
      </c>
      <c r="SQS17" s="99">
        <f>SQR17*SQQ17</f>
        <v>3500.32</v>
      </c>
      <c r="SQT17" s="94">
        <f>SQM17-SQQ17</f>
        <v>205</v>
      </c>
      <c r="SQU17" s="97">
        <v>16.77</v>
      </c>
      <c r="SQV17" s="99">
        <f>SQU17*SQT17</f>
        <v>3437.85</v>
      </c>
      <c r="SQW17" s="99">
        <f>SQV17+SQS17</f>
        <v>6938.17</v>
      </c>
      <c r="SQX17" s="94"/>
      <c r="SQY17" s="99">
        <f>SQW17+SQX17</f>
        <v>6938.17</v>
      </c>
      <c r="SRA17" s="49">
        <v>10</v>
      </c>
      <c r="SRB17" s="94" t="s">
        <v>631</v>
      </c>
      <c r="SRC17" s="49">
        <v>372</v>
      </c>
      <c r="SRD17" s="49" t="s">
        <v>625</v>
      </c>
      <c r="SRE17" s="95" t="s">
        <v>632</v>
      </c>
      <c r="SRF17" s="49" t="s">
        <v>629</v>
      </c>
      <c r="SRG17" s="96">
        <v>167</v>
      </c>
      <c r="SRH17" s="97">
        <v>20.96</v>
      </c>
      <c r="SRI17" s="99">
        <f>SRH17*SRG17</f>
        <v>3500.32</v>
      </c>
      <c r="SRJ17" s="94">
        <f>SRC17-SRG17</f>
        <v>205</v>
      </c>
      <c r="SRK17" s="97">
        <v>16.77</v>
      </c>
      <c r="SRL17" s="99">
        <f>SRK17*SRJ17</f>
        <v>3437.85</v>
      </c>
      <c r="SRM17" s="99">
        <f>SRL17+SRI17</f>
        <v>6938.17</v>
      </c>
      <c r="SRN17" s="94"/>
      <c r="SRO17" s="99">
        <f>SRM17+SRN17</f>
        <v>6938.17</v>
      </c>
      <c r="SRQ17" s="49">
        <v>10</v>
      </c>
      <c r="SRR17" s="94" t="s">
        <v>631</v>
      </c>
      <c r="SRS17" s="49">
        <v>372</v>
      </c>
      <c r="SRT17" s="49" t="s">
        <v>625</v>
      </c>
      <c r="SRU17" s="95" t="s">
        <v>632</v>
      </c>
      <c r="SRV17" s="49" t="s">
        <v>629</v>
      </c>
      <c r="SRW17" s="96">
        <v>167</v>
      </c>
      <c r="SRX17" s="97">
        <v>20.96</v>
      </c>
      <c r="SRY17" s="99">
        <f>SRX17*SRW17</f>
        <v>3500.32</v>
      </c>
      <c r="SRZ17" s="94">
        <f>SRS17-SRW17</f>
        <v>205</v>
      </c>
      <c r="SSA17" s="97">
        <v>16.77</v>
      </c>
      <c r="SSB17" s="99">
        <f>SSA17*SRZ17</f>
        <v>3437.85</v>
      </c>
      <c r="SSC17" s="99">
        <f>SSB17+SRY17</f>
        <v>6938.17</v>
      </c>
      <c r="SSD17" s="94"/>
      <c r="SSE17" s="99">
        <f>SSC17+SSD17</f>
        <v>6938.17</v>
      </c>
      <c r="SSG17" s="49">
        <v>10</v>
      </c>
      <c r="SSH17" s="94" t="s">
        <v>631</v>
      </c>
      <c r="SSI17" s="49">
        <v>372</v>
      </c>
      <c r="SSJ17" s="49" t="s">
        <v>625</v>
      </c>
      <c r="SSK17" s="95" t="s">
        <v>632</v>
      </c>
      <c r="SSL17" s="49" t="s">
        <v>629</v>
      </c>
      <c r="SSM17" s="96">
        <v>167</v>
      </c>
      <c r="SSN17" s="97">
        <v>20.96</v>
      </c>
      <c r="SSO17" s="99">
        <f>SSN17*SSM17</f>
        <v>3500.32</v>
      </c>
      <c r="SSP17" s="94">
        <f>SSI17-SSM17</f>
        <v>205</v>
      </c>
      <c r="SSQ17" s="97">
        <v>16.77</v>
      </c>
      <c r="SSR17" s="99">
        <f>SSQ17*SSP17</f>
        <v>3437.85</v>
      </c>
      <c r="SSS17" s="99">
        <f>SSR17+SSO17</f>
        <v>6938.17</v>
      </c>
      <c r="SST17" s="94"/>
      <c r="SSU17" s="99">
        <f>SSS17+SST17</f>
        <v>6938.17</v>
      </c>
      <c r="SSW17" s="49">
        <v>10</v>
      </c>
      <c r="SSX17" s="94" t="s">
        <v>631</v>
      </c>
      <c r="SSY17" s="49">
        <v>372</v>
      </c>
      <c r="SSZ17" s="49" t="s">
        <v>625</v>
      </c>
      <c r="STA17" s="95" t="s">
        <v>632</v>
      </c>
      <c r="STB17" s="49" t="s">
        <v>629</v>
      </c>
      <c r="STC17" s="96">
        <v>167</v>
      </c>
      <c r="STD17" s="97">
        <v>20.96</v>
      </c>
      <c r="STE17" s="99">
        <f>STD17*STC17</f>
        <v>3500.32</v>
      </c>
      <c r="STF17" s="94">
        <f>SSY17-STC17</f>
        <v>205</v>
      </c>
      <c r="STG17" s="97">
        <v>16.77</v>
      </c>
      <c r="STH17" s="99">
        <f>STG17*STF17</f>
        <v>3437.85</v>
      </c>
      <c r="STI17" s="99">
        <f>STH17+STE17</f>
        <v>6938.17</v>
      </c>
      <c r="STJ17" s="94"/>
      <c r="STK17" s="99">
        <f>STI17+STJ17</f>
        <v>6938.17</v>
      </c>
      <c r="STM17" s="49">
        <v>10</v>
      </c>
      <c r="STN17" s="94" t="s">
        <v>631</v>
      </c>
      <c r="STO17" s="49">
        <v>372</v>
      </c>
      <c r="STP17" s="49" t="s">
        <v>625</v>
      </c>
      <c r="STQ17" s="95" t="s">
        <v>632</v>
      </c>
      <c r="STR17" s="49" t="s">
        <v>629</v>
      </c>
      <c r="STS17" s="96">
        <v>167</v>
      </c>
      <c r="STT17" s="97">
        <v>20.96</v>
      </c>
      <c r="STU17" s="99">
        <f>STT17*STS17</f>
        <v>3500.32</v>
      </c>
      <c r="STV17" s="94">
        <f>STO17-STS17</f>
        <v>205</v>
      </c>
      <c r="STW17" s="97">
        <v>16.77</v>
      </c>
      <c r="STX17" s="99">
        <f>STW17*STV17</f>
        <v>3437.85</v>
      </c>
      <c r="STY17" s="99">
        <f>STX17+STU17</f>
        <v>6938.17</v>
      </c>
      <c r="STZ17" s="94"/>
      <c r="SUA17" s="99">
        <f>STY17+STZ17</f>
        <v>6938.17</v>
      </c>
      <c r="SUC17" s="49">
        <v>10</v>
      </c>
      <c r="SUD17" s="94" t="s">
        <v>631</v>
      </c>
      <c r="SUE17" s="49">
        <v>372</v>
      </c>
      <c r="SUF17" s="49" t="s">
        <v>625</v>
      </c>
      <c r="SUG17" s="95" t="s">
        <v>632</v>
      </c>
      <c r="SUH17" s="49" t="s">
        <v>629</v>
      </c>
      <c r="SUI17" s="96">
        <v>167</v>
      </c>
      <c r="SUJ17" s="97">
        <v>20.96</v>
      </c>
      <c r="SUK17" s="99">
        <f>SUJ17*SUI17</f>
        <v>3500.32</v>
      </c>
      <c r="SUL17" s="94">
        <f>SUE17-SUI17</f>
        <v>205</v>
      </c>
      <c r="SUM17" s="97">
        <v>16.77</v>
      </c>
      <c r="SUN17" s="99">
        <f>SUM17*SUL17</f>
        <v>3437.85</v>
      </c>
      <c r="SUO17" s="99">
        <f>SUN17+SUK17</f>
        <v>6938.17</v>
      </c>
      <c r="SUP17" s="94"/>
      <c r="SUQ17" s="99">
        <f>SUO17+SUP17</f>
        <v>6938.17</v>
      </c>
      <c r="SUS17" s="49">
        <v>10</v>
      </c>
      <c r="SUT17" s="94" t="s">
        <v>631</v>
      </c>
      <c r="SUU17" s="49">
        <v>372</v>
      </c>
      <c r="SUV17" s="49" t="s">
        <v>625</v>
      </c>
      <c r="SUW17" s="95" t="s">
        <v>632</v>
      </c>
      <c r="SUX17" s="49" t="s">
        <v>629</v>
      </c>
      <c r="SUY17" s="96">
        <v>167</v>
      </c>
      <c r="SUZ17" s="97">
        <v>20.96</v>
      </c>
      <c r="SVA17" s="99">
        <f>SUZ17*SUY17</f>
        <v>3500.32</v>
      </c>
      <c r="SVB17" s="94">
        <f>SUU17-SUY17</f>
        <v>205</v>
      </c>
      <c r="SVC17" s="97">
        <v>16.77</v>
      </c>
      <c r="SVD17" s="99">
        <f>SVC17*SVB17</f>
        <v>3437.85</v>
      </c>
      <c r="SVE17" s="99">
        <f>SVD17+SVA17</f>
        <v>6938.17</v>
      </c>
      <c r="SVF17" s="94"/>
      <c r="SVG17" s="99">
        <f>SVE17+SVF17</f>
        <v>6938.17</v>
      </c>
      <c r="SVI17" s="49">
        <v>10</v>
      </c>
      <c r="SVJ17" s="94" t="s">
        <v>631</v>
      </c>
      <c r="SVK17" s="49">
        <v>372</v>
      </c>
      <c r="SVL17" s="49" t="s">
        <v>625</v>
      </c>
      <c r="SVM17" s="95" t="s">
        <v>632</v>
      </c>
      <c r="SVN17" s="49" t="s">
        <v>629</v>
      </c>
      <c r="SVO17" s="96">
        <v>167</v>
      </c>
      <c r="SVP17" s="97">
        <v>20.96</v>
      </c>
      <c r="SVQ17" s="99">
        <f>SVP17*SVO17</f>
        <v>3500.32</v>
      </c>
      <c r="SVR17" s="94">
        <f>SVK17-SVO17</f>
        <v>205</v>
      </c>
      <c r="SVS17" s="97">
        <v>16.77</v>
      </c>
      <c r="SVT17" s="99">
        <f>SVS17*SVR17</f>
        <v>3437.85</v>
      </c>
      <c r="SVU17" s="99">
        <f>SVT17+SVQ17</f>
        <v>6938.17</v>
      </c>
      <c r="SVV17" s="94"/>
      <c r="SVW17" s="99">
        <f>SVU17+SVV17</f>
        <v>6938.17</v>
      </c>
      <c r="SVY17" s="49">
        <v>10</v>
      </c>
      <c r="SVZ17" s="94" t="s">
        <v>631</v>
      </c>
      <c r="SWA17" s="49">
        <v>372</v>
      </c>
      <c r="SWB17" s="49" t="s">
        <v>625</v>
      </c>
      <c r="SWC17" s="95" t="s">
        <v>632</v>
      </c>
      <c r="SWD17" s="49" t="s">
        <v>629</v>
      </c>
      <c r="SWE17" s="96">
        <v>167</v>
      </c>
      <c r="SWF17" s="97">
        <v>20.96</v>
      </c>
      <c r="SWG17" s="99">
        <f>SWF17*SWE17</f>
        <v>3500.32</v>
      </c>
      <c r="SWH17" s="94">
        <f>SWA17-SWE17</f>
        <v>205</v>
      </c>
      <c r="SWI17" s="97">
        <v>16.77</v>
      </c>
      <c r="SWJ17" s="99">
        <f>SWI17*SWH17</f>
        <v>3437.85</v>
      </c>
      <c r="SWK17" s="99">
        <f>SWJ17+SWG17</f>
        <v>6938.17</v>
      </c>
      <c r="SWL17" s="94"/>
      <c r="SWM17" s="99">
        <f>SWK17+SWL17</f>
        <v>6938.17</v>
      </c>
      <c r="SWO17" s="49">
        <v>10</v>
      </c>
      <c r="SWP17" s="94" t="s">
        <v>631</v>
      </c>
      <c r="SWQ17" s="49">
        <v>372</v>
      </c>
      <c r="SWR17" s="49" t="s">
        <v>625</v>
      </c>
      <c r="SWS17" s="95" t="s">
        <v>632</v>
      </c>
      <c r="SWT17" s="49" t="s">
        <v>629</v>
      </c>
      <c r="SWU17" s="96">
        <v>167</v>
      </c>
      <c r="SWV17" s="97">
        <v>20.96</v>
      </c>
      <c r="SWW17" s="99">
        <f>SWV17*SWU17</f>
        <v>3500.32</v>
      </c>
      <c r="SWX17" s="94">
        <f>SWQ17-SWU17</f>
        <v>205</v>
      </c>
      <c r="SWY17" s="97">
        <v>16.77</v>
      </c>
      <c r="SWZ17" s="99">
        <f>SWY17*SWX17</f>
        <v>3437.85</v>
      </c>
      <c r="SXA17" s="99">
        <f>SWZ17+SWW17</f>
        <v>6938.17</v>
      </c>
      <c r="SXB17" s="94"/>
      <c r="SXC17" s="99">
        <f>SXA17+SXB17</f>
        <v>6938.17</v>
      </c>
      <c r="SXE17" s="49">
        <v>10</v>
      </c>
      <c r="SXF17" s="94" t="s">
        <v>631</v>
      </c>
      <c r="SXG17" s="49">
        <v>372</v>
      </c>
      <c r="SXH17" s="49" t="s">
        <v>625</v>
      </c>
      <c r="SXI17" s="95" t="s">
        <v>632</v>
      </c>
      <c r="SXJ17" s="49" t="s">
        <v>629</v>
      </c>
      <c r="SXK17" s="96">
        <v>167</v>
      </c>
      <c r="SXL17" s="97">
        <v>20.96</v>
      </c>
      <c r="SXM17" s="99">
        <f>SXL17*SXK17</f>
        <v>3500.32</v>
      </c>
      <c r="SXN17" s="94">
        <f>SXG17-SXK17</f>
        <v>205</v>
      </c>
      <c r="SXO17" s="97">
        <v>16.77</v>
      </c>
      <c r="SXP17" s="99">
        <f>SXO17*SXN17</f>
        <v>3437.85</v>
      </c>
      <c r="SXQ17" s="99">
        <f>SXP17+SXM17</f>
        <v>6938.17</v>
      </c>
      <c r="SXR17" s="94"/>
      <c r="SXS17" s="99">
        <f>SXQ17+SXR17</f>
        <v>6938.17</v>
      </c>
      <c r="SXU17" s="49">
        <v>10</v>
      </c>
      <c r="SXV17" s="94" t="s">
        <v>631</v>
      </c>
      <c r="SXW17" s="49">
        <v>372</v>
      </c>
      <c r="SXX17" s="49" t="s">
        <v>625</v>
      </c>
      <c r="SXY17" s="95" t="s">
        <v>632</v>
      </c>
      <c r="SXZ17" s="49" t="s">
        <v>629</v>
      </c>
      <c r="SYA17" s="96">
        <v>167</v>
      </c>
      <c r="SYB17" s="97">
        <v>20.96</v>
      </c>
      <c r="SYC17" s="99">
        <f>SYB17*SYA17</f>
        <v>3500.32</v>
      </c>
      <c r="SYD17" s="94">
        <f>SXW17-SYA17</f>
        <v>205</v>
      </c>
      <c r="SYE17" s="97">
        <v>16.77</v>
      </c>
      <c r="SYF17" s="99">
        <f>SYE17*SYD17</f>
        <v>3437.85</v>
      </c>
      <c r="SYG17" s="99">
        <f>SYF17+SYC17</f>
        <v>6938.17</v>
      </c>
      <c r="SYH17" s="94"/>
      <c r="SYI17" s="99">
        <f>SYG17+SYH17</f>
        <v>6938.17</v>
      </c>
      <c r="SYK17" s="49">
        <v>10</v>
      </c>
      <c r="SYL17" s="94" t="s">
        <v>631</v>
      </c>
      <c r="SYM17" s="49">
        <v>372</v>
      </c>
      <c r="SYN17" s="49" t="s">
        <v>625</v>
      </c>
      <c r="SYO17" s="95" t="s">
        <v>632</v>
      </c>
      <c r="SYP17" s="49" t="s">
        <v>629</v>
      </c>
      <c r="SYQ17" s="96">
        <v>167</v>
      </c>
      <c r="SYR17" s="97">
        <v>20.96</v>
      </c>
      <c r="SYS17" s="99">
        <f>SYR17*SYQ17</f>
        <v>3500.32</v>
      </c>
      <c r="SYT17" s="94">
        <f>SYM17-SYQ17</f>
        <v>205</v>
      </c>
      <c r="SYU17" s="97">
        <v>16.77</v>
      </c>
      <c r="SYV17" s="99">
        <f>SYU17*SYT17</f>
        <v>3437.85</v>
      </c>
      <c r="SYW17" s="99">
        <f>SYV17+SYS17</f>
        <v>6938.17</v>
      </c>
      <c r="SYX17" s="94"/>
      <c r="SYY17" s="99">
        <f>SYW17+SYX17</f>
        <v>6938.17</v>
      </c>
      <c r="SZA17" s="49">
        <v>10</v>
      </c>
      <c r="SZB17" s="94" t="s">
        <v>631</v>
      </c>
      <c r="SZC17" s="49">
        <v>372</v>
      </c>
      <c r="SZD17" s="49" t="s">
        <v>625</v>
      </c>
      <c r="SZE17" s="95" t="s">
        <v>632</v>
      </c>
      <c r="SZF17" s="49" t="s">
        <v>629</v>
      </c>
      <c r="SZG17" s="96">
        <v>167</v>
      </c>
      <c r="SZH17" s="97">
        <v>20.96</v>
      </c>
      <c r="SZI17" s="99">
        <f>SZH17*SZG17</f>
        <v>3500.32</v>
      </c>
      <c r="SZJ17" s="94">
        <f>SZC17-SZG17</f>
        <v>205</v>
      </c>
      <c r="SZK17" s="97">
        <v>16.77</v>
      </c>
      <c r="SZL17" s="99">
        <f>SZK17*SZJ17</f>
        <v>3437.85</v>
      </c>
      <c r="SZM17" s="99">
        <f>SZL17+SZI17</f>
        <v>6938.17</v>
      </c>
      <c r="SZN17" s="94"/>
      <c r="SZO17" s="99">
        <f>SZM17+SZN17</f>
        <v>6938.17</v>
      </c>
      <c r="SZQ17" s="49">
        <v>10</v>
      </c>
      <c r="SZR17" s="94" t="s">
        <v>631</v>
      </c>
      <c r="SZS17" s="49">
        <v>372</v>
      </c>
      <c r="SZT17" s="49" t="s">
        <v>625</v>
      </c>
      <c r="SZU17" s="95" t="s">
        <v>632</v>
      </c>
      <c r="SZV17" s="49" t="s">
        <v>629</v>
      </c>
      <c r="SZW17" s="96">
        <v>167</v>
      </c>
      <c r="SZX17" s="97">
        <v>20.96</v>
      </c>
      <c r="SZY17" s="99">
        <f>SZX17*SZW17</f>
        <v>3500.32</v>
      </c>
      <c r="SZZ17" s="94">
        <f>SZS17-SZW17</f>
        <v>205</v>
      </c>
      <c r="TAA17" s="97">
        <v>16.77</v>
      </c>
      <c r="TAB17" s="99">
        <f>TAA17*SZZ17</f>
        <v>3437.85</v>
      </c>
      <c r="TAC17" s="99">
        <f>TAB17+SZY17</f>
        <v>6938.17</v>
      </c>
      <c r="TAD17" s="94"/>
      <c r="TAE17" s="99">
        <f>TAC17+TAD17</f>
        <v>6938.17</v>
      </c>
      <c r="TAG17" s="49">
        <v>10</v>
      </c>
      <c r="TAH17" s="94" t="s">
        <v>631</v>
      </c>
      <c r="TAI17" s="49">
        <v>372</v>
      </c>
      <c r="TAJ17" s="49" t="s">
        <v>625</v>
      </c>
      <c r="TAK17" s="95" t="s">
        <v>632</v>
      </c>
      <c r="TAL17" s="49" t="s">
        <v>629</v>
      </c>
      <c r="TAM17" s="96">
        <v>167</v>
      </c>
      <c r="TAN17" s="97">
        <v>20.96</v>
      </c>
      <c r="TAO17" s="99">
        <f>TAN17*TAM17</f>
        <v>3500.32</v>
      </c>
      <c r="TAP17" s="94">
        <f>TAI17-TAM17</f>
        <v>205</v>
      </c>
      <c r="TAQ17" s="97">
        <v>16.77</v>
      </c>
      <c r="TAR17" s="99">
        <f>TAQ17*TAP17</f>
        <v>3437.85</v>
      </c>
      <c r="TAS17" s="99">
        <f>TAR17+TAO17</f>
        <v>6938.17</v>
      </c>
      <c r="TAT17" s="94"/>
      <c r="TAU17" s="99">
        <f>TAS17+TAT17</f>
        <v>6938.17</v>
      </c>
      <c r="TAW17" s="49">
        <v>10</v>
      </c>
      <c r="TAX17" s="94" t="s">
        <v>631</v>
      </c>
      <c r="TAY17" s="49">
        <v>372</v>
      </c>
      <c r="TAZ17" s="49" t="s">
        <v>625</v>
      </c>
      <c r="TBA17" s="95" t="s">
        <v>632</v>
      </c>
      <c r="TBB17" s="49" t="s">
        <v>629</v>
      </c>
      <c r="TBC17" s="96">
        <v>167</v>
      </c>
      <c r="TBD17" s="97">
        <v>20.96</v>
      </c>
      <c r="TBE17" s="99">
        <f>TBD17*TBC17</f>
        <v>3500.32</v>
      </c>
      <c r="TBF17" s="94">
        <f>TAY17-TBC17</f>
        <v>205</v>
      </c>
      <c r="TBG17" s="97">
        <v>16.77</v>
      </c>
      <c r="TBH17" s="99">
        <f>TBG17*TBF17</f>
        <v>3437.85</v>
      </c>
      <c r="TBI17" s="99">
        <f>TBH17+TBE17</f>
        <v>6938.17</v>
      </c>
      <c r="TBJ17" s="94"/>
      <c r="TBK17" s="99">
        <f>TBI17+TBJ17</f>
        <v>6938.17</v>
      </c>
      <c r="TBM17" s="49">
        <v>10</v>
      </c>
      <c r="TBN17" s="94" t="s">
        <v>631</v>
      </c>
      <c r="TBO17" s="49">
        <v>372</v>
      </c>
      <c r="TBP17" s="49" t="s">
        <v>625</v>
      </c>
      <c r="TBQ17" s="95" t="s">
        <v>632</v>
      </c>
      <c r="TBR17" s="49" t="s">
        <v>629</v>
      </c>
      <c r="TBS17" s="96">
        <v>167</v>
      </c>
      <c r="TBT17" s="97">
        <v>20.96</v>
      </c>
      <c r="TBU17" s="99">
        <f>TBT17*TBS17</f>
        <v>3500.32</v>
      </c>
      <c r="TBV17" s="94">
        <f>TBO17-TBS17</f>
        <v>205</v>
      </c>
      <c r="TBW17" s="97">
        <v>16.77</v>
      </c>
      <c r="TBX17" s="99">
        <f>TBW17*TBV17</f>
        <v>3437.85</v>
      </c>
      <c r="TBY17" s="99">
        <f>TBX17+TBU17</f>
        <v>6938.17</v>
      </c>
      <c r="TBZ17" s="94"/>
      <c r="TCA17" s="99">
        <f>TBY17+TBZ17</f>
        <v>6938.17</v>
      </c>
      <c r="TCC17" s="49">
        <v>10</v>
      </c>
      <c r="TCD17" s="94" t="s">
        <v>631</v>
      </c>
      <c r="TCE17" s="49">
        <v>372</v>
      </c>
      <c r="TCF17" s="49" t="s">
        <v>625</v>
      </c>
      <c r="TCG17" s="95" t="s">
        <v>632</v>
      </c>
      <c r="TCH17" s="49" t="s">
        <v>629</v>
      </c>
      <c r="TCI17" s="96">
        <v>167</v>
      </c>
      <c r="TCJ17" s="97">
        <v>20.96</v>
      </c>
      <c r="TCK17" s="99">
        <f>TCJ17*TCI17</f>
        <v>3500.32</v>
      </c>
      <c r="TCL17" s="94">
        <f>TCE17-TCI17</f>
        <v>205</v>
      </c>
      <c r="TCM17" s="97">
        <v>16.77</v>
      </c>
      <c r="TCN17" s="99">
        <f>TCM17*TCL17</f>
        <v>3437.85</v>
      </c>
      <c r="TCO17" s="99">
        <f>TCN17+TCK17</f>
        <v>6938.17</v>
      </c>
      <c r="TCP17" s="94"/>
      <c r="TCQ17" s="99">
        <f>TCO17+TCP17</f>
        <v>6938.17</v>
      </c>
      <c r="TCS17" s="49">
        <v>10</v>
      </c>
      <c r="TCT17" s="94" t="s">
        <v>631</v>
      </c>
      <c r="TCU17" s="49">
        <v>372</v>
      </c>
      <c r="TCV17" s="49" t="s">
        <v>625</v>
      </c>
      <c r="TCW17" s="95" t="s">
        <v>632</v>
      </c>
      <c r="TCX17" s="49" t="s">
        <v>629</v>
      </c>
      <c r="TCY17" s="96">
        <v>167</v>
      </c>
      <c r="TCZ17" s="97">
        <v>20.96</v>
      </c>
      <c r="TDA17" s="99">
        <f>TCZ17*TCY17</f>
        <v>3500.32</v>
      </c>
      <c r="TDB17" s="94">
        <f>TCU17-TCY17</f>
        <v>205</v>
      </c>
      <c r="TDC17" s="97">
        <v>16.77</v>
      </c>
      <c r="TDD17" s="99">
        <f>TDC17*TDB17</f>
        <v>3437.85</v>
      </c>
      <c r="TDE17" s="99">
        <f>TDD17+TDA17</f>
        <v>6938.17</v>
      </c>
      <c r="TDF17" s="94"/>
      <c r="TDG17" s="99">
        <f>TDE17+TDF17</f>
        <v>6938.17</v>
      </c>
      <c r="TDI17" s="49">
        <v>10</v>
      </c>
      <c r="TDJ17" s="94" t="s">
        <v>631</v>
      </c>
      <c r="TDK17" s="49">
        <v>372</v>
      </c>
      <c r="TDL17" s="49" t="s">
        <v>625</v>
      </c>
      <c r="TDM17" s="95" t="s">
        <v>632</v>
      </c>
      <c r="TDN17" s="49" t="s">
        <v>629</v>
      </c>
      <c r="TDO17" s="96">
        <v>167</v>
      </c>
      <c r="TDP17" s="97">
        <v>20.96</v>
      </c>
      <c r="TDQ17" s="99">
        <f>TDP17*TDO17</f>
        <v>3500.32</v>
      </c>
      <c r="TDR17" s="94">
        <f>TDK17-TDO17</f>
        <v>205</v>
      </c>
      <c r="TDS17" s="97">
        <v>16.77</v>
      </c>
      <c r="TDT17" s="99">
        <f>TDS17*TDR17</f>
        <v>3437.85</v>
      </c>
      <c r="TDU17" s="99">
        <f>TDT17+TDQ17</f>
        <v>6938.17</v>
      </c>
      <c r="TDV17" s="94"/>
      <c r="TDW17" s="99">
        <f>TDU17+TDV17</f>
        <v>6938.17</v>
      </c>
      <c r="TDY17" s="49">
        <v>10</v>
      </c>
      <c r="TDZ17" s="94" t="s">
        <v>631</v>
      </c>
      <c r="TEA17" s="49">
        <v>372</v>
      </c>
      <c r="TEB17" s="49" t="s">
        <v>625</v>
      </c>
      <c r="TEC17" s="95" t="s">
        <v>632</v>
      </c>
      <c r="TED17" s="49" t="s">
        <v>629</v>
      </c>
      <c r="TEE17" s="96">
        <v>167</v>
      </c>
      <c r="TEF17" s="97">
        <v>20.96</v>
      </c>
      <c r="TEG17" s="99">
        <f>TEF17*TEE17</f>
        <v>3500.32</v>
      </c>
      <c r="TEH17" s="94">
        <f>TEA17-TEE17</f>
        <v>205</v>
      </c>
      <c r="TEI17" s="97">
        <v>16.77</v>
      </c>
      <c r="TEJ17" s="99">
        <f>TEI17*TEH17</f>
        <v>3437.85</v>
      </c>
      <c r="TEK17" s="99">
        <f>TEJ17+TEG17</f>
        <v>6938.17</v>
      </c>
      <c r="TEL17" s="94"/>
      <c r="TEM17" s="99">
        <f>TEK17+TEL17</f>
        <v>6938.17</v>
      </c>
      <c r="TEO17" s="49">
        <v>10</v>
      </c>
      <c r="TEP17" s="94" t="s">
        <v>631</v>
      </c>
      <c r="TEQ17" s="49">
        <v>372</v>
      </c>
      <c r="TER17" s="49" t="s">
        <v>625</v>
      </c>
      <c r="TES17" s="95" t="s">
        <v>632</v>
      </c>
      <c r="TET17" s="49" t="s">
        <v>629</v>
      </c>
      <c r="TEU17" s="96">
        <v>167</v>
      </c>
      <c r="TEV17" s="97">
        <v>20.96</v>
      </c>
      <c r="TEW17" s="99">
        <f>TEV17*TEU17</f>
        <v>3500.32</v>
      </c>
      <c r="TEX17" s="94">
        <f>TEQ17-TEU17</f>
        <v>205</v>
      </c>
      <c r="TEY17" s="97">
        <v>16.77</v>
      </c>
      <c r="TEZ17" s="99">
        <f>TEY17*TEX17</f>
        <v>3437.85</v>
      </c>
      <c r="TFA17" s="99">
        <f>TEZ17+TEW17</f>
        <v>6938.17</v>
      </c>
      <c r="TFB17" s="94"/>
      <c r="TFC17" s="99">
        <f>TFA17+TFB17</f>
        <v>6938.17</v>
      </c>
      <c r="TFE17" s="49">
        <v>10</v>
      </c>
      <c r="TFF17" s="94" t="s">
        <v>631</v>
      </c>
      <c r="TFG17" s="49">
        <v>372</v>
      </c>
      <c r="TFH17" s="49" t="s">
        <v>625</v>
      </c>
      <c r="TFI17" s="95" t="s">
        <v>632</v>
      </c>
      <c r="TFJ17" s="49" t="s">
        <v>629</v>
      </c>
      <c r="TFK17" s="96">
        <v>167</v>
      </c>
      <c r="TFL17" s="97">
        <v>20.96</v>
      </c>
      <c r="TFM17" s="99">
        <f>TFL17*TFK17</f>
        <v>3500.32</v>
      </c>
      <c r="TFN17" s="94">
        <f>TFG17-TFK17</f>
        <v>205</v>
      </c>
      <c r="TFO17" s="97">
        <v>16.77</v>
      </c>
      <c r="TFP17" s="99">
        <f>TFO17*TFN17</f>
        <v>3437.85</v>
      </c>
      <c r="TFQ17" s="99">
        <f>TFP17+TFM17</f>
        <v>6938.17</v>
      </c>
      <c r="TFR17" s="94"/>
      <c r="TFS17" s="99">
        <f>TFQ17+TFR17</f>
        <v>6938.17</v>
      </c>
      <c r="TFU17" s="49">
        <v>10</v>
      </c>
      <c r="TFV17" s="94" t="s">
        <v>631</v>
      </c>
      <c r="TFW17" s="49">
        <v>372</v>
      </c>
      <c r="TFX17" s="49" t="s">
        <v>625</v>
      </c>
      <c r="TFY17" s="95" t="s">
        <v>632</v>
      </c>
      <c r="TFZ17" s="49" t="s">
        <v>629</v>
      </c>
      <c r="TGA17" s="96">
        <v>167</v>
      </c>
      <c r="TGB17" s="97">
        <v>20.96</v>
      </c>
      <c r="TGC17" s="99">
        <f>TGB17*TGA17</f>
        <v>3500.32</v>
      </c>
      <c r="TGD17" s="94">
        <f>TFW17-TGA17</f>
        <v>205</v>
      </c>
      <c r="TGE17" s="97">
        <v>16.77</v>
      </c>
      <c r="TGF17" s="99">
        <f>TGE17*TGD17</f>
        <v>3437.85</v>
      </c>
      <c r="TGG17" s="99">
        <f>TGF17+TGC17</f>
        <v>6938.17</v>
      </c>
      <c r="TGH17" s="94"/>
      <c r="TGI17" s="99">
        <f>TGG17+TGH17</f>
        <v>6938.17</v>
      </c>
      <c r="TGK17" s="49">
        <v>10</v>
      </c>
      <c r="TGL17" s="94" t="s">
        <v>631</v>
      </c>
      <c r="TGM17" s="49">
        <v>372</v>
      </c>
      <c r="TGN17" s="49" t="s">
        <v>625</v>
      </c>
      <c r="TGO17" s="95" t="s">
        <v>632</v>
      </c>
      <c r="TGP17" s="49" t="s">
        <v>629</v>
      </c>
      <c r="TGQ17" s="96">
        <v>167</v>
      </c>
      <c r="TGR17" s="97">
        <v>20.96</v>
      </c>
      <c r="TGS17" s="99">
        <f>TGR17*TGQ17</f>
        <v>3500.32</v>
      </c>
      <c r="TGT17" s="94">
        <f>TGM17-TGQ17</f>
        <v>205</v>
      </c>
      <c r="TGU17" s="97">
        <v>16.77</v>
      </c>
      <c r="TGV17" s="99">
        <f>TGU17*TGT17</f>
        <v>3437.85</v>
      </c>
      <c r="TGW17" s="99">
        <f>TGV17+TGS17</f>
        <v>6938.17</v>
      </c>
      <c r="TGX17" s="94"/>
      <c r="TGY17" s="99">
        <f>TGW17+TGX17</f>
        <v>6938.17</v>
      </c>
      <c r="THA17" s="49">
        <v>10</v>
      </c>
      <c r="THB17" s="94" t="s">
        <v>631</v>
      </c>
      <c r="THC17" s="49">
        <v>372</v>
      </c>
      <c r="THD17" s="49" t="s">
        <v>625</v>
      </c>
      <c r="THE17" s="95" t="s">
        <v>632</v>
      </c>
      <c r="THF17" s="49" t="s">
        <v>629</v>
      </c>
      <c r="THG17" s="96">
        <v>167</v>
      </c>
      <c r="THH17" s="97">
        <v>20.96</v>
      </c>
      <c r="THI17" s="99">
        <f>THH17*THG17</f>
        <v>3500.32</v>
      </c>
      <c r="THJ17" s="94">
        <f>THC17-THG17</f>
        <v>205</v>
      </c>
      <c r="THK17" s="97">
        <v>16.77</v>
      </c>
      <c r="THL17" s="99">
        <f>THK17*THJ17</f>
        <v>3437.85</v>
      </c>
      <c r="THM17" s="99">
        <f>THL17+THI17</f>
        <v>6938.17</v>
      </c>
      <c r="THN17" s="94"/>
      <c r="THO17" s="99">
        <f>THM17+THN17</f>
        <v>6938.17</v>
      </c>
      <c r="THQ17" s="49">
        <v>10</v>
      </c>
      <c r="THR17" s="94" t="s">
        <v>631</v>
      </c>
      <c r="THS17" s="49">
        <v>372</v>
      </c>
      <c r="THT17" s="49" t="s">
        <v>625</v>
      </c>
      <c r="THU17" s="95" t="s">
        <v>632</v>
      </c>
      <c r="THV17" s="49" t="s">
        <v>629</v>
      </c>
      <c r="THW17" s="96">
        <v>167</v>
      </c>
      <c r="THX17" s="97">
        <v>20.96</v>
      </c>
      <c r="THY17" s="99">
        <f>THX17*THW17</f>
        <v>3500.32</v>
      </c>
      <c r="THZ17" s="94">
        <f>THS17-THW17</f>
        <v>205</v>
      </c>
      <c r="TIA17" s="97">
        <v>16.77</v>
      </c>
      <c r="TIB17" s="99">
        <f>TIA17*THZ17</f>
        <v>3437.85</v>
      </c>
      <c r="TIC17" s="99">
        <f>TIB17+THY17</f>
        <v>6938.17</v>
      </c>
      <c r="TID17" s="94"/>
      <c r="TIE17" s="99">
        <f>TIC17+TID17</f>
        <v>6938.17</v>
      </c>
      <c r="TIG17" s="49">
        <v>10</v>
      </c>
      <c r="TIH17" s="94" t="s">
        <v>631</v>
      </c>
      <c r="TII17" s="49">
        <v>372</v>
      </c>
      <c r="TIJ17" s="49" t="s">
        <v>625</v>
      </c>
      <c r="TIK17" s="95" t="s">
        <v>632</v>
      </c>
      <c r="TIL17" s="49" t="s">
        <v>629</v>
      </c>
      <c r="TIM17" s="96">
        <v>167</v>
      </c>
      <c r="TIN17" s="97">
        <v>20.96</v>
      </c>
      <c r="TIO17" s="99">
        <f>TIN17*TIM17</f>
        <v>3500.32</v>
      </c>
      <c r="TIP17" s="94">
        <f>TII17-TIM17</f>
        <v>205</v>
      </c>
      <c r="TIQ17" s="97">
        <v>16.77</v>
      </c>
      <c r="TIR17" s="99">
        <f>TIQ17*TIP17</f>
        <v>3437.85</v>
      </c>
      <c r="TIS17" s="99">
        <f>TIR17+TIO17</f>
        <v>6938.17</v>
      </c>
      <c r="TIT17" s="94"/>
      <c r="TIU17" s="99">
        <f>TIS17+TIT17</f>
        <v>6938.17</v>
      </c>
      <c r="TIW17" s="49">
        <v>10</v>
      </c>
      <c r="TIX17" s="94" t="s">
        <v>631</v>
      </c>
      <c r="TIY17" s="49">
        <v>372</v>
      </c>
      <c r="TIZ17" s="49" t="s">
        <v>625</v>
      </c>
      <c r="TJA17" s="95" t="s">
        <v>632</v>
      </c>
      <c r="TJB17" s="49" t="s">
        <v>629</v>
      </c>
      <c r="TJC17" s="96">
        <v>167</v>
      </c>
      <c r="TJD17" s="97">
        <v>20.96</v>
      </c>
      <c r="TJE17" s="99">
        <f>TJD17*TJC17</f>
        <v>3500.32</v>
      </c>
      <c r="TJF17" s="94">
        <f>TIY17-TJC17</f>
        <v>205</v>
      </c>
      <c r="TJG17" s="97">
        <v>16.77</v>
      </c>
      <c r="TJH17" s="99">
        <f>TJG17*TJF17</f>
        <v>3437.85</v>
      </c>
      <c r="TJI17" s="99">
        <f>TJH17+TJE17</f>
        <v>6938.17</v>
      </c>
      <c r="TJJ17" s="94"/>
      <c r="TJK17" s="99">
        <f>TJI17+TJJ17</f>
        <v>6938.17</v>
      </c>
      <c r="TJM17" s="49">
        <v>10</v>
      </c>
      <c r="TJN17" s="94" t="s">
        <v>631</v>
      </c>
      <c r="TJO17" s="49">
        <v>372</v>
      </c>
      <c r="TJP17" s="49" t="s">
        <v>625</v>
      </c>
      <c r="TJQ17" s="95" t="s">
        <v>632</v>
      </c>
      <c r="TJR17" s="49" t="s">
        <v>629</v>
      </c>
      <c r="TJS17" s="96">
        <v>167</v>
      </c>
      <c r="TJT17" s="97">
        <v>20.96</v>
      </c>
      <c r="TJU17" s="99">
        <f>TJT17*TJS17</f>
        <v>3500.32</v>
      </c>
      <c r="TJV17" s="94">
        <f>TJO17-TJS17</f>
        <v>205</v>
      </c>
      <c r="TJW17" s="97">
        <v>16.77</v>
      </c>
      <c r="TJX17" s="99">
        <f>TJW17*TJV17</f>
        <v>3437.85</v>
      </c>
      <c r="TJY17" s="99">
        <f>TJX17+TJU17</f>
        <v>6938.17</v>
      </c>
      <c r="TJZ17" s="94"/>
      <c r="TKA17" s="99">
        <f>TJY17+TJZ17</f>
        <v>6938.17</v>
      </c>
      <c r="TKC17" s="49">
        <v>10</v>
      </c>
      <c r="TKD17" s="94" t="s">
        <v>631</v>
      </c>
      <c r="TKE17" s="49">
        <v>372</v>
      </c>
      <c r="TKF17" s="49" t="s">
        <v>625</v>
      </c>
      <c r="TKG17" s="95" t="s">
        <v>632</v>
      </c>
      <c r="TKH17" s="49" t="s">
        <v>629</v>
      </c>
      <c r="TKI17" s="96">
        <v>167</v>
      </c>
      <c r="TKJ17" s="97">
        <v>20.96</v>
      </c>
      <c r="TKK17" s="99">
        <f>TKJ17*TKI17</f>
        <v>3500.32</v>
      </c>
      <c r="TKL17" s="94">
        <f>TKE17-TKI17</f>
        <v>205</v>
      </c>
      <c r="TKM17" s="97">
        <v>16.77</v>
      </c>
      <c r="TKN17" s="99">
        <f>TKM17*TKL17</f>
        <v>3437.85</v>
      </c>
      <c r="TKO17" s="99">
        <f>TKN17+TKK17</f>
        <v>6938.17</v>
      </c>
      <c r="TKP17" s="94"/>
      <c r="TKQ17" s="99">
        <f>TKO17+TKP17</f>
        <v>6938.17</v>
      </c>
      <c r="TKS17" s="49">
        <v>10</v>
      </c>
      <c r="TKT17" s="94" t="s">
        <v>631</v>
      </c>
      <c r="TKU17" s="49">
        <v>372</v>
      </c>
      <c r="TKV17" s="49" t="s">
        <v>625</v>
      </c>
      <c r="TKW17" s="95" t="s">
        <v>632</v>
      </c>
      <c r="TKX17" s="49" t="s">
        <v>629</v>
      </c>
      <c r="TKY17" s="96">
        <v>167</v>
      </c>
      <c r="TKZ17" s="97">
        <v>20.96</v>
      </c>
      <c r="TLA17" s="99">
        <f>TKZ17*TKY17</f>
        <v>3500.32</v>
      </c>
      <c r="TLB17" s="94">
        <f>TKU17-TKY17</f>
        <v>205</v>
      </c>
      <c r="TLC17" s="97">
        <v>16.77</v>
      </c>
      <c r="TLD17" s="99">
        <f>TLC17*TLB17</f>
        <v>3437.85</v>
      </c>
      <c r="TLE17" s="99">
        <f>TLD17+TLA17</f>
        <v>6938.17</v>
      </c>
      <c r="TLF17" s="94"/>
      <c r="TLG17" s="99">
        <f>TLE17+TLF17</f>
        <v>6938.17</v>
      </c>
      <c r="TLI17" s="49">
        <v>10</v>
      </c>
      <c r="TLJ17" s="94" t="s">
        <v>631</v>
      </c>
      <c r="TLK17" s="49">
        <v>372</v>
      </c>
      <c r="TLL17" s="49" t="s">
        <v>625</v>
      </c>
      <c r="TLM17" s="95" t="s">
        <v>632</v>
      </c>
      <c r="TLN17" s="49" t="s">
        <v>629</v>
      </c>
      <c r="TLO17" s="96">
        <v>167</v>
      </c>
      <c r="TLP17" s="97">
        <v>20.96</v>
      </c>
      <c r="TLQ17" s="99">
        <f>TLP17*TLO17</f>
        <v>3500.32</v>
      </c>
      <c r="TLR17" s="94">
        <f>TLK17-TLO17</f>
        <v>205</v>
      </c>
      <c r="TLS17" s="97">
        <v>16.77</v>
      </c>
      <c r="TLT17" s="99">
        <f>TLS17*TLR17</f>
        <v>3437.85</v>
      </c>
      <c r="TLU17" s="99">
        <f>TLT17+TLQ17</f>
        <v>6938.17</v>
      </c>
      <c r="TLV17" s="94"/>
      <c r="TLW17" s="99">
        <f>TLU17+TLV17</f>
        <v>6938.17</v>
      </c>
      <c r="TLY17" s="49">
        <v>10</v>
      </c>
      <c r="TLZ17" s="94" t="s">
        <v>631</v>
      </c>
      <c r="TMA17" s="49">
        <v>372</v>
      </c>
      <c r="TMB17" s="49" t="s">
        <v>625</v>
      </c>
      <c r="TMC17" s="95" t="s">
        <v>632</v>
      </c>
      <c r="TMD17" s="49" t="s">
        <v>629</v>
      </c>
      <c r="TME17" s="96">
        <v>167</v>
      </c>
      <c r="TMF17" s="97">
        <v>20.96</v>
      </c>
      <c r="TMG17" s="99">
        <f>TMF17*TME17</f>
        <v>3500.32</v>
      </c>
      <c r="TMH17" s="94">
        <f>TMA17-TME17</f>
        <v>205</v>
      </c>
      <c r="TMI17" s="97">
        <v>16.77</v>
      </c>
      <c r="TMJ17" s="99">
        <f>TMI17*TMH17</f>
        <v>3437.85</v>
      </c>
      <c r="TMK17" s="99">
        <f>TMJ17+TMG17</f>
        <v>6938.17</v>
      </c>
      <c r="TML17" s="94"/>
      <c r="TMM17" s="99">
        <f>TMK17+TML17</f>
        <v>6938.17</v>
      </c>
      <c r="TMO17" s="49">
        <v>10</v>
      </c>
      <c r="TMP17" s="94" t="s">
        <v>631</v>
      </c>
      <c r="TMQ17" s="49">
        <v>372</v>
      </c>
      <c r="TMR17" s="49" t="s">
        <v>625</v>
      </c>
      <c r="TMS17" s="95" t="s">
        <v>632</v>
      </c>
      <c r="TMT17" s="49" t="s">
        <v>629</v>
      </c>
      <c r="TMU17" s="96">
        <v>167</v>
      </c>
      <c r="TMV17" s="97">
        <v>20.96</v>
      </c>
      <c r="TMW17" s="99">
        <f>TMV17*TMU17</f>
        <v>3500.32</v>
      </c>
      <c r="TMX17" s="94">
        <f>TMQ17-TMU17</f>
        <v>205</v>
      </c>
      <c r="TMY17" s="97">
        <v>16.77</v>
      </c>
      <c r="TMZ17" s="99">
        <f>TMY17*TMX17</f>
        <v>3437.85</v>
      </c>
      <c r="TNA17" s="99">
        <f>TMZ17+TMW17</f>
        <v>6938.17</v>
      </c>
      <c r="TNB17" s="94"/>
      <c r="TNC17" s="99">
        <f>TNA17+TNB17</f>
        <v>6938.17</v>
      </c>
      <c r="TNE17" s="49">
        <v>10</v>
      </c>
      <c r="TNF17" s="94" t="s">
        <v>631</v>
      </c>
      <c r="TNG17" s="49">
        <v>372</v>
      </c>
      <c r="TNH17" s="49" t="s">
        <v>625</v>
      </c>
      <c r="TNI17" s="95" t="s">
        <v>632</v>
      </c>
      <c r="TNJ17" s="49" t="s">
        <v>629</v>
      </c>
      <c r="TNK17" s="96">
        <v>167</v>
      </c>
      <c r="TNL17" s="97">
        <v>20.96</v>
      </c>
      <c r="TNM17" s="99">
        <f>TNL17*TNK17</f>
        <v>3500.32</v>
      </c>
      <c r="TNN17" s="94">
        <f>TNG17-TNK17</f>
        <v>205</v>
      </c>
      <c r="TNO17" s="97">
        <v>16.77</v>
      </c>
      <c r="TNP17" s="99">
        <f>TNO17*TNN17</f>
        <v>3437.85</v>
      </c>
      <c r="TNQ17" s="99">
        <f>TNP17+TNM17</f>
        <v>6938.17</v>
      </c>
      <c r="TNR17" s="94"/>
      <c r="TNS17" s="99">
        <f>TNQ17+TNR17</f>
        <v>6938.17</v>
      </c>
      <c r="TNU17" s="49">
        <v>10</v>
      </c>
      <c r="TNV17" s="94" t="s">
        <v>631</v>
      </c>
      <c r="TNW17" s="49">
        <v>372</v>
      </c>
      <c r="TNX17" s="49" t="s">
        <v>625</v>
      </c>
      <c r="TNY17" s="95" t="s">
        <v>632</v>
      </c>
      <c r="TNZ17" s="49" t="s">
        <v>629</v>
      </c>
      <c r="TOA17" s="96">
        <v>167</v>
      </c>
      <c r="TOB17" s="97">
        <v>20.96</v>
      </c>
      <c r="TOC17" s="99">
        <f>TOB17*TOA17</f>
        <v>3500.32</v>
      </c>
      <c r="TOD17" s="94">
        <f>TNW17-TOA17</f>
        <v>205</v>
      </c>
      <c r="TOE17" s="97">
        <v>16.77</v>
      </c>
      <c r="TOF17" s="99">
        <f>TOE17*TOD17</f>
        <v>3437.85</v>
      </c>
      <c r="TOG17" s="99">
        <f>TOF17+TOC17</f>
        <v>6938.17</v>
      </c>
      <c r="TOH17" s="94"/>
      <c r="TOI17" s="99">
        <f>TOG17+TOH17</f>
        <v>6938.17</v>
      </c>
      <c r="TOK17" s="49">
        <v>10</v>
      </c>
      <c r="TOL17" s="94" t="s">
        <v>631</v>
      </c>
      <c r="TOM17" s="49">
        <v>372</v>
      </c>
      <c r="TON17" s="49" t="s">
        <v>625</v>
      </c>
      <c r="TOO17" s="95" t="s">
        <v>632</v>
      </c>
      <c r="TOP17" s="49" t="s">
        <v>629</v>
      </c>
      <c r="TOQ17" s="96">
        <v>167</v>
      </c>
      <c r="TOR17" s="97">
        <v>20.96</v>
      </c>
      <c r="TOS17" s="99">
        <f>TOR17*TOQ17</f>
        <v>3500.32</v>
      </c>
      <c r="TOT17" s="94">
        <f>TOM17-TOQ17</f>
        <v>205</v>
      </c>
      <c r="TOU17" s="97">
        <v>16.77</v>
      </c>
      <c r="TOV17" s="99">
        <f>TOU17*TOT17</f>
        <v>3437.85</v>
      </c>
      <c r="TOW17" s="99">
        <f>TOV17+TOS17</f>
        <v>6938.17</v>
      </c>
      <c r="TOX17" s="94"/>
      <c r="TOY17" s="99">
        <f>TOW17+TOX17</f>
        <v>6938.17</v>
      </c>
      <c r="TPA17" s="49">
        <v>10</v>
      </c>
      <c r="TPB17" s="94" t="s">
        <v>631</v>
      </c>
      <c r="TPC17" s="49">
        <v>372</v>
      </c>
      <c r="TPD17" s="49" t="s">
        <v>625</v>
      </c>
      <c r="TPE17" s="95" t="s">
        <v>632</v>
      </c>
      <c r="TPF17" s="49" t="s">
        <v>629</v>
      </c>
      <c r="TPG17" s="96">
        <v>167</v>
      </c>
      <c r="TPH17" s="97">
        <v>20.96</v>
      </c>
      <c r="TPI17" s="99">
        <f>TPH17*TPG17</f>
        <v>3500.32</v>
      </c>
      <c r="TPJ17" s="94">
        <f>TPC17-TPG17</f>
        <v>205</v>
      </c>
      <c r="TPK17" s="97">
        <v>16.77</v>
      </c>
      <c r="TPL17" s="99">
        <f>TPK17*TPJ17</f>
        <v>3437.85</v>
      </c>
      <c r="TPM17" s="99">
        <f>TPL17+TPI17</f>
        <v>6938.17</v>
      </c>
      <c r="TPN17" s="94"/>
      <c r="TPO17" s="99">
        <f>TPM17+TPN17</f>
        <v>6938.17</v>
      </c>
      <c r="TPQ17" s="49">
        <v>10</v>
      </c>
      <c r="TPR17" s="94" t="s">
        <v>631</v>
      </c>
      <c r="TPS17" s="49">
        <v>372</v>
      </c>
      <c r="TPT17" s="49" t="s">
        <v>625</v>
      </c>
      <c r="TPU17" s="95" t="s">
        <v>632</v>
      </c>
      <c r="TPV17" s="49" t="s">
        <v>629</v>
      </c>
      <c r="TPW17" s="96">
        <v>167</v>
      </c>
      <c r="TPX17" s="97">
        <v>20.96</v>
      </c>
      <c r="TPY17" s="99">
        <f>TPX17*TPW17</f>
        <v>3500.32</v>
      </c>
      <c r="TPZ17" s="94">
        <f>TPS17-TPW17</f>
        <v>205</v>
      </c>
      <c r="TQA17" s="97">
        <v>16.77</v>
      </c>
      <c r="TQB17" s="99">
        <f>TQA17*TPZ17</f>
        <v>3437.85</v>
      </c>
      <c r="TQC17" s="99">
        <f>TQB17+TPY17</f>
        <v>6938.17</v>
      </c>
      <c r="TQD17" s="94"/>
      <c r="TQE17" s="99">
        <f>TQC17+TQD17</f>
        <v>6938.17</v>
      </c>
      <c r="TQG17" s="49">
        <v>10</v>
      </c>
      <c r="TQH17" s="94" t="s">
        <v>631</v>
      </c>
      <c r="TQI17" s="49">
        <v>372</v>
      </c>
      <c r="TQJ17" s="49" t="s">
        <v>625</v>
      </c>
      <c r="TQK17" s="95" t="s">
        <v>632</v>
      </c>
      <c r="TQL17" s="49" t="s">
        <v>629</v>
      </c>
      <c r="TQM17" s="96">
        <v>167</v>
      </c>
      <c r="TQN17" s="97">
        <v>20.96</v>
      </c>
      <c r="TQO17" s="99">
        <f>TQN17*TQM17</f>
        <v>3500.32</v>
      </c>
      <c r="TQP17" s="94">
        <f>TQI17-TQM17</f>
        <v>205</v>
      </c>
      <c r="TQQ17" s="97">
        <v>16.77</v>
      </c>
      <c r="TQR17" s="99">
        <f>TQQ17*TQP17</f>
        <v>3437.85</v>
      </c>
      <c r="TQS17" s="99">
        <f>TQR17+TQO17</f>
        <v>6938.17</v>
      </c>
      <c r="TQT17" s="94"/>
      <c r="TQU17" s="99">
        <f>TQS17+TQT17</f>
        <v>6938.17</v>
      </c>
      <c r="TQW17" s="49">
        <v>10</v>
      </c>
      <c r="TQX17" s="94" t="s">
        <v>631</v>
      </c>
      <c r="TQY17" s="49">
        <v>372</v>
      </c>
      <c r="TQZ17" s="49" t="s">
        <v>625</v>
      </c>
      <c r="TRA17" s="95" t="s">
        <v>632</v>
      </c>
      <c r="TRB17" s="49" t="s">
        <v>629</v>
      </c>
      <c r="TRC17" s="96">
        <v>167</v>
      </c>
      <c r="TRD17" s="97">
        <v>20.96</v>
      </c>
      <c r="TRE17" s="99">
        <f>TRD17*TRC17</f>
        <v>3500.32</v>
      </c>
      <c r="TRF17" s="94">
        <f>TQY17-TRC17</f>
        <v>205</v>
      </c>
      <c r="TRG17" s="97">
        <v>16.77</v>
      </c>
      <c r="TRH17" s="99">
        <f>TRG17*TRF17</f>
        <v>3437.85</v>
      </c>
      <c r="TRI17" s="99">
        <f>TRH17+TRE17</f>
        <v>6938.17</v>
      </c>
      <c r="TRJ17" s="94"/>
      <c r="TRK17" s="99">
        <f>TRI17+TRJ17</f>
        <v>6938.17</v>
      </c>
      <c r="TRM17" s="49">
        <v>10</v>
      </c>
      <c r="TRN17" s="94" t="s">
        <v>631</v>
      </c>
      <c r="TRO17" s="49">
        <v>372</v>
      </c>
      <c r="TRP17" s="49" t="s">
        <v>625</v>
      </c>
      <c r="TRQ17" s="95" t="s">
        <v>632</v>
      </c>
      <c r="TRR17" s="49" t="s">
        <v>629</v>
      </c>
      <c r="TRS17" s="96">
        <v>167</v>
      </c>
      <c r="TRT17" s="97">
        <v>20.96</v>
      </c>
      <c r="TRU17" s="99">
        <f>TRT17*TRS17</f>
        <v>3500.32</v>
      </c>
      <c r="TRV17" s="94">
        <f>TRO17-TRS17</f>
        <v>205</v>
      </c>
      <c r="TRW17" s="97">
        <v>16.77</v>
      </c>
      <c r="TRX17" s="99">
        <f>TRW17*TRV17</f>
        <v>3437.85</v>
      </c>
      <c r="TRY17" s="99">
        <f>TRX17+TRU17</f>
        <v>6938.17</v>
      </c>
      <c r="TRZ17" s="94"/>
      <c r="TSA17" s="99">
        <f>TRY17+TRZ17</f>
        <v>6938.17</v>
      </c>
      <c r="TSC17" s="49">
        <v>10</v>
      </c>
      <c r="TSD17" s="94" t="s">
        <v>631</v>
      </c>
      <c r="TSE17" s="49">
        <v>372</v>
      </c>
      <c r="TSF17" s="49" t="s">
        <v>625</v>
      </c>
      <c r="TSG17" s="95" t="s">
        <v>632</v>
      </c>
      <c r="TSH17" s="49" t="s">
        <v>629</v>
      </c>
      <c r="TSI17" s="96">
        <v>167</v>
      </c>
      <c r="TSJ17" s="97">
        <v>20.96</v>
      </c>
      <c r="TSK17" s="99">
        <f>TSJ17*TSI17</f>
        <v>3500.32</v>
      </c>
      <c r="TSL17" s="94">
        <f>TSE17-TSI17</f>
        <v>205</v>
      </c>
      <c r="TSM17" s="97">
        <v>16.77</v>
      </c>
      <c r="TSN17" s="99">
        <f>TSM17*TSL17</f>
        <v>3437.85</v>
      </c>
      <c r="TSO17" s="99">
        <f>TSN17+TSK17</f>
        <v>6938.17</v>
      </c>
      <c r="TSP17" s="94"/>
      <c r="TSQ17" s="99">
        <f>TSO17+TSP17</f>
        <v>6938.17</v>
      </c>
      <c r="TSS17" s="49">
        <v>10</v>
      </c>
      <c r="TST17" s="94" t="s">
        <v>631</v>
      </c>
      <c r="TSU17" s="49">
        <v>372</v>
      </c>
      <c r="TSV17" s="49" t="s">
        <v>625</v>
      </c>
      <c r="TSW17" s="95" t="s">
        <v>632</v>
      </c>
      <c r="TSX17" s="49" t="s">
        <v>629</v>
      </c>
      <c r="TSY17" s="96">
        <v>167</v>
      </c>
      <c r="TSZ17" s="97">
        <v>20.96</v>
      </c>
      <c r="TTA17" s="99">
        <f>TSZ17*TSY17</f>
        <v>3500.32</v>
      </c>
      <c r="TTB17" s="94">
        <f>TSU17-TSY17</f>
        <v>205</v>
      </c>
      <c r="TTC17" s="97">
        <v>16.77</v>
      </c>
      <c r="TTD17" s="99">
        <f>TTC17*TTB17</f>
        <v>3437.85</v>
      </c>
      <c r="TTE17" s="99">
        <f>TTD17+TTA17</f>
        <v>6938.17</v>
      </c>
      <c r="TTF17" s="94"/>
      <c r="TTG17" s="99">
        <f>TTE17+TTF17</f>
        <v>6938.17</v>
      </c>
      <c r="TTI17" s="49">
        <v>10</v>
      </c>
      <c r="TTJ17" s="94" t="s">
        <v>631</v>
      </c>
      <c r="TTK17" s="49">
        <v>372</v>
      </c>
      <c r="TTL17" s="49" t="s">
        <v>625</v>
      </c>
      <c r="TTM17" s="95" t="s">
        <v>632</v>
      </c>
      <c r="TTN17" s="49" t="s">
        <v>629</v>
      </c>
      <c r="TTO17" s="96">
        <v>167</v>
      </c>
      <c r="TTP17" s="97">
        <v>20.96</v>
      </c>
      <c r="TTQ17" s="99">
        <f>TTP17*TTO17</f>
        <v>3500.32</v>
      </c>
      <c r="TTR17" s="94">
        <f>TTK17-TTO17</f>
        <v>205</v>
      </c>
      <c r="TTS17" s="97">
        <v>16.77</v>
      </c>
      <c r="TTT17" s="99">
        <f>TTS17*TTR17</f>
        <v>3437.85</v>
      </c>
      <c r="TTU17" s="99">
        <f>TTT17+TTQ17</f>
        <v>6938.17</v>
      </c>
      <c r="TTV17" s="94"/>
      <c r="TTW17" s="99">
        <f>TTU17+TTV17</f>
        <v>6938.17</v>
      </c>
      <c r="TTY17" s="49">
        <v>10</v>
      </c>
      <c r="TTZ17" s="94" t="s">
        <v>631</v>
      </c>
      <c r="TUA17" s="49">
        <v>372</v>
      </c>
      <c r="TUB17" s="49" t="s">
        <v>625</v>
      </c>
      <c r="TUC17" s="95" t="s">
        <v>632</v>
      </c>
      <c r="TUD17" s="49" t="s">
        <v>629</v>
      </c>
      <c r="TUE17" s="96">
        <v>167</v>
      </c>
      <c r="TUF17" s="97">
        <v>20.96</v>
      </c>
      <c r="TUG17" s="99">
        <f>TUF17*TUE17</f>
        <v>3500.32</v>
      </c>
      <c r="TUH17" s="94">
        <f>TUA17-TUE17</f>
        <v>205</v>
      </c>
      <c r="TUI17" s="97">
        <v>16.77</v>
      </c>
      <c r="TUJ17" s="99">
        <f>TUI17*TUH17</f>
        <v>3437.85</v>
      </c>
      <c r="TUK17" s="99">
        <f>TUJ17+TUG17</f>
        <v>6938.17</v>
      </c>
      <c r="TUL17" s="94"/>
      <c r="TUM17" s="99">
        <f>TUK17+TUL17</f>
        <v>6938.17</v>
      </c>
      <c r="TUO17" s="49">
        <v>10</v>
      </c>
      <c r="TUP17" s="94" t="s">
        <v>631</v>
      </c>
      <c r="TUQ17" s="49">
        <v>372</v>
      </c>
      <c r="TUR17" s="49" t="s">
        <v>625</v>
      </c>
      <c r="TUS17" s="95" t="s">
        <v>632</v>
      </c>
      <c r="TUT17" s="49" t="s">
        <v>629</v>
      </c>
      <c r="TUU17" s="96">
        <v>167</v>
      </c>
      <c r="TUV17" s="97">
        <v>20.96</v>
      </c>
      <c r="TUW17" s="99">
        <f>TUV17*TUU17</f>
        <v>3500.32</v>
      </c>
      <c r="TUX17" s="94">
        <f>TUQ17-TUU17</f>
        <v>205</v>
      </c>
      <c r="TUY17" s="97">
        <v>16.77</v>
      </c>
      <c r="TUZ17" s="99">
        <f>TUY17*TUX17</f>
        <v>3437.85</v>
      </c>
      <c r="TVA17" s="99">
        <f>TUZ17+TUW17</f>
        <v>6938.17</v>
      </c>
      <c r="TVB17" s="94"/>
      <c r="TVC17" s="99">
        <f>TVA17+TVB17</f>
        <v>6938.17</v>
      </c>
      <c r="TVE17" s="49">
        <v>10</v>
      </c>
      <c r="TVF17" s="94" t="s">
        <v>631</v>
      </c>
      <c r="TVG17" s="49">
        <v>372</v>
      </c>
      <c r="TVH17" s="49" t="s">
        <v>625</v>
      </c>
      <c r="TVI17" s="95" t="s">
        <v>632</v>
      </c>
      <c r="TVJ17" s="49" t="s">
        <v>629</v>
      </c>
      <c r="TVK17" s="96">
        <v>167</v>
      </c>
      <c r="TVL17" s="97">
        <v>20.96</v>
      </c>
      <c r="TVM17" s="99">
        <f>TVL17*TVK17</f>
        <v>3500.32</v>
      </c>
      <c r="TVN17" s="94">
        <f>TVG17-TVK17</f>
        <v>205</v>
      </c>
      <c r="TVO17" s="97">
        <v>16.77</v>
      </c>
      <c r="TVP17" s="99">
        <f>TVO17*TVN17</f>
        <v>3437.85</v>
      </c>
      <c r="TVQ17" s="99">
        <f>TVP17+TVM17</f>
        <v>6938.17</v>
      </c>
      <c r="TVR17" s="94"/>
      <c r="TVS17" s="99">
        <f>TVQ17+TVR17</f>
        <v>6938.17</v>
      </c>
      <c r="TVU17" s="49">
        <v>10</v>
      </c>
      <c r="TVV17" s="94" t="s">
        <v>631</v>
      </c>
      <c r="TVW17" s="49">
        <v>372</v>
      </c>
      <c r="TVX17" s="49" t="s">
        <v>625</v>
      </c>
      <c r="TVY17" s="95" t="s">
        <v>632</v>
      </c>
      <c r="TVZ17" s="49" t="s">
        <v>629</v>
      </c>
      <c r="TWA17" s="96">
        <v>167</v>
      </c>
      <c r="TWB17" s="97">
        <v>20.96</v>
      </c>
      <c r="TWC17" s="99">
        <f>TWB17*TWA17</f>
        <v>3500.32</v>
      </c>
      <c r="TWD17" s="94">
        <f>TVW17-TWA17</f>
        <v>205</v>
      </c>
      <c r="TWE17" s="97">
        <v>16.77</v>
      </c>
      <c r="TWF17" s="99">
        <f>TWE17*TWD17</f>
        <v>3437.85</v>
      </c>
      <c r="TWG17" s="99">
        <f>TWF17+TWC17</f>
        <v>6938.17</v>
      </c>
      <c r="TWH17" s="94"/>
      <c r="TWI17" s="99">
        <f>TWG17+TWH17</f>
        <v>6938.17</v>
      </c>
      <c r="TWK17" s="49">
        <v>10</v>
      </c>
      <c r="TWL17" s="94" t="s">
        <v>631</v>
      </c>
      <c r="TWM17" s="49">
        <v>372</v>
      </c>
      <c r="TWN17" s="49" t="s">
        <v>625</v>
      </c>
      <c r="TWO17" s="95" t="s">
        <v>632</v>
      </c>
      <c r="TWP17" s="49" t="s">
        <v>629</v>
      </c>
      <c r="TWQ17" s="96">
        <v>167</v>
      </c>
      <c r="TWR17" s="97">
        <v>20.96</v>
      </c>
      <c r="TWS17" s="99">
        <f>TWR17*TWQ17</f>
        <v>3500.32</v>
      </c>
      <c r="TWT17" s="94">
        <f>TWM17-TWQ17</f>
        <v>205</v>
      </c>
      <c r="TWU17" s="97">
        <v>16.77</v>
      </c>
      <c r="TWV17" s="99">
        <f>TWU17*TWT17</f>
        <v>3437.85</v>
      </c>
      <c r="TWW17" s="99">
        <f>TWV17+TWS17</f>
        <v>6938.17</v>
      </c>
      <c r="TWX17" s="94"/>
      <c r="TWY17" s="99">
        <f>TWW17+TWX17</f>
        <v>6938.17</v>
      </c>
      <c r="TXA17" s="49">
        <v>10</v>
      </c>
      <c r="TXB17" s="94" t="s">
        <v>631</v>
      </c>
      <c r="TXC17" s="49">
        <v>372</v>
      </c>
      <c r="TXD17" s="49" t="s">
        <v>625</v>
      </c>
      <c r="TXE17" s="95" t="s">
        <v>632</v>
      </c>
      <c r="TXF17" s="49" t="s">
        <v>629</v>
      </c>
      <c r="TXG17" s="96">
        <v>167</v>
      </c>
      <c r="TXH17" s="97">
        <v>20.96</v>
      </c>
      <c r="TXI17" s="99">
        <f>TXH17*TXG17</f>
        <v>3500.32</v>
      </c>
      <c r="TXJ17" s="94">
        <f>TXC17-TXG17</f>
        <v>205</v>
      </c>
      <c r="TXK17" s="97">
        <v>16.77</v>
      </c>
      <c r="TXL17" s="99">
        <f>TXK17*TXJ17</f>
        <v>3437.85</v>
      </c>
      <c r="TXM17" s="99">
        <f>TXL17+TXI17</f>
        <v>6938.17</v>
      </c>
      <c r="TXN17" s="94"/>
      <c r="TXO17" s="99">
        <f>TXM17+TXN17</f>
        <v>6938.17</v>
      </c>
      <c r="TXQ17" s="49">
        <v>10</v>
      </c>
      <c r="TXR17" s="94" t="s">
        <v>631</v>
      </c>
      <c r="TXS17" s="49">
        <v>372</v>
      </c>
      <c r="TXT17" s="49" t="s">
        <v>625</v>
      </c>
      <c r="TXU17" s="95" t="s">
        <v>632</v>
      </c>
      <c r="TXV17" s="49" t="s">
        <v>629</v>
      </c>
      <c r="TXW17" s="96">
        <v>167</v>
      </c>
      <c r="TXX17" s="97">
        <v>20.96</v>
      </c>
      <c r="TXY17" s="99">
        <f>TXX17*TXW17</f>
        <v>3500.32</v>
      </c>
      <c r="TXZ17" s="94">
        <f>TXS17-TXW17</f>
        <v>205</v>
      </c>
      <c r="TYA17" s="97">
        <v>16.77</v>
      </c>
      <c r="TYB17" s="99">
        <f>TYA17*TXZ17</f>
        <v>3437.85</v>
      </c>
      <c r="TYC17" s="99">
        <f>TYB17+TXY17</f>
        <v>6938.17</v>
      </c>
      <c r="TYD17" s="94"/>
      <c r="TYE17" s="99">
        <f>TYC17+TYD17</f>
        <v>6938.17</v>
      </c>
      <c r="TYG17" s="49">
        <v>10</v>
      </c>
      <c r="TYH17" s="94" t="s">
        <v>631</v>
      </c>
      <c r="TYI17" s="49">
        <v>372</v>
      </c>
      <c r="TYJ17" s="49" t="s">
        <v>625</v>
      </c>
      <c r="TYK17" s="95" t="s">
        <v>632</v>
      </c>
      <c r="TYL17" s="49" t="s">
        <v>629</v>
      </c>
      <c r="TYM17" s="96">
        <v>167</v>
      </c>
      <c r="TYN17" s="97">
        <v>20.96</v>
      </c>
      <c r="TYO17" s="99">
        <f>TYN17*TYM17</f>
        <v>3500.32</v>
      </c>
      <c r="TYP17" s="94">
        <f>TYI17-TYM17</f>
        <v>205</v>
      </c>
      <c r="TYQ17" s="97">
        <v>16.77</v>
      </c>
      <c r="TYR17" s="99">
        <f>TYQ17*TYP17</f>
        <v>3437.85</v>
      </c>
      <c r="TYS17" s="99">
        <f>TYR17+TYO17</f>
        <v>6938.17</v>
      </c>
      <c r="TYT17" s="94"/>
      <c r="TYU17" s="99">
        <f>TYS17+TYT17</f>
        <v>6938.17</v>
      </c>
      <c r="TYW17" s="49">
        <v>10</v>
      </c>
      <c r="TYX17" s="94" t="s">
        <v>631</v>
      </c>
      <c r="TYY17" s="49">
        <v>372</v>
      </c>
      <c r="TYZ17" s="49" t="s">
        <v>625</v>
      </c>
      <c r="TZA17" s="95" t="s">
        <v>632</v>
      </c>
      <c r="TZB17" s="49" t="s">
        <v>629</v>
      </c>
      <c r="TZC17" s="96">
        <v>167</v>
      </c>
      <c r="TZD17" s="97">
        <v>20.96</v>
      </c>
      <c r="TZE17" s="99">
        <f>TZD17*TZC17</f>
        <v>3500.32</v>
      </c>
      <c r="TZF17" s="94">
        <f>TYY17-TZC17</f>
        <v>205</v>
      </c>
      <c r="TZG17" s="97">
        <v>16.77</v>
      </c>
      <c r="TZH17" s="99">
        <f>TZG17*TZF17</f>
        <v>3437.85</v>
      </c>
      <c r="TZI17" s="99">
        <f>TZH17+TZE17</f>
        <v>6938.17</v>
      </c>
      <c r="TZJ17" s="94"/>
      <c r="TZK17" s="99">
        <f>TZI17+TZJ17</f>
        <v>6938.17</v>
      </c>
      <c r="TZM17" s="49">
        <v>10</v>
      </c>
      <c r="TZN17" s="94" t="s">
        <v>631</v>
      </c>
      <c r="TZO17" s="49">
        <v>372</v>
      </c>
      <c r="TZP17" s="49" t="s">
        <v>625</v>
      </c>
      <c r="TZQ17" s="95" t="s">
        <v>632</v>
      </c>
      <c r="TZR17" s="49" t="s">
        <v>629</v>
      </c>
      <c r="TZS17" s="96">
        <v>167</v>
      </c>
      <c r="TZT17" s="97">
        <v>20.96</v>
      </c>
      <c r="TZU17" s="99">
        <f>TZT17*TZS17</f>
        <v>3500.32</v>
      </c>
      <c r="TZV17" s="94">
        <f>TZO17-TZS17</f>
        <v>205</v>
      </c>
      <c r="TZW17" s="97">
        <v>16.77</v>
      </c>
      <c r="TZX17" s="99">
        <f>TZW17*TZV17</f>
        <v>3437.85</v>
      </c>
      <c r="TZY17" s="99">
        <f>TZX17+TZU17</f>
        <v>6938.17</v>
      </c>
      <c r="TZZ17" s="94"/>
      <c r="UAA17" s="99">
        <f>TZY17+TZZ17</f>
        <v>6938.17</v>
      </c>
      <c r="UAC17" s="49">
        <v>10</v>
      </c>
      <c r="UAD17" s="94" t="s">
        <v>631</v>
      </c>
      <c r="UAE17" s="49">
        <v>372</v>
      </c>
      <c r="UAF17" s="49" t="s">
        <v>625</v>
      </c>
      <c r="UAG17" s="95" t="s">
        <v>632</v>
      </c>
      <c r="UAH17" s="49" t="s">
        <v>629</v>
      </c>
      <c r="UAI17" s="96">
        <v>167</v>
      </c>
      <c r="UAJ17" s="97">
        <v>20.96</v>
      </c>
      <c r="UAK17" s="99">
        <f>UAJ17*UAI17</f>
        <v>3500.32</v>
      </c>
      <c r="UAL17" s="94">
        <f>UAE17-UAI17</f>
        <v>205</v>
      </c>
      <c r="UAM17" s="97">
        <v>16.77</v>
      </c>
      <c r="UAN17" s="99">
        <f>UAM17*UAL17</f>
        <v>3437.85</v>
      </c>
      <c r="UAO17" s="99">
        <f>UAN17+UAK17</f>
        <v>6938.17</v>
      </c>
      <c r="UAP17" s="94"/>
      <c r="UAQ17" s="99">
        <f>UAO17+UAP17</f>
        <v>6938.17</v>
      </c>
      <c r="UAS17" s="49">
        <v>10</v>
      </c>
      <c r="UAT17" s="94" t="s">
        <v>631</v>
      </c>
      <c r="UAU17" s="49">
        <v>372</v>
      </c>
      <c r="UAV17" s="49" t="s">
        <v>625</v>
      </c>
      <c r="UAW17" s="95" t="s">
        <v>632</v>
      </c>
      <c r="UAX17" s="49" t="s">
        <v>629</v>
      </c>
      <c r="UAY17" s="96">
        <v>167</v>
      </c>
      <c r="UAZ17" s="97">
        <v>20.96</v>
      </c>
      <c r="UBA17" s="99">
        <f>UAZ17*UAY17</f>
        <v>3500.32</v>
      </c>
      <c r="UBB17" s="94">
        <f>UAU17-UAY17</f>
        <v>205</v>
      </c>
      <c r="UBC17" s="97">
        <v>16.77</v>
      </c>
      <c r="UBD17" s="99">
        <f>UBC17*UBB17</f>
        <v>3437.85</v>
      </c>
      <c r="UBE17" s="99">
        <f>UBD17+UBA17</f>
        <v>6938.17</v>
      </c>
      <c r="UBF17" s="94"/>
      <c r="UBG17" s="99">
        <f>UBE17+UBF17</f>
        <v>6938.17</v>
      </c>
      <c r="UBI17" s="49">
        <v>10</v>
      </c>
      <c r="UBJ17" s="94" t="s">
        <v>631</v>
      </c>
      <c r="UBK17" s="49">
        <v>372</v>
      </c>
      <c r="UBL17" s="49" t="s">
        <v>625</v>
      </c>
      <c r="UBM17" s="95" t="s">
        <v>632</v>
      </c>
      <c r="UBN17" s="49" t="s">
        <v>629</v>
      </c>
      <c r="UBO17" s="96">
        <v>167</v>
      </c>
      <c r="UBP17" s="97">
        <v>20.96</v>
      </c>
      <c r="UBQ17" s="99">
        <f>UBP17*UBO17</f>
        <v>3500.32</v>
      </c>
      <c r="UBR17" s="94">
        <f>UBK17-UBO17</f>
        <v>205</v>
      </c>
      <c r="UBS17" s="97">
        <v>16.77</v>
      </c>
      <c r="UBT17" s="99">
        <f>UBS17*UBR17</f>
        <v>3437.85</v>
      </c>
      <c r="UBU17" s="99">
        <f>UBT17+UBQ17</f>
        <v>6938.17</v>
      </c>
      <c r="UBV17" s="94"/>
      <c r="UBW17" s="99">
        <f>UBU17+UBV17</f>
        <v>6938.17</v>
      </c>
      <c r="UBY17" s="49">
        <v>10</v>
      </c>
      <c r="UBZ17" s="94" t="s">
        <v>631</v>
      </c>
      <c r="UCA17" s="49">
        <v>372</v>
      </c>
      <c r="UCB17" s="49" t="s">
        <v>625</v>
      </c>
      <c r="UCC17" s="95" t="s">
        <v>632</v>
      </c>
      <c r="UCD17" s="49" t="s">
        <v>629</v>
      </c>
      <c r="UCE17" s="96">
        <v>167</v>
      </c>
      <c r="UCF17" s="97">
        <v>20.96</v>
      </c>
      <c r="UCG17" s="99">
        <f>UCF17*UCE17</f>
        <v>3500.32</v>
      </c>
      <c r="UCH17" s="94">
        <f>UCA17-UCE17</f>
        <v>205</v>
      </c>
      <c r="UCI17" s="97">
        <v>16.77</v>
      </c>
      <c r="UCJ17" s="99">
        <f>UCI17*UCH17</f>
        <v>3437.85</v>
      </c>
      <c r="UCK17" s="99">
        <f>UCJ17+UCG17</f>
        <v>6938.17</v>
      </c>
      <c r="UCL17" s="94"/>
      <c r="UCM17" s="99">
        <f>UCK17+UCL17</f>
        <v>6938.17</v>
      </c>
      <c r="UCO17" s="49">
        <v>10</v>
      </c>
      <c r="UCP17" s="94" t="s">
        <v>631</v>
      </c>
      <c r="UCQ17" s="49">
        <v>372</v>
      </c>
      <c r="UCR17" s="49" t="s">
        <v>625</v>
      </c>
      <c r="UCS17" s="95" t="s">
        <v>632</v>
      </c>
      <c r="UCT17" s="49" t="s">
        <v>629</v>
      </c>
      <c r="UCU17" s="96">
        <v>167</v>
      </c>
      <c r="UCV17" s="97">
        <v>20.96</v>
      </c>
      <c r="UCW17" s="99">
        <f>UCV17*UCU17</f>
        <v>3500.32</v>
      </c>
      <c r="UCX17" s="94">
        <f>UCQ17-UCU17</f>
        <v>205</v>
      </c>
      <c r="UCY17" s="97">
        <v>16.77</v>
      </c>
      <c r="UCZ17" s="99">
        <f>UCY17*UCX17</f>
        <v>3437.85</v>
      </c>
      <c r="UDA17" s="99">
        <f>UCZ17+UCW17</f>
        <v>6938.17</v>
      </c>
      <c r="UDB17" s="94"/>
      <c r="UDC17" s="99">
        <f>UDA17+UDB17</f>
        <v>6938.17</v>
      </c>
      <c r="UDE17" s="49">
        <v>10</v>
      </c>
      <c r="UDF17" s="94" t="s">
        <v>631</v>
      </c>
      <c r="UDG17" s="49">
        <v>372</v>
      </c>
      <c r="UDH17" s="49" t="s">
        <v>625</v>
      </c>
      <c r="UDI17" s="95" t="s">
        <v>632</v>
      </c>
      <c r="UDJ17" s="49" t="s">
        <v>629</v>
      </c>
      <c r="UDK17" s="96">
        <v>167</v>
      </c>
      <c r="UDL17" s="97">
        <v>20.96</v>
      </c>
      <c r="UDM17" s="99">
        <f>UDL17*UDK17</f>
        <v>3500.32</v>
      </c>
      <c r="UDN17" s="94">
        <f>UDG17-UDK17</f>
        <v>205</v>
      </c>
      <c r="UDO17" s="97">
        <v>16.77</v>
      </c>
      <c r="UDP17" s="99">
        <f>UDO17*UDN17</f>
        <v>3437.85</v>
      </c>
      <c r="UDQ17" s="99">
        <f>UDP17+UDM17</f>
        <v>6938.17</v>
      </c>
      <c r="UDR17" s="94"/>
      <c r="UDS17" s="99">
        <f>UDQ17+UDR17</f>
        <v>6938.17</v>
      </c>
      <c r="UDU17" s="49">
        <v>10</v>
      </c>
      <c r="UDV17" s="94" t="s">
        <v>631</v>
      </c>
      <c r="UDW17" s="49">
        <v>372</v>
      </c>
      <c r="UDX17" s="49" t="s">
        <v>625</v>
      </c>
      <c r="UDY17" s="95" t="s">
        <v>632</v>
      </c>
      <c r="UDZ17" s="49" t="s">
        <v>629</v>
      </c>
      <c r="UEA17" s="96">
        <v>167</v>
      </c>
      <c r="UEB17" s="97">
        <v>20.96</v>
      </c>
      <c r="UEC17" s="99">
        <f>UEB17*UEA17</f>
        <v>3500.32</v>
      </c>
      <c r="UED17" s="94">
        <f>UDW17-UEA17</f>
        <v>205</v>
      </c>
      <c r="UEE17" s="97">
        <v>16.77</v>
      </c>
      <c r="UEF17" s="99">
        <f>UEE17*UED17</f>
        <v>3437.85</v>
      </c>
      <c r="UEG17" s="99">
        <f>UEF17+UEC17</f>
        <v>6938.17</v>
      </c>
      <c r="UEH17" s="94"/>
      <c r="UEI17" s="99">
        <f>UEG17+UEH17</f>
        <v>6938.17</v>
      </c>
      <c r="UEK17" s="49">
        <v>10</v>
      </c>
      <c r="UEL17" s="94" t="s">
        <v>631</v>
      </c>
      <c r="UEM17" s="49">
        <v>372</v>
      </c>
      <c r="UEN17" s="49" t="s">
        <v>625</v>
      </c>
      <c r="UEO17" s="95" t="s">
        <v>632</v>
      </c>
      <c r="UEP17" s="49" t="s">
        <v>629</v>
      </c>
      <c r="UEQ17" s="96">
        <v>167</v>
      </c>
      <c r="UER17" s="97">
        <v>20.96</v>
      </c>
      <c r="UES17" s="99">
        <f>UER17*UEQ17</f>
        <v>3500.32</v>
      </c>
      <c r="UET17" s="94">
        <f>UEM17-UEQ17</f>
        <v>205</v>
      </c>
      <c r="UEU17" s="97">
        <v>16.77</v>
      </c>
      <c r="UEV17" s="99">
        <f>UEU17*UET17</f>
        <v>3437.85</v>
      </c>
      <c r="UEW17" s="99">
        <f>UEV17+UES17</f>
        <v>6938.17</v>
      </c>
      <c r="UEX17" s="94"/>
      <c r="UEY17" s="99">
        <f>UEW17+UEX17</f>
        <v>6938.17</v>
      </c>
      <c r="UFA17" s="49">
        <v>10</v>
      </c>
      <c r="UFB17" s="94" t="s">
        <v>631</v>
      </c>
      <c r="UFC17" s="49">
        <v>372</v>
      </c>
      <c r="UFD17" s="49" t="s">
        <v>625</v>
      </c>
      <c r="UFE17" s="95" t="s">
        <v>632</v>
      </c>
      <c r="UFF17" s="49" t="s">
        <v>629</v>
      </c>
      <c r="UFG17" s="96">
        <v>167</v>
      </c>
      <c r="UFH17" s="97">
        <v>20.96</v>
      </c>
      <c r="UFI17" s="99">
        <f>UFH17*UFG17</f>
        <v>3500.32</v>
      </c>
      <c r="UFJ17" s="94">
        <f>UFC17-UFG17</f>
        <v>205</v>
      </c>
      <c r="UFK17" s="97">
        <v>16.77</v>
      </c>
      <c r="UFL17" s="99">
        <f>UFK17*UFJ17</f>
        <v>3437.85</v>
      </c>
      <c r="UFM17" s="99">
        <f>UFL17+UFI17</f>
        <v>6938.17</v>
      </c>
      <c r="UFN17" s="94"/>
      <c r="UFO17" s="99">
        <f>UFM17+UFN17</f>
        <v>6938.17</v>
      </c>
      <c r="UFQ17" s="49">
        <v>10</v>
      </c>
      <c r="UFR17" s="94" t="s">
        <v>631</v>
      </c>
      <c r="UFS17" s="49">
        <v>372</v>
      </c>
      <c r="UFT17" s="49" t="s">
        <v>625</v>
      </c>
      <c r="UFU17" s="95" t="s">
        <v>632</v>
      </c>
      <c r="UFV17" s="49" t="s">
        <v>629</v>
      </c>
      <c r="UFW17" s="96">
        <v>167</v>
      </c>
      <c r="UFX17" s="97">
        <v>20.96</v>
      </c>
      <c r="UFY17" s="99">
        <f>UFX17*UFW17</f>
        <v>3500.32</v>
      </c>
      <c r="UFZ17" s="94">
        <f>UFS17-UFW17</f>
        <v>205</v>
      </c>
      <c r="UGA17" s="97">
        <v>16.77</v>
      </c>
      <c r="UGB17" s="99">
        <f>UGA17*UFZ17</f>
        <v>3437.85</v>
      </c>
      <c r="UGC17" s="99">
        <f>UGB17+UFY17</f>
        <v>6938.17</v>
      </c>
      <c r="UGD17" s="94"/>
      <c r="UGE17" s="99">
        <f>UGC17+UGD17</f>
        <v>6938.17</v>
      </c>
      <c r="UGG17" s="49">
        <v>10</v>
      </c>
      <c r="UGH17" s="94" t="s">
        <v>631</v>
      </c>
      <c r="UGI17" s="49">
        <v>372</v>
      </c>
      <c r="UGJ17" s="49" t="s">
        <v>625</v>
      </c>
      <c r="UGK17" s="95" t="s">
        <v>632</v>
      </c>
      <c r="UGL17" s="49" t="s">
        <v>629</v>
      </c>
      <c r="UGM17" s="96">
        <v>167</v>
      </c>
      <c r="UGN17" s="97">
        <v>20.96</v>
      </c>
      <c r="UGO17" s="99">
        <f>UGN17*UGM17</f>
        <v>3500.32</v>
      </c>
      <c r="UGP17" s="94">
        <f>UGI17-UGM17</f>
        <v>205</v>
      </c>
      <c r="UGQ17" s="97">
        <v>16.77</v>
      </c>
      <c r="UGR17" s="99">
        <f>UGQ17*UGP17</f>
        <v>3437.85</v>
      </c>
      <c r="UGS17" s="99">
        <f>UGR17+UGO17</f>
        <v>6938.17</v>
      </c>
      <c r="UGT17" s="94"/>
      <c r="UGU17" s="99">
        <f>UGS17+UGT17</f>
        <v>6938.17</v>
      </c>
      <c r="UGW17" s="49">
        <v>10</v>
      </c>
      <c r="UGX17" s="94" t="s">
        <v>631</v>
      </c>
      <c r="UGY17" s="49">
        <v>372</v>
      </c>
      <c r="UGZ17" s="49" t="s">
        <v>625</v>
      </c>
      <c r="UHA17" s="95" t="s">
        <v>632</v>
      </c>
      <c r="UHB17" s="49" t="s">
        <v>629</v>
      </c>
      <c r="UHC17" s="96">
        <v>167</v>
      </c>
      <c r="UHD17" s="97">
        <v>20.96</v>
      </c>
      <c r="UHE17" s="99">
        <f>UHD17*UHC17</f>
        <v>3500.32</v>
      </c>
      <c r="UHF17" s="94">
        <f>UGY17-UHC17</f>
        <v>205</v>
      </c>
      <c r="UHG17" s="97">
        <v>16.77</v>
      </c>
      <c r="UHH17" s="99">
        <f>UHG17*UHF17</f>
        <v>3437.85</v>
      </c>
      <c r="UHI17" s="99">
        <f>UHH17+UHE17</f>
        <v>6938.17</v>
      </c>
      <c r="UHJ17" s="94"/>
      <c r="UHK17" s="99">
        <f>UHI17+UHJ17</f>
        <v>6938.17</v>
      </c>
      <c r="UHM17" s="49">
        <v>10</v>
      </c>
      <c r="UHN17" s="94" t="s">
        <v>631</v>
      </c>
      <c r="UHO17" s="49">
        <v>372</v>
      </c>
      <c r="UHP17" s="49" t="s">
        <v>625</v>
      </c>
      <c r="UHQ17" s="95" t="s">
        <v>632</v>
      </c>
      <c r="UHR17" s="49" t="s">
        <v>629</v>
      </c>
      <c r="UHS17" s="96">
        <v>167</v>
      </c>
      <c r="UHT17" s="97">
        <v>20.96</v>
      </c>
      <c r="UHU17" s="99">
        <f>UHT17*UHS17</f>
        <v>3500.32</v>
      </c>
      <c r="UHV17" s="94">
        <f>UHO17-UHS17</f>
        <v>205</v>
      </c>
      <c r="UHW17" s="97">
        <v>16.77</v>
      </c>
      <c r="UHX17" s="99">
        <f>UHW17*UHV17</f>
        <v>3437.85</v>
      </c>
      <c r="UHY17" s="99">
        <f>UHX17+UHU17</f>
        <v>6938.17</v>
      </c>
      <c r="UHZ17" s="94"/>
      <c r="UIA17" s="99">
        <f>UHY17+UHZ17</f>
        <v>6938.17</v>
      </c>
      <c r="UIC17" s="49">
        <v>10</v>
      </c>
      <c r="UID17" s="94" t="s">
        <v>631</v>
      </c>
      <c r="UIE17" s="49">
        <v>372</v>
      </c>
      <c r="UIF17" s="49" t="s">
        <v>625</v>
      </c>
      <c r="UIG17" s="95" t="s">
        <v>632</v>
      </c>
      <c r="UIH17" s="49" t="s">
        <v>629</v>
      </c>
      <c r="UII17" s="96">
        <v>167</v>
      </c>
      <c r="UIJ17" s="97">
        <v>20.96</v>
      </c>
      <c r="UIK17" s="99">
        <f>UIJ17*UII17</f>
        <v>3500.32</v>
      </c>
      <c r="UIL17" s="94">
        <f>UIE17-UII17</f>
        <v>205</v>
      </c>
      <c r="UIM17" s="97">
        <v>16.77</v>
      </c>
      <c r="UIN17" s="99">
        <f>UIM17*UIL17</f>
        <v>3437.85</v>
      </c>
      <c r="UIO17" s="99">
        <f>UIN17+UIK17</f>
        <v>6938.17</v>
      </c>
      <c r="UIP17" s="94"/>
      <c r="UIQ17" s="99">
        <f>UIO17+UIP17</f>
        <v>6938.17</v>
      </c>
      <c r="UIS17" s="49">
        <v>10</v>
      </c>
      <c r="UIT17" s="94" t="s">
        <v>631</v>
      </c>
      <c r="UIU17" s="49">
        <v>372</v>
      </c>
      <c r="UIV17" s="49" t="s">
        <v>625</v>
      </c>
      <c r="UIW17" s="95" t="s">
        <v>632</v>
      </c>
      <c r="UIX17" s="49" t="s">
        <v>629</v>
      </c>
      <c r="UIY17" s="96">
        <v>167</v>
      </c>
      <c r="UIZ17" s="97">
        <v>20.96</v>
      </c>
      <c r="UJA17" s="99">
        <f>UIZ17*UIY17</f>
        <v>3500.32</v>
      </c>
      <c r="UJB17" s="94">
        <f>UIU17-UIY17</f>
        <v>205</v>
      </c>
      <c r="UJC17" s="97">
        <v>16.77</v>
      </c>
      <c r="UJD17" s="99">
        <f>UJC17*UJB17</f>
        <v>3437.85</v>
      </c>
      <c r="UJE17" s="99">
        <f>UJD17+UJA17</f>
        <v>6938.17</v>
      </c>
      <c r="UJF17" s="94"/>
      <c r="UJG17" s="99">
        <f>UJE17+UJF17</f>
        <v>6938.17</v>
      </c>
      <c r="UJI17" s="49">
        <v>10</v>
      </c>
      <c r="UJJ17" s="94" t="s">
        <v>631</v>
      </c>
      <c r="UJK17" s="49">
        <v>372</v>
      </c>
      <c r="UJL17" s="49" t="s">
        <v>625</v>
      </c>
      <c r="UJM17" s="95" t="s">
        <v>632</v>
      </c>
      <c r="UJN17" s="49" t="s">
        <v>629</v>
      </c>
      <c r="UJO17" s="96">
        <v>167</v>
      </c>
      <c r="UJP17" s="97">
        <v>20.96</v>
      </c>
      <c r="UJQ17" s="99">
        <f>UJP17*UJO17</f>
        <v>3500.32</v>
      </c>
      <c r="UJR17" s="94">
        <f>UJK17-UJO17</f>
        <v>205</v>
      </c>
      <c r="UJS17" s="97">
        <v>16.77</v>
      </c>
      <c r="UJT17" s="99">
        <f>UJS17*UJR17</f>
        <v>3437.85</v>
      </c>
      <c r="UJU17" s="99">
        <f>UJT17+UJQ17</f>
        <v>6938.17</v>
      </c>
      <c r="UJV17" s="94"/>
      <c r="UJW17" s="99">
        <f>UJU17+UJV17</f>
        <v>6938.17</v>
      </c>
      <c r="UJY17" s="49">
        <v>10</v>
      </c>
      <c r="UJZ17" s="94" t="s">
        <v>631</v>
      </c>
      <c r="UKA17" s="49">
        <v>372</v>
      </c>
      <c r="UKB17" s="49" t="s">
        <v>625</v>
      </c>
      <c r="UKC17" s="95" t="s">
        <v>632</v>
      </c>
      <c r="UKD17" s="49" t="s">
        <v>629</v>
      </c>
      <c r="UKE17" s="96">
        <v>167</v>
      </c>
      <c r="UKF17" s="97">
        <v>20.96</v>
      </c>
      <c r="UKG17" s="99">
        <f>UKF17*UKE17</f>
        <v>3500.32</v>
      </c>
      <c r="UKH17" s="94">
        <f>UKA17-UKE17</f>
        <v>205</v>
      </c>
      <c r="UKI17" s="97">
        <v>16.77</v>
      </c>
      <c r="UKJ17" s="99">
        <f>UKI17*UKH17</f>
        <v>3437.85</v>
      </c>
      <c r="UKK17" s="99">
        <f>UKJ17+UKG17</f>
        <v>6938.17</v>
      </c>
      <c r="UKL17" s="94"/>
      <c r="UKM17" s="99">
        <f>UKK17+UKL17</f>
        <v>6938.17</v>
      </c>
      <c r="UKO17" s="49">
        <v>10</v>
      </c>
      <c r="UKP17" s="94" t="s">
        <v>631</v>
      </c>
      <c r="UKQ17" s="49">
        <v>372</v>
      </c>
      <c r="UKR17" s="49" t="s">
        <v>625</v>
      </c>
      <c r="UKS17" s="95" t="s">
        <v>632</v>
      </c>
      <c r="UKT17" s="49" t="s">
        <v>629</v>
      </c>
      <c r="UKU17" s="96">
        <v>167</v>
      </c>
      <c r="UKV17" s="97">
        <v>20.96</v>
      </c>
      <c r="UKW17" s="99">
        <f>UKV17*UKU17</f>
        <v>3500.32</v>
      </c>
      <c r="UKX17" s="94">
        <f>UKQ17-UKU17</f>
        <v>205</v>
      </c>
      <c r="UKY17" s="97">
        <v>16.77</v>
      </c>
      <c r="UKZ17" s="99">
        <f>UKY17*UKX17</f>
        <v>3437.85</v>
      </c>
      <c r="ULA17" s="99">
        <f>UKZ17+UKW17</f>
        <v>6938.17</v>
      </c>
      <c r="ULB17" s="94"/>
      <c r="ULC17" s="99">
        <f>ULA17+ULB17</f>
        <v>6938.17</v>
      </c>
      <c r="ULE17" s="49">
        <v>10</v>
      </c>
      <c r="ULF17" s="94" t="s">
        <v>631</v>
      </c>
      <c r="ULG17" s="49">
        <v>372</v>
      </c>
      <c r="ULH17" s="49" t="s">
        <v>625</v>
      </c>
      <c r="ULI17" s="95" t="s">
        <v>632</v>
      </c>
      <c r="ULJ17" s="49" t="s">
        <v>629</v>
      </c>
      <c r="ULK17" s="96">
        <v>167</v>
      </c>
      <c r="ULL17" s="97">
        <v>20.96</v>
      </c>
      <c r="ULM17" s="99">
        <f>ULL17*ULK17</f>
        <v>3500.32</v>
      </c>
      <c r="ULN17" s="94">
        <f>ULG17-ULK17</f>
        <v>205</v>
      </c>
      <c r="ULO17" s="97">
        <v>16.77</v>
      </c>
      <c r="ULP17" s="99">
        <f>ULO17*ULN17</f>
        <v>3437.85</v>
      </c>
      <c r="ULQ17" s="99">
        <f>ULP17+ULM17</f>
        <v>6938.17</v>
      </c>
      <c r="ULR17" s="94"/>
      <c r="ULS17" s="99">
        <f>ULQ17+ULR17</f>
        <v>6938.17</v>
      </c>
      <c r="ULU17" s="49">
        <v>10</v>
      </c>
      <c r="ULV17" s="94" t="s">
        <v>631</v>
      </c>
      <c r="ULW17" s="49">
        <v>372</v>
      </c>
      <c r="ULX17" s="49" t="s">
        <v>625</v>
      </c>
      <c r="ULY17" s="95" t="s">
        <v>632</v>
      </c>
      <c r="ULZ17" s="49" t="s">
        <v>629</v>
      </c>
      <c r="UMA17" s="96">
        <v>167</v>
      </c>
      <c r="UMB17" s="97">
        <v>20.96</v>
      </c>
      <c r="UMC17" s="99">
        <f>UMB17*UMA17</f>
        <v>3500.32</v>
      </c>
      <c r="UMD17" s="94">
        <f>ULW17-UMA17</f>
        <v>205</v>
      </c>
      <c r="UME17" s="97">
        <v>16.77</v>
      </c>
      <c r="UMF17" s="99">
        <f>UME17*UMD17</f>
        <v>3437.85</v>
      </c>
      <c r="UMG17" s="99">
        <f>UMF17+UMC17</f>
        <v>6938.17</v>
      </c>
      <c r="UMH17" s="94"/>
      <c r="UMI17" s="99">
        <f>UMG17+UMH17</f>
        <v>6938.17</v>
      </c>
      <c r="UMK17" s="49">
        <v>10</v>
      </c>
      <c r="UML17" s="94" t="s">
        <v>631</v>
      </c>
      <c r="UMM17" s="49">
        <v>372</v>
      </c>
      <c r="UMN17" s="49" t="s">
        <v>625</v>
      </c>
      <c r="UMO17" s="95" t="s">
        <v>632</v>
      </c>
      <c r="UMP17" s="49" t="s">
        <v>629</v>
      </c>
      <c r="UMQ17" s="96">
        <v>167</v>
      </c>
      <c r="UMR17" s="97">
        <v>20.96</v>
      </c>
      <c r="UMS17" s="99">
        <f>UMR17*UMQ17</f>
        <v>3500.32</v>
      </c>
      <c r="UMT17" s="94">
        <f>UMM17-UMQ17</f>
        <v>205</v>
      </c>
      <c r="UMU17" s="97">
        <v>16.77</v>
      </c>
      <c r="UMV17" s="99">
        <f>UMU17*UMT17</f>
        <v>3437.85</v>
      </c>
      <c r="UMW17" s="99">
        <f>UMV17+UMS17</f>
        <v>6938.17</v>
      </c>
      <c r="UMX17" s="94"/>
      <c r="UMY17" s="99">
        <f>UMW17+UMX17</f>
        <v>6938.17</v>
      </c>
      <c r="UNA17" s="49">
        <v>10</v>
      </c>
      <c r="UNB17" s="94" t="s">
        <v>631</v>
      </c>
      <c r="UNC17" s="49">
        <v>372</v>
      </c>
      <c r="UND17" s="49" t="s">
        <v>625</v>
      </c>
      <c r="UNE17" s="95" t="s">
        <v>632</v>
      </c>
      <c r="UNF17" s="49" t="s">
        <v>629</v>
      </c>
      <c r="UNG17" s="96">
        <v>167</v>
      </c>
      <c r="UNH17" s="97">
        <v>20.96</v>
      </c>
      <c r="UNI17" s="99">
        <f>UNH17*UNG17</f>
        <v>3500.32</v>
      </c>
      <c r="UNJ17" s="94">
        <f>UNC17-UNG17</f>
        <v>205</v>
      </c>
      <c r="UNK17" s="97">
        <v>16.77</v>
      </c>
      <c r="UNL17" s="99">
        <f>UNK17*UNJ17</f>
        <v>3437.85</v>
      </c>
      <c r="UNM17" s="99">
        <f>UNL17+UNI17</f>
        <v>6938.17</v>
      </c>
      <c r="UNN17" s="94"/>
      <c r="UNO17" s="99">
        <f>UNM17+UNN17</f>
        <v>6938.17</v>
      </c>
      <c r="UNQ17" s="49">
        <v>10</v>
      </c>
      <c r="UNR17" s="94" t="s">
        <v>631</v>
      </c>
      <c r="UNS17" s="49">
        <v>372</v>
      </c>
      <c r="UNT17" s="49" t="s">
        <v>625</v>
      </c>
      <c r="UNU17" s="95" t="s">
        <v>632</v>
      </c>
      <c r="UNV17" s="49" t="s">
        <v>629</v>
      </c>
      <c r="UNW17" s="96">
        <v>167</v>
      </c>
      <c r="UNX17" s="97">
        <v>20.96</v>
      </c>
      <c r="UNY17" s="99">
        <f>UNX17*UNW17</f>
        <v>3500.32</v>
      </c>
      <c r="UNZ17" s="94">
        <f>UNS17-UNW17</f>
        <v>205</v>
      </c>
      <c r="UOA17" s="97">
        <v>16.77</v>
      </c>
      <c r="UOB17" s="99">
        <f>UOA17*UNZ17</f>
        <v>3437.85</v>
      </c>
      <c r="UOC17" s="99">
        <f>UOB17+UNY17</f>
        <v>6938.17</v>
      </c>
      <c r="UOD17" s="94"/>
      <c r="UOE17" s="99">
        <f>UOC17+UOD17</f>
        <v>6938.17</v>
      </c>
      <c r="UOG17" s="49">
        <v>10</v>
      </c>
      <c r="UOH17" s="94" t="s">
        <v>631</v>
      </c>
      <c r="UOI17" s="49">
        <v>372</v>
      </c>
      <c r="UOJ17" s="49" t="s">
        <v>625</v>
      </c>
      <c r="UOK17" s="95" t="s">
        <v>632</v>
      </c>
      <c r="UOL17" s="49" t="s">
        <v>629</v>
      </c>
      <c r="UOM17" s="96">
        <v>167</v>
      </c>
      <c r="UON17" s="97">
        <v>20.96</v>
      </c>
      <c r="UOO17" s="99">
        <f>UON17*UOM17</f>
        <v>3500.32</v>
      </c>
      <c r="UOP17" s="94">
        <f>UOI17-UOM17</f>
        <v>205</v>
      </c>
      <c r="UOQ17" s="97">
        <v>16.77</v>
      </c>
      <c r="UOR17" s="99">
        <f>UOQ17*UOP17</f>
        <v>3437.85</v>
      </c>
      <c r="UOS17" s="99">
        <f>UOR17+UOO17</f>
        <v>6938.17</v>
      </c>
      <c r="UOT17" s="94"/>
      <c r="UOU17" s="99">
        <f>UOS17+UOT17</f>
        <v>6938.17</v>
      </c>
      <c r="UOW17" s="49">
        <v>10</v>
      </c>
      <c r="UOX17" s="94" t="s">
        <v>631</v>
      </c>
      <c r="UOY17" s="49">
        <v>372</v>
      </c>
      <c r="UOZ17" s="49" t="s">
        <v>625</v>
      </c>
      <c r="UPA17" s="95" t="s">
        <v>632</v>
      </c>
      <c r="UPB17" s="49" t="s">
        <v>629</v>
      </c>
      <c r="UPC17" s="96">
        <v>167</v>
      </c>
      <c r="UPD17" s="97">
        <v>20.96</v>
      </c>
      <c r="UPE17" s="99">
        <f>UPD17*UPC17</f>
        <v>3500.32</v>
      </c>
      <c r="UPF17" s="94">
        <f>UOY17-UPC17</f>
        <v>205</v>
      </c>
      <c r="UPG17" s="97">
        <v>16.77</v>
      </c>
      <c r="UPH17" s="99">
        <f>UPG17*UPF17</f>
        <v>3437.85</v>
      </c>
      <c r="UPI17" s="99">
        <f>UPH17+UPE17</f>
        <v>6938.17</v>
      </c>
      <c r="UPJ17" s="94"/>
      <c r="UPK17" s="99">
        <f>UPI17+UPJ17</f>
        <v>6938.17</v>
      </c>
      <c r="UPM17" s="49">
        <v>10</v>
      </c>
      <c r="UPN17" s="94" t="s">
        <v>631</v>
      </c>
      <c r="UPO17" s="49">
        <v>372</v>
      </c>
      <c r="UPP17" s="49" t="s">
        <v>625</v>
      </c>
      <c r="UPQ17" s="95" t="s">
        <v>632</v>
      </c>
      <c r="UPR17" s="49" t="s">
        <v>629</v>
      </c>
      <c r="UPS17" s="96">
        <v>167</v>
      </c>
      <c r="UPT17" s="97">
        <v>20.96</v>
      </c>
      <c r="UPU17" s="99">
        <f>UPT17*UPS17</f>
        <v>3500.32</v>
      </c>
      <c r="UPV17" s="94">
        <f>UPO17-UPS17</f>
        <v>205</v>
      </c>
      <c r="UPW17" s="97">
        <v>16.77</v>
      </c>
      <c r="UPX17" s="99">
        <f>UPW17*UPV17</f>
        <v>3437.85</v>
      </c>
      <c r="UPY17" s="99">
        <f>UPX17+UPU17</f>
        <v>6938.17</v>
      </c>
      <c r="UPZ17" s="94"/>
      <c r="UQA17" s="99">
        <f>UPY17+UPZ17</f>
        <v>6938.17</v>
      </c>
      <c r="UQC17" s="49">
        <v>10</v>
      </c>
      <c r="UQD17" s="94" t="s">
        <v>631</v>
      </c>
      <c r="UQE17" s="49">
        <v>372</v>
      </c>
      <c r="UQF17" s="49" t="s">
        <v>625</v>
      </c>
      <c r="UQG17" s="95" t="s">
        <v>632</v>
      </c>
      <c r="UQH17" s="49" t="s">
        <v>629</v>
      </c>
      <c r="UQI17" s="96">
        <v>167</v>
      </c>
      <c r="UQJ17" s="97">
        <v>20.96</v>
      </c>
      <c r="UQK17" s="99">
        <f>UQJ17*UQI17</f>
        <v>3500.32</v>
      </c>
      <c r="UQL17" s="94">
        <f>UQE17-UQI17</f>
        <v>205</v>
      </c>
      <c r="UQM17" s="97">
        <v>16.77</v>
      </c>
      <c r="UQN17" s="99">
        <f>UQM17*UQL17</f>
        <v>3437.85</v>
      </c>
      <c r="UQO17" s="99">
        <f>UQN17+UQK17</f>
        <v>6938.17</v>
      </c>
      <c r="UQP17" s="94"/>
      <c r="UQQ17" s="99">
        <f>UQO17+UQP17</f>
        <v>6938.17</v>
      </c>
      <c r="UQS17" s="49">
        <v>10</v>
      </c>
      <c r="UQT17" s="94" t="s">
        <v>631</v>
      </c>
      <c r="UQU17" s="49">
        <v>372</v>
      </c>
      <c r="UQV17" s="49" t="s">
        <v>625</v>
      </c>
      <c r="UQW17" s="95" t="s">
        <v>632</v>
      </c>
      <c r="UQX17" s="49" t="s">
        <v>629</v>
      </c>
      <c r="UQY17" s="96">
        <v>167</v>
      </c>
      <c r="UQZ17" s="97">
        <v>20.96</v>
      </c>
      <c r="URA17" s="99">
        <f>UQZ17*UQY17</f>
        <v>3500.32</v>
      </c>
      <c r="URB17" s="94">
        <f>UQU17-UQY17</f>
        <v>205</v>
      </c>
      <c r="URC17" s="97">
        <v>16.77</v>
      </c>
      <c r="URD17" s="99">
        <f>URC17*URB17</f>
        <v>3437.85</v>
      </c>
      <c r="URE17" s="99">
        <f>URD17+URA17</f>
        <v>6938.17</v>
      </c>
      <c r="URF17" s="94"/>
      <c r="URG17" s="99">
        <f>URE17+URF17</f>
        <v>6938.17</v>
      </c>
      <c r="URI17" s="49">
        <v>10</v>
      </c>
      <c r="URJ17" s="94" t="s">
        <v>631</v>
      </c>
      <c r="URK17" s="49">
        <v>372</v>
      </c>
      <c r="URL17" s="49" t="s">
        <v>625</v>
      </c>
      <c r="URM17" s="95" t="s">
        <v>632</v>
      </c>
      <c r="URN17" s="49" t="s">
        <v>629</v>
      </c>
      <c r="URO17" s="96">
        <v>167</v>
      </c>
      <c r="URP17" s="97">
        <v>20.96</v>
      </c>
      <c r="URQ17" s="99">
        <f>URP17*URO17</f>
        <v>3500.32</v>
      </c>
      <c r="URR17" s="94">
        <f>URK17-URO17</f>
        <v>205</v>
      </c>
      <c r="URS17" s="97">
        <v>16.77</v>
      </c>
      <c r="URT17" s="99">
        <f>URS17*URR17</f>
        <v>3437.85</v>
      </c>
      <c r="URU17" s="99">
        <f>URT17+URQ17</f>
        <v>6938.17</v>
      </c>
      <c r="URV17" s="94"/>
      <c r="URW17" s="99">
        <f>URU17+URV17</f>
        <v>6938.17</v>
      </c>
      <c r="URY17" s="49">
        <v>10</v>
      </c>
      <c r="URZ17" s="94" t="s">
        <v>631</v>
      </c>
      <c r="USA17" s="49">
        <v>372</v>
      </c>
      <c r="USB17" s="49" t="s">
        <v>625</v>
      </c>
      <c r="USC17" s="95" t="s">
        <v>632</v>
      </c>
      <c r="USD17" s="49" t="s">
        <v>629</v>
      </c>
      <c r="USE17" s="96">
        <v>167</v>
      </c>
      <c r="USF17" s="97">
        <v>20.96</v>
      </c>
      <c r="USG17" s="99">
        <f>USF17*USE17</f>
        <v>3500.32</v>
      </c>
      <c r="USH17" s="94">
        <f>USA17-USE17</f>
        <v>205</v>
      </c>
      <c r="USI17" s="97">
        <v>16.77</v>
      </c>
      <c r="USJ17" s="99">
        <f>USI17*USH17</f>
        <v>3437.85</v>
      </c>
      <c r="USK17" s="99">
        <f>USJ17+USG17</f>
        <v>6938.17</v>
      </c>
      <c r="USL17" s="94"/>
      <c r="USM17" s="99">
        <f>USK17+USL17</f>
        <v>6938.17</v>
      </c>
      <c r="USO17" s="49">
        <v>10</v>
      </c>
      <c r="USP17" s="94" t="s">
        <v>631</v>
      </c>
      <c r="USQ17" s="49">
        <v>372</v>
      </c>
      <c r="USR17" s="49" t="s">
        <v>625</v>
      </c>
      <c r="USS17" s="95" t="s">
        <v>632</v>
      </c>
      <c r="UST17" s="49" t="s">
        <v>629</v>
      </c>
      <c r="USU17" s="96">
        <v>167</v>
      </c>
      <c r="USV17" s="97">
        <v>20.96</v>
      </c>
      <c r="USW17" s="99">
        <f>USV17*USU17</f>
        <v>3500.32</v>
      </c>
      <c r="USX17" s="94">
        <f>USQ17-USU17</f>
        <v>205</v>
      </c>
      <c r="USY17" s="97">
        <v>16.77</v>
      </c>
      <c r="USZ17" s="99">
        <f>USY17*USX17</f>
        <v>3437.85</v>
      </c>
      <c r="UTA17" s="99">
        <f>USZ17+USW17</f>
        <v>6938.17</v>
      </c>
      <c r="UTB17" s="94"/>
      <c r="UTC17" s="99">
        <f>UTA17+UTB17</f>
        <v>6938.17</v>
      </c>
      <c r="UTE17" s="49">
        <v>10</v>
      </c>
      <c r="UTF17" s="94" t="s">
        <v>631</v>
      </c>
      <c r="UTG17" s="49">
        <v>372</v>
      </c>
      <c r="UTH17" s="49" t="s">
        <v>625</v>
      </c>
      <c r="UTI17" s="95" t="s">
        <v>632</v>
      </c>
      <c r="UTJ17" s="49" t="s">
        <v>629</v>
      </c>
      <c r="UTK17" s="96">
        <v>167</v>
      </c>
      <c r="UTL17" s="97">
        <v>20.96</v>
      </c>
      <c r="UTM17" s="99">
        <f>UTL17*UTK17</f>
        <v>3500.32</v>
      </c>
      <c r="UTN17" s="94">
        <f>UTG17-UTK17</f>
        <v>205</v>
      </c>
      <c r="UTO17" s="97">
        <v>16.77</v>
      </c>
      <c r="UTP17" s="99">
        <f>UTO17*UTN17</f>
        <v>3437.85</v>
      </c>
      <c r="UTQ17" s="99">
        <f>UTP17+UTM17</f>
        <v>6938.17</v>
      </c>
      <c r="UTR17" s="94"/>
      <c r="UTS17" s="99">
        <f>UTQ17+UTR17</f>
        <v>6938.17</v>
      </c>
      <c r="UTU17" s="49">
        <v>10</v>
      </c>
      <c r="UTV17" s="94" t="s">
        <v>631</v>
      </c>
      <c r="UTW17" s="49">
        <v>372</v>
      </c>
      <c r="UTX17" s="49" t="s">
        <v>625</v>
      </c>
      <c r="UTY17" s="95" t="s">
        <v>632</v>
      </c>
      <c r="UTZ17" s="49" t="s">
        <v>629</v>
      </c>
      <c r="UUA17" s="96">
        <v>167</v>
      </c>
      <c r="UUB17" s="97">
        <v>20.96</v>
      </c>
      <c r="UUC17" s="99">
        <f>UUB17*UUA17</f>
        <v>3500.32</v>
      </c>
      <c r="UUD17" s="94">
        <f>UTW17-UUA17</f>
        <v>205</v>
      </c>
      <c r="UUE17" s="97">
        <v>16.77</v>
      </c>
      <c r="UUF17" s="99">
        <f>UUE17*UUD17</f>
        <v>3437.85</v>
      </c>
      <c r="UUG17" s="99">
        <f>UUF17+UUC17</f>
        <v>6938.17</v>
      </c>
      <c r="UUH17" s="94"/>
      <c r="UUI17" s="99">
        <f>UUG17+UUH17</f>
        <v>6938.17</v>
      </c>
      <c r="UUK17" s="49">
        <v>10</v>
      </c>
      <c r="UUL17" s="94" t="s">
        <v>631</v>
      </c>
      <c r="UUM17" s="49">
        <v>372</v>
      </c>
      <c r="UUN17" s="49" t="s">
        <v>625</v>
      </c>
      <c r="UUO17" s="95" t="s">
        <v>632</v>
      </c>
      <c r="UUP17" s="49" t="s">
        <v>629</v>
      </c>
      <c r="UUQ17" s="96">
        <v>167</v>
      </c>
      <c r="UUR17" s="97">
        <v>20.96</v>
      </c>
      <c r="UUS17" s="99">
        <f>UUR17*UUQ17</f>
        <v>3500.32</v>
      </c>
      <c r="UUT17" s="94">
        <f>UUM17-UUQ17</f>
        <v>205</v>
      </c>
      <c r="UUU17" s="97">
        <v>16.77</v>
      </c>
      <c r="UUV17" s="99">
        <f>UUU17*UUT17</f>
        <v>3437.85</v>
      </c>
      <c r="UUW17" s="99">
        <f>UUV17+UUS17</f>
        <v>6938.17</v>
      </c>
      <c r="UUX17" s="94"/>
      <c r="UUY17" s="99">
        <f>UUW17+UUX17</f>
        <v>6938.17</v>
      </c>
      <c r="UVA17" s="49">
        <v>10</v>
      </c>
      <c r="UVB17" s="94" t="s">
        <v>631</v>
      </c>
      <c r="UVC17" s="49">
        <v>372</v>
      </c>
      <c r="UVD17" s="49" t="s">
        <v>625</v>
      </c>
      <c r="UVE17" s="95" t="s">
        <v>632</v>
      </c>
      <c r="UVF17" s="49" t="s">
        <v>629</v>
      </c>
      <c r="UVG17" s="96">
        <v>167</v>
      </c>
      <c r="UVH17" s="97">
        <v>20.96</v>
      </c>
      <c r="UVI17" s="99">
        <f>UVH17*UVG17</f>
        <v>3500.32</v>
      </c>
      <c r="UVJ17" s="94">
        <f>UVC17-UVG17</f>
        <v>205</v>
      </c>
      <c r="UVK17" s="97">
        <v>16.77</v>
      </c>
      <c r="UVL17" s="99">
        <f>UVK17*UVJ17</f>
        <v>3437.85</v>
      </c>
      <c r="UVM17" s="99">
        <f>UVL17+UVI17</f>
        <v>6938.17</v>
      </c>
      <c r="UVN17" s="94"/>
      <c r="UVO17" s="99">
        <f>UVM17+UVN17</f>
        <v>6938.17</v>
      </c>
      <c r="UVQ17" s="49">
        <v>10</v>
      </c>
      <c r="UVR17" s="94" t="s">
        <v>631</v>
      </c>
      <c r="UVS17" s="49">
        <v>372</v>
      </c>
      <c r="UVT17" s="49" t="s">
        <v>625</v>
      </c>
      <c r="UVU17" s="95" t="s">
        <v>632</v>
      </c>
      <c r="UVV17" s="49" t="s">
        <v>629</v>
      </c>
      <c r="UVW17" s="96">
        <v>167</v>
      </c>
      <c r="UVX17" s="97">
        <v>20.96</v>
      </c>
      <c r="UVY17" s="99">
        <f>UVX17*UVW17</f>
        <v>3500.32</v>
      </c>
      <c r="UVZ17" s="94">
        <f>UVS17-UVW17</f>
        <v>205</v>
      </c>
      <c r="UWA17" s="97">
        <v>16.77</v>
      </c>
      <c r="UWB17" s="99">
        <f>UWA17*UVZ17</f>
        <v>3437.85</v>
      </c>
      <c r="UWC17" s="99">
        <f>UWB17+UVY17</f>
        <v>6938.17</v>
      </c>
      <c r="UWD17" s="94"/>
      <c r="UWE17" s="99">
        <f>UWC17+UWD17</f>
        <v>6938.17</v>
      </c>
      <c r="UWG17" s="49">
        <v>10</v>
      </c>
      <c r="UWH17" s="94" t="s">
        <v>631</v>
      </c>
      <c r="UWI17" s="49">
        <v>372</v>
      </c>
      <c r="UWJ17" s="49" t="s">
        <v>625</v>
      </c>
      <c r="UWK17" s="95" t="s">
        <v>632</v>
      </c>
      <c r="UWL17" s="49" t="s">
        <v>629</v>
      </c>
      <c r="UWM17" s="96">
        <v>167</v>
      </c>
      <c r="UWN17" s="97">
        <v>20.96</v>
      </c>
      <c r="UWO17" s="99">
        <f>UWN17*UWM17</f>
        <v>3500.32</v>
      </c>
      <c r="UWP17" s="94">
        <f>UWI17-UWM17</f>
        <v>205</v>
      </c>
      <c r="UWQ17" s="97">
        <v>16.77</v>
      </c>
      <c r="UWR17" s="99">
        <f>UWQ17*UWP17</f>
        <v>3437.85</v>
      </c>
      <c r="UWS17" s="99">
        <f>UWR17+UWO17</f>
        <v>6938.17</v>
      </c>
      <c r="UWT17" s="94"/>
      <c r="UWU17" s="99">
        <f>UWS17+UWT17</f>
        <v>6938.17</v>
      </c>
      <c r="UWW17" s="49">
        <v>10</v>
      </c>
      <c r="UWX17" s="94" t="s">
        <v>631</v>
      </c>
      <c r="UWY17" s="49">
        <v>372</v>
      </c>
      <c r="UWZ17" s="49" t="s">
        <v>625</v>
      </c>
      <c r="UXA17" s="95" t="s">
        <v>632</v>
      </c>
      <c r="UXB17" s="49" t="s">
        <v>629</v>
      </c>
      <c r="UXC17" s="96">
        <v>167</v>
      </c>
      <c r="UXD17" s="97">
        <v>20.96</v>
      </c>
      <c r="UXE17" s="99">
        <f>UXD17*UXC17</f>
        <v>3500.32</v>
      </c>
      <c r="UXF17" s="94">
        <f>UWY17-UXC17</f>
        <v>205</v>
      </c>
      <c r="UXG17" s="97">
        <v>16.77</v>
      </c>
      <c r="UXH17" s="99">
        <f>UXG17*UXF17</f>
        <v>3437.85</v>
      </c>
      <c r="UXI17" s="99">
        <f>UXH17+UXE17</f>
        <v>6938.17</v>
      </c>
      <c r="UXJ17" s="94"/>
      <c r="UXK17" s="99">
        <f>UXI17+UXJ17</f>
        <v>6938.17</v>
      </c>
      <c r="UXM17" s="49">
        <v>10</v>
      </c>
      <c r="UXN17" s="94" t="s">
        <v>631</v>
      </c>
      <c r="UXO17" s="49">
        <v>372</v>
      </c>
      <c r="UXP17" s="49" t="s">
        <v>625</v>
      </c>
      <c r="UXQ17" s="95" t="s">
        <v>632</v>
      </c>
      <c r="UXR17" s="49" t="s">
        <v>629</v>
      </c>
      <c r="UXS17" s="96">
        <v>167</v>
      </c>
      <c r="UXT17" s="97">
        <v>20.96</v>
      </c>
      <c r="UXU17" s="99">
        <f>UXT17*UXS17</f>
        <v>3500.32</v>
      </c>
      <c r="UXV17" s="94">
        <f>UXO17-UXS17</f>
        <v>205</v>
      </c>
      <c r="UXW17" s="97">
        <v>16.77</v>
      </c>
      <c r="UXX17" s="99">
        <f>UXW17*UXV17</f>
        <v>3437.85</v>
      </c>
      <c r="UXY17" s="99">
        <f>UXX17+UXU17</f>
        <v>6938.17</v>
      </c>
      <c r="UXZ17" s="94"/>
      <c r="UYA17" s="99">
        <f>UXY17+UXZ17</f>
        <v>6938.17</v>
      </c>
      <c r="UYC17" s="49">
        <v>10</v>
      </c>
      <c r="UYD17" s="94" t="s">
        <v>631</v>
      </c>
      <c r="UYE17" s="49">
        <v>372</v>
      </c>
      <c r="UYF17" s="49" t="s">
        <v>625</v>
      </c>
      <c r="UYG17" s="95" t="s">
        <v>632</v>
      </c>
      <c r="UYH17" s="49" t="s">
        <v>629</v>
      </c>
      <c r="UYI17" s="96">
        <v>167</v>
      </c>
      <c r="UYJ17" s="97">
        <v>20.96</v>
      </c>
      <c r="UYK17" s="99">
        <f>UYJ17*UYI17</f>
        <v>3500.32</v>
      </c>
      <c r="UYL17" s="94">
        <f>UYE17-UYI17</f>
        <v>205</v>
      </c>
      <c r="UYM17" s="97">
        <v>16.77</v>
      </c>
      <c r="UYN17" s="99">
        <f>UYM17*UYL17</f>
        <v>3437.85</v>
      </c>
      <c r="UYO17" s="99">
        <f>UYN17+UYK17</f>
        <v>6938.17</v>
      </c>
      <c r="UYP17" s="94"/>
      <c r="UYQ17" s="99">
        <f>UYO17+UYP17</f>
        <v>6938.17</v>
      </c>
      <c r="UYS17" s="49">
        <v>10</v>
      </c>
      <c r="UYT17" s="94" t="s">
        <v>631</v>
      </c>
      <c r="UYU17" s="49">
        <v>372</v>
      </c>
      <c r="UYV17" s="49" t="s">
        <v>625</v>
      </c>
      <c r="UYW17" s="95" t="s">
        <v>632</v>
      </c>
      <c r="UYX17" s="49" t="s">
        <v>629</v>
      </c>
      <c r="UYY17" s="96">
        <v>167</v>
      </c>
      <c r="UYZ17" s="97">
        <v>20.96</v>
      </c>
      <c r="UZA17" s="99">
        <f>UYZ17*UYY17</f>
        <v>3500.32</v>
      </c>
      <c r="UZB17" s="94">
        <f>UYU17-UYY17</f>
        <v>205</v>
      </c>
      <c r="UZC17" s="97">
        <v>16.77</v>
      </c>
      <c r="UZD17" s="99">
        <f>UZC17*UZB17</f>
        <v>3437.85</v>
      </c>
      <c r="UZE17" s="99">
        <f>UZD17+UZA17</f>
        <v>6938.17</v>
      </c>
      <c r="UZF17" s="94"/>
      <c r="UZG17" s="99">
        <f>UZE17+UZF17</f>
        <v>6938.17</v>
      </c>
      <c r="UZI17" s="49">
        <v>10</v>
      </c>
      <c r="UZJ17" s="94" t="s">
        <v>631</v>
      </c>
      <c r="UZK17" s="49">
        <v>372</v>
      </c>
      <c r="UZL17" s="49" t="s">
        <v>625</v>
      </c>
      <c r="UZM17" s="95" t="s">
        <v>632</v>
      </c>
      <c r="UZN17" s="49" t="s">
        <v>629</v>
      </c>
      <c r="UZO17" s="96">
        <v>167</v>
      </c>
      <c r="UZP17" s="97">
        <v>20.96</v>
      </c>
      <c r="UZQ17" s="99">
        <f>UZP17*UZO17</f>
        <v>3500.32</v>
      </c>
      <c r="UZR17" s="94">
        <f>UZK17-UZO17</f>
        <v>205</v>
      </c>
      <c r="UZS17" s="97">
        <v>16.77</v>
      </c>
      <c r="UZT17" s="99">
        <f>UZS17*UZR17</f>
        <v>3437.85</v>
      </c>
      <c r="UZU17" s="99">
        <f>UZT17+UZQ17</f>
        <v>6938.17</v>
      </c>
      <c r="UZV17" s="94"/>
      <c r="UZW17" s="99">
        <f>UZU17+UZV17</f>
        <v>6938.17</v>
      </c>
      <c r="UZY17" s="49">
        <v>10</v>
      </c>
      <c r="UZZ17" s="94" t="s">
        <v>631</v>
      </c>
      <c r="VAA17" s="49">
        <v>372</v>
      </c>
      <c r="VAB17" s="49" t="s">
        <v>625</v>
      </c>
      <c r="VAC17" s="95" t="s">
        <v>632</v>
      </c>
      <c r="VAD17" s="49" t="s">
        <v>629</v>
      </c>
      <c r="VAE17" s="96">
        <v>167</v>
      </c>
      <c r="VAF17" s="97">
        <v>20.96</v>
      </c>
      <c r="VAG17" s="99">
        <f>VAF17*VAE17</f>
        <v>3500.32</v>
      </c>
      <c r="VAH17" s="94">
        <f>VAA17-VAE17</f>
        <v>205</v>
      </c>
      <c r="VAI17" s="97">
        <v>16.77</v>
      </c>
      <c r="VAJ17" s="99">
        <f>VAI17*VAH17</f>
        <v>3437.85</v>
      </c>
      <c r="VAK17" s="99">
        <f>VAJ17+VAG17</f>
        <v>6938.17</v>
      </c>
      <c r="VAL17" s="94"/>
      <c r="VAM17" s="99">
        <f>VAK17+VAL17</f>
        <v>6938.17</v>
      </c>
      <c r="VAO17" s="49">
        <v>10</v>
      </c>
      <c r="VAP17" s="94" t="s">
        <v>631</v>
      </c>
      <c r="VAQ17" s="49">
        <v>372</v>
      </c>
      <c r="VAR17" s="49" t="s">
        <v>625</v>
      </c>
      <c r="VAS17" s="95" t="s">
        <v>632</v>
      </c>
      <c r="VAT17" s="49" t="s">
        <v>629</v>
      </c>
      <c r="VAU17" s="96">
        <v>167</v>
      </c>
      <c r="VAV17" s="97">
        <v>20.96</v>
      </c>
      <c r="VAW17" s="99">
        <f>VAV17*VAU17</f>
        <v>3500.32</v>
      </c>
      <c r="VAX17" s="94">
        <f>VAQ17-VAU17</f>
        <v>205</v>
      </c>
      <c r="VAY17" s="97">
        <v>16.77</v>
      </c>
      <c r="VAZ17" s="99">
        <f>VAY17*VAX17</f>
        <v>3437.85</v>
      </c>
      <c r="VBA17" s="99">
        <f>VAZ17+VAW17</f>
        <v>6938.17</v>
      </c>
      <c r="VBB17" s="94"/>
      <c r="VBC17" s="99">
        <f>VBA17+VBB17</f>
        <v>6938.17</v>
      </c>
      <c r="VBE17" s="49">
        <v>10</v>
      </c>
      <c r="VBF17" s="94" t="s">
        <v>631</v>
      </c>
      <c r="VBG17" s="49">
        <v>372</v>
      </c>
      <c r="VBH17" s="49" t="s">
        <v>625</v>
      </c>
      <c r="VBI17" s="95" t="s">
        <v>632</v>
      </c>
      <c r="VBJ17" s="49" t="s">
        <v>629</v>
      </c>
      <c r="VBK17" s="96">
        <v>167</v>
      </c>
      <c r="VBL17" s="97">
        <v>20.96</v>
      </c>
      <c r="VBM17" s="99">
        <f>VBL17*VBK17</f>
        <v>3500.32</v>
      </c>
      <c r="VBN17" s="94">
        <f>VBG17-VBK17</f>
        <v>205</v>
      </c>
      <c r="VBO17" s="97">
        <v>16.77</v>
      </c>
      <c r="VBP17" s="99">
        <f>VBO17*VBN17</f>
        <v>3437.85</v>
      </c>
      <c r="VBQ17" s="99">
        <f>VBP17+VBM17</f>
        <v>6938.17</v>
      </c>
      <c r="VBR17" s="94"/>
      <c r="VBS17" s="99">
        <f>VBQ17+VBR17</f>
        <v>6938.17</v>
      </c>
      <c r="VBU17" s="49">
        <v>10</v>
      </c>
      <c r="VBV17" s="94" t="s">
        <v>631</v>
      </c>
      <c r="VBW17" s="49">
        <v>372</v>
      </c>
      <c r="VBX17" s="49" t="s">
        <v>625</v>
      </c>
      <c r="VBY17" s="95" t="s">
        <v>632</v>
      </c>
      <c r="VBZ17" s="49" t="s">
        <v>629</v>
      </c>
      <c r="VCA17" s="96">
        <v>167</v>
      </c>
      <c r="VCB17" s="97">
        <v>20.96</v>
      </c>
      <c r="VCC17" s="99">
        <f>VCB17*VCA17</f>
        <v>3500.32</v>
      </c>
      <c r="VCD17" s="94">
        <f>VBW17-VCA17</f>
        <v>205</v>
      </c>
      <c r="VCE17" s="97">
        <v>16.77</v>
      </c>
      <c r="VCF17" s="99">
        <f>VCE17*VCD17</f>
        <v>3437.85</v>
      </c>
      <c r="VCG17" s="99">
        <f>VCF17+VCC17</f>
        <v>6938.17</v>
      </c>
      <c r="VCH17" s="94"/>
      <c r="VCI17" s="99">
        <f>VCG17+VCH17</f>
        <v>6938.17</v>
      </c>
      <c r="VCK17" s="49">
        <v>10</v>
      </c>
      <c r="VCL17" s="94" t="s">
        <v>631</v>
      </c>
      <c r="VCM17" s="49">
        <v>372</v>
      </c>
      <c r="VCN17" s="49" t="s">
        <v>625</v>
      </c>
      <c r="VCO17" s="95" t="s">
        <v>632</v>
      </c>
      <c r="VCP17" s="49" t="s">
        <v>629</v>
      </c>
      <c r="VCQ17" s="96">
        <v>167</v>
      </c>
      <c r="VCR17" s="97">
        <v>20.96</v>
      </c>
      <c r="VCS17" s="99">
        <f>VCR17*VCQ17</f>
        <v>3500.32</v>
      </c>
      <c r="VCT17" s="94">
        <f>VCM17-VCQ17</f>
        <v>205</v>
      </c>
      <c r="VCU17" s="97">
        <v>16.77</v>
      </c>
      <c r="VCV17" s="99">
        <f>VCU17*VCT17</f>
        <v>3437.85</v>
      </c>
      <c r="VCW17" s="99">
        <f>VCV17+VCS17</f>
        <v>6938.17</v>
      </c>
      <c r="VCX17" s="94"/>
      <c r="VCY17" s="99">
        <f>VCW17+VCX17</f>
        <v>6938.17</v>
      </c>
      <c r="VDA17" s="49">
        <v>10</v>
      </c>
      <c r="VDB17" s="94" t="s">
        <v>631</v>
      </c>
      <c r="VDC17" s="49">
        <v>372</v>
      </c>
      <c r="VDD17" s="49" t="s">
        <v>625</v>
      </c>
      <c r="VDE17" s="95" t="s">
        <v>632</v>
      </c>
      <c r="VDF17" s="49" t="s">
        <v>629</v>
      </c>
      <c r="VDG17" s="96">
        <v>167</v>
      </c>
      <c r="VDH17" s="97">
        <v>20.96</v>
      </c>
      <c r="VDI17" s="99">
        <f>VDH17*VDG17</f>
        <v>3500.32</v>
      </c>
      <c r="VDJ17" s="94">
        <f>VDC17-VDG17</f>
        <v>205</v>
      </c>
      <c r="VDK17" s="97">
        <v>16.77</v>
      </c>
      <c r="VDL17" s="99">
        <f>VDK17*VDJ17</f>
        <v>3437.85</v>
      </c>
      <c r="VDM17" s="99">
        <f>VDL17+VDI17</f>
        <v>6938.17</v>
      </c>
      <c r="VDN17" s="94"/>
      <c r="VDO17" s="99">
        <f>VDM17+VDN17</f>
        <v>6938.17</v>
      </c>
      <c r="VDQ17" s="49">
        <v>10</v>
      </c>
      <c r="VDR17" s="94" t="s">
        <v>631</v>
      </c>
      <c r="VDS17" s="49">
        <v>372</v>
      </c>
      <c r="VDT17" s="49" t="s">
        <v>625</v>
      </c>
      <c r="VDU17" s="95" t="s">
        <v>632</v>
      </c>
      <c r="VDV17" s="49" t="s">
        <v>629</v>
      </c>
      <c r="VDW17" s="96">
        <v>167</v>
      </c>
      <c r="VDX17" s="97">
        <v>20.96</v>
      </c>
      <c r="VDY17" s="99">
        <f>VDX17*VDW17</f>
        <v>3500.32</v>
      </c>
      <c r="VDZ17" s="94">
        <f>VDS17-VDW17</f>
        <v>205</v>
      </c>
      <c r="VEA17" s="97">
        <v>16.77</v>
      </c>
      <c r="VEB17" s="99">
        <f>VEA17*VDZ17</f>
        <v>3437.85</v>
      </c>
      <c r="VEC17" s="99">
        <f>VEB17+VDY17</f>
        <v>6938.17</v>
      </c>
      <c r="VED17" s="94"/>
      <c r="VEE17" s="99">
        <f>VEC17+VED17</f>
        <v>6938.17</v>
      </c>
      <c r="VEG17" s="49">
        <v>10</v>
      </c>
      <c r="VEH17" s="94" t="s">
        <v>631</v>
      </c>
      <c r="VEI17" s="49">
        <v>372</v>
      </c>
      <c r="VEJ17" s="49" t="s">
        <v>625</v>
      </c>
      <c r="VEK17" s="95" t="s">
        <v>632</v>
      </c>
      <c r="VEL17" s="49" t="s">
        <v>629</v>
      </c>
      <c r="VEM17" s="96">
        <v>167</v>
      </c>
      <c r="VEN17" s="97">
        <v>20.96</v>
      </c>
      <c r="VEO17" s="99">
        <f>VEN17*VEM17</f>
        <v>3500.32</v>
      </c>
      <c r="VEP17" s="94">
        <f>VEI17-VEM17</f>
        <v>205</v>
      </c>
      <c r="VEQ17" s="97">
        <v>16.77</v>
      </c>
      <c r="VER17" s="99">
        <f>VEQ17*VEP17</f>
        <v>3437.85</v>
      </c>
      <c r="VES17" s="99">
        <f>VER17+VEO17</f>
        <v>6938.17</v>
      </c>
      <c r="VET17" s="94"/>
      <c r="VEU17" s="99">
        <f>VES17+VET17</f>
        <v>6938.17</v>
      </c>
      <c r="VEW17" s="49">
        <v>10</v>
      </c>
      <c r="VEX17" s="94" t="s">
        <v>631</v>
      </c>
      <c r="VEY17" s="49">
        <v>372</v>
      </c>
      <c r="VEZ17" s="49" t="s">
        <v>625</v>
      </c>
      <c r="VFA17" s="95" t="s">
        <v>632</v>
      </c>
      <c r="VFB17" s="49" t="s">
        <v>629</v>
      </c>
      <c r="VFC17" s="96">
        <v>167</v>
      </c>
      <c r="VFD17" s="97">
        <v>20.96</v>
      </c>
      <c r="VFE17" s="99">
        <f>VFD17*VFC17</f>
        <v>3500.32</v>
      </c>
      <c r="VFF17" s="94">
        <f>VEY17-VFC17</f>
        <v>205</v>
      </c>
      <c r="VFG17" s="97">
        <v>16.77</v>
      </c>
      <c r="VFH17" s="99">
        <f>VFG17*VFF17</f>
        <v>3437.85</v>
      </c>
      <c r="VFI17" s="99">
        <f>VFH17+VFE17</f>
        <v>6938.17</v>
      </c>
      <c r="VFJ17" s="94"/>
      <c r="VFK17" s="99">
        <f>VFI17+VFJ17</f>
        <v>6938.17</v>
      </c>
      <c r="VFM17" s="49">
        <v>10</v>
      </c>
      <c r="VFN17" s="94" t="s">
        <v>631</v>
      </c>
      <c r="VFO17" s="49">
        <v>372</v>
      </c>
      <c r="VFP17" s="49" t="s">
        <v>625</v>
      </c>
      <c r="VFQ17" s="95" t="s">
        <v>632</v>
      </c>
      <c r="VFR17" s="49" t="s">
        <v>629</v>
      </c>
      <c r="VFS17" s="96">
        <v>167</v>
      </c>
      <c r="VFT17" s="97">
        <v>20.96</v>
      </c>
      <c r="VFU17" s="99">
        <f>VFT17*VFS17</f>
        <v>3500.32</v>
      </c>
      <c r="VFV17" s="94">
        <f>VFO17-VFS17</f>
        <v>205</v>
      </c>
      <c r="VFW17" s="97">
        <v>16.77</v>
      </c>
      <c r="VFX17" s="99">
        <f>VFW17*VFV17</f>
        <v>3437.85</v>
      </c>
      <c r="VFY17" s="99">
        <f>VFX17+VFU17</f>
        <v>6938.17</v>
      </c>
      <c r="VFZ17" s="94"/>
      <c r="VGA17" s="99">
        <f>VFY17+VFZ17</f>
        <v>6938.17</v>
      </c>
      <c r="VGC17" s="49">
        <v>10</v>
      </c>
      <c r="VGD17" s="94" t="s">
        <v>631</v>
      </c>
      <c r="VGE17" s="49">
        <v>372</v>
      </c>
      <c r="VGF17" s="49" t="s">
        <v>625</v>
      </c>
      <c r="VGG17" s="95" t="s">
        <v>632</v>
      </c>
      <c r="VGH17" s="49" t="s">
        <v>629</v>
      </c>
      <c r="VGI17" s="96">
        <v>167</v>
      </c>
      <c r="VGJ17" s="97">
        <v>20.96</v>
      </c>
      <c r="VGK17" s="99">
        <f>VGJ17*VGI17</f>
        <v>3500.32</v>
      </c>
      <c r="VGL17" s="94">
        <f>VGE17-VGI17</f>
        <v>205</v>
      </c>
      <c r="VGM17" s="97">
        <v>16.77</v>
      </c>
      <c r="VGN17" s="99">
        <f>VGM17*VGL17</f>
        <v>3437.85</v>
      </c>
      <c r="VGO17" s="99">
        <f>VGN17+VGK17</f>
        <v>6938.17</v>
      </c>
      <c r="VGP17" s="94"/>
      <c r="VGQ17" s="99">
        <f>VGO17+VGP17</f>
        <v>6938.17</v>
      </c>
      <c r="VGS17" s="49">
        <v>10</v>
      </c>
      <c r="VGT17" s="94" t="s">
        <v>631</v>
      </c>
      <c r="VGU17" s="49">
        <v>372</v>
      </c>
      <c r="VGV17" s="49" t="s">
        <v>625</v>
      </c>
      <c r="VGW17" s="95" t="s">
        <v>632</v>
      </c>
      <c r="VGX17" s="49" t="s">
        <v>629</v>
      </c>
      <c r="VGY17" s="96">
        <v>167</v>
      </c>
      <c r="VGZ17" s="97">
        <v>20.96</v>
      </c>
      <c r="VHA17" s="99">
        <f>VGZ17*VGY17</f>
        <v>3500.32</v>
      </c>
      <c r="VHB17" s="94">
        <f>VGU17-VGY17</f>
        <v>205</v>
      </c>
      <c r="VHC17" s="97">
        <v>16.77</v>
      </c>
      <c r="VHD17" s="99">
        <f>VHC17*VHB17</f>
        <v>3437.85</v>
      </c>
      <c r="VHE17" s="99">
        <f>VHD17+VHA17</f>
        <v>6938.17</v>
      </c>
      <c r="VHF17" s="94"/>
      <c r="VHG17" s="99">
        <f>VHE17+VHF17</f>
        <v>6938.17</v>
      </c>
      <c r="VHI17" s="49">
        <v>10</v>
      </c>
      <c r="VHJ17" s="94" t="s">
        <v>631</v>
      </c>
      <c r="VHK17" s="49">
        <v>372</v>
      </c>
      <c r="VHL17" s="49" t="s">
        <v>625</v>
      </c>
      <c r="VHM17" s="95" t="s">
        <v>632</v>
      </c>
      <c r="VHN17" s="49" t="s">
        <v>629</v>
      </c>
      <c r="VHO17" s="96">
        <v>167</v>
      </c>
      <c r="VHP17" s="97">
        <v>20.96</v>
      </c>
      <c r="VHQ17" s="99">
        <f>VHP17*VHO17</f>
        <v>3500.32</v>
      </c>
      <c r="VHR17" s="94">
        <f>VHK17-VHO17</f>
        <v>205</v>
      </c>
      <c r="VHS17" s="97">
        <v>16.77</v>
      </c>
      <c r="VHT17" s="99">
        <f>VHS17*VHR17</f>
        <v>3437.85</v>
      </c>
      <c r="VHU17" s="99">
        <f>VHT17+VHQ17</f>
        <v>6938.17</v>
      </c>
      <c r="VHV17" s="94"/>
      <c r="VHW17" s="99">
        <f>VHU17+VHV17</f>
        <v>6938.17</v>
      </c>
      <c r="VHY17" s="49">
        <v>10</v>
      </c>
      <c r="VHZ17" s="94" t="s">
        <v>631</v>
      </c>
      <c r="VIA17" s="49">
        <v>372</v>
      </c>
      <c r="VIB17" s="49" t="s">
        <v>625</v>
      </c>
      <c r="VIC17" s="95" t="s">
        <v>632</v>
      </c>
      <c r="VID17" s="49" t="s">
        <v>629</v>
      </c>
      <c r="VIE17" s="96">
        <v>167</v>
      </c>
      <c r="VIF17" s="97">
        <v>20.96</v>
      </c>
      <c r="VIG17" s="99">
        <f>VIF17*VIE17</f>
        <v>3500.32</v>
      </c>
      <c r="VIH17" s="94">
        <f>VIA17-VIE17</f>
        <v>205</v>
      </c>
      <c r="VII17" s="97">
        <v>16.77</v>
      </c>
      <c r="VIJ17" s="99">
        <f>VII17*VIH17</f>
        <v>3437.85</v>
      </c>
      <c r="VIK17" s="99">
        <f>VIJ17+VIG17</f>
        <v>6938.17</v>
      </c>
      <c r="VIL17" s="94"/>
      <c r="VIM17" s="99">
        <f>VIK17+VIL17</f>
        <v>6938.17</v>
      </c>
      <c r="VIO17" s="49">
        <v>10</v>
      </c>
      <c r="VIP17" s="94" t="s">
        <v>631</v>
      </c>
      <c r="VIQ17" s="49">
        <v>372</v>
      </c>
      <c r="VIR17" s="49" t="s">
        <v>625</v>
      </c>
      <c r="VIS17" s="95" t="s">
        <v>632</v>
      </c>
      <c r="VIT17" s="49" t="s">
        <v>629</v>
      </c>
      <c r="VIU17" s="96">
        <v>167</v>
      </c>
      <c r="VIV17" s="97">
        <v>20.96</v>
      </c>
      <c r="VIW17" s="99">
        <f>VIV17*VIU17</f>
        <v>3500.32</v>
      </c>
      <c r="VIX17" s="94">
        <f>VIQ17-VIU17</f>
        <v>205</v>
      </c>
      <c r="VIY17" s="97">
        <v>16.77</v>
      </c>
      <c r="VIZ17" s="99">
        <f>VIY17*VIX17</f>
        <v>3437.85</v>
      </c>
      <c r="VJA17" s="99">
        <f>VIZ17+VIW17</f>
        <v>6938.17</v>
      </c>
      <c r="VJB17" s="94"/>
      <c r="VJC17" s="99">
        <f>VJA17+VJB17</f>
        <v>6938.17</v>
      </c>
      <c r="VJE17" s="49">
        <v>10</v>
      </c>
      <c r="VJF17" s="94" t="s">
        <v>631</v>
      </c>
      <c r="VJG17" s="49">
        <v>372</v>
      </c>
      <c r="VJH17" s="49" t="s">
        <v>625</v>
      </c>
      <c r="VJI17" s="95" t="s">
        <v>632</v>
      </c>
      <c r="VJJ17" s="49" t="s">
        <v>629</v>
      </c>
      <c r="VJK17" s="96">
        <v>167</v>
      </c>
      <c r="VJL17" s="97">
        <v>20.96</v>
      </c>
      <c r="VJM17" s="99">
        <f>VJL17*VJK17</f>
        <v>3500.32</v>
      </c>
      <c r="VJN17" s="94">
        <f>VJG17-VJK17</f>
        <v>205</v>
      </c>
      <c r="VJO17" s="97">
        <v>16.77</v>
      </c>
      <c r="VJP17" s="99">
        <f>VJO17*VJN17</f>
        <v>3437.85</v>
      </c>
      <c r="VJQ17" s="99">
        <f>VJP17+VJM17</f>
        <v>6938.17</v>
      </c>
      <c r="VJR17" s="94"/>
      <c r="VJS17" s="99">
        <f>VJQ17+VJR17</f>
        <v>6938.17</v>
      </c>
      <c r="VJU17" s="49">
        <v>10</v>
      </c>
      <c r="VJV17" s="94" t="s">
        <v>631</v>
      </c>
      <c r="VJW17" s="49">
        <v>372</v>
      </c>
      <c r="VJX17" s="49" t="s">
        <v>625</v>
      </c>
      <c r="VJY17" s="95" t="s">
        <v>632</v>
      </c>
      <c r="VJZ17" s="49" t="s">
        <v>629</v>
      </c>
      <c r="VKA17" s="96">
        <v>167</v>
      </c>
      <c r="VKB17" s="97">
        <v>20.96</v>
      </c>
      <c r="VKC17" s="99">
        <f>VKB17*VKA17</f>
        <v>3500.32</v>
      </c>
      <c r="VKD17" s="94">
        <f>VJW17-VKA17</f>
        <v>205</v>
      </c>
      <c r="VKE17" s="97">
        <v>16.77</v>
      </c>
      <c r="VKF17" s="99">
        <f>VKE17*VKD17</f>
        <v>3437.85</v>
      </c>
      <c r="VKG17" s="99">
        <f>VKF17+VKC17</f>
        <v>6938.17</v>
      </c>
      <c r="VKH17" s="94"/>
      <c r="VKI17" s="99">
        <f>VKG17+VKH17</f>
        <v>6938.17</v>
      </c>
      <c r="VKK17" s="49">
        <v>10</v>
      </c>
      <c r="VKL17" s="94" t="s">
        <v>631</v>
      </c>
      <c r="VKM17" s="49">
        <v>372</v>
      </c>
      <c r="VKN17" s="49" t="s">
        <v>625</v>
      </c>
      <c r="VKO17" s="95" t="s">
        <v>632</v>
      </c>
      <c r="VKP17" s="49" t="s">
        <v>629</v>
      </c>
      <c r="VKQ17" s="96">
        <v>167</v>
      </c>
      <c r="VKR17" s="97">
        <v>20.96</v>
      </c>
      <c r="VKS17" s="99">
        <f>VKR17*VKQ17</f>
        <v>3500.32</v>
      </c>
      <c r="VKT17" s="94">
        <f>VKM17-VKQ17</f>
        <v>205</v>
      </c>
      <c r="VKU17" s="97">
        <v>16.77</v>
      </c>
      <c r="VKV17" s="99">
        <f>VKU17*VKT17</f>
        <v>3437.85</v>
      </c>
      <c r="VKW17" s="99">
        <f>VKV17+VKS17</f>
        <v>6938.17</v>
      </c>
      <c r="VKX17" s="94"/>
      <c r="VKY17" s="99">
        <f>VKW17+VKX17</f>
        <v>6938.17</v>
      </c>
      <c r="VLA17" s="49">
        <v>10</v>
      </c>
      <c r="VLB17" s="94" t="s">
        <v>631</v>
      </c>
      <c r="VLC17" s="49">
        <v>372</v>
      </c>
      <c r="VLD17" s="49" t="s">
        <v>625</v>
      </c>
      <c r="VLE17" s="95" t="s">
        <v>632</v>
      </c>
      <c r="VLF17" s="49" t="s">
        <v>629</v>
      </c>
      <c r="VLG17" s="96">
        <v>167</v>
      </c>
      <c r="VLH17" s="97">
        <v>20.96</v>
      </c>
      <c r="VLI17" s="99">
        <f>VLH17*VLG17</f>
        <v>3500.32</v>
      </c>
      <c r="VLJ17" s="94">
        <f>VLC17-VLG17</f>
        <v>205</v>
      </c>
      <c r="VLK17" s="97">
        <v>16.77</v>
      </c>
      <c r="VLL17" s="99">
        <f>VLK17*VLJ17</f>
        <v>3437.85</v>
      </c>
      <c r="VLM17" s="99">
        <f>VLL17+VLI17</f>
        <v>6938.17</v>
      </c>
      <c r="VLN17" s="94"/>
      <c r="VLO17" s="99">
        <f>VLM17+VLN17</f>
        <v>6938.17</v>
      </c>
      <c r="VLQ17" s="49">
        <v>10</v>
      </c>
      <c r="VLR17" s="94" t="s">
        <v>631</v>
      </c>
      <c r="VLS17" s="49">
        <v>372</v>
      </c>
      <c r="VLT17" s="49" t="s">
        <v>625</v>
      </c>
      <c r="VLU17" s="95" t="s">
        <v>632</v>
      </c>
      <c r="VLV17" s="49" t="s">
        <v>629</v>
      </c>
      <c r="VLW17" s="96">
        <v>167</v>
      </c>
      <c r="VLX17" s="97">
        <v>20.96</v>
      </c>
      <c r="VLY17" s="99">
        <f>VLX17*VLW17</f>
        <v>3500.32</v>
      </c>
      <c r="VLZ17" s="94">
        <f>VLS17-VLW17</f>
        <v>205</v>
      </c>
      <c r="VMA17" s="97">
        <v>16.77</v>
      </c>
      <c r="VMB17" s="99">
        <f>VMA17*VLZ17</f>
        <v>3437.85</v>
      </c>
      <c r="VMC17" s="99">
        <f>VMB17+VLY17</f>
        <v>6938.17</v>
      </c>
      <c r="VMD17" s="94"/>
      <c r="VME17" s="99">
        <f>VMC17+VMD17</f>
        <v>6938.17</v>
      </c>
      <c r="VMG17" s="49">
        <v>10</v>
      </c>
      <c r="VMH17" s="94" t="s">
        <v>631</v>
      </c>
      <c r="VMI17" s="49">
        <v>372</v>
      </c>
      <c r="VMJ17" s="49" t="s">
        <v>625</v>
      </c>
      <c r="VMK17" s="95" t="s">
        <v>632</v>
      </c>
      <c r="VML17" s="49" t="s">
        <v>629</v>
      </c>
      <c r="VMM17" s="96">
        <v>167</v>
      </c>
      <c r="VMN17" s="97">
        <v>20.96</v>
      </c>
      <c r="VMO17" s="99">
        <f>VMN17*VMM17</f>
        <v>3500.32</v>
      </c>
      <c r="VMP17" s="94">
        <f>VMI17-VMM17</f>
        <v>205</v>
      </c>
      <c r="VMQ17" s="97">
        <v>16.77</v>
      </c>
      <c r="VMR17" s="99">
        <f>VMQ17*VMP17</f>
        <v>3437.85</v>
      </c>
      <c r="VMS17" s="99">
        <f>VMR17+VMO17</f>
        <v>6938.17</v>
      </c>
      <c r="VMT17" s="94"/>
      <c r="VMU17" s="99">
        <f>VMS17+VMT17</f>
        <v>6938.17</v>
      </c>
      <c r="VMW17" s="49">
        <v>10</v>
      </c>
      <c r="VMX17" s="94" t="s">
        <v>631</v>
      </c>
      <c r="VMY17" s="49">
        <v>372</v>
      </c>
      <c r="VMZ17" s="49" t="s">
        <v>625</v>
      </c>
      <c r="VNA17" s="95" t="s">
        <v>632</v>
      </c>
      <c r="VNB17" s="49" t="s">
        <v>629</v>
      </c>
      <c r="VNC17" s="96">
        <v>167</v>
      </c>
      <c r="VND17" s="97">
        <v>20.96</v>
      </c>
      <c r="VNE17" s="99">
        <f>VND17*VNC17</f>
        <v>3500.32</v>
      </c>
      <c r="VNF17" s="94">
        <f>VMY17-VNC17</f>
        <v>205</v>
      </c>
      <c r="VNG17" s="97">
        <v>16.77</v>
      </c>
      <c r="VNH17" s="99">
        <f>VNG17*VNF17</f>
        <v>3437.85</v>
      </c>
      <c r="VNI17" s="99">
        <f>VNH17+VNE17</f>
        <v>6938.17</v>
      </c>
      <c r="VNJ17" s="94"/>
      <c r="VNK17" s="99">
        <f>VNI17+VNJ17</f>
        <v>6938.17</v>
      </c>
      <c r="VNM17" s="49">
        <v>10</v>
      </c>
      <c r="VNN17" s="94" t="s">
        <v>631</v>
      </c>
      <c r="VNO17" s="49">
        <v>372</v>
      </c>
      <c r="VNP17" s="49" t="s">
        <v>625</v>
      </c>
      <c r="VNQ17" s="95" t="s">
        <v>632</v>
      </c>
      <c r="VNR17" s="49" t="s">
        <v>629</v>
      </c>
      <c r="VNS17" s="96">
        <v>167</v>
      </c>
      <c r="VNT17" s="97">
        <v>20.96</v>
      </c>
      <c r="VNU17" s="99">
        <f>VNT17*VNS17</f>
        <v>3500.32</v>
      </c>
      <c r="VNV17" s="94">
        <f>VNO17-VNS17</f>
        <v>205</v>
      </c>
      <c r="VNW17" s="97">
        <v>16.77</v>
      </c>
      <c r="VNX17" s="99">
        <f>VNW17*VNV17</f>
        <v>3437.85</v>
      </c>
      <c r="VNY17" s="99">
        <f>VNX17+VNU17</f>
        <v>6938.17</v>
      </c>
      <c r="VNZ17" s="94"/>
      <c r="VOA17" s="99">
        <f>VNY17+VNZ17</f>
        <v>6938.17</v>
      </c>
      <c r="VOC17" s="49">
        <v>10</v>
      </c>
      <c r="VOD17" s="94" t="s">
        <v>631</v>
      </c>
      <c r="VOE17" s="49">
        <v>372</v>
      </c>
      <c r="VOF17" s="49" t="s">
        <v>625</v>
      </c>
      <c r="VOG17" s="95" t="s">
        <v>632</v>
      </c>
      <c r="VOH17" s="49" t="s">
        <v>629</v>
      </c>
      <c r="VOI17" s="96">
        <v>167</v>
      </c>
      <c r="VOJ17" s="97">
        <v>20.96</v>
      </c>
      <c r="VOK17" s="99">
        <f>VOJ17*VOI17</f>
        <v>3500.32</v>
      </c>
      <c r="VOL17" s="94">
        <f>VOE17-VOI17</f>
        <v>205</v>
      </c>
      <c r="VOM17" s="97">
        <v>16.77</v>
      </c>
      <c r="VON17" s="99">
        <f>VOM17*VOL17</f>
        <v>3437.85</v>
      </c>
      <c r="VOO17" s="99">
        <f>VON17+VOK17</f>
        <v>6938.17</v>
      </c>
      <c r="VOP17" s="94"/>
      <c r="VOQ17" s="99">
        <f>VOO17+VOP17</f>
        <v>6938.17</v>
      </c>
      <c r="VOS17" s="49">
        <v>10</v>
      </c>
      <c r="VOT17" s="94" t="s">
        <v>631</v>
      </c>
      <c r="VOU17" s="49">
        <v>372</v>
      </c>
      <c r="VOV17" s="49" t="s">
        <v>625</v>
      </c>
      <c r="VOW17" s="95" t="s">
        <v>632</v>
      </c>
      <c r="VOX17" s="49" t="s">
        <v>629</v>
      </c>
      <c r="VOY17" s="96">
        <v>167</v>
      </c>
      <c r="VOZ17" s="97">
        <v>20.96</v>
      </c>
      <c r="VPA17" s="99">
        <f>VOZ17*VOY17</f>
        <v>3500.32</v>
      </c>
      <c r="VPB17" s="94">
        <f>VOU17-VOY17</f>
        <v>205</v>
      </c>
      <c r="VPC17" s="97">
        <v>16.77</v>
      </c>
      <c r="VPD17" s="99">
        <f>VPC17*VPB17</f>
        <v>3437.85</v>
      </c>
      <c r="VPE17" s="99">
        <f>VPD17+VPA17</f>
        <v>6938.17</v>
      </c>
      <c r="VPF17" s="94"/>
      <c r="VPG17" s="99">
        <f>VPE17+VPF17</f>
        <v>6938.17</v>
      </c>
      <c r="VPI17" s="49">
        <v>10</v>
      </c>
      <c r="VPJ17" s="94" t="s">
        <v>631</v>
      </c>
      <c r="VPK17" s="49">
        <v>372</v>
      </c>
      <c r="VPL17" s="49" t="s">
        <v>625</v>
      </c>
      <c r="VPM17" s="95" t="s">
        <v>632</v>
      </c>
      <c r="VPN17" s="49" t="s">
        <v>629</v>
      </c>
      <c r="VPO17" s="96">
        <v>167</v>
      </c>
      <c r="VPP17" s="97">
        <v>20.96</v>
      </c>
      <c r="VPQ17" s="99">
        <f>VPP17*VPO17</f>
        <v>3500.32</v>
      </c>
      <c r="VPR17" s="94">
        <f>VPK17-VPO17</f>
        <v>205</v>
      </c>
      <c r="VPS17" s="97">
        <v>16.77</v>
      </c>
      <c r="VPT17" s="99">
        <f>VPS17*VPR17</f>
        <v>3437.85</v>
      </c>
      <c r="VPU17" s="99">
        <f>VPT17+VPQ17</f>
        <v>6938.17</v>
      </c>
      <c r="VPV17" s="94"/>
      <c r="VPW17" s="99">
        <f>VPU17+VPV17</f>
        <v>6938.17</v>
      </c>
      <c r="VPY17" s="49">
        <v>10</v>
      </c>
      <c r="VPZ17" s="94" t="s">
        <v>631</v>
      </c>
      <c r="VQA17" s="49">
        <v>372</v>
      </c>
      <c r="VQB17" s="49" t="s">
        <v>625</v>
      </c>
      <c r="VQC17" s="95" t="s">
        <v>632</v>
      </c>
      <c r="VQD17" s="49" t="s">
        <v>629</v>
      </c>
      <c r="VQE17" s="96">
        <v>167</v>
      </c>
      <c r="VQF17" s="97">
        <v>20.96</v>
      </c>
      <c r="VQG17" s="99">
        <f>VQF17*VQE17</f>
        <v>3500.32</v>
      </c>
      <c r="VQH17" s="94">
        <f>VQA17-VQE17</f>
        <v>205</v>
      </c>
      <c r="VQI17" s="97">
        <v>16.77</v>
      </c>
      <c r="VQJ17" s="99">
        <f>VQI17*VQH17</f>
        <v>3437.85</v>
      </c>
      <c r="VQK17" s="99">
        <f>VQJ17+VQG17</f>
        <v>6938.17</v>
      </c>
      <c r="VQL17" s="94"/>
      <c r="VQM17" s="99">
        <f>VQK17+VQL17</f>
        <v>6938.17</v>
      </c>
      <c r="VQO17" s="49">
        <v>10</v>
      </c>
      <c r="VQP17" s="94" t="s">
        <v>631</v>
      </c>
      <c r="VQQ17" s="49">
        <v>372</v>
      </c>
      <c r="VQR17" s="49" t="s">
        <v>625</v>
      </c>
      <c r="VQS17" s="95" t="s">
        <v>632</v>
      </c>
      <c r="VQT17" s="49" t="s">
        <v>629</v>
      </c>
      <c r="VQU17" s="96">
        <v>167</v>
      </c>
      <c r="VQV17" s="97">
        <v>20.96</v>
      </c>
      <c r="VQW17" s="99">
        <f>VQV17*VQU17</f>
        <v>3500.32</v>
      </c>
      <c r="VQX17" s="94">
        <f>VQQ17-VQU17</f>
        <v>205</v>
      </c>
      <c r="VQY17" s="97">
        <v>16.77</v>
      </c>
      <c r="VQZ17" s="99">
        <f>VQY17*VQX17</f>
        <v>3437.85</v>
      </c>
      <c r="VRA17" s="99">
        <f>VQZ17+VQW17</f>
        <v>6938.17</v>
      </c>
      <c r="VRB17" s="94"/>
      <c r="VRC17" s="99">
        <f>VRA17+VRB17</f>
        <v>6938.17</v>
      </c>
      <c r="VRE17" s="49">
        <v>10</v>
      </c>
      <c r="VRF17" s="94" t="s">
        <v>631</v>
      </c>
      <c r="VRG17" s="49">
        <v>372</v>
      </c>
      <c r="VRH17" s="49" t="s">
        <v>625</v>
      </c>
      <c r="VRI17" s="95" t="s">
        <v>632</v>
      </c>
      <c r="VRJ17" s="49" t="s">
        <v>629</v>
      </c>
      <c r="VRK17" s="96">
        <v>167</v>
      </c>
      <c r="VRL17" s="97">
        <v>20.96</v>
      </c>
      <c r="VRM17" s="99">
        <f>VRL17*VRK17</f>
        <v>3500.32</v>
      </c>
      <c r="VRN17" s="94">
        <f>VRG17-VRK17</f>
        <v>205</v>
      </c>
      <c r="VRO17" s="97">
        <v>16.77</v>
      </c>
      <c r="VRP17" s="99">
        <f>VRO17*VRN17</f>
        <v>3437.85</v>
      </c>
      <c r="VRQ17" s="99">
        <f>VRP17+VRM17</f>
        <v>6938.17</v>
      </c>
      <c r="VRR17" s="94"/>
      <c r="VRS17" s="99">
        <f>VRQ17+VRR17</f>
        <v>6938.17</v>
      </c>
      <c r="VRU17" s="49">
        <v>10</v>
      </c>
      <c r="VRV17" s="94" t="s">
        <v>631</v>
      </c>
      <c r="VRW17" s="49">
        <v>372</v>
      </c>
      <c r="VRX17" s="49" t="s">
        <v>625</v>
      </c>
      <c r="VRY17" s="95" t="s">
        <v>632</v>
      </c>
      <c r="VRZ17" s="49" t="s">
        <v>629</v>
      </c>
      <c r="VSA17" s="96">
        <v>167</v>
      </c>
      <c r="VSB17" s="97">
        <v>20.96</v>
      </c>
      <c r="VSC17" s="99">
        <f>VSB17*VSA17</f>
        <v>3500.32</v>
      </c>
      <c r="VSD17" s="94">
        <f>VRW17-VSA17</f>
        <v>205</v>
      </c>
      <c r="VSE17" s="97">
        <v>16.77</v>
      </c>
      <c r="VSF17" s="99">
        <f>VSE17*VSD17</f>
        <v>3437.85</v>
      </c>
      <c r="VSG17" s="99">
        <f>VSF17+VSC17</f>
        <v>6938.17</v>
      </c>
      <c r="VSH17" s="94"/>
      <c r="VSI17" s="99">
        <f>VSG17+VSH17</f>
        <v>6938.17</v>
      </c>
      <c r="VSK17" s="49">
        <v>10</v>
      </c>
      <c r="VSL17" s="94" t="s">
        <v>631</v>
      </c>
      <c r="VSM17" s="49">
        <v>372</v>
      </c>
      <c r="VSN17" s="49" t="s">
        <v>625</v>
      </c>
      <c r="VSO17" s="95" t="s">
        <v>632</v>
      </c>
      <c r="VSP17" s="49" t="s">
        <v>629</v>
      </c>
      <c r="VSQ17" s="96">
        <v>167</v>
      </c>
      <c r="VSR17" s="97">
        <v>20.96</v>
      </c>
      <c r="VSS17" s="99">
        <f>VSR17*VSQ17</f>
        <v>3500.32</v>
      </c>
      <c r="VST17" s="94">
        <f>VSM17-VSQ17</f>
        <v>205</v>
      </c>
      <c r="VSU17" s="97">
        <v>16.77</v>
      </c>
      <c r="VSV17" s="99">
        <f>VSU17*VST17</f>
        <v>3437.85</v>
      </c>
      <c r="VSW17" s="99">
        <f>VSV17+VSS17</f>
        <v>6938.17</v>
      </c>
      <c r="VSX17" s="94"/>
      <c r="VSY17" s="99">
        <f>VSW17+VSX17</f>
        <v>6938.17</v>
      </c>
      <c r="VTA17" s="49">
        <v>10</v>
      </c>
      <c r="VTB17" s="94" t="s">
        <v>631</v>
      </c>
      <c r="VTC17" s="49">
        <v>372</v>
      </c>
      <c r="VTD17" s="49" t="s">
        <v>625</v>
      </c>
      <c r="VTE17" s="95" t="s">
        <v>632</v>
      </c>
      <c r="VTF17" s="49" t="s">
        <v>629</v>
      </c>
      <c r="VTG17" s="96">
        <v>167</v>
      </c>
      <c r="VTH17" s="97">
        <v>20.96</v>
      </c>
      <c r="VTI17" s="99">
        <f>VTH17*VTG17</f>
        <v>3500.32</v>
      </c>
      <c r="VTJ17" s="94">
        <f>VTC17-VTG17</f>
        <v>205</v>
      </c>
      <c r="VTK17" s="97">
        <v>16.77</v>
      </c>
      <c r="VTL17" s="99">
        <f>VTK17*VTJ17</f>
        <v>3437.85</v>
      </c>
      <c r="VTM17" s="99">
        <f>VTL17+VTI17</f>
        <v>6938.17</v>
      </c>
      <c r="VTN17" s="94"/>
      <c r="VTO17" s="99">
        <f>VTM17+VTN17</f>
        <v>6938.17</v>
      </c>
      <c r="VTQ17" s="49">
        <v>10</v>
      </c>
      <c r="VTR17" s="94" t="s">
        <v>631</v>
      </c>
      <c r="VTS17" s="49">
        <v>372</v>
      </c>
      <c r="VTT17" s="49" t="s">
        <v>625</v>
      </c>
      <c r="VTU17" s="95" t="s">
        <v>632</v>
      </c>
      <c r="VTV17" s="49" t="s">
        <v>629</v>
      </c>
      <c r="VTW17" s="96">
        <v>167</v>
      </c>
      <c r="VTX17" s="97">
        <v>20.96</v>
      </c>
      <c r="VTY17" s="99">
        <f>VTX17*VTW17</f>
        <v>3500.32</v>
      </c>
      <c r="VTZ17" s="94">
        <f>VTS17-VTW17</f>
        <v>205</v>
      </c>
      <c r="VUA17" s="97">
        <v>16.77</v>
      </c>
      <c r="VUB17" s="99">
        <f>VUA17*VTZ17</f>
        <v>3437.85</v>
      </c>
      <c r="VUC17" s="99">
        <f>VUB17+VTY17</f>
        <v>6938.17</v>
      </c>
      <c r="VUD17" s="94"/>
      <c r="VUE17" s="99">
        <f>VUC17+VUD17</f>
        <v>6938.17</v>
      </c>
      <c r="VUG17" s="49">
        <v>10</v>
      </c>
      <c r="VUH17" s="94" t="s">
        <v>631</v>
      </c>
      <c r="VUI17" s="49">
        <v>372</v>
      </c>
      <c r="VUJ17" s="49" t="s">
        <v>625</v>
      </c>
      <c r="VUK17" s="95" t="s">
        <v>632</v>
      </c>
      <c r="VUL17" s="49" t="s">
        <v>629</v>
      </c>
      <c r="VUM17" s="96">
        <v>167</v>
      </c>
      <c r="VUN17" s="97">
        <v>20.96</v>
      </c>
      <c r="VUO17" s="99">
        <f>VUN17*VUM17</f>
        <v>3500.32</v>
      </c>
      <c r="VUP17" s="94">
        <f>VUI17-VUM17</f>
        <v>205</v>
      </c>
      <c r="VUQ17" s="97">
        <v>16.77</v>
      </c>
      <c r="VUR17" s="99">
        <f>VUQ17*VUP17</f>
        <v>3437.85</v>
      </c>
      <c r="VUS17" s="99">
        <f>VUR17+VUO17</f>
        <v>6938.17</v>
      </c>
      <c r="VUT17" s="94"/>
      <c r="VUU17" s="99">
        <f>VUS17+VUT17</f>
        <v>6938.17</v>
      </c>
      <c r="VUW17" s="49">
        <v>10</v>
      </c>
      <c r="VUX17" s="94" t="s">
        <v>631</v>
      </c>
      <c r="VUY17" s="49">
        <v>372</v>
      </c>
      <c r="VUZ17" s="49" t="s">
        <v>625</v>
      </c>
      <c r="VVA17" s="95" t="s">
        <v>632</v>
      </c>
      <c r="VVB17" s="49" t="s">
        <v>629</v>
      </c>
      <c r="VVC17" s="96">
        <v>167</v>
      </c>
      <c r="VVD17" s="97">
        <v>20.96</v>
      </c>
      <c r="VVE17" s="99">
        <f>VVD17*VVC17</f>
        <v>3500.32</v>
      </c>
      <c r="VVF17" s="94">
        <f>VUY17-VVC17</f>
        <v>205</v>
      </c>
      <c r="VVG17" s="97">
        <v>16.77</v>
      </c>
      <c r="VVH17" s="99">
        <f>VVG17*VVF17</f>
        <v>3437.85</v>
      </c>
      <c r="VVI17" s="99">
        <f>VVH17+VVE17</f>
        <v>6938.17</v>
      </c>
      <c r="VVJ17" s="94"/>
      <c r="VVK17" s="99">
        <f>VVI17+VVJ17</f>
        <v>6938.17</v>
      </c>
      <c r="VVM17" s="49">
        <v>10</v>
      </c>
      <c r="VVN17" s="94" t="s">
        <v>631</v>
      </c>
      <c r="VVO17" s="49">
        <v>372</v>
      </c>
      <c r="VVP17" s="49" t="s">
        <v>625</v>
      </c>
      <c r="VVQ17" s="95" t="s">
        <v>632</v>
      </c>
      <c r="VVR17" s="49" t="s">
        <v>629</v>
      </c>
      <c r="VVS17" s="96">
        <v>167</v>
      </c>
      <c r="VVT17" s="97">
        <v>20.96</v>
      </c>
      <c r="VVU17" s="99">
        <f>VVT17*VVS17</f>
        <v>3500.32</v>
      </c>
      <c r="VVV17" s="94">
        <f>VVO17-VVS17</f>
        <v>205</v>
      </c>
      <c r="VVW17" s="97">
        <v>16.77</v>
      </c>
      <c r="VVX17" s="99">
        <f>VVW17*VVV17</f>
        <v>3437.85</v>
      </c>
      <c r="VVY17" s="99">
        <f>VVX17+VVU17</f>
        <v>6938.17</v>
      </c>
      <c r="VVZ17" s="94"/>
      <c r="VWA17" s="99">
        <f>VVY17+VVZ17</f>
        <v>6938.17</v>
      </c>
      <c r="VWC17" s="49">
        <v>10</v>
      </c>
      <c r="VWD17" s="94" t="s">
        <v>631</v>
      </c>
      <c r="VWE17" s="49">
        <v>372</v>
      </c>
      <c r="VWF17" s="49" t="s">
        <v>625</v>
      </c>
      <c r="VWG17" s="95" t="s">
        <v>632</v>
      </c>
      <c r="VWH17" s="49" t="s">
        <v>629</v>
      </c>
      <c r="VWI17" s="96">
        <v>167</v>
      </c>
      <c r="VWJ17" s="97">
        <v>20.96</v>
      </c>
      <c r="VWK17" s="99">
        <f>VWJ17*VWI17</f>
        <v>3500.32</v>
      </c>
      <c r="VWL17" s="94">
        <f>VWE17-VWI17</f>
        <v>205</v>
      </c>
      <c r="VWM17" s="97">
        <v>16.77</v>
      </c>
      <c r="VWN17" s="99">
        <f>VWM17*VWL17</f>
        <v>3437.85</v>
      </c>
      <c r="VWO17" s="99">
        <f>VWN17+VWK17</f>
        <v>6938.17</v>
      </c>
      <c r="VWP17" s="94"/>
      <c r="VWQ17" s="99">
        <f>VWO17+VWP17</f>
        <v>6938.17</v>
      </c>
      <c r="VWS17" s="49">
        <v>10</v>
      </c>
      <c r="VWT17" s="94" t="s">
        <v>631</v>
      </c>
      <c r="VWU17" s="49">
        <v>372</v>
      </c>
      <c r="VWV17" s="49" t="s">
        <v>625</v>
      </c>
      <c r="VWW17" s="95" t="s">
        <v>632</v>
      </c>
      <c r="VWX17" s="49" t="s">
        <v>629</v>
      </c>
      <c r="VWY17" s="96">
        <v>167</v>
      </c>
      <c r="VWZ17" s="97">
        <v>20.96</v>
      </c>
      <c r="VXA17" s="99">
        <f>VWZ17*VWY17</f>
        <v>3500.32</v>
      </c>
      <c r="VXB17" s="94">
        <f>VWU17-VWY17</f>
        <v>205</v>
      </c>
      <c r="VXC17" s="97">
        <v>16.77</v>
      </c>
      <c r="VXD17" s="99">
        <f>VXC17*VXB17</f>
        <v>3437.85</v>
      </c>
      <c r="VXE17" s="99">
        <f>VXD17+VXA17</f>
        <v>6938.17</v>
      </c>
      <c r="VXF17" s="94"/>
      <c r="VXG17" s="99">
        <f>VXE17+VXF17</f>
        <v>6938.17</v>
      </c>
      <c r="VXI17" s="49">
        <v>10</v>
      </c>
      <c r="VXJ17" s="94" t="s">
        <v>631</v>
      </c>
      <c r="VXK17" s="49">
        <v>372</v>
      </c>
      <c r="VXL17" s="49" t="s">
        <v>625</v>
      </c>
      <c r="VXM17" s="95" t="s">
        <v>632</v>
      </c>
      <c r="VXN17" s="49" t="s">
        <v>629</v>
      </c>
      <c r="VXO17" s="96">
        <v>167</v>
      </c>
      <c r="VXP17" s="97">
        <v>20.96</v>
      </c>
      <c r="VXQ17" s="99">
        <f>VXP17*VXO17</f>
        <v>3500.32</v>
      </c>
      <c r="VXR17" s="94">
        <f>VXK17-VXO17</f>
        <v>205</v>
      </c>
      <c r="VXS17" s="97">
        <v>16.77</v>
      </c>
      <c r="VXT17" s="99">
        <f>VXS17*VXR17</f>
        <v>3437.85</v>
      </c>
      <c r="VXU17" s="99">
        <f>VXT17+VXQ17</f>
        <v>6938.17</v>
      </c>
      <c r="VXV17" s="94"/>
      <c r="VXW17" s="99">
        <f>VXU17+VXV17</f>
        <v>6938.17</v>
      </c>
      <c r="VXY17" s="49">
        <v>10</v>
      </c>
      <c r="VXZ17" s="94" t="s">
        <v>631</v>
      </c>
      <c r="VYA17" s="49">
        <v>372</v>
      </c>
      <c r="VYB17" s="49" t="s">
        <v>625</v>
      </c>
      <c r="VYC17" s="95" t="s">
        <v>632</v>
      </c>
      <c r="VYD17" s="49" t="s">
        <v>629</v>
      </c>
      <c r="VYE17" s="96">
        <v>167</v>
      </c>
      <c r="VYF17" s="97">
        <v>20.96</v>
      </c>
      <c r="VYG17" s="99">
        <f>VYF17*VYE17</f>
        <v>3500.32</v>
      </c>
      <c r="VYH17" s="94">
        <f>VYA17-VYE17</f>
        <v>205</v>
      </c>
      <c r="VYI17" s="97">
        <v>16.77</v>
      </c>
      <c r="VYJ17" s="99">
        <f>VYI17*VYH17</f>
        <v>3437.85</v>
      </c>
      <c r="VYK17" s="99">
        <f>VYJ17+VYG17</f>
        <v>6938.17</v>
      </c>
      <c r="VYL17" s="94"/>
      <c r="VYM17" s="99">
        <f>VYK17+VYL17</f>
        <v>6938.17</v>
      </c>
      <c r="VYO17" s="49">
        <v>10</v>
      </c>
      <c r="VYP17" s="94" t="s">
        <v>631</v>
      </c>
      <c r="VYQ17" s="49">
        <v>372</v>
      </c>
      <c r="VYR17" s="49" t="s">
        <v>625</v>
      </c>
      <c r="VYS17" s="95" t="s">
        <v>632</v>
      </c>
      <c r="VYT17" s="49" t="s">
        <v>629</v>
      </c>
      <c r="VYU17" s="96">
        <v>167</v>
      </c>
      <c r="VYV17" s="97">
        <v>20.96</v>
      </c>
      <c r="VYW17" s="99">
        <f>VYV17*VYU17</f>
        <v>3500.32</v>
      </c>
      <c r="VYX17" s="94">
        <f>VYQ17-VYU17</f>
        <v>205</v>
      </c>
      <c r="VYY17" s="97">
        <v>16.77</v>
      </c>
      <c r="VYZ17" s="99">
        <f>VYY17*VYX17</f>
        <v>3437.85</v>
      </c>
      <c r="VZA17" s="99">
        <f>VYZ17+VYW17</f>
        <v>6938.17</v>
      </c>
      <c r="VZB17" s="94"/>
      <c r="VZC17" s="99">
        <f>VZA17+VZB17</f>
        <v>6938.17</v>
      </c>
      <c r="VZE17" s="49">
        <v>10</v>
      </c>
      <c r="VZF17" s="94" t="s">
        <v>631</v>
      </c>
      <c r="VZG17" s="49">
        <v>372</v>
      </c>
      <c r="VZH17" s="49" t="s">
        <v>625</v>
      </c>
      <c r="VZI17" s="95" t="s">
        <v>632</v>
      </c>
      <c r="VZJ17" s="49" t="s">
        <v>629</v>
      </c>
      <c r="VZK17" s="96">
        <v>167</v>
      </c>
      <c r="VZL17" s="97">
        <v>20.96</v>
      </c>
      <c r="VZM17" s="99">
        <f>VZL17*VZK17</f>
        <v>3500.32</v>
      </c>
      <c r="VZN17" s="94">
        <f>VZG17-VZK17</f>
        <v>205</v>
      </c>
      <c r="VZO17" s="97">
        <v>16.77</v>
      </c>
      <c r="VZP17" s="99">
        <f>VZO17*VZN17</f>
        <v>3437.85</v>
      </c>
      <c r="VZQ17" s="99">
        <f>VZP17+VZM17</f>
        <v>6938.17</v>
      </c>
      <c r="VZR17" s="94"/>
      <c r="VZS17" s="99">
        <f>VZQ17+VZR17</f>
        <v>6938.17</v>
      </c>
      <c r="VZU17" s="49">
        <v>10</v>
      </c>
      <c r="VZV17" s="94" t="s">
        <v>631</v>
      </c>
      <c r="VZW17" s="49">
        <v>372</v>
      </c>
      <c r="VZX17" s="49" t="s">
        <v>625</v>
      </c>
      <c r="VZY17" s="95" t="s">
        <v>632</v>
      </c>
      <c r="VZZ17" s="49" t="s">
        <v>629</v>
      </c>
      <c r="WAA17" s="96">
        <v>167</v>
      </c>
      <c r="WAB17" s="97">
        <v>20.96</v>
      </c>
      <c r="WAC17" s="99">
        <f>WAB17*WAA17</f>
        <v>3500.32</v>
      </c>
      <c r="WAD17" s="94">
        <f>VZW17-WAA17</f>
        <v>205</v>
      </c>
      <c r="WAE17" s="97">
        <v>16.77</v>
      </c>
      <c r="WAF17" s="99">
        <f>WAE17*WAD17</f>
        <v>3437.85</v>
      </c>
      <c r="WAG17" s="99">
        <f>WAF17+WAC17</f>
        <v>6938.17</v>
      </c>
      <c r="WAH17" s="94"/>
      <c r="WAI17" s="99">
        <f>WAG17+WAH17</f>
        <v>6938.17</v>
      </c>
      <c r="WAK17" s="49">
        <v>10</v>
      </c>
      <c r="WAL17" s="94" t="s">
        <v>631</v>
      </c>
      <c r="WAM17" s="49">
        <v>372</v>
      </c>
      <c r="WAN17" s="49" t="s">
        <v>625</v>
      </c>
      <c r="WAO17" s="95" t="s">
        <v>632</v>
      </c>
      <c r="WAP17" s="49" t="s">
        <v>629</v>
      </c>
      <c r="WAQ17" s="96">
        <v>167</v>
      </c>
      <c r="WAR17" s="97">
        <v>20.96</v>
      </c>
      <c r="WAS17" s="99">
        <f>WAR17*WAQ17</f>
        <v>3500.32</v>
      </c>
      <c r="WAT17" s="94">
        <f>WAM17-WAQ17</f>
        <v>205</v>
      </c>
      <c r="WAU17" s="97">
        <v>16.77</v>
      </c>
      <c r="WAV17" s="99">
        <f>WAU17*WAT17</f>
        <v>3437.85</v>
      </c>
      <c r="WAW17" s="99">
        <f>WAV17+WAS17</f>
        <v>6938.17</v>
      </c>
      <c r="WAX17" s="94"/>
      <c r="WAY17" s="99">
        <f>WAW17+WAX17</f>
        <v>6938.17</v>
      </c>
      <c r="WBA17" s="49">
        <v>10</v>
      </c>
      <c r="WBB17" s="94" t="s">
        <v>631</v>
      </c>
      <c r="WBC17" s="49">
        <v>372</v>
      </c>
      <c r="WBD17" s="49" t="s">
        <v>625</v>
      </c>
      <c r="WBE17" s="95" t="s">
        <v>632</v>
      </c>
      <c r="WBF17" s="49" t="s">
        <v>629</v>
      </c>
      <c r="WBG17" s="96">
        <v>167</v>
      </c>
      <c r="WBH17" s="97">
        <v>20.96</v>
      </c>
      <c r="WBI17" s="99">
        <f>WBH17*WBG17</f>
        <v>3500.32</v>
      </c>
      <c r="WBJ17" s="94">
        <f>WBC17-WBG17</f>
        <v>205</v>
      </c>
      <c r="WBK17" s="97">
        <v>16.77</v>
      </c>
      <c r="WBL17" s="99">
        <f>WBK17*WBJ17</f>
        <v>3437.85</v>
      </c>
      <c r="WBM17" s="99">
        <f>WBL17+WBI17</f>
        <v>6938.17</v>
      </c>
      <c r="WBN17" s="94"/>
      <c r="WBO17" s="99">
        <f>WBM17+WBN17</f>
        <v>6938.17</v>
      </c>
      <c r="WBQ17" s="49">
        <v>10</v>
      </c>
      <c r="WBR17" s="94" t="s">
        <v>631</v>
      </c>
      <c r="WBS17" s="49">
        <v>372</v>
      </c>
      <c r="WBT17" s="49" t="s">
        <v>625</v>
      </c>
      <c r="WBU17" s="95" t="s">
        <v>632</v>
      </c>
      <c r="WBV17" s="49" t="s">
        <v>629</v>
      </c>
      <c r="WBW17" s="96">
        <v>167</v>
      </c>
      <c r="WBX17" s="97">
        <v>20.96</v>
      </c>
      <c r="WBY17" s="99">
        <f>WBX17*WBW17</f>
        <v>3500.32</v>
      </c>
      <c r="WBZ17" s="94">
        <f>WBS17-WBW17</f>
        <v>205</v>
      </c>
      <c r="WCA17" s="97">
        <v>16.77</v>
      </c>
      <c r="WCB17" s="99">
        <f>WCA17*WBZ17</f>
        <v>3437.85</v>
      </c>
      <c r="WCC17" s="99">
        <f>WCB17+WBY17</f>
        <v>6938.17</v>
      </c>
      <c r="WCD17" s="94"/>
      <c r="WCE17" s="99">
        <f>WCC17+WCD17</f>
        <v>6938.17</v>
      </c>
      <c r="WCG17" s="49">
        <v>10</v>
      </c>
      <c r="WCH17" s="94" t="s">
        <v>631</v>
      </c>
      <c r="WCI17" s="49">
        <v>372</v>
      </c>
      <c r="WCJ17" s="49" t="s">
        <v>625</v>
      </c>
      <c r="WCK17" s="95" t="s">
        <v>632</v>
      </c>
      <c r="WCL17" s="49" t="s">
        <v>629</v>
      </c>
      <c r="WCM17" s="96">
        <v>167</v>
      </c>
      <c r="WCN17" s="97">
        <v>20.96</v>
      </c>
      <c r="WCO17" s="99">
        <f>WCN17*WCM17</f>
        <v>3500.32</v>
      </c>
      <c r="WCP17" s="94">
        <f>WCI17-WCM17</f>
        <v>205</v>
      </c>
      <c r="WCQ17" s="97">
        <v>16.77</v>
      </c>
      <c r="WCR17" s="99">
        <f>WCQ17*WCP17</f>
        <v>3437.85</v>
      </c>
      <c r="WCS17" s="99">
        <f>WCR17+WCO17</f>
        <v>6938.17</v>
      </c>
      <c r="WCT17" s="94"/>
      <c r="WCU17" s="99">
        <f>WCS17+WCT17</f>
        <v>6938.17</v>
      </c>
      <c r="WCW17" s="49">
        <v>10</v>
      </c>
      <c r="WCX17" s="94" t="s">
        <v>631</v>
      </c>
      <c r="WCY17" s="49">
        <v>372</v>
      </c>
      <c r="WCZ17" s="49" t="s">
        <v>625</v>
      </c>
      <c r="WDA17" s="95" t="s">
        <v>632</v>
      </c>
      <c r="WDB17" s="49" t="s">
        <v>629</v>
      </c>
      <c r="WDC17" s="96">
        <v>167</v>
      </c>
      <c r="WDD17" s="97">
        <v>20.96</v>
      </c>
      <c r="WDE17" s="99">
        <f>WDD17*WDC17</f>
        <v>3500.32</v>
      </c>
      <c r="WDF17" s="94">
        <f>WCY17-WDC17</f>
        <v>205</v>
      </c>
      <c r="WDG17" s="97">
        <v>16.77</v>
      </c>
      <c r="WDH17" s="99">
        <f>WDG17*WDF17</f>
        <v>3437.85</v>
      </c>
      <c r="WDI17" s="99">
        <f>WDH17+WDE17</f>
        <v>6938.17</v>
      </c>
      <c r="WDJ17" s="94"/>
      <c r="WDK17" s="99">
        <f>WDI17+WDJ17</f>
        <v>6938.17</v>
      </c>
      <c r="WDM17" s="49">
        <v>10</v>
      </c>
      <c r="WDN17" s="94" t="s">
        <v>631</v>
      </c>
      <c r="WDO17" s="49">
        <v>372</v>
      </c>
      <c r="WDP17" s="49" t="s">
        <v>625</v>
      </c>
      <c r="WDQ17" s="95" t="s">
        <v>632</v>
      </c>
      <c r="WDR17" s="49" t="s">
        <v>629</v>
      </c>
      <c r="WDS17" s="96">
        <v>167</v>
      </c>
      <c r="WDT17" s="97">
        <v>20.96</v>
      </c>
      <c r="WDU17" s="99">
        <f>WDT17*WDS17</f>
        <v>3500.32</v>
      </c>
      <c r="WDV17" s="94">
        <f>WDO17-WDS17</f>
        <v>205</v>
      </c>
      <c r="WDW17" s="97">
        <v>16.77</v>
      </c>
      <c r="WDX17" s="99">
        <f>WDW17*WDV17</f>
        <v>3437.85</v>
      </c>
      <c r="WDY17" s="99">
        <f>WDX17+WDU17</f>
        <v>6938.17</v>
      </c>
      <c r="WDZ17" s="94"/>
      <c r="WEA17" s="99">
        <f>WDY17+WDZ17</f>
        <v>6938.17</v>
      </c>
      <c r="WEC17" s="49">
        <v>10</v>
      </c>
      <c r="WED17" s="94" t="s">
        <v>631</v>
      </c>
      <c r="WEE17" s="49">
        <v>372</v>
      </c>
      <c r="WEF17" s="49" t="s">
        <v>625</v>
      </c>
      <c r="WEG17" s="95" t="s">
        <v>632</v>
      </c>
      <c r="WEH17" s="49" t="s">
        <v>629</v>
      </c>
      <c r="WEI17" s="96">
        <v>167</v>
      </c>
      <c r="WEJ17" s="97">
        <v>20.96</v>
      </c>
      <c r="WEK17" s="99">
        <f>WEJ17*WEI17</f>
        <v>3500.32</v>
      </c>
      <c r="WEL17" s="94">
        <f>WEE17-WEI17</f>
        <v>205</v>
      </c>
      <c r="WEM17" s="97">
        <v>16.77</v>
      </c>
      <c r="WEN17" s="99">
        <f>WEM17*WEL17</f>
        <v>3437.85</v>
      </c>
      <c r="WEO17" s="99">
        <f>WEN17+WEK17</f>
        <v>6938.17</v>
      </c>
      <c r="WEP17" s="94"/>
      <c r="WEQ17" s="99">
        <f>WEO17+WEP17</f>
        <v>6938.17</v>
      </c>
      <c r="WES17" s="49">
        <v>10</v>
      </c>
      <c r="WET17" s="94" t="s">
        <v>631</v>
      </c>
      <c r="WEU17" s="49">
        <v>372</v>
      </c>
      <c r="WEV17" s="49" t="s">
        <v>625</v>
      </c>
      <c r="WEW17" s="95" t="s">
        <v>632</v>
      </c>
      <c r="WEX17" s="49" t="s">
        <v>629</v>
      </c>
      <c r="WEY17" s="96">
        <v>167</v>
      </c>
      <c r="WEZ17" s="97">
        <v>20.96</v>
      </c>
      <c r="WFA17" s="99">
        <f>WEZ17*WEY17</f>
        <v>3500.32</v>
      </c>
      <c r="WFB17" s="94">
        <f>WEU17-WEY17</f>
        <v>205</v>
      </c>
      <c r="WFC17" s="97">
        <v>16.77</v>
      </c>
      <c r="WFD17" s="99">
        <f>WFC17*WFB17</f>
        <v>3437.85</v>
      </c>
      <c r="WFE17" s="99">
        <f>WFD17+WFA17</f>
        <v>6938.17</v>
      </c>
      <c r="WFF17" s="94"/>
      <c r="WFG17" s="99">
        <f>WFE17+WFF17</f>
        <v>6938.17</v>
      </c>
      <c r="WFI17" s="49">
        <v>10</v>
      </c>
      <c r="WFJ17" s="94" t="s">
        <v>631</v>
      </c>
      <c r="WFK17" s="49">
        <v>372</v>
      </c>
      <c r="WFL17" s="49" t="s">
        <v>625</v>
      </c>
      <c r="WFM17" s="95" t="s">
        <v>632</v>
      </c>
      <c r="WFN17" s="49" t="s">
        <v>629</v>
      </c>
      <c r="WFO17" s="96">
        <v>167</v>
      </c>
      <c r="WFP17" s="97">
        <v>20.96</v>
      </c>
      <c r="WFQ17" s="99">
        <f>WFP17*WFO17</f>
        <v>3500.32</v>
      </c>
      <c r="WFR17" s="94">
        <f>WFK17-WFO17</f>
        <v>205</v>
      </c>
      <c r="WFS17" s="97">
        <v>16.77</v>
      </c>
      <c r="WFT17" s="99">
        <f>WFS17*WFR17</f>
        <v>3437.85</v>
      </c>
      <c r="WFU17" s="99">
        <f>WFT17+WFQ17</f>
        <v>6938.17</v>
      </c>
      <c r="WFV17" s="94"/>
      <c r="WFW17" s="99">
        <f>WFU17+WFV17</f>
        <v>6938.17</v>
      </c>
      <c r="WFY17" s="49">
        <v>10</v>
      </c>
      <c r="WFZ17" s="94" t="s">
        <v>631</v>
      </c>
      <c r="WGA17" s="49">
        <v>372</v>
      </c>
      <c r="WGB17" s="49" t="s">
        <v>625</v>
      </c>
      <c r="WGC17" s="95" t="s">
        <v>632</v>
      </c>
      <c r="WGD17" s="49" t="s">
        <v>629</v>
      </c>
      <c r="WGE17" s="96">
        <v>167</v>
      </c>
      <c r="WGF17" s="97">
        <v>20.96</v>
      </c>
      <c r="WGG17" s="99">
        <f>WGF17*WGE17</f>
        <v>3500.32</v>
      </c>
      <c r="WGH17" s="94">
        <f>WGA17-WGE17</f>
        <v>205</v>
      </c>
      <c r="WGI17" s="97">
        <v>16.77</v>
      </c>
      <c r="WGJ17" s="99">
        <f>WGI17*WGH17</f>
        <v>3437.85</v>
      </c>
      <c r="WGK17" s="99">
        <f>WGJ17+WGG17</f>
        <v>6938.17</v>
      </c>
      <c r="WGL17" s="94"/>
      <c r="WGM17" s="99">
        <f>WGK17+WGL17</f>
        <v>6938.17</v>
      </c>
      <c r="WGO17" s="49">
        <v>10</v>
      </c>
      <c r="WGP17" s="94" t="s">
        <v>631</v>
      </c>
      <c r="WGQ17" s="49">
        <v>372</v>
      </c>
      <c r="WGR17" s="49" t="s">
        <v>625</v>
      </c>
      <c r="WGS17" s="95" t="s">
        <v>632</v>
      </c>
      <c r="WGT17" s="49" t="s">
        <v>629</v>
      </c>
      <c r="WGU17" s="96">
        <v>167</v>
      </c>
      <c r="WGV17" s="97">
        <v>20.96</v>
      </c>
      <c r="WGW17" s="99">
        <f>WGV17*WGU17</f>
        <v>3500.32</v>
      </c>
      <c r="WGX17" s="94">
        <f>WGQ17-WGU17</f>
        <v>205</v>
      </c>
      <c r="WGY17" s="97">
        <v>16.77</v>
      </c>
      <c r="WGZ17" s="99">
        <f>WGY17*WGX17</f>
        <v>3437.85</v>
      </c>
      <c r="WHA17" s="99">
        <f>WGZ17+WGW17</f>
        <v>6938.17</v>
      </c>
      <c r="WHB17" s="94"/>
      <c r="WHC17" s="99">
        <f>WHA17+WHB17</f>
        <v>6938.17</v>
      </c>
      <c r="WHE17" s="49">
        <v>10</v>
      </c>
      <c r="WHF17" s="94" t="s">
        <v>631</v>
      </c>
      <c r="WHG17" s="49">
        <v>372</v>
      </c>
      <c r="WHH17" s="49" t="s">
        <v>625</v>
      </c>
      <c r="WHI17" s="95" t="s">
        <v>632</v>
      </c>
      <c r="WHJ17" s="49" t="s">
        <v>629</v>
      </c>
      <c r="WHK17" s="96">
        <v>167</v>
      </c>
      <c r="WHL17" s="97">
        <v>20.96</v>
      </c>
      <c r="WHM17" s="99">
        <f>WHL17*WHK17</f>
        <v>3500.32</v>
      </c>
      <c r="WHN17" s="94">
        <f>WHG17-WHK17</f>
        <v>205</v>
      </c>
      <c r="WHO17" s="97">
        <v>16.77</v>
      </c>
      <c r="WHP17" s="99">
        <f>WHO17*WHN17</f>
        <v>3437.85</v>
      </c>
      <c r="WHQ17" s="99">
        <f>WHP17+WHM17</f>
        <v>6938.17</v>
      </c>
      <c r="WHR17" s="94"/>
      <c r="WHS17" s="99">
        <f>WHQ17+WHR17</f>
        <v>6938.17</v>
      </c>
      <c r="WHU17" s="49">
        <v>10</v>
      </c>
      <c r="WHV17" s="94" t="s">
        <v>631</v>
      </c>
      <c r="WHW17" s="49">
        <v>372</v>
      </c>
      <c r="WHX17" s="49" t="s">
        <v>625</v>
      </c>
      <c r="WHY17" s="95" t="s">
        <v>632</v>
      </c>
      <c r="WHZ17" s="49" t="s">
        <v>629</v>
      </c>
      <c r="WIA17" s="96">
        <v>167</v>
      </c>
      <c r="WIB17" s="97">
        <v>20.96</v>
      </c>
      <c r="WIC17" s="99">
        <f>WIB17*WIA17</f>
        <v>3500.32</v>
      </c>
      <c r="WID17" s="94">
        <f>WHW17-WIA17</f>
        <v>205</v>
      </c>
      <c r="WIE17" s="97">
        <v>16.77</v>
      </c>
      <c r="WIF17" s="99">
        <f>WIE17*WID17</f>
        <v>3437.85</v>
      </c>
      <c r="WIG17" s="99">
        <f>WIF17+WIC17</f>
        <v>6938.17</v>
      </c>
      <c r="WIH17" s="94"/>
      <c r="WII17" s="99">
        <f>WIG17+WIH17</f>
        <v>6938.17</v>
      </c>
      <c r="WIK17" s="49">
        <v>10</v>
      </c>
      <c r="WIL17" s="94" t="s">
        <v>631</v>
      </c>
      <c r="WIM17" s="49">
        <v>372</v>
      </c>
      <c r="WIN17" s="49" t="s">
        <v>625</v>
      </c>
      <c r="WIO17" s="95" t="s">
        <v>632</v>
      </c>
      <c r="WIP17" s="49" t="s">
        <v>629</v>
      </c>
      <c r="WIQ17" s="96">
        <v>167</v>
      </c>
      <c r="WIR17" s="97">
        <v>20.96</v>
      </c>
      <c r="WIS17" s="99">
        <f>WIR17*WIQ17</f>
        <v>3500.32</v>
      </c>
      <c r="WIT17" s="94">
        <f>WIM17-WIQ17</f>
        <v>205</v>
      </c>
      <c r="WIU17" s="97">
        <v>16.77</v>
      </c>
      <c r="WIV17" s="99">
        <f>WIU17*WIT17</f>
        <v>3437.85</v>
      </c>
      <c r="WIW17" s="99">
        <f>WIV17+WIS17</f>
        <v>6938.17</v>
      </c>
      <c r="WIX17" s="94"/>
      <c r="WIY17" s="99">
        <f>WIW17+WIX17</f>
        <v>6938.17</v>
      </c>
      <c r="WJA17" s="49">
        <v>10</v>
      </c>
      <c r="WJB17" s="94" t="s">
        <v>631</v>
      </c>
      <c r="WJC17" s="49">
        <v>372</v>
      </c>
      <c r="WJD17" s="49" t="s">
        <v>625</v>
      </c>
      <c r="WJE17" s="95" t="s">
        <v>632</v>
      </c>
      <c r="WJF17" s="49" t="s">
        <v>629</v>
      </c>
      <c r="WJG17" s="96">
        <v>167</v>
      </c>
      <c r="WJH17" s="97">
        <v>20.96</v>
      </c>
      <c r="WJI17" s="99">
        <f>WJH17*WJG17</f>
        <v>3500.32</v>
      </c>
      <c r="WJJ17" s="94">
        <f>WJC17-WJG17</f>
        <v>205</v>
      </c>
      <c r="WJK17" s="97">
        <v>16.77</v>
      </c>
      <c r="WJL17" s="99">
        <f>WJK17*WJJ17</f>
        <v>3437.85</v>
      </c>
      <c r="WJM17" s="99">
        <f>WJL17+WJI17</f>
        <v>6938.17</v>
      </c>
      <c r="WJN17" s="94"/>
      <c r="WJO17" s="99">
        <f>WJM17+WJN17</f>
        <v>6938.17</v>
      </c>
      <c r="WJQ17" s="49">
        <v>10</v>
      </c>
      <c r="WJR17" s="94" t="s">
        <v>631</v>
      </c>
      <c r="WJS17" s="49">
        <v>372</v>
      </c>
      <c r="WJT17" s="49" t="s">
        <v>625</v>
      </c>
      <c r="WJU17" s="95" t="s">
        <v>632</v>
      </c>
      <c r="WJV17" s="49" t="s">
        <v>629</v>
      </c>
      <c r="WJW17" s="96">
        <v>167</v>
      </c>
      <c r="WJX17" s="97">
        <v>20.96</v>
      </c>
      <c r="WJY17" s="99">
        <f>WJX17*WJW17</f>
        <v>3500.32</v>
      </c>
      <c r="WJZ17" s="94">
        <f>WJS17-WJW17</f>
        <v>205</v>
      </c>
      <c r="WKA17" s="97">
        <v>16.77</v>
      </c>
      <c r="WKB17" s="99">
        <f>WKA17*WJZ17</f>
        <v>3437.85</v>
      </c>
      <c r="WKC17" s="99">
        <f>WKB17+WJY17</f>
        <v>6938.17</v>
      </c>
      <c r="WKD17" s="94"/>
      <c r="WKE17" s="99">
        <f>WKC17+WKD17</f>
        <v>6938.17</v>
      </c>
      <c r="WKG17" s="49">
        <v>10</v>
      </c>
      <c r="WKH17" s="94" t="s">
        <v>631</v>
      </c>
      <c r="WKI17" s="49">
        <v>372</v>
      </c>
      <c r="WKJ17" s="49" t="s">
        <v>625</v>
      </c>
      <c r="WKK17" s="95" t="s">
        <v>632</v>
      </c>
      <c r="WKL17" s="49" t="s">
        <v>629</v>
      </c>
      <c r="WKM17" s="96">
        <v>167</v>
      </c>
      <c r="WKN17" s="97">
        <v>20.96</v>
      </c>
      <c r="WKO17" s="99">
        <f>WKN17*WKM17</f>
        <v>3500.32</v>
      </c>
      <c r="WKP17" s="94">
        <f>WKI17-WKM17</f>
        <v>205</v>
      </c>
      <c r="WKQ17" s="97">
        <v>16.77</v>
      </c>
      <c r="WKR17" s="99">
        <f>WKQ17*WKP17</f>
        <v>3437.85</v>
      </c>
      <c r="WKS17" s="99">
        <f>WKR17+WKO17</f>
        <v>6938.17</v>
      </c>
      <c r="WKT17" s="94"/>
      <c r="WKU17" s="99">
        <f>WKS17+WKT17</f>
        <v>6938.17</v>
      </c>
      <c r="WKW17" s="49">
        <v>10</v>
      </c>
      <c r="WKX17" s="94" t="s">
        <v>631</v>
      </c>
      <c r="WKY17" s="49">
        <v>372</v>
      </c>
      <c r="WKZ17" s="49" t="s">
        <v>625</v>
      </c>
      <c r="WLA17" s="95" t="s">
        <v>632</v>
      </c>
      <c r="WLB17" s="49" t="s">
        <v>629</v>
      </c>
      <c r="WLC17" s="96">
        <v>167</v>
      </c>
      <c r="WLD17" s="97">
        <v>20.96</v>
      </c>
      <c r="WLE17" s="99">
        <f>WLD17*WLC17</f>
        <v>3500.32</v>
      </c>
      <c r="WLF17" s="94">
        <f>WKY17-WLC17</f>
        <v>205</v>
      </c>
      <c r="WLG17" s="97">
        <v>16.77</v>
      </c>
      <c r="WLH17" s="99">
        <f>WLG17*WLF17</f>
        <v>3437.85</v>
      </c>
      <c r="WLI17" s="99">
        <f>WLH17+WLE17</f>
        <v>6938.17</v>
      </c>
      <c r="WLJ17" s="94"/>
      <c r="WLK17" s="99">
        <f>WLI17+WLJ17</f>
        <v>6938.17</v>
      </c>
      <c r="WLM17" s="49">
        <v>10</v>
      </c>
      <c r="WLN17" s="94" t="s">
        <v>631</v>
      </c>
      <c r="WLO17" s="49">
        <v>372</v>
      </c>
      <c r="WLP17" s="49" t="s">
        <v>625</v>
      </c>
      <c r="WLQ17" s="95" t="s">
        <v>632</v>
      </c>
      <c r="WLR17" s="49" t="s">
        <v>629</v>
      </c>
      <c r="WLS17" s="96">
        <v>167</v>
      </c>
      <c r="WLT17" s="97">
        <v>20.96</v>
      </c>
      <c r="WLU17" s="99">
        <f>WLT17*WLS17</f>
        <v>3500.32</v>
      </c>
      <c r="WLV17" s="94">
        <f>WLO17-WLS17</f>
        <v>205</v>
      </c>
      <c r="WLW17" s="97">
        <v>16.77</v>
      </c>
      <c r="WLX17" s="99">
        <f>WLW17*WLV17</f>
        <v>3437.85</v>
      </c>
      <c r="WLY17" s="99">
        <f>WLX17+WLU17</f>
        <v>6938.17</v>
      </c>
      <c r="WLZ17" s="94"/>
      <c r="WMA17" s="99">
        <f>WLY17+WLZ17</f>
        <v>6938.17</v>
      </c>
      <c r="WMC17" s="49">
        <v>10</v>
      </c>
      <c r="WMD17" s="94" t="s">
        <v>631</v>
      </c>
      <c r="WME17" s="49">
        <v>372</v>
      </c>
      <c r="WMF17" s="49" t="s">
        <v>625</v>
      </c>
      <c r="WMG17" s="95" t="s">
        <v>632</v>
      </c>
      <c r="WMH17" s="49" t="s">
        <v>629</v>
      </c>
      <c r="WMI17" s="96">
        <v>167</v>
      </c>
      <c r="WMJ17" s="97">
        <v>20.96</v>
      </c>
      <c r="WMK17" s="99">
        <f>WMJ17*WMI17</f>
        <v>3500.32</v>
      </c>
      <c r="WML17" s="94">
        <f>WME17-WMI17</f>
        <v>205</v>
      </c>
      <c r="WMM17" s="97">
        <v>16.77</v>
      </c>
      <c r="WMN17" s="99">
        <f>WMM17*WML17</f>
        <v>3437.85</v>
      </c>
      <c r="WMO17" s="99">
        <f>WMN17+WMK17</f>
        <v>6938.17</v>
      </c>
      <c r="WMP17" s="94"/>
      <c r="WMQ17" s="99">
        <f>WMO17+WMP17</f>
        <v>6938.17</v>
      </c>
      <c r="WMS17" s="49">
        <v>10</v>
      </c>
      <c r="WMT17" s="94" t="s">
        <v>631</v>
      </c>
      <c r="WMU17" s="49">
        <v>372</v>
      </c>
      <c r="WMV17" s="49" t="s">
        <v>625</v>
      </c>
      <c r="WMW17" s="95" t="s">
        <v>632</v>
      </c>
      <c r="WMX17" s="49" t="s">
        <v>629</v>
      </c>
      <c r="WMY17" s="96">
        <v>167</v>
      </c>
      <c r="WMZ17" s="97">
        <v>20.96</v>
      </c>
      <c r="WNA17" s="99">
        <f>WMZ17*WMY17</f>
        <v>3500.32</v>
      </c>
      <c r="WNB17" s="94">
        <f>WMU17-WMY17</f>
        <v>205</v>
      </c>
      <c r="WNC17" s="97">
        <v>16.77</v>
      </c>
      <c r="WND17" s="99">
        <f>WNC17*WNB17</f>
        <v>3437.85</v>
      </c>
      <c r="WNE17" s="99">
        <f>WND17+WNA17</f>
        <v>6938.17</v>
      </c>
      <c r="WNF17" s="94"/>
      <c r="WNG17" s="99">
        <f>WNE17+WNF17</f>
        <v>6938.17</v>
      </c>
      <c r="WNI17" s="49">
        <v>10</v>
      </c>
      <c r="WNJ17" s="94" t="s">
        <v>631</v>
      </c>
      <c r="WNK17" s="49">
        <v>372</v>
      </c>
      <c r="WNL17" s="49" t="s">
        <v>625</v>
      </c>
      <c r="WNM17" s="95" t="s">
        <v>632</v>
      </c>
      <c r="WNN17" s="49" t="s">
        <v>629</v>
      </c>
      <c r="WNO17" s="96">
        <v>167</v>
      </c>
      <c r="WNP17" s="97">
        <v>20.96</v>
      </c>
      <c r="WNQ17" s="99">
        <f>WNP17*WNO17</f>
        <v>3500.32</v>
      </c>
      <c r="WNR17" s="94">
        <f>WNK17-WNO17</f>
        <v>205</v>
      </c>
      <c r="WNS17" s="97">
        <v>16.77</v>
      </c>
      <c r="WNT17" s="99">
        <f>WNS17*WNR17</f>
        <v>3437.85</v>
      </c>
      <c r="WNU17" s="99">
        <f>WNT17+WNQ17</f>
        <v>6938.17</v>
      </c>
      <c r="WNV17" s="94"/>
      <c r="WNW17" s="99">
        <f>WNU17+WNV17</f>
        <v>6938.17</v>
      </c>
      <c r="WNY17" s="49">
        <v>10</v>
      </c>
      <c r="WNZ17" s="94" t="s">
        <v>631</v>
      </c>
      <c r="WOA17" s="49">
        <v>372</v>
      </c>
      <c r="WOB17" s="49" t="s">
        <v>625</v>
      </c>
      <c r="WOC17" s="95" t="s">
        <v>632</v>
      </c>
      <c r="WOD17" s="49" t="s">
        <v>629</v>
      </c>
      <c r="WOE17" s="96">
        <v>167</v>
      </c>
      <c r="WOF17" s="97">
        <v>20.96</v>
      </c>
      <c r="WOG17" s="99">
        <f>WOF17*WOE17</f>
        <v>3500.32</v>
      </c>
      <c r="WOH17" s="94">
        <f>WOA17-WOE17</f>
        <v>205</v>
      </c>
      <c r="WOI17" s="97">
        <v>16.77</v>
      </c>
      <c r="WOJ17" s="99">
        <f>WOI17*WOH17</f>
        <v>3437.85</v>
      </c>
      <c r="WOK17" s="99">
        <f>WOJ17+WOG17</f>
        <v>6938.17</v>
      </c>
      <c r="WOL17" s="94"/>
      <c r="WOM17" s="99">
        <f>WOK17+WOL17</f>
        <v>6938.17</v>
      </c>
      <c r="WOO17" s="49">
        <v>10</v>
      </c>
      <c r="WOP17" s="94" t="s">
        <v>631</v>
      </c>
      <c r="WOQ17" s="49">
        <v>372</v>
      </c>
      <c r="WOR17" s="49" t="s">
        <v>625</v>
      </c>
      <c r="WOS17" s="95" t="s">
        <v>632</v>
      </c>
      <c r="WOT17" s="49" t="s">
        <v>629</v>
      </c>
      <c r="WOU17" s="96">
        <v>167</v>
      </c>
      <c r="WOV17" s="97">
        <v>20.96</v>
      </c>
      <c r="WOW17" s="99">
        <f>WOV17*WOU17</f>
        <v>3500.32</v>
      </c>
      <c r="WOX17" s="94">
        <f>WOQ17-WOU17</f>
        <v>205</v>
      </c>
      <c r="WOY17" s="97">
        <v>16.77</v>
      </c>
      <c r="WOZ17" s="99">
        <f>WOY17*WOX17</f>
        <v>3437.85</v>
      </c>
      <c r="WPA17" s="99">
        <f>WOZ17+WOW17</f>
        <v>6938.17</v>
      </c>
      <c r="WPB17" s="94"/>
      <c r="WPC17" s="99">
        <f>WPA17+WPB17</f>
        <v>6938.17</v>
      </c>
      <c r="WPE17" s="49">
        <v>10</v>
      </c>
      <c r="WPF17" s="94" t="s">
        <v>631</v>
      </c>
      <c r="WPG17" s="49">
        <v>372</v>
      </c>
      <c r="WPH17" s="49" t="s">
        <v>625</v>
      </c>
      <c r="WPI17" s="95" t="s">
        <v>632</v>
      </c>
      <c r="WPJ17" s="49" t="s">
        <v>629</v>
      </c>
      <c r="WPK17" s="96">
        <v>167</v>
      </c>
      <c r="WPL17" s="97">
        <v>20.96</v>
      </c>
      <c r="WPM17" s="99">
        <f>WPL17*WPK17</f>
        <v>3500.32</v>
      </c>
      <c r="WPN17" s="94">
        <f>WPG17-WPK17</f>
        <v>205</v>
      </c>
      <c r="WPO17" s="97">
        <v>16.77</v>
      </c>
      <c r="WPP17" s="99">
        <f>WPO17*WPN17</f>
        <v>3437.85</v>
      </c>
      <c r="WPQ17" s="99">
        <f>WPP17+WPM17</f>
        <v>6938.17</v>
      </c>
      <c r="WPR17" s="94"/>
      <c r="WPS17" s="99">
        <f>WPQ17+WPR17</f>
        <v>6938.17</v>
      </c>
      <c r="WPU17" s="49">
        <v>10</v>
      </c>
      <c r="WPV17" s="94" t="s">
        <v>631</v>
      </c>
      <c r="WPW17" s="49">
        <v>372</v>
      </c>
      <c r="WPX17" s="49" t="s">
        <v>625</v>
      </c>
      <c r="WPY17" s="95" t="s">
        <v>632</v>
      </c>
      <c r="WPZ17" s="49" t="s">
        <v>629</v>
      </c>
      <c r="WQA17" s="96">
        <v>167</v>
      </c>
      <c r="WQB17" s="97">
        <v>20.96</v>
      </c>
      <c r="WQC17" s="99">
        <f>WQB17*WQA17</f>
        <v>3500.32</v>
      </c>
      <c r="WQD17" s="94">
        <f>WPW17-WQA17</f>
        <v>205</v>
      </c>
      <c r="WQE17" s="97">
        <v>16.77</v>
      </c>
      <c r="WQF17" s="99">
        <f>WQE17*WQD17</f>
        <v>3437.85</v>
      </c>
      <c r="WQG17" s="99">
        <f>WQF17+WQC17</f>
        <v>6938.17</v>
      </c>
      <c r="WQH17" s="94"/>
      <c r="WQI17" s="99">
        <f>WQG17+WQH17</f>
        <v>6938.17</v>
      </c>
      <c r="WQK17" s="49">
        <v>10</v>
      </c>
      <c r="WQL17" s="94" t="s">
        <v>631</v>
      </c>
      <c r="WQM17" s="49">
        <v>372</v>
      </c>
      <c r="WQN17" s="49" t="s">
        <v>625</v>
      </c>
      <c r="WQO17" s="95" t="s">
        <v>632</v>
      </c>
      <c r="WQP17" s="49" t="s">
        <v>629</v>
      </c>
      <c r="WQQ17" s="96">
        <v>167</v>
      </c>
      <c r="WQR17" s="97">
        <v>20.96</v>
      </c>
      <c r="WQS17" s="99">
        <f>WQR17*WQQ17</f>
        <v>3500.32</v>
      </c>
      <c r="WQT17" s="94">
        <f>WQM17-WQQ17</f>
        <v>205</v>
      </c>
      <c r="WQU17" s="97">
        <v>16.77</v>
      </c>
      <c r="WQV17" s="99">
        <f>WQU17*WQT17</f>
        <v>3437.85</v>
      </c>
      <c r="WQW17" s="99">
        <f>WQV17+WQS17</f>
        <v>6938.17</v>
      </c>
      <c r="WQX17" s="94"/>
      <c r="WQY17" s="99">
        <f>WQW17+WQX17</f>
        <v>6938.17</v>
      </c>
      <c r="WRA17" s="49">
        <v>10</v>
      </c>
      <c r="WRB17" s="94" t="s">
        <v>631</v>
      </c>
      <c r="WRC17" s="49">
        <v>372</v>
      </c>
      <c r="WRD17" s="49" t="s">
        <v>625</v>
      </c>
      <c r="WRE17" s="95" t="s">
        <v>632</v>
      </c>
      <c r="WRF17" s="49" t="s">
        <v>629</v>
      </c>
      <c r="WRG17" s="96">
        <v>167</v>
      </c>
      <c r="WRH17" s="97">
        <v>20.96</v>
      </c>
      <c r="WRI17" s="99">
        <f>WRH17*WRG17</f>
        <v>3500.32</v>
      </c>
      <c r="WRJ17" s="94">
        <f>WRC17-WRG17</f>
        <v>205</v>
      </c>
      <c r="WRK17" s="97">
        <v>16.77</v>
      </c>
      <c r="WRL17" s="99">
        <f>WRK17*WRJ17</f>
        <v>3437.85</v>
      </c>
      <c r="WRM17" s="99">
        <f>WRL17+WRI17</f>
        <v>6938.17</v>
      </c>
      <c r="WRN17" s="94"/>
      <c r="WRO17" s="99">
        <f>WRM17+WRN17</f>
        <v>6938.17</v>
      </c>
      <c r="WRQ17" s="49">
        <v>10</v>
      </c>
      <c r="WRR17" s="94" t="s">
        <v>631</v>
      </c>
      <c r="WRS17" s="49">
        <v>372</v>
      </c>
      <c r="WRT17" s="49" t="s">
        <v>625</v>
      </c>
      <c r="WRU17" s="95" t="s">
        <v>632</v>
      </c>
      <c r="WRV17" s="49" t="s">
        <v>629</v>
      </c>
      <c r="WRW17" s="96">
        <v>167</v>
      </c>
      <c r="WRX17" s="97">
        <v>20.96</v>
      </c>
      <c r="WRY17" s="99">
        <f>WRX17*WRW17</f>
        <v>3500.32</v>
      </c>
      <c r="WRZ17" s="94">
        <f>WRS17-WRW17</f>
        <v>205</v>
      </c>
      <c r="WSA17" s="97">
        <v>16.77</v>
      </c>
      <c r="WSB17" s="99">
        <f>WSA17*WRZ17</f>
        <v>3437.85</v>
      </c>
      <c r="WSC17" s="99">
        <f>WSB17+WRY17</f>
        <v>6938.17</v>
      </c>
      <c r="WSD17" s="94"/>
      <c r="WSE17" s="99">
        <f>WSC17+WSD17</f>
        <v>6938.17</v>
      </c>
      <c r="WSG17" s="49">
        <v>10</v>
      </c>
      <c r="WSH17" s="94" t="s">
        <v>631</v>
      </c>
      <c r="WSI17" s="49">
        <v>372</v>
      </c>
      <c r="WSJ17" s="49" t="s">
        <v>625</v>
      </c>
      <c r="WSK17" s="95" t="s">
        <v>632</v>
      </c>
      <c r="WSL17" s="49" t="s">
        <v>629</v>
      </c>
      <c r="WSM17" s="96">
        <v>167</v>
      </c>
      <c r="WSN17" s="97">
        <v>20.96</v>
      </c>
      <c r="WSO17" s="99">
        <f>WSN17*WSM17</f>
        <v>3500.32</v>
      </c>
      <c r="WSP17" s="94">
        <f>WSI17-WSM17</f>
        <v>205</v>
      </c>
      <c r="WSQ17" s="97">
        <v>16.77</v>
      </c>
      <c r="WSR17" s="99">
        <f>WSQ17*WSP17</f>
        <v>3437.85</v>
      </c>
      <c r="WSS17" s="99">
        <f>WSR17+WSO17</f>
        <v>6938.17</v>
      </c>
      <c r="WST17" s="94"/>
      <c r="WSU17" s="99">
        <f>WSS17+WST17</f>
        <v>6938.17</v>
      </c>
      <c r="WSW17" s="49">
        <v>10</v>
      </c>
      <c r="WSX17" s="94" t="s">
        <v>631</v>
      </c>
      <c r="WSY17" s="49">
        <v>372</v>
      </c>
      <c r="WSZ17" s="49" t="s">
        <v>625</v>
      </c>
      <c r="WTA17" s="95" t="s">
        <v>632</v>
      </c>
      <c r="WTB17" s="49" t="s">
        <v>629</v>
      </c>
      <c r="WTC17" s="96">
        <v>167</v>
      </c>
      <c r="WTD17" s="97">
        <v>20.96</v>
      </c>
      <c r="WTE17" s="99">
        <f>WTD17*WTC17</f>
        <v>3500.32</v>
      </c>
      <c r="WTF17" s="94">
        <f>WSY17-WTC17</f>
        <v>205</v>
      </c>
      <c r="WTG17" s="97">
        <v>16.77</v>
      </c>
      <c r="WTH17" s="99">
        <f>WTG17*WTF17</f>
        <v>3437.85</v>
      </c>
      <c r="WTI17" s="99">
        <f>WTH17+WTE17</f>
        <v>6938.17</v>
      </c>
      <c r="WTJ17" s="94"/>
      <c r="WTK17" s="99">
        <f>WTI17+WTJ17</f>
        <v>6938.17</v>
      </c>
      <c r="WTM17" s="49">
        <v>10</v>
      </c>
      <c r="WTN17" s="94" t="s">
        <v>631</v>
      </c>
      <c r="WTO17" s="49">
        <v>372</v>
      </c>
      <c r="WTP17" s="49" t="s">
        <v>625</v>
      </c>
      <c r="WTQ17" s="95" t="s">
        <v>632</v>
      </c>
      <c r="WTR17" s="49" t="s">
        <v>629</v>
      </c>
      <c r="WTS17" s="96">
        <v>167</v>
      </c>
      <c r="WTT17" s="97">
        <v>20.96</v>
      </c>
      <c r="WTU17" s="99">
        <f>WTT17*WTS17</f>
        <v>3500.32</v>
      </c>
      <c r="WTV17" s="94">
        <f>WTO17-WTS17</f>
        <v>205</v>
      </c>
      <c r="WTW17" s="97">
        <v>16.77</v>
      </c>
      <c r="WTX17" s="99">
        <f>WTW17*WTV17</f>
        <v>3437.85</v>
      </c>
      <c r="WTY17" s="99">
        <f>WTX17+WTU17</f>
        <v>6938.17</v>
      </c>
      <c r="WTZ17" s="94"/>
      <c r="WUA17" s="99">
        <f>WTY17+WTZ17</f>
        <v>6938.17</v>
      </c>
      <c r="WUC17" s="49">
        <v>10</v>
      </c>
      <c r="WUD17" s="94" t="s">
        <v>631</v>
      </c>
      <c r="WUE17" s="49">
        <v>372</v>
      </c>
      <c r="WUF17" s="49" t="s">
        <v>625</v>
      </c>
      <c r="WUG17" s="95" t="s">
        <v>632</v>
      </c>
      <c r="WUH17" s="49" t="s">
        <v>629</v>
      </c>
      <c r="WUI17" s="96">
        <v>167</v>
      </c>
      <c r="WUJ17" s="97">
        <v>20.96</v>
      </c>
      <c r="WUK17" s="99">
        <f>WUJ17*WUI17</f>
        <v>3500.32</v>
      </c>
      <c r="WUL17" s="94">
        <f>WUE17-WUI17</f>
        <v>205</v>
      </c>
      <c r="WUM17" s="97">
        <v>16.77</v>
      </c>
      <c r="WUN17" s="99">
        <f>WUM17*WUL17</f>
        <v>3437.85</v>
      </c>
      <c r="WUO17" s="99">
        <f>WUN17+WUK17</f>
        <v>6938.17</v>
      </c>
      <c r="WUP17" s="94"/>
      <c r="WUQ17" s="99">
        <f>WUO17+WUP17</f>
        <v>6938.17</v>
      </c>
      <c r="WUS17" s="49">
        <v>10</v>
      </c>
      <c r="WUT17" s="94" t="s">
        <v>631</v>
      </c>
      <c r="WUU17" s="49">
        <v>372</v>
      </c>
      <c r="WUV17" s="49" t="s">
        <v>625</v>
      </c>
      <c r="WUW17" s="95" t="s">
        <v>632</v>
      </c>
      <c r="WUX17" s="49" t="s">
        <v>629</v>
      </c>
      <c r="WUY17" s="96">
        <v>167</v>
      </c>
      <c r="WUZ17" s="97">
        <v>20.96</v>
      </c>
      <c r="WVA17" s="99">
        <f>WUZ17*WUY17</f>
        <v>3500.32</v>
      </c>
      <c r="WVB17" s="94">
        <f>WUU17-WUY17</f>
        <v>205</v>
      </c>
      <c r="WVC17" s="97">
        <v>16.77</v>
      </c>
      <c r="WVD17" s="99">
        <f>WVC17*WVB17</f>
        <v>3437.85</v>
      </c>
      <c r="WVE17" s="99">
        <f>WVD17+WVA17</f>
        <v>6938.17</v>
      </c>
      <c r="WVF17" s="94"/>
      <c r="WVG17" s="99">
        <f>WVE17+WVF17</f>
        <v>6938.17</v>
      </c>
      <c r="WVI17" s="49">
        <v>10</v>
      </c>
      <c r="WVJ17" s="94" t="s">
        <v>631</v>
      </c>
      <c r="WVK17" s="49">
        <v>372</v>
      </c>
      <c r="WVL17" s="49" t="s">
        <v>625</v>
      </c>
      <c r="WVM17" s="95" t="s">
        <v>632</v>
      </c>
      <c r="WVN17" s="49" t="s">
        <v>629</v>
      </c>
      <c r="WVO17" s="96">
        <v>167</v>
      </c>
      <c r="WVP17" s="97">
        <v>20.96</v>
      </c>
      <c r="WVQ17" s="99">
        <f>WVP17*WVO17</f>
        <v>3500.32</v>
      </c>
      <c r="WVR17" s="94">
        <f>WVK17-WVO17</f>
        <v>205</v>
      </c>
      <c r="WVS17" s="97">
        <v>16.77</v>
      </c>
      <c r="WVT17" s="99">
        <f>WVS17*WVR17</f>
        <v>3437.85</v>
      </c>
      <c r="WVU17" s="99">
        <f>WVT17+WVQ17</f>
        <v>6938.17</v>
      </c>
      <c r="WVV17" s="94"/>
      <c r="WVW17" s="99">
        <f>WVU17+WVV17</f>
        <v>6938.17</v>
      </c>
      <c r="WVY17" s="49">
        <v>10</v>
      </c>
      <c r="WVZ17" s="94" t="s">
        <v>631</v>
      </c>
      <c r="WWA17" s="49">
        <v>372</v>
      </c>
      <c r="WWB17" s="49" t="s">
        <v>625</v>
      </c>
      <c r="WWC17" s="95" t="s">
        <v>632</v>
      </c>
      <c r="WWD17" s="49" t="s">
        <v>629</v>
      </c>
      <c r="WWE17" s="96">
        <v>167</v>
      </c>
      <c r="WWF17" s="97">
        <v>20.96</v>
      </c>
      <c r="WWG17" s="99">
        <f>WWF17*WWE17</f>
        <v>3500.32</v>
      </c>
      <c r="WWH17" s="94">
        <f>WWA17-WWE17</f>
        <v>205</v>
      </c>
      <c r="WWI17" s="97">
        <v>16.77</v>
      </c>
      <c r="WWJ17" s="99">
        <f>WWI17*WWH17</f>
        <v>3437.85</v>
      </c>
      <c r="WWK17" s="99">
        <f>WWJ17+WWG17</f>
        <v>6938.17</v>
      </c>
      <c r="WWL17" s="94"/>
      <c r="WWM17" s="99">
        <f>WWK17+WWL17</f>
        <v>6938.17</v>
      </c>
      <c r="WWO17" s="49">
        <v>10</v>
      </c>
      <c r="WWP17" s="94" t="s">
        <v>631</v>
      </c>
      <c r="WWQ17" s="49">
        <v>372</v>
      </c>
      <c r="WWR17" s="49" t="s">
        <v>625</v>
      </c>
      <c r="WWS17" s="95" t="s">
        <v>632</v>
      </c>
      <c r="WWT17" s="49" t="s">
        <v>629</v>
      </c>
      <c r="WWU17" s="96">
        <v>167</v>
      </c>
      <c r="WWV17" s="97">
        <v>20.96</v>
      </c>
      <c r="WWW17" s="99">
        <f>WWV17*WWU17</f>
        <v>3500.32</v>
      </c>
      <c r="WWX17" s="94">
        <f>WWQ17-WWU17</f>
        <v>205</v>
      </c>
      <c r="WWY17" s="97">
        <v>16.77</v>
      </c>
      <c r="WWZ17" s="99">
        <f>WWY17*WWX17</f>
        <v>3437.85</v>
      </c>
      <c r="WXA17" s="99">
        <f>WWZ17+WWW17</f>
        <v>6938.17</v>
      </c>
      <c r="WXB17" s="94"/>
      <c r="WXC17" s="99">
        <f>WXA17+WXB17</f>
        <v>6938.17</v>
      </c>
      <c r="WXE17" s="49">
        <v>10</v>
      </c>
      <c r="WXF17" s="94" t="s">
        <v>631</v>
      </c>
      <c r="WXG17" s="49">
        <v>372</v>
      </c>
      <c r="WXH17" s="49" t="s">
        <v>625</v>
      </c>
      <c r="WXI17" s="95" t="s">
        <v>632</v>
      </c>
      <c r="WXJ17" s="49" t="s">
        <v>629</v>
      </c>
      <c r="WXK17" s="96">
        <v>167</v>
      </c>
      <c r="WXL17" s="97">
        <v>20.96</v>
      </c>
      <c r="WXM17" s="99">
        <f>WXL17*WXK17</f>
        <v>3500.32</v>
      </c>
      <c r="WXN17" s="94">
        <f>WXG17-WXK17</f>
        <v>205</v>
      </c>
      <c r="WXO17" s="97">
        <v>16.77</v>
      </c>
      <c r="WXP17" s="99">
        <f>WXO17*WXN17</f>
        <v>3437.85</v>
      </c>
      <c r="WXQ17" s="99">
        <f>WXP17+WXM17</f>
        <v>6938.17</v>
      </c>
      <c r="WXR17" s="94"/>
      <c r="WXS17" s="99">
        <f>WXQ17+WXR17</f>
        <v>6938.17</v>
      </c>
      <c r="WXU17" s="49">
        <v>10</v>
      </c>
      <c r="WXV17" s="94" t="s">
        <v>631</v>
      </c>
      <c r="WXW17" s="49">
        <v>372</v>
      </c>
      <c r="WXX17" s="49" t="s">
        <v>625</v>
      </c>
      <c r="WXY17" s="95" t="s">
        <v>632</v>
      </c>
      <c r="WXZ17" s="49" t="s">
        <v>629</v>
      </c>
      <c r="WYA17" s="96">
        <v>167</v>
      </c>
      <c r="WYB17" s="97">
        <v>20.96</v>
      </c>
      <c r="WYC17" s="99">
        <f>WYB17*WYA17</f>
        <v>3500.32</v>
      </c>
      <c r="WYD17" s="94">
        <f>WXW17-WYA17</f>
        <v>205</v>
      </c>
      <c r="WYE17" s="97">
        <v>16.77</v>
      </c>
      <c r="WYF17" s="99">
        <f>WYE17*WYD17</f>
        <v>3437.85</v>
      </c>
      <c r="WYG17" s="99">
        <f>WYF17+WYC17</f>
        <v>6938.17</v>
      </c>
      <c r="WYH17" s="94"/>
      <c r="WYI17" s="99">
        <f>WYG17+WYH17</f>
        <v>6938.17</v>
      </c>
      <c r="WYK17" s="49">
        <v>10</v>
      </c>
      <c r="WYL17" s="94" t="s">
        <v>631</v>
      </c>
      <c r="WYM17" s="49">
        <v>372</v>
      </c>
      <c r="WYN17" s="49" t="s">
        <v>625</v>
      </c>
      <c r="WYO17" s="95" t="s">
        <v>632</v>
      </c>
      <c r="WYP17" s="49" t="s">
        <v>629</v>
      </c>
      <c r="WYQ17" s="96">
        <v>167</v>
      </c>
      <c r="WYR17" s="97">
        <v>20.96</v>
      </c>
      <c r="WYS17" s="99">
        <f>WYR17*WYQ17</f>
        <v>3500.32</v>
      </c>
      <c r="WYT17" s="94">
        <f>WYM17-WYQ17</f>
        <v>205</v>
      </c>
      <c r="WYU17" s="97">
        <v>16.77</v>
      </c>
      <c r="WYV17" s="99">
        <f>WYU17*WYT17</f>
        <v>3437.85</v>
      </c>
      <c r="WYW17" s="99">
        <f>WYV17+WYS17</f>
        <v>6938.17</v>
      </c>
      <c r="WYX17" s="94"/>
      <c r="WYY17" s="99">
        <f>WYW17+WYX17</f>
        <v>6938.17</v>
      </c>
      <c r="WZA17" s="49">
        <v>10</v>
      </c>
      <c r="WZB17" s="94" t="s">
        <v>631</v>
      </c>
      <c r="WZC17" s="49">
        <v>372</v>
      </c>
      <c r="WZD17" s="49" t="s">
        <v>625</v>
      </c>
      <c r="WZE17" s="95" t="s">
        <v>632</v>
      </c>
      <c r="WZF17" s="49" t="s">
        <v>629</v>
      </c>
      <c r="WZG17" s="96">
        <v>167</v>
      </c>
      <c r="WZH17" s="97">
        <v>20.96</v>
      </c>
      <c r="WZI17" s="99">
        <f>WZH17*WZG17</f>
        <v>3500.32</v>
      </c>
      <c r="WZJ17" s="94">
        <f>WZC17-WZG17</f>
        <v>205</v>
      </c>
      <c r="WZK17" s="97">
        <v>16.77</v>
      </c>
      <c r="WZL17" s="99">
        <f>WZK17*WZJ17</f>
        <v>3437.85</v>
      </c>
      <c r="WZM17" s="99">
        <f>WZL17+WZI17</f>
        <v>6938.17</v>
      </c>
      <c r="WZN17" s="94"/>
      <c r="WZO17" s="99">
        <f>WZM17+WZN17</f>
        <v>6938.17</v>
      </c>
      <c r="WZQ17" s="49">
        <v>10</v>
      </c>
      <c r="WZR17" s="94" t="s">
        <v>631</v>
      </c>
      <c r="WZS17" s="49">
        <v>372</v>
      </c>
      <c r="WZT17" s="49" t="s">
        <v>625</v>
      </c>
      <c r="WZU17" s="95" t="s">
        <v>632</v>
      </c>
      <c r="WZV17" s="49" t="s">
        <v>629</v>
      </c>
      <c r="WZW17" s="96">
        <v>167</v>
      </c>
      <c r="WZX17" s="97">
        <v>20.96</v>
      </c>
      <c r="WZY17" s="99">
        <f>WZX17*WZW17</f>
        <v>3500.32</v>
      </c>
      <c r="WZZ17" s="94">
        <f>WZS17-WZW17</f>
        <v>205</v>
      </c>
      <c r="XAA17" s="97">
        <v>16.77</v>
      </c>
      <c r="XAB17" s="99">
        <f>XAA17*WZZ17</f>
        <v>3437.85</v>
      </c>
      <c r="XAC17" s="99">
        <f>XAB17+WZY17</f>
        <v>6938.17</v>
      </c>
      <c r="XAD17" s="94"/>
      <c r="XAE17" s="99">
        <f>XAC17+XAD17</f>
        <v>6938.17</v>
      </c>
      <c r="XAG17" s="49">
        <v>10</v>
      </c>
      <c r="XAH17" s="94" t="s">
        <v>631</v>
      </c>
      <c r="XAI17" s="49">
        <v>372</v>
      </c>
      <c r="XAJ17" s="49" t="s">
        <v>625</v>
      </c>
      <c r="XAK17" s="95" t="s">
        <v>632</v>
      </c>
      <c r="XAL17" s="49" t="s">
        <v>629</v>
      </c>
      <c r="XAM17" s="96">
        <v>167</v>
      </c>
      <c r="XAN17" s="97">
        <v>20.96</v>
      </c>
      <c r="XAO17" s="99">
        <f>XAN17*XAM17</f>
        <v>3500.32</v>
      </c>
      <c r="XAP17" s="94">
        <f>XAI17-XAM17</f>
        <v>205</v>
      </c>
      <c r="XAQ17" s="97">
        <v>16.77</v>
      </c>
      <c r="XAR17" s="99">
        <f>XAQ17*XAP17</f>
        <v>3437.85</v>
      </c>
      <c r="XAS17" s="99">
        <f>XAR17+XAO17</f>
        <v>6938.17</v>
      </c>
      <c r="XAT17" s="94"/>
      <c r="XAU17" s="99">
        <f>XAS17+XAT17</f>
        <v>6938.17</v>
      </c>
      <c r="XAW17" s="49">
        <v>10</v>
      </c>
      <c r="XAX17" s="94" t="s">
        <v>631</v>
      </c>
      <c r="XAY17" s="49">
        <v>372</v>
      </c>
      <c r="XAZ17" s="49" t="s">
        <v>625</v>
      </c>
      <c r="XBA17" s="95" t="s">
        <v>632</v>
      </c>
      <c r="XBB17" s="49" t="s">
        <v>629</v>
      </c>
      <c r="XBC17" s="96">
        <v>167</v>
      </c>
      <c r="XBD17" s="97">
        <v>20.96</v>
      </c>
      <c r="XBE17" s="99">
        <f>XBD17*XBC17</f>
        <v>3500.32</v>
      </c>
      <c r="XBF17" s="94">
        <f>XAY17-XBC17</f>
        <v>205</v>
      </c>
      <c r="XBG17" s="97">
        <v>16.77</v>
      </c>
      <c r="XBH17" s="99">
        <f>XBG17*XBF17</f>
        <v>3437.85</v>
      </c>
      <c r="XBI17" s="99">
        <f>XBH17+XBE17</f>
        <v>6938.17</v>
      </c>
      <c r="XBJ17" s="94"/>
      <c r="XBK17" s="99">
        <f>XBI17+XBJ17</f>
        <v>6938.17</v>
      </c>
      <c r="XBM17" s="49">
        <v>10</v>
      </c>
      <c r="XBN17" s="94" t="s">
        <v>631</v>
      </c>
      <c r="XBO17" s="49">
        <v>372</v>
      </c>
      <c r="XBP17" s="49" t="s">
        <v>625</v>
      </c>
      <c r="XBQ17" s="95" t="s">
        <v>632</v>
      </c>
      <c r="XBR17" s="49" t="s">
        <v>629</v>
      </c>
      <c r="XBS17" s="96">
        <v>167</v>
      </c>
      <c r="XBT17" s="97">
        <v>20.96</v>
      </c>
      <c r="XBU17" s="99">
        <f>XBT17*XBS17</f>
        <v>3500.32</v>
      </c>
      <c r="XBV17" s="94">
        <f>XBO17-XBS17</f>
        <v>205</v>
      </c>
      <c r="XBW17" s="97">
        <v>16.77</v>
      </c>
      <c r="XBX17" s="99">
        <f>XBW17*XBV17</f>
        <v>3437.85</v>
      </c>
      <c r="XBY17" s="99">
        <f>XBX17+XBU17</f>
        <v>6938.17</v>
      </c>
      <c r="XBZ17" s="94"/>
      <c r="XCA17" s="99">
        <f>XBY17+XBZ17</f>
        <v>6938.17</v>
      </c>
      <c r="XCC17" s="49">
        <v>10</v>
      </c>
      <c r="XCD17" s="94" t="s">
        <v>631</v>
      </c>
      <c r="XCE17" s="49">
        <v>372</v>
      </c>
      <c r="XCF17" s="49" t="s">
        <v>625</v>
      </c>
      <c r="XCG17" s="95" t="s">
        <v>632</v>
      </c>
      <c r="XCH17" s="49" t="s">
        <v>629</v>
      </c>
      <c r="XCI17" s="96">
        <v>167</v>
      </c>
      <c r="XCJ17" s="97">
        <v>20.96</v>
      </c>
      <c r="XCK17" s="99">
        <f>XCJ17*XCI17</f>
        <v>3500.32</v>
      </c>
      <c r="XCL17" s="94">
        <f>XCE17-XCI17</f>
        <v>205</v>
      </c>
      <c r="XCM17" s="97">
        <v>16.77</v>
      </c>
      <c r="XCN17" s="99">
        <f>XCM17*XCL17</f>
        <v>3437.85</v>
      </c>
      <c r="XCO17" s="99">
        <f>XCN17+XCK17</f>
        <v>6938.17</v>
      </c>
      <c r="XCP17" s="94"/>
      <c r="XCQ17" s="99">
        <f>XCO17+XCP17</f>
        <v>6938.17</v>
      </c>
      <c r="XCS17" s="49">
        <v>10</v>
      </c>
      <c r="XCT17" s="94" t="s">
        <v>631</v>
      </c>
      <c r="XCU17" s="49">
        <v>372</v>
      </c>
      <c r="XCV17" s="49" t="s">
        <v>625</v>
      </c>
      <c r="XCW17" s="95" t="s">
        <v>632</v>
      </c>
      <c r="XCX17" s="49" t="s">
        <v>629</v>
      </c>
      <c r="XCY17" s="96">
        <v>167</v>
      </c>
      <c r="XCZ17" s="97">
        <v>20.96</v>
      </c>
      <c r="XDA17" s="99">
        <f>XCZ17*XCY17</f>
        <v>3500.32</v>
      </c>
      <c r="XDB17" s="94">
        <f>XCU17-XCY17</f>
        <v>205</v>
      </c>
      <c r="XDC17" s="97">
        <v>16.77</v>
      </c>
      <c r="XDD17" s="99">
        <f>XDC17*XDB17</f>
        <v>3437.85</v>
      </c>
      <c r="XDE17" s="99">
        <f>XDD17+XDA17</f>
        <v>6938.17</v>
      </c>
      <c r="XDF17" s="94"/>
      <c r="XDG17" s="99">
        <f>XDE17+XDF17</f>
        <v>6938.17</v>
      </c>
      <c r="XDI17" s="49">
        <v>10</v>
      </c>
      <c r="XDJ17" s="94" t="s">
        <v>631</v>
      </c>
      <c r="XDK17" s="49">
        <v>372</v>
      </c>
      <c r="XDL17" s="49" t="s">
        <v>625</v>
      </c>
      <c r="XDM17" s="95" t="s">
        <v>632</v>
      </c>
      <c r="XDN17" s="49" t="s">
        <v>629</v>
      </c>
      <c r="XDO17" s="96">
        <v>167</v>
      </c>
      <c r="XDP17" s="97">
        <v>20.96</v>
      </c>
      <c r="XDQ17" s="99">
        <f>XDP17*XDO17</f>
        <v>3500.32</v>
      </c>
      <c r="XDR17" s="94">
        <f>XDK17-XDO17</f>
        <v>205</v>
      </c>
      <c r="XDS17" s="97">
        <v>16.77</v>
      </c>
      <c r="XDT17" s="99">
        <f>XDS17*XDR17</f>
        <v>3437.85</v>
      </c>
      <c r="XDU17" s="99">
        <f>XDT17+XDQ17</f>
        <v>6938.17</v>
      </c>
      <c r="XDV17" s="94"/>
      <c r="XDW17" s="99">
        <f>XDU17+XDV17</f>
        <v>6938.17</v>
      </c>
      <c r="XDY17" s="49">
        <v>10</v>
      </c>
      <c r="XDZ17" s="94" t="s">
        <v>631</v>
      </c>
      <c r="XEA17" s="49">
        <v>372</v>
      </c>
      <c r="XEB17" s="49" t="s">
        <v>625</v>
      </c>
      <c r="XEC17" s="95" t="s">
        <v>632</v>
      </c>
      <c r="XED17" s="49" t="s">
        <v>629</v>
      </c>
      <c r="XEE17" s="96">
        <v>167</v>
      </c>
      <c r="XEF17" s="97">
        <v>20.96</v>
      </c>
      <c r="XEG17" s="99">
        <f>XEF17*XEE17</f>
        <v>3500.32</v>
      </c>
      <c r="XEH17" s="94">
        <f>XEA17-XEE17</f>
        <v>205</v>
      </c>
      <c r="XEI17" s="97">
        <v>16.77</v>
      </c>
      <c r="XEJ17" s="99">
        <f>XEI17*XEH17</f>
        <v>3437.85</v>
      </c>
      <c r="XEK17" s="99">
        <f>XEJ17+XEG17</f>
        <v>6938.17</v>
      </c>
      <c r="XEL17" s="94"/>
      <c r="XEM17" s="99">
        <f>XEK17+XEL17</f>
        <v>6938.17</v>
      </c>
      <c r="XEO17" s="49">
        <v>10</v>
      </c>
      <c r="XEP17" s="94" t="s">
        <v>631</v>
      </c>
      <c r="XEQ17" s="49">
        <v>372</v>
      </c>
      <c r="XER17" s="49" t="s">
        <v>625</v>
      </c>
      <c r="XES17" s="95" t="s">
        <v>632</v>
      </c>
      <c r="XET17" s="49" t="s">
        <v>629</v>
      </c>
      <c r="XEU17" s="96">
        <v>167</v>
      </c>
      <c r="XEV17" s="97">
        <v>20.96</v>
      </c>
      <c r="XEW17" s="99">
        <f>XEV17*XEU17</f>
        <v>3500.32</v>
      </c>
      <c r="XEX17" s="94">
        <f>XEQ17-XEU17</f>
        <v>205</v>
      </c>
      <c r="XEY17" s="97">
        <v>16.77</v>
      </c>
      <c r="XEZ17" s="99">
        <f>XEY17*XEX17</f>
        <v>3437.85</v>
      </c>
      <c r="XFA17" s="99">
        <f>XEZ17+XEW17</f>
        <v>6938.17</v>
      </c>
      <c r="XFB17" s="94"/>
      <c r="XFC17" s="99">
        <f>XFA17+XFB17</f>
        <v>6938.17</v>
      </c>
    </row>
  </sheetData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6"/>
  <sheetViews>
    <sheetView zoomScale="85" zoomScaleNormal="85" workbookViewId="0">
      <pane ySplit="2" topLeftCell="A15" activePane="bottomLeft" state="frozen"/>
      <selection/>
      <selection pane="bottomLeft" activeCell="N38" sqref="N38"/>
    </sheetView>
  </sheetViews>
  <sheetFormatPr defaultColWidth="11.7272727272727" defaultRowHeight="13"/>
  <cols>
    <col min="1" max="1" width="7" style="67" customWidth="1"/>
    <col min="2" max="2" width="3.36363636363636" style="67" customWidth="1"/>
    <col min="3" max="3" width="7" style="67" customWidth="1"/>
    <col min="4" max="4" width="3.36363636363636" style="67" customWidth="1"/>
    <col min="5" max="5" width="12.3181818181818" style="67" customWidth="1"/>
    <col min="6" max="6" width="11.1363636363636" style="67" customWidth="1"/>
    <col min="7" max="8" width="10.7272727272727" style="67" customWidth="1"/>
    <col min="9" max="9" width="8.81818181818182" style="67" customWidth="1"/>
    <col min="10" max="10" width="2.66363636363636" style="67" customWidth="1"/>
    <col min="11" max="11" width="7" style="67" customWidth="1"/>
    <col min="12" max="12" width="5.18181818181818" style="67" customWidth="1"/>
    <col min="13" max="13" width="7" style="67" customWidth="1"/>
    <col min="14" max="14" width="12.8181818181818" style="67" customWidth="1"/>
    <col min="15" max="16" width="10.7272727272727" style="67" customWidth="1"/>
    <col min="17" max="17" width="12.8181818181818" style="67" customWidth="1"/>
    <col min="18" max="18" width="10.7272727272727" style="67" customWidth="1"/>
    <col min="19" max="19" width="12.8181818181818" style="67" customWidth="1"/>
    <col min="20" max="20" width="10.7272727272727" style="67" customWidth="1"/>
    <col min="21" max="16384" width="11.7272727272727" style="67" customWidth="1"/>
  </cols>
  <sheetData>
    <row r="1" s="67" customFormat="1" spans="1:20">
      <c r="A1" s="68" t="s">
        <v>232</v>
      </c>
      <c r="B1" s="68"/>
      <c r="C1" s="68"/>
      <c r="D1" s="68"/>
      <c r="E1" s="68"/>
      <c r="F1" s="68"/>
      <c r="G1" s="68"/>
      <c r="H1" s="68"/>
      <c r="I1" s="82"/>
      <c r="J1" s="83"/>
      <c r="K1" s="84" t="s">
        <v>633</v>
      </c>
      <c r="L1" s="85"/>
      <c r="M1" s="85"/>
      <c r="N1" s="85"/>
      <c r="O1" s="85"/>
      <c r="P1" s="85"/>
      <c r="Q1" s="85"/>
      <c r="R1" s="85"/>
      <c r="S1" s="85"/>
      <c r="T1" s="83"/>
    </row>
    <row r="2" s="67" customFormat="1" ht="26" spans="1:20">
      <c r="A2" s="69" t="s">
        <v>220</v>
      </c>
      <c r="B2" s="69" t="s">
        <v>0</v>
      </c>
      <c r="C2" s="69" t="s">
        <v>2</v>
      </c>
      <c r="D2" s="69" t="s">
        <v>634</v>
      </c>
      <c r="E2" s="69" t="s">
        <v>1</v>
      </c>
      <c r="F2" s="69" t="s">
        <v>422</v>
      </c>
      <c r="G2" s="69" t="s">
        <v>7</v>
      </c>
      <c r="H2" s="69" t="s">
        <v>8</v>
      </c>
      <c r="I2" s="69" t="s">
        <v>40</v>
      </c>
      <c r="J2" s="83"/>
      <c r="K2" s="86" t="s">
        <v>220</v>
      </c>
      <c r="L2" s="86" t="s">
        <v>0</v>
      </c>
      <c r="M2" s="86" t="s">
        <v>2</v>
      </c>
      <c r="N2" s="86" t="s">
        <v>635</v>
      </c>
      <c r="O2" s="86" t="s">
        <v>636</v>
      </c>
      <c r="P2" s="86" t="s">
        <v>637</v>
      </c>
      <c r="Q2" s="86" t="s">
        <v>638</v>
      </c>
      <c r="R2" s="86" t="s">
        <v>639</v>
      </c>
      <c r="S2" s="86" t="s">
        <v>640</v>
      </c>
      <c r="T2" s="86" t="s">
        <v>641</v>
      </c>
    </row>
    <row r="3" s="67" customFormat="1" spans="1:20">
      <c r="A3" s="70">
        <v>201905</v>
      </c>
      <c r="B3" s="70">
        <v>1</v>
      </c>
      <c r="C3" s="70" t="s">
        <v>226</v>
      </c>
      <c r="D3" s="70" t="s">
        <v>642</v>
      </c>
      <c r="E3" s="70" t="s">
        <v>84</v>
      </c>
      <c r="F3" s="70" t="s">
        <v>643</v>
      </c>
      <c r="G3" s="71">
        <v>43514</v>
      </c>
      <c r="H3" s="72">
        <v>43603</v>
      </c>
      <c r="I3" s="70" t="s">
        <v>644</v>
      </c>
      <c r="K3" s="73">
        <v>201905</v>
      </c>
      <c r="L3" s="70">
        <v>1</v>
      </c>
      <c r="M3" s="70" t="s">
        <v>335</v>
      </c>
      <c r="N3" s="72" t="s">
        <v>645</v>
      </c>
      <c r="O3" s="70" t="s">
        <v>236</v>
      </c>
      <c r="P3" s="70" t="s">
        <v>646</v>
      </c>
      <c r="Q3" s="70" t="s">
        <v>647</v>
      </c>
      <c r="R3" s="70" t="s">
        <v>236</v>
      </c>
      <c r="S3" s="70" t="s">
        <v>648</v>
      </c>
      <c r="T3" s="70" t="s">
        <v>646</v>
      </c>
    </row>
    <row r="4" s="67" customFormat="1" spans="1:20">
      <c r="A4" s="70">
        <v>201907</v>
      </c>
      <c r="B4" s="70">
        <v>2</v>
      </c>
      <c r="C4" s="70" t="s">
        <v>89</v>
      </c>
      <c r="D4" s="70" t="s">
        <v>649</v>
      </c>
      <c r="E4" s="70" t="s">
        <v>84</v>
      </c>
      <c r="F4" s="70" t="s">
        <v>643</v>
      </c>
      <c r="G4" s="71">
        <v>43579</v>
      </c>
      <c r="H4" s="72">
        <v>43670</v>
      </c>
      <c r="I4" s="70" t="s">
        <v>644</v>
      </c>
      <c r="K4" s="73"/>
      <c r="L4" s="70">
        <v>2</v>
      </c>
      <c r="M4" s="70" t="s">
        <v>301</v>
      </c>
      <c r="N4" s="70" t="s">
        <v>650</v>
      </c>
      <c r="O4" s="70" t="s">
        <v>236</v>
      </c>
      <c r="P4" s="70" t="s">
        <v>646</v>
      </c>
      <c r="Q4" s="70" t="s">
        <v>651</v>
      </c>
      <c r="R4" s="70" t="s">
        <v>234</v>
      </c>
      <c r="S4" s="70" t="s">
        <v>652</v>
      </c>
      <c r="T4" s="70" t="s">
        <v>646</v>
      </c>
    </row>
    <row r="5" s="67" customFormat="1" spans="1:20">
      <c r="A5" s="73">
        <v>201908</v>
      </c>
      <c r="B5" s="70">
        <v>3</v>
      </c>
      <c r="C5" s="70" t="s">
        <v>257</v>
      </c>
      <c r="D5" s="74" t="s">
        <v>642</v>
      </c>
      <c r="E5" s="70" t="s">
        <v>70</v>
      </c>
      <c r="F5" s="70" t="s">
        <v>258</v>
      </c>
      <c r="G5" s="71">
        <v>43626</v>
      </c>
      <c r="H5" s="72">
        <v>43678</v>
      </c>
      <c r="I5" s="70" t="s">
        <v>653</v>
      </c>
      <c r="K5" s="73">
        <v>201906</v>
      </c>
      <c r="L5" s="70">
        <v>3</v>
      </c>
      <c r="M5" s="70" t="s">
        <v>244</v>
      </c>
      <c r="N5" s="72" t="s">
        <v>123</v>
      </c>
      <c r="O5" s="70" t="s">
        <v>230</v>
      </c>
      <c r="P5" s="70">
        <v>7000</v>
      </c>
      <c r="Q5" s="70" t="s">
        <v>377</v>
      </c>
      <c r="R5" s="67" t="s">
        <v>234</v>
      </c>
      <c r="S5" s="70" t="s">
        <v>654</v>
      </c>
      <c r="T5" s="70">
        <v>7000</v>
      </c>
    </row>
    <row r="6" s="67" customFormat="1" spans="1:20">
      <c r="A6" s="73">
        <v>201909</v>
      </c>
      <c r="B6" s="70">
        <v>4</v>
      </c>
      <c r="C6" s="70" t="s">
        <v>272</v>
      </c>
      <c r="D6" s="74" t="s">
        <v>649</v>
      </c>
      <c r="E6" s="70" t="s">
        <v>655</v>
      </c>
      <c r="F6" s="70" t="s">
        <v>656</v>
      </c>
      <c r="G6" s="71">
        <v>43658</v>
      </c>
      <c r="H6" s="72">
        <v>43709</v>
      </c>
      <c r="I6" s="70" t="s">
        <v>653</v>
      </c>
      <c r="K6" s="73">
        <v>201908</v>
      </c>
      <c r="L6" s="70">
        <v>4</v>
      </c>
      <c r="M6" s="70" t="s">
        <v>374</v>
      </c>
      <c r="N6" s="72" t="s">
        <v>657</v>
      </c>
      <c r="O6" s="70" t="s">
        <v>236</v>
      </c>
      <c r="P6" s="70" t="s">
        <v>646</v>
      </c>
      <c r="Q6" s="70" t="s">
        <v>359</v>
      </c>
      <c r="R6" s="67" t="s">
        <v>236</v>
      </c>
      <c r="S6" s="70" t="s">
        <v>658</v>
      </c>
      <c r="T6" s="70" t="s">
        <v>646</v>
      </c>
    </row>
    <row r="7" s="67" customFormat="1" spans="1:20">
      <c r="A7" s="73">
        <v>201910</v>
      </c>
      <c r="B7" s="70">
        <v>5</v>
      </c>
      <c r="C7" s="70" t="s">
        <v>269</v>
      </c>
      <c r="D7" s="74" t="s">
        <v>642</v>
      </c>
      <c r="E7" s="70" t="s">
        <v>70</v>
      </c>
      <c r="F7" s="70" t="s">
        <v>270</v>
      </c>
      <c r="G7" s="71">
        <v>43649</v>
      </c>
      <c r="H7" s="72">
        <v>43741</v>
      </c>
      <c r="I7" s="70" t="s">
        <v>644</v>
      </c>
      <c r="K7" s="75">
        <v>202001</v>
      </c>
      <c r="L7" s="70">
        <v>5</v>
      </c>
      <c r="M7" s="75" t="s">
        <v>330</v>
      </c>
      <c r="N7" s="75" t="s">
        <v>659</v>
      </c>
      <c r="O7" s="75" t="s">
        <v>234</v>
      </c>
      <c r="P7" s="75">
        <v>5000</v>
      </c>
      <c r="Q7" s="75" t="s">
        <v>294</v>
      </c>
      <c r="R7" s="75" t="s">
        <v>660</v>
      </c>
      <c r="S7" s="75" t="s">
        <v>661</v>
      </c>
      <c r="T7" s="75">
        <v>5000</v>
      </c>
    </row>
    <row r="8" s="67" customFormat="1" spans="1:20">
      <c r="A8" s="73">
        <v>201910</v>
      </c>
      <c r="B8" s="70">
        <v>6</v>
      </c>
      <c r="C8" s="70" t="s">
        <v>154</v>
      </c>
      <c r="D8" s="74" t="s">
        <v>649</v>
      </c>
      <c r="E8" s="70" t="s">
        <v>231</v>
      </c>
      <c r="F8" s="70" t="s">
        <v>234</v>
      </c>
      <c r="G8" s="71">
        <v>43666</v>
      </c>
      <c r="H8" s="72">
        <v>43758</v>
      </c>
      <c r="I8" s="70" t="s">
        <v>644</v>
      </c>
      <c r="K8" s="75"/>
      <c r="L8" s="70">
        <v>6</v>
      </c>
      <c r="M8" s="75" t="s">
        <v>154</v>
      </c>
      <c r="N8" s="75" t="s">
        <v>659</v>
      </c>
      <c r="O8" s="75" t="s">
        <v>311</v>
      </c>
      <c r="P8" s="75">
        <v>4000</v>
      </c>
      <c r="Q8" s="75" t="s">
        <v>359</v>
      </c>
      <c r="R8" s="75" t="s">
        <v>660</v>
      </c>
      <c r="S8" s="75" t="s">
        <v>662</v>
      </c>
      <c r="T8" s="75">
        <v>4500</v>
      </c>
    </row>
    <row r="9" s="67" customFormat="1" spans="1:20">
      <c r="A9" s="73">
        <v>201912</v>
      </c>
      <c r="B9" s="70">
        <v>7</v>
      </c>
      <c r="C9" s="70" t="s">
        <v>297</v>
      </c>
      <c r="D9" s="74" t="s">
        <v>642</v>
      </c>
      <c r="E9" s="70" t="s">
        <v>41</v>
      </c>
      <c r="F9" s="70" t="s">
        <v>663</v>
      </c>
      <c r="G9" s="71">
        <v>43770</v>
      </c>
      <c r="H9" s="72">
        <v>43800</v>
      </c>
      <c r="I9" s="70" t="s">
        <v>653</v>
      </c>
      <c r="K9" s="75">
        <v>202006</v>
      </c>
      <c r="L9" s="70">
        <v>7</v>
      </c>
      <c r="M9" s="75" t="s">
        <v>131</v>
      </c>
      <c r="N9" s="75" t="s">
        <v>55</v>
      </c>
      <c r="O9" s="75" t="s">
        <v>311</v>
      </c>
      <c r="P9" s="75">
        <v>4500</v>
      </c>
      <c r="Q9" s="75" t="s">
        <v>332</v>
      </c>
      <c r="R9" s="75" t="s">
        <v>234</v>
      </c>
      <c r="S9" s="75" t="s">
        <v>664</v>
      </c>
      <c r="T9" s="75">
        <v>5000</v>
      </c>
    </row>
    <row r="10" s="67" customFormat="1" spans="1:20">
      <c r="A10" s="73">
        <v>202002</v>
      </c>
      <c r="B10" s="70">
        <v>8</v>
      </c>
      <c r="C10" s="73" t="s">
        <v>124</v>
      </c>
      <c r="D10" s="73" t="s">
        <v>649</v>
      </c>
      <c r="E10" s="73" t="s">
        <v>55</v>
      </c>
      <c r="F10" s="73" t="s">
        <v>665</v>
      </c>
      <c r="G10" s="71">
        <v>43770</v>
      </c>
      <c r="H10" s="71">
        <v>43862</v>
      </c>
      <c r="I10" s="73" t="s">
        <v>644</v>
      </c>
      <c r="K10" s="73">
        <v>202007</v>
      </c>
      <c r="L10" s="70">
        <v>8</v>
      </c>
      <c r="M10" s="73" t="s">
        <v>134</v>
      </c>
      <c r="N10" s="73" t="s">
        <v>55</v>
      </c>
      <c r="O10" s="75" t="s">
        <v>234</v>
      </c>
      <c r="P10" s="75">
        <v>4500</v>
      </c>
      <c r="Q10" s="73" t="s">
        <v>337</v>
      </c>
      <c r="R10" s="73" t="s">
        <v>666</v>
      </c>
      <c r="S10" s="73" t="s">
        <v>667</v>
      </c>
      <c r="T10" s="75">
        <v>5500</v>
      </c>
    </row>
    <row r="11" s="67" customFormat="1" spans="1:20">
      <c r="A11" s="73">
        <v>202005</v>
      </c>
      <c r="B11" s="70">
        <v>9</v>
      </c>
      <c r="C11" s="73" t="s">
        <v>97</v>
      </c>
      <c r="D11" s="73" t="s">
        <v>649</v>
      </c>
      <c r="E11" s="73" t="s">
        <v>93</v>
      </c>
      <c r="F11" s="73" t="s">
        <v>241</v>
      </c>
      <c r="G11" s="71">
        <v>43928</v>
      </c>
      <c r="H11" s="71">
        <v>43958</v>
      </c>
      <c r="I11" s="73" t="s">
        <v>653</v>
      </c>
      <c r="K11" s="73"/>
      <c r="L11" s="70">
        <v>9</v>
      </c>
      <c r="M11" s="73" t="s">
        <v>202</v>
      </c>
      <c r="N11" s="73" t="s">
        <v>668</v>
      </c>
      <c r="O11" s="73" t="s">
        <v>236</v>
      </c>
      <c r="P11" s="73" t="s">
        <v>646</v>
      </c>
      <c r="Q11" s="73" t="s">
        <v>669</v>
      </c>
      <c r="R11" s="73" t="s">
        <v>236</v>
      </c>
      <c r="S11" s="89" t="s">
        <v>662</v>
      </c>
      <c r="T11" s="75" t="s">
        <v>646</v>
      </c>
    </row>
    <row r="12" s="67" customFormat="1" spans="1:20">
      <c r="A12" s="73">
        <v>202007</v>
      </c>
      <c r="B12" s="70">
        <v>10</v>
      </c>
      <c r="C12" s="73" t="s">
        <v>134</v>
      </c>
      <c r="D12" s="73" t="s">
        <v>649</v>
      </c>
      <c r="E12" s="73" t="s">
        <v>55</v>
      </c>
      <c r="F12" s="73" t="s">
        <v>234</v>
      </c>
      <c r="G12" s="71">
        <v>43946</v>
      </c>
      <c r="H12" s="71">
        <v>44013</v>
      </c>
      <c r="I12" s="73" t="s">
        <v>653</v>
      </c>
      <c r="K12" s="87">
        <v>202008</v>
      </c>
      <c r="L12" s="70">
        <v>10</v>
      </c>
      <c r="M12" s="87" t="s">
        <v>154</v>
      </c>
      <c r="N12" s="87" t="s">
        <v>359</v>
      </c>
      <c r="O12" s="87" t="s">
        <v>660</v>
      </c>
      <c r="P12" s="87">
        <v>4500</v>
      </c>
      <c r="Q12" s="87" t="s">
        <v>359</v>
      </c>
      <c r="R12" s="87" t="s">
        <v>666</v>
      </c>
      <c r="S12" s="90" t="s">
        <v>667</v>
      </c>
      <c r="T12" s="75">
        <v>5500</v>
      </c>
    </row>
    <row r="13" s="67" customFormat="1" spans="1:20">
      <c r="A13" s="73">
        <v>202007</v>
      </c>
      <c r="B13" s="70">
        <v>11</v>
      </c>
      <c r="C13" s="73" t="s">
        <v>325</v>
      </c>
      <c r="D13" s="73" t="s">
        <v>649</v>
      </c>
      <c r="E13" s="73" t="s">
        <v>408</v>
      </c>
      <c r="F13" s="73" t="s">
        <v>236</v>
      </c>
      <c r="G13" s="71">
        <v>43942</v>
      </c>
      <c r="H13" s="71">
        <v>44033</v>
      </c>
      <c r="I13" s="73" t="s">
        <v>644</v>
      </c>
      <c r="K13" s="75">
        <v>202010</v>
      </c>
      <c r="L13" s="70">
        <v>11</v>
      </c>
      <c r="M13" s="75" t="s">
        <v>134</v>
      </c>
      <c r="N13" s="75" t="s">
        <v>337</v>
      </c>
      <c r="O13" s="75" t="s">
        <v>666</v>
      </c>
      <c r="P13" s="75">
        <v>6000</v>
      </c>
      <c r="Q13" s="75" t="s">
        <v>670</v>
      </c>
      <c r="R13" s="75" t="s">
        <v>666</v>
      </c>
      <c r="S13" s="91" t="s">
        <v>662</v>
      </c>
      <c r="T13" s="75">
        <v>6000</v>
      </c>
    </row>
    <row r="14" s="67" customFormat="1" spans="1:20">
      <c r="A14" s="73">
        <v>202007</v>
      </c>
      <c r="B14" s="70">
        <v>12</v>
      </c>
      <c r="C14" s="73" t="s">
        <v>131</v>
      </c>
      <c r="D14" s="73" t="s">
        <v>649</v>
      </c>
      <c r="E14" s="73" t="s">
        <v>55</v>
      </c>
      <c r="F14" s="73" t="s">
        <v>274</v>
      </c>
      <c r="G14" s="71">
        <v>43909</v>
      </c>
      <c r="H14" s="71">
        <v>44013</v>
      </c>
      <c r="I14" s="73" t="s">
        <v>653</v>
      </c>
      <c r="K14" s="75">
        <v>202010</v>
      </c>
      <c r="L14" s="70">
        <v>12</v>
      </c>
      <c r="M14" s="67" t="s">
        <v>154</v>
      </c>
      <c r="N14" s="67" t="s">
        <v>359</v>
      </c>
      <c r="O14" s="67" t="s">
        <v>666</v>
      </c>
      <c r="P14" s="67">
        <v>5500</v>
      </c>
      <c r="Q14" s="67" t="s">
        <v>359</v>
      </c>
      <c r="R14" s="67" t="s">
        <v>660</v>
      </c>
      <c r="S14" s="67" t="s">
        <v>671</v>
      </c>
      <c r="T14" s="75">
        <v>5000</v>
      </c>
    </row>
    <row r="15" s="67" customFormat="1" spans="1:20">
      <c r="A15" s="73">
        <v>202008</v>
      </c>
      <c r="B15" s="70">
        <v>13</v>
      </c>
      <c r="C15" s="75" t="s">
        <v>192</v>
      </c>
      <c r="D15" s="75" t="s">
        <v>649</v>
      </c>
      <c r="E15" s="75" t="s">
        <v>408</v>
      </c>
      <c r="F15" s="75" t="s">
        <v>236</v>
      </c>
      <c r="G15" s="71">
        <v>43979</v>
      </c>
      <c r="H15" s="71">
        <v>44071</v>
      </c>
      <c r="I15" s="75" t="s">
        <v>644</v>
      </c>
      <c r="K15" s="75">
        <v>202011</v>
      </c>
      <c r="L15" s="70">
        <v>13</v>
      </c>
      <c r="M15" s="75" t="s">
        <v>154</v>
      </c>
      <c r="N15" s="75" t="s">
        <v>359</v>
      </c>
      <c r="O15" s="75" t="s">
        <v>666</v>
      </c>
      <c r="P15" s="75">
        <v>5000</v>
      </c>
      <c r="Q15" s="75" t="s">
        <v>628</v>
      </c>
      <c r="R15" s="75" t="s">
        <v>672</v>
      </c>
      <c r="S15" s="91" t="s">
        <v>662</v>
      </c>
      <c r="T15" s="75">
        <v>5000</v>
      </c>
    </row>
    <row r="16" s="67" customFormat="1" spans="1:20">
      <c r="A16" s="73">
        <v>202009</v>
      </c>
      <c r="B16" s="70">
        <v>14</v>
      </c>
      <c r="C16" s="75" t="s">
        <v>202</v>
      </c>
      <c r="D16" s="75" t="s">
        <v>649</v>
      </c>
      <c r="E16" s="75" t="s">
        <v>408</v>
      </c>
      <c r="F16" s="75" t="s">
        <v>236</v>
      </c>
      <c r="G16" s="71">
        <v>43987</v>
      </c>
      <c r="H16" s="71">
        <v>44079</v>
      </c>
      <c r="I16" s="75" t="s">
        <v>644</v>
      </c>
      <c r="K16" s="75">
        <v>202101</v>
      </c>
      <c r="L16" s="70">
        <v>14</v>
      </c>
      <c r="M16" s="75" t="s">
        <v>146</v>
      </c>
      <c r="N16" s="75" t="s">
        <v>669</v>
      </c>
      <c r="O16" s="75" t="s">
        <v>311</v>
      </c>
      <c r="P16" s="75">
        <v>4500</v>
      </c>
      <c r="Q16" s="75" t="s">
        <v>673</v>
      </c>
      <c r="R16" s="75" t="s">
        <v>311</v>
      </c>
      <c r="S16" s="91" t="s">
        <v>662</v>
      </c>
      <c r="T16" s="75">
        <v>4500</v>
      </c>
    </row>
    <row r="17" s="67" customFormat="1" spans="1:20">
      <c r="A17" s="73">
        <v>202010</v>
      </c>
      <c r="B17" s="70">
        <v>15</v>
      </c>
      <c r="C17" s="73" t="s">
        <v>354</v>
      </c>
      <c r="D17" s="73" t="s">
        <v>649</v>
      </c>
      <c r="E17" s="73" t="s">
        <v>408</v>
      </c>
      <c r="F17" s="73" t="s">
        <v>236</v>
      </c>
      <c r="G17" s="71">
        <v>44027</v>
      </c>
      <c r="H17" s="71">
        <v>44119</v>
      </c>
      <c r="I17" s="73" t="s">
        <v>644</v>
      </c>
      <c r="K17" s="10">
        <v>202105</v>
      </c>
      <c r="L17" s="70">
        <v>15</v>
      </c>
      <c r="M17" s="73" t="s">
        <v>344</v>
      </c>
      <c r="N17" s="73" t="s">
        <v>359</v>
      </c>
      <c r="O17" s="73" t="s">
        <v>666</v>
      </c>
      <c r="P17" s="73">
        <v>5500</v>
      </c>
      <c r="Q17" s="73" t="s">
        <v>359</v>
      </c>
      <c r="R17" s="73" t="s">
        <v>236</v>
      </c>
      <c r="S17" s="89" t="s">
        <v>674</v>
      </c>
      <c r="T17" s="73" t="s">
        <v>646</v>
      </c>
    </row>
    <row r="18" s="67" customFormat="1" spans="1:20">
      <c r="A18" s="73">
        <v>202011</v>
      </c>
      <c r="B18" s="70">
        <v>16</v>
      </c>
      <c r="C18" s="73" t="s">
        <v>172</v>
      </c>
      <c r="D18" s="73" t="s">
        <v>649</v>
      </c>
      <c r="E18" s="73" t="s">
        <v>408</v>
      </c>
      <c r="F18" s="73" t="s">
        <v>236</v>
      </c>
      <c r="G18" s="71">
        <v>44054</v>
      </c>
      <c r="H18" s="71">
        <v>44145</v>
      </c>
      <c r="I18" s="73" t="s">
        <v>644</v>
      </c>
      <c r="K18" s="10"/>
      <c r="L18" s="70">
        <v>16</v>
      </c>
      <c r="M18" s="73" t="s">
        <v>71</v>
      </c>
      <c r="N18" s="73" t="s">
        <v>70</v>
      </c>
      <c r="O18" s="73" t="s">
        <v>310</v>
      </c>
      <c r="P18" s="73">
        <v>6000</v>
      </c>
      <c r="Q18" s="73" t="s">
        <v>70</v>
      </c>
      <c r="R18" s="73" t="s">
        <v>258</v>
      </c>
      <c r="S18" s="89" t="s">
        <v>667</v>
      </c>
      <c r="T18" s="73">
        <v>8000</v>
      </c>
    </row>
    <row r="19" s="67" customFormat="1" spans="1:20">
      <c r="A19" s="73">
        <v>202012</v>
      </c>
      <c r="B19" s="70">
        <v>17</v>
      </c>
      <c r="C19" s="73" t="s">
        <v>297</v>
      </c>
      <c r="D19" s="73" t="s">
        <v>642</v>
      </c>
      <c r="E19" s="73" t="s">
        <v>70</v>
      </c>
      <c r="F19" s="73" t="s">
        <v>675</v>
      </c>
      <c r="G19" s="71">
        <v>44075</v>
      </c>
      <c r="H19" s="71">
        <v>44166</v>
      </c>
      <c r="I19" s="73" t="s">
        <v>676</v>
      </c>
      <c r="K19" s="10"/>
      <c r="L19" s="70">
        <v>17</v>
      </c>
      <c r="M19" s="73" t="s">
        <v>297</v>
      </c>
      <c r="N19" s="73" t="s">
        <v>70</v>
      </c>
      <c r="O19" s="73" t="s">
        <v>258</v>
      </c>
      <c r="P19" s="73">
        <v>8000</v>
      </c>
      <c r="Q19" s="73" t="s">
        <v>41</v>
      </c>
      <c r="R19" s="73" t="s">
        <v>260</v>
      </c>
      <c r="S19" s="89" t="s">
        <v>662</v>
      </c>
      <c r="T19" s="73">
        <v>7000</v>
      </c>
    </row>
    <row r="20" s="67" customFormat="1" spans="1:20">
      <c r="A20" s="73">
        <v>202101</v>
      </c>
      <c r="B20" s="70">
        <v>18</v>
      </c>
      <c r="C20" s="73" t="s">
        <v>78</v>
      </c>
      <c r="D20" s="73" t="s">
        <v>642</v>
      </c>
      <c r="E20" s="73" t="s">
        <v>70</v>
      </c>
      <c r="F20" s="73" t="s">
        <v>270</v>
      </c>
      <c r="G20" s="71">
        <v>44116</v>
      </c>
      <c r="H20" s="71">
        <v>44208</v>
      </c>
      <c r="I20" s="73" t="s">
        <v>644</v>
      </c>
      <c r="K20" s="10">
        <v>202106</v>
      </c>
      <c r="L20" s="70">
        <v>18</v>
      </c>
      <c r="M20" s="73" t="s">
        <v>134</v>
      </c>
      <c r="N20" s="73" t="s">
        <v>377</v>
      </c>
      <c r="O20" s="73" t="s">
        <v>666</v>
      </c>
      <c r="P20" s="73">
        <v>6000</v>
      </c>
      <c r="Q20" s="73" t="s">
        <v>377</v>
      </c>
      <c r="R20" s="73" t="s">
        <v>234</v>
      </c>
      <c r="S20" s="89" t="s">
        <v>677</v>
      </c>
      <c r="T20" s="73">
        <v>5500</v>
      </c>
    </row>
    <row r="21" s="67" customFormat="1" spans="1:20">
      <c r="A21" s="73">
        <v>202102</v>
      </c>
      <c r="B21" s="70">
        <v>19</v>
      </c>
      <c r="C21" s="73" t="s">
        <v>112</v>
      </c>
      <c r="D21" s="73" t="s">
        <v>649</v>
      </c>
      <c r="E21" s="73" t="s">
        <v>108</v>
      </c>
      <c r="F21" s="73" t="s">
        <v>362</v>
      </c>
      <c r="G21" s="71">
        <v>44137</v>
      </c>
      <c r="H21" s="71">
        <v>43862</v>
      </c>
      <c r="I21" s="73" t="s">
        <v>644</v>
      </c>
      <c r="K21" s="10"/>
      <c r="L21" s="70">
        <v>19</v>
      </c>
      <c r="M21" s="73" t="s">
        <v>131</v>
      </c>
      <c r="N21" s="73" t="s">
        <v>377</v>
      </c>
      <c r="O21" s="73" t="s">
        <v>234</v>
      </c>
      <c r="P21" s="73">
        <v>5500</v>
      </c>
      <c r="Q21" s="73" t="s">
        <v>377</v>
      </c>
      <c r="R21" s="73" t="s">
        <v>666</v>
      </c>
      <c r="S21" s="89" t="s">
        <v>667</v>
      </c>
      <c r="T21" s="73">
        <v>6000</v>
      </c>
    </row>
    <row r="22" s="67" customFormat="1" spans="1:20">
      <c r="A22" s="73">
        <v>202103</v>
      </c>
      <c r="B22" s="70">
        <v>20</v>
      </c>
      <c r="C22" s="75" t="s">
        <v>678</v>
      </c>
      <c r="D22" s="75" t="s">
        <v>649</v>
      </c>
      <c r="E22" s="75" t="s">
        <v>377</v>
      </c>
      <c r="F22" s="75" t="s">
        <v>376</v>
      </c>
      <c r="G22" s="71">
        <v>44197</v>
      </c>
      <c r="H22" s="71">
        <v>44286</v>
      </c>
      <c r="I22" s="75" t="s">
        <v>644</v>
      </c>
      <c r="K22" s="10"/>
      <c r="L22" s="70">
        <v>20</v>
      </c>
      <c r="M22" s="73" t="s">
        <v>97</v>
      </c>
      <c r="N22" s="73" t="s">
        <v>93</v>
      </c>
      <c r="O22" s="73" t="s">
        <v>241</v>
      </c>
      <c r="P22" s="73">
        <v>7000</v>
      </c>
      <c r="Q22" s="73" t="s">
        <v>93</v>
      </c>
      <c r="R22" s="73" t="s">
        <v>241</v>
      </c>
      <c r="S22" s="73" t="s">
        <v>679</v>
      </c>
      <c r="T22" s="73">
        <v>7500</v>
      </c>
    </row>
    <row r="23" s="67" customFormat="1" spans="1:20">
      <c r="A23" s="73">
        <v>202106</v>
      </c>
      <c r="B23" s="70">
        <v>21</v>
      </c>
      <c r="C23" s="73" t="s">
        <v>396</v>
      </c>
      <c r="D23" s="73" t="s">
        <v>649</v>
      </c>
      <c r="E23" s="73" t="s">
        <v>237</v>
      </c>
      <c r="F23" s="73" t="s">
        <v>268</v>
      </c>
      <c r="G23" s="71">
        <v>44308</v>
      </c>
      <c r="H23" s="71">
        <v>44348</v>
      </c>
      <c r="I23" s="73" t="s">
        <v>653</v>
      </c>
      <c r="K23" s="10">
        <v>202108</v>
      </c>
      <c r="L23" s="70">
        <v>21</v>
      </c>
      <c r="M23" s="73" t="s">
        <v>134</v>
      </c>
      <c r="N23" s="73" t="s">
        <v>377</v>
      </c>
      <c r="O23" s="73" t="s">
        <v>234</v>
      </c>
      <c r="P23" s="73">
        <v>5500</v>
      </c>
      <c r="Q23" s="73" t="s">
        <v>377</v>
      </c>
      <c r="R23" s="73" t="s">
        <v>666</v>
      </c>
      <c r="S23" s="73" t="s">
        <v>677</v>
      </c>
      <c r="T23" s="73">
        <v>6000</v>
      </c>
    </row>
    <row r="24" s="67" customFormat="1" spans="1:20">
      <c r="A24" s="73">
        <v>202106</v>
      </c>
      <c r="B24" s="70">
        <v>22</v>
      </c>
      <c r="C24" s="73" t="s">
        <v>188</v>
      </c>
      <c r="D24" s="73" t="s">
        <v>649</v>
      </c>
      <c r="E24" s="73" t="s">
        <v>237</v>
      </c>
      <c r="F24" s="73" t="s">
        <v>236</v>
      </c>
      <c r="G24" s="71">
        <v>44279</v>
      </c>
      <c r="H24" s="71">
        <v>44348</v>
      </c>
      <c r="I24" s="73" t="s">
        <v>653</v>
      </c>
      <c r="K24" s="10"/>
      <c r="L24" s="70">
        <v>22</v>
      </c>
      <c r="M24" s="73" t="s">
        <v>131</v>
      </c>
      <c r="N24" s="73" t="s">
        <v>377</v>
      </c>
      <c r="O24" s="73" t="s">
        <v>666</v>
      </c>
      <c r="P24" s="73">
        <v>6000</v>
      </c>
      <c r="Q24" s="73" t="s">
        <v>377</v>
      </c>
      <c r="R24" s="73" t="s">
        <v>234</v>
      </c>
      <c r="S24" s="73" t="s">
        <v>667</v>
      </c>
      <c r="T24" s="73">
        <v>5500</v>
      </c>
    </row>
    <row r="25" s="67" customFormat="1" spans="1:20">
      <c r="A25" s="73">
        <v>202106</v>
      </c>
      <c r="B25" s="70">
        <v>23</v>
      </c>
      <c r="C25" s="73" t="s">
        <v>198</v>
      </c>
      <c r="D25" s="73" t="s">
        <v>649</v>
      </c>
      <c r="E25" s="73" t="s">
        <v>237</v>
      </c>
      <c r="F25" s="73" t="s">
        <v>236</v>
      </c>
      <c r="G25" s="71">
        <v>44282</v>
      </c>
      <c r="H25" s="71">
        <v>44348</v>
      </c>
      <c r="I25" s="73" t="s">
        <v>653</v>
      </c>
      <c r="K25" s="10"/>
      <c r="L25" s="70">
        <v>23</v>
      </c>
      <c r="M25" s="73" t="s">
        <v>71</v>
      </c>
      <c r="N25" s="73" t="s">
        <v>70</v>
      </c>
      <c r="O25" s="73" t="s">
        <v>680</v>
      </c>
      <c r="P25" s="73">
        <v>6400</v>
      </c>
      <c r="Q25" s="73" t="s">
        <v>70</v>
      </c>
      <c r="R25" s="73" t="s">
        <v>675</v>
      </c>
      <c r="S25" s="73" t="s">
        <v>654</v>
      </c>
      <c r="T25" s="73">
        <v>8000</v>
      </c>
    </row>
    <row r="26" s="67" customFormat="1" spans="1:20">
      <c r="A26" s="73">
        <v>202106</v>
      </c>
      <c r="B26" s="70">
        <v>24</v>
      </c>
      <c r="C26" s="73" t="s">
        <v>386</v>
      </c>
      <c r="D26" s="73" t="s">
        <v>649</v>
      </c>
      <c r="E26" s="73" t="s">
        <v>123</v>
      </c>
      <c r="F26" s="73" t="s">
        <v>230</v>
      </c>
      <c r="G26" s="71">
        <v>44260</v>
      </c>
      <c r="H26" s="71">
        <v>44348</v>
      </c>
      <c r="I26" s="73" t="s">
        <v>644</v>
      </c>
      <c r="K26" s="10"/>
      <c r="L26" s="70">
        <v>24</v>
      </c>
      <c r="M26" s="75" t="s">
        <v>119</v>
      </c>
      <c r="N26" s="75" t="s">
        <v>41</v>
      </c>
      <c r="O26" s="75" t="s">
        <v>681</v>
      </c>
      <c r="P26" s="75">
        <v>6000</v>
      </c>
      <c r="Q26" s="75" t="s">
        <v>115</v>
      </c>
      <c r="R26" s="75" t="s">
        <v>682</v>
      </c>
      <c r="S26" s="75" t="s">
        <v>683</v>
      </c>
      <c r="T26" s="75">
        <v>6000</v>
      </c>
    </row>
    <row r="27" s="67" customFormat="1" spans="1:20">
      <c r="A27" s="73">
        <v>202107</v>
      </c>
      <c r="B27" s="70">
        <v>25</v>
      </c>
      <c r="C27" s="73" t="s">
        <v>75</v>
      </c>
      <c r="D27" s="73" t="s">
        <v>642</v>
      </c>
      <c r="E27" s="73" t="s">
        <v>70</v>
      </c>
      <c r="F27" s="73" t="s">
        <v>270</v>
      </c>
      <c r="G27" s="76">
        <v>44335</v>
      </c>
      <c r="H27" s="76">
        <v>44378</v>
      </c>
      <c r="I27" s="73" t="s">
        <v>653</v>
      </c>
      <c r="K27" s="73">
        <v>202109</v>
      </c>
      <c r="L27" s="70">
        <v>25</v>
      </c>
      <c r="M27" s="73" t="s">
        <v>154</v>
      </c>
      <c r="N27" s="73" t="s">
        <v>377</v>
      </c>
      <c r="O27" s="73" t="s">
        <v>234</v>
      </c>
      <c r="P27" s="73">
        <v>5500</v>
      </c>
      <c r="Q27" s="73" t="s">
        <v>237</v>
      </c>
      <c r="R27" s="73" t="s">
        <v>590</v>
      </c>
      <c r="S27" s="73" t="s">
        <v>684</v>
      </c>
      <c r="T27" s="73">
        <v>6000</v>
      </c>
    </row>
    <row r="28" s="67" customFormat="1" spans="1:20">
      <c r="A28" s="73">
        <v>202107</v>
      </c>
      <c r="B28" s="70">
        <v>26</v>
      </c>
      <c r="C28" s="73" t="s">
        <v>100</v>
      </c>
      <c r="D28" s="73" t="s">
        <v>642</v>
      </c>
      <c r="E28" s="73" t="s">
        <v>93</v>
      </c>
      <c r="F28" s="73" t="s">
        <v>290</v>
      </c>
      <c r="G28" s="76">
        <v>44311</v>
      </c>
      <c r="H28" s="76">
        <v>44402</v>
      </c>
      <c r="I28" s="73" t="s">
        <v>644</v>
      </c>
      <c r="K28" s="77">
        <v>202110</v>
      </c>
      <c r="L28" s="78">
        <v>26</v>
      </c>
      <c r="M28" s="77" t="s">
        <v>63</v>
      </c>
      <c r="N28" s="77" t="s">
        <v>41</v>
      </c>
      <c r="O28" s="77" t="s">
        <v>663</v>
      </c>
      <c r="P28" s="77">
        <v>4500</v>
      </c>
      <c r="Q28" s="77" t="s">
        <v>55</v>
      </c>
      <c r="R28" s="77" t="s">
        <v>663</v>
      </c>
      <c r="S28" s="77" t="s">
        <v>684</v>
      </c>
      <c r="T28" s="77">
        <v>4500</v>
      </c>
    </row>
    <row r="29" s="67" customFormat="1" spans="1:20">
      <c r="A29" s="73">
        <v>202108</v>
      </c>
      <c r="B29" s="70">
        <v>27</v>
      </c>
      <c r="C29" s="73" t="s">
        <v>412</v>
      </c>
      <c r="D29" s="73" t="s">
        <v>649</v>
      </c>
      <c r="E29" s="73" t="s">
        <v>123</v>
      </c>
      <c r="F29" s="73" t="s">
        <v>413</v>
      </c>
      <c r="G29" s="71">
        <v>44375</v>
      </c>
      <c r="H29" s="71">
        <v>44409</v>
      </c>
      <c r="I29" s="73" t="s">
        <v>653</v>
      </c>
      <c r="K29" s="88">
        <v>202111</v>
      </c>
      <c r="L29" s="78">
        <v>27</v>
      </c>
      <c r="M29" s="77" t="s">
        <v>119</v>
      </c>
      <c r="N29" s="77" t="s">
        <v>115</v>
      </c>
      <c r="O29" s="77" t="s">
        <v>682</v>
      </c>
      <c r="P29" s="77">
        <v>6000</v>
      </c>
      <c r="Q29" s="77" t="s">
        <v>377</v>
      </c>
      <c r="R29" s="77" t="s">
        <v>234</v>
      </c>
      <c r="S29" s="77" t="s">
        <v>685</v>
      </c>
      <c r="T29" s="77">
        <v>6000</v>
      </c>
    </row>
    <row r="30" s="67" customFormat="1" spans="1:20">
      <c r="A30" s="73">
        <v>202108</v>
      </c>
      <c r="B30" s="70">
        <v>28</v>
      </c>
      <c r="C30" s="75" t="s">
        <v>402</v>
      </c>
      <c r="D30" s="75" t="s">
        <v>649</v>
      </c>
      <c r="E30" s="75" t="s">
        <v>237</v>
      </c>
      <c r="F30" s="75" t="s">
        <v>236</v>
      </c>
      <c r="G30" s="71">
        <v>44324</v>
      </c>
      <c r="H30" s="71">
        <v>44415</v>
      </c>
      <c r="I30" s="75" t="s">
        <v>644</v>
      </c>
      <c r="K30" s="88"/>
      <c r="L30" s="78">
        <v>28</v>
      </c>
      <c r="M30" s="77" t="s">
        <v>78</v>
      </c>
      <c r="N30" s="77" t="s">
        <v>70</v>
      </c>
      <c r="O30" s="77" t="s">
        <v>310</v>
      </c>
      <c r="P30" s="77">
        <v>4500</v>
      </c>
      <c r="Q30" s="77" t="s">
        <v>417</v>
      </c>
      <c r="R30" s="77" t="s">
        <v>663</v>
      </c>
      <c r="S30" s="77" t="s">
        <v>686</v>
      </c>
      <c r="T30" s="77">
        <v>4500</v>
      </c>
    </row>
    <row r="31" s="67" customFormat="1" spans="1:20">
      <c r="A31" s="73">
        <v>202109</v>
      </c>
      <c r="B31" s="70">
        <v>29</v>
      </c>
      <c r="C31" s="75" t="s">
        <v>414</v>
      </c>
      <c r="D31" s="75" t="s">
        <v>649</v>
      </c>
      <c r="E31" s="75" t="s">
        <v>377</v>
      </c>
      <c r="F31" s="75" t="s">
        <v>311</v>
      </c>
      <c r="G31" s="71">
        <v>44378</v>
      </c>
      <c r="H31" s="71">
        <v>44469</v>
      </c>
      <c r="I31" s="75" t="s">
        <v>644</v>
      </c>
      <c r="K31" s="75"/>
      <c r="L31" s="70">
        <v>29</v>
      </c>
      <c r="M31" s="75"/>
      <c r="N31" s="75"/>
      <c r="O31" s="75"/>
      <c r="P31" s="75"/>
      <c r="Q31" s="75"/>
      <c r="R31" s="75"/>
      <c r="S31" s="75"/>
      <c r="T31" s="75"/>
    </row>
    <row r="32" spans="1:20">
      <c r="A32" s="77">
        <v>202110</v>
      </c>
      <c r="B32" s="78">
        <v>30</v>
      </c>
      <c r="C32" s="77" t="s">
        <v>81</v>
      </c>
      <c r="D32" s="77" t="s">
        <v>642</v>
      </c>
      <c r="E32" s="77" t="s">
        <v>70</v>
      </c>
      <c r="F32" s="77" t="s">
        <v>270</v>
      </c>
      <c r="G32" s="79">
        <v>44417</v>
      </c>
      <c r="H32" s="79">
        <v>44470</v>
      </c>
      <c r="I32" s="77" t="s">
        <v>653</v>
      </c>
      <c r="K32" s="75"/>
      <c r="L32" s="70">
        <v>30</v>
      </c>
      <c r="M32" s="75"/>
      <c r="N32" s="75"/>
      <c r="O32" s="75"/>
      <c r="P32" s="75"/>
      <c r="Q32" s="75"/>
      <c r="R32" s="75"/>
      <c r="S32" s="75"/>
      <c r="T32" s="75"/>
    </row>
    <row r="33" spans="1:20">
      <c r="A33" s="77">
        <v>202110</v>
      </c>
      <c r="B33" s="78">
        <v>31</v>
      </c>
      <c r="C33" s="77" t="s">
        <v>415</v>
      </c>
      <c r="D33" s="77" t="s">
        <v>649</v>
      </c>
      <c r="E33" s="77" t="s">
        <v>93</v>
      </c>
      <c r="F33" s="77" t="s">
        <v>248</v>
      </c>
      <c r="G33" s="79">
        <v>44387</v>
      </c>
      <c r="H33" s="79">
        <v>44470</v>
      </c>
      <c r="I33" s="77" t="s">
        <v>653</v>
      </c>
      <c r="K33" s="75"/>
      <c r="L33" s="70">
        <v>31</v>
      </c>
      <c r="M33" s="75"/>
      <c r="N33" s="75"/>
      <c r="O33" s="75"/>
      <c r="P33" s="75"/>
      <c r="Q33" s="75"/>
      <c r="R33" s="75"/>
      <c r="S33" s="75"/>
      <c r="T33" s="75"/>
    </row>
    <row r="34" spans="1:20">
      <c r="A34" s="73"/>
      <c r="B34" s="70">
        <v>32</v>
      </c>
      <c r="C34" s="75"/>
      <c r="D34" s="75"/>
      <c r="E34" s="75"/>
      <c r="F34" s="75"/>
      <c r="G34" s="71"/>
      <c r="H34" s="71"/>
      <c r="I34" s="75"/>
      <c r="K34" s="75"/>
      <c r="L34" s="70">
        <v>32</v>
      </c>
      <c r="M34" s="75"/>
      <c r="N34" s="75"/>
      <c r="O34" s="75"/>
      <c r="P34" s="75"/>
      <c r="Q34" s="75"/>
      <c r="R34" s="75"/>
      <c r="S34" s="75"/>
      <c r="T34" s="75"/>
    </row>
    <row r="35" spans="1:20">
      <c r="A35" s="73"/>
      <c r="B35" s="70">
        <v>33</v>
      </c>
      <c r="C35" s="75"/>
      <c r="D35" s="75"/>
      <c r="E35" s="75"/>
      <c r="F35" s="75"/>
      <c r="G35" s="71"/>
      <c r="H35" s="71"/>
      <c r="I35" s="75"/>
      <c r="K35" s="75"/>
      <c r="L35" s="70">
        <v>33</v>
      </c>
      <c r="M35" s="75"/>
      <c r="N35" s="75"/>
      <c r="O35" s="75"/>
      <c r="P35" s="75"/>
      <c r="Q35" s="75"/>
      <c r="R35" s="75"/>
      <c r="S35" s="75"/>
      <c r="T35" s="75"/>
    </row>
    <row r="36" spans="1:8">
      <c r="A36" s="80"/>
      <c r="G36" s="81"/>
      <c r="H36" s="81"/>
    </row>
  </sheetData>
  <mergeCells count="7">
    <mergeCell ref="K3:K4"/>
    <mergeCell ref="K7:K8"/>
    <mergeCell ref="K10:K11"/>
    <mergeCell ref="K17:K19"/>
    <mergeCell ref="K20:K22"/>
    <mergeCell ref="K23:K26"/>
    <mergeCell ref="K29:K30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0"/>
  <sheetViews>
    <sheetView workbookViewId="0">
      <selection activeCell="G22" sqref="G22"/>
    </sheetView>
  </sheetViews>
  <sheetFormatPr defaultColWidth="9" defaultRowHeight="9.5" outlineLevelCol="6"/>
  <cols>
    <col min="1" max="1" width="5.18181818181818" style="60" customWidth="1"/>
    <col min="2" max="2" width="7" style="60" customWidth="1"/>
    <col min="3" max="3" width="18.8181818181818" style="60" customWidth="1"/>
    <col min="4" max="4" width="36.0909090909091" style="60" customWidth="1"/>
    <col min="5" max="5" width="13.8181818181818" style="60" customWidth="1"/>
    <col min="6" max="6" width="15.4545454545455" style="60" customWidth="1"/>
    <col min="7" max="7" width="78.8181818181818" style="60" customWidth="1"/>
    <col min="8" max="16384" width="9" style="60"/>
  </cols>
  <sheetData>
    <row r="1" ht="13" spans="1:7">
      <c r="A1" s="61" t="s">
        <v>0</v>
      </c>
      <c r="B1" s="61" t="s">
        <v>2</v>
      </c>
      <c r="C1" s="61" t="s">
        <v>640</v>
      </c>
      <c r="D1" s="61" t="s">
        <v>687</v>
      </c>
      <c r="E1" s="61" t="s">
        <v>688</v>
      </c>
      <c r="F1" s="61" t="s">
        <v>40</v>
      </c>
      <c r="G1" s="61" t="s">
        <v>689</v>
      </c>
    </row>
    <row r="2" ht="26" spans="1:7">
      <c r="A2" s="62">
        <v>1</v>
      </c>
      <c r="B2" s="62" t="s">
        <v>89</v>
      </c>
      <c r="C2" s="63" t="s">
        <v>690</v>
      </c>
      <c r="D2" s="63" t="s">
        <v>691</v>
      </c>
      <c r="E2" s="64">
        <v>400</v>
      </c>
      <c r="F2" s="64" t="s">
        <v>692</v>
      </c>
      <c r="G2" s="63" t="s">
        <v>693</v>
      </c>
    </row>
    <row r="3" ht="13" spans="1:7">
      <c r="A3" s="62">
        <v>2</v>
      </c>
      <c r="B3" s="62"/>
      <c r="C3" s="63"/>
      <c r="D3" s="65"/>
      <c r="E3" s="64"/>
      <c r="F3" s="64"/>
      <c r="G3" s="62"/>
    </row>
    <row r="4" ht="13" spans="1:7">
      <c r="A4" s="62">
        <v>3</v>
      </c>
      <c r="B4" s="62"/>
      <c r="C4" s="63"/>
      <c r="D4" s="65"/>
      <c r="E4" s="64"/>
      <c r="F4" s="64"/>
      <c r="G4" s="62"/>
    </row>
    <row r="5" ht="13" spans="1:7">
      <c r="A5" s="62">
        <v>4</v>
      </c>
      <c r="B5" s="62"/>
      <c r="C5" s="63"/>
      <c r="D5" s="65"/>
      <c r="E5" s="64"/>
      <c r="F5" s="64"/>
      <c r="G5" s="62"/>
    </row>
    <row r="6" ht="13" spans="1:7">
      <c r="A6" s="62">
        <v>5</v>
      </c>
      <c r="B6" s="62"/>
      <c r="C6" s="65"/>
      <c r="D6" s="65"/>
      <c r="E6" s="64"/>
      <c r="F6" s="64"/>
      <c r="G6" s="62"/>
    </row>
    <row r="7" ht="13" spans="1:7">
      <c r="A7" s="62">
        <v>6</v>
      </c>
      <c r="B7" s="62"/>
      <c r="C7" s="65"/>
      <c r="D7" s="65"/>
      <c r="E7" s="64"/>
      <c r="F7" s="64"/>
      <c r="G7" s="62"/>
    </row>
    <row r="8" ht="13" spans="1:7">
      <c r="A8" s="62">
        <v>7</v>
      </c>
      <c r="B8" s="62"/>
      <c r="C8" s="65"/>
      <c r="D8" s="65"/>
      <c r="E8" s="64"/>
      <c r="F8" s="66"/>
      <c r="G8" s="62"/>
    </row>
    <row r="9" ht="13" spans="1:7">
      <c r="A9" s="62">
        <v>8</v>
      </c>
      <c r="B9" s="62"/>
      <c r="C9" s="65"/>
      <c r="D9" s="65"/>
      <c r="E9" s="66"/>
      <c r="F9" s="66"/>
      <c r="G9" s="62"/>
    </row>
    <row r="10" ht="13" spans="1:7">
      <c r="A10" s="62">
        <v>9</v>
      </c>
      <c r="B10" s="62"/>
      <c r="C10" s="62"/>
      <c r="D10" s="62"/>
      <c r="E10" s="66"/>
      <c r="F10" s="66"/>
      <c r="G10" s="62"/>
    </row>
  </sheetData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52"/>
  <sheetViews>
    <sheetView zoomScale="130" zoomScaleNormal="130" workbookViewId="0">
      <pane xSplit="2" ySplit="1" topLeftCell="C2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3"/>
  <cols>
    <col min="1" max="1" width="5.36363636363636" style="46" customWidth="1"/>
    <col min="2" max="2" width="7" style="46" customWidth="1"/>
    <col min="3" max="6" width="9.18181818181818" style="46" customWidth="1"/>
    <col min="7" max="13" width="9" style="46"/>
    <col min="14" max="14" width="7" style="46" customWidth="1"/>
    <col min="15" max="15" width="12.8181818181818" style="46" customWidth="1"/>
    <col min="16" max="16340" width="9" style="46"/>
    <col min="16341" max="16384" width="9" style="47"/>
  </cols>
  <sheetData>
    <row r="1" s="46" customFormat="1" spans="1:6">
      <c r="A1" s="48" t="s">
        <v>0</v>
      </c>
      <c r="B1" s="48" t="s">
        <v>2</v>
      </c>
      <c r="C1" s="48" t="s">
        <v>694</v>
      </c>
      <c r="D1" s="48" t="s">
        <v>695</v>
      </c>
      <c r="E1" s="48" t="s">
        <v>696</v>
      </c>
      <c r="F1" s="48" t="s">
        <v>697</v>
      </c>
    </row>
    <row r="2" s="46" customFormat="1" spans="1:6">
      <c r="A2" s="49">
        <v>1</v>
      </c>
      <c r="B2" s="50" t="s">
        <v>42</v>
      </c>
      <c r="C2" s="51">
        <v>0</v>
      </c>
      <c r="D2" s="49">
        <v>1</v>
      </c>
      <c r="E2" s="52">
        <f>C2*D2</f>
        <v>0</v>
      </c>
      <c r="F2" s="52">
        <f>C2-E2</f>
        <v>0</v>
      </c>
    </row>
    <row r="3" s="46" customFormat="1" spans="1:6">
      <c r="A3" s="49">
        <v>2</v>
      </c>
      <c r="B3" s="50" t="s">
        <v>49</v>
      </c>
      <c r="C3" s="51">
        <v>1000</v>
      </c>
      <c r="D3" s="49">
        <f>VLOOKUP(B3,'[7]述职报告 (2)'!$B$2:$C$33,2,0)</f>
        <v>0</v>
      </c>
      <c r="E3" s="52">
        <f t="shared" ref="E3:E34" si="0">C3*D3</f>
        <v>0</v>
      </c>
      <c r="F3" s="53">
        <f t="shared" ref="F3:F34" si="1">C3-E3</f>
        <v>1000</v>
      </c>
    </row>
    <row r="4" s="46" customFormat="1" spans="1:15">
      <c r="A4" s="49">
        <v>3</v>
      </c>
      <c r="B4" s="50" t="s">
        <v>52</v>
      </c>
      <c r="C4" s="51">
        <v>1000</v>
      </c>
      <c r="D4" s="49">
        <f>VLOOKUP(B4,'[7]述职报告 (2)'!$B$2:$C$33,2,0)</f>
        <v>0</v>
      </c>
      <c r="E4" s="52">
        <f t="shared" si="0"/>
        <v>0</v>
      </c>
      <c r="F4" s="53">
        <f t="shared" si="1"/>
        <v>1000</v>
      </c>
      <c r="N4" s="56" t="s">
        <v>2</v>
      </c>
      <c r="O4" s="56" t="s">
        <v>698</v>
      </c>
    </row>
    <row r="5" s="46" customFormat="1" spans="1:15">
      <c r="A5" s="49">
        <v>4</v>
      </c>
      <c r="B5" s="50" t="s">
        <v>56</v>
      </c>
      <c r="C5" s="51">
        <v>1000</v>
      </c>
      <c r="D5" s="49">
        <v>0.82</v>
      </c>
      <c r="E5" s="52">
        <f t="shared" si="0"/>
        <v>820</v>
      </c>
      <c r="F5" s="53">
        <f t="shared" si="1"/>
        <v>180</v>
      </c>
      <c r="N5" s="57" t="s">
        <v>143</v>
      </c>
      <c r="O5" s="56">
        <v>5</v>
      </c>
    </row>
    <row r="6" s="46" customFormat="1" spans="1:15">
      <c r="A6" s="49">
        <v>5</v>
      </c>
      <c r="B6" s="50" t="s">
        <v>60</v>
      </c>
      <c r="C6" s="51">
        <v>1000</v>
      </c>
      <c r="D6" s="49">
        <f>VLOOKUP(B6,'[7]述职报告 (2)'!$B$2:$C$33,2,0)</f>
        <v>0</v>
      </c>
      <c r="E6" s="52">
        <f t="shared" si="0"/>
        <v>0</v>
      </c>
      <c r="F6" s="53">
        <f t="shared" si="1"/>
        <v>1000</v>
      </c>
      <c r="N6" s="58" t="s">
        <v>163</v>
      </c>
      <c r="O6" s="59">
        <v>5</v>
      </c>
    </row>
    <row r="7" s="46" customFormat="1" spans="1:15">
      <c r="A7" s="49">
        <v>6</v>
      </c>
      <c r="B7" s="50" t="s">
        <v>63</v>
      </c>
      <c r="C7" s="51">
        <v>0</v>
      </c>
      <c r="D7" s="49">
        <v>1</v>
      </c>
      <c r="E7" s="52">
        <f t="shared" si="0"/>
        <v>0</v>
      </c>
      <c r="F7" s="52">
        <f t="shared" si="1"/>
        <v>0</v>
      </c>
      <c r="N7" s="57" t="s">
        <v>412</v>
      </c>
      <c r="O7" s="56">
        <v>5</v>
      </c>
    </row>
    <row r="8" s="46" customFormat="1" spans="1:15">
      <c r="A8" s="49">
        <v>7</v>
      </c>
      <c r="B8" s="50" t="s">
        <v>67</v>
      </c>
      <c r="C8" s="51">
        <v>0</v>
      </c>
      <c r="D8" s="49">
        <f>VLOOKUP(B8,'[7]述职报告 (2)'!$B$2:$C$33,2,0)</f>
        <v>1</v>
      </c>
      <c r="E8" s="52">
        <f t="shared" si="0"/>
        <v>0</v>
      </c>
      <c r="F8" s="52">
        <f t="shared" si="1"/>
        <v>0</v>
      </c>
      <c r="N8" s="58" t="s">
        <v>138</v>
      </c>
      <c r="O8" s="59">
        <v>5</v>
      </c>
    </row>
    <row r="9" s="46" customFormat="1" spans="1:15">
      <c r="A9" s="49">
        <v>8</v>
      </c>
      <c r="B9" s="50" t="s">
        <v>71</v>
      </c>
      <c r="C9" s="51">
        <v>800</v>
      </c>
      <c r="D9" s="49">
        <f>VLOOKUP(B9,'[7]述职报告 (2)'!$B$2:$C$33,2,0)</f>
        <v>1</v>
      </c>
      <c r="E9" s="52">
        <f t="shared" si="0"/>
        <v>800</v>
      </c>
      <c r="F9" s="52">
        <f t="shared" si="1"/>
        <v>0</v>
      </c>
      <c r="N9" s="57" t="s">
        <v>75</v>
      </c>
      <c r="O9" s="56">
        <v>5</v>
      </c>
    </row>
    <row r="10" s="46" customFormat="1" spans="1:6">
      <c r="A10" s="49">
        <v>9</v>
      </c>
      <c r="B10" s="50" t="s">
        <v>75</v>
      </c>
      <c r="C10" s="51">
        <v>500</v>
      </c>
      <c r="D10" s="49" t="str">
        <f>VLOOKUP(B10,'[7]述职报告 (2)'!$B$2:$C$33,2,0)</f>
        <v>1</v>
      </c>
      <c r="E10" s="52">
        <f t="shared" si="0"/>
        <v>500</v>
      </c>
      <c r="F10" s="52">
        <f t="shared" si="1"/>
        <v>0</v>
      </c>
    </row>
    <row r="11" s="46" customFormat="1" spans="1:6">
      <c r="A11" s="49">
        <v>10</v>
      </c>
      <c r="B11" s="50" t="s">
        <v>78</v>
      </c>
      <c r="C11" s="51">
        <v>500</v>
      </c>
      <c r="D11" s="49" t="str">
        <f>VLOOKUP(B11,'[7]述职报告 (2)'!$B$2:$C$33,2,0)</f>
        <v>0.85</v>
      </c>
      <c r="E11" s="52">
        <f t="shared" si="0"/>
        <v>425</v>
      </c>
      <c r="F11" s="53">
        <f t="shared" si="1"/>
        <v>75</v>
      </c>
    </row>
    <row r="12" s="46" customFormat="1" spans="1:6">
      <c r="A12" s="49">
        <v>11</v>
      </c>
      <c r="B12" s="50" t="s">
        <v>81</v>
      </c>
      <c r="C12" s="51">
        <v>500</v>
      </c>
      <c r="D12" s="49" t="str">
        <f>VLOOKUP(B12,'[7]述职报告 (2)'!$B$2:$C$33,2,0)</f>
        <v>1</v>
      </c>
      <c r="E12" s="52">
        <f t="shared" si="0"/>
        <v>500</v>
      </c>
      <c r="F12" s="52">
        <f t="shared" si="1"/>
        <v>0</v>
      </c>
    </row>
    <row r="13" s="46" customFormat="1" spans="1:6">
      <c r="A13" s="49">
        <v>12</v>
      </c>
      <c r="B13" s="50" t="s">
        <v>85</v>
      </c>
      <c r="C13" s="51">
        <v>1000</v>
      </c>
      <c r="D13" s="49">
        <f>VLOOKUP(B13,'[7]述职报告 (2)'!$B$2:$C$33,2,0)</f>
        <v>1</v>
      </c>
      <c r="E13" s="52">
        <f t="shared" si="0"/>
        <v>1000</v>
      </c>
      <c r="F13" s="52">
        <f t="shared" si="1"/>
        <v>0</v>
      </c>
    </row>
    <row r="14" s="46" customFormat="1" spans="1:6">
      <c r="A14" s="49">
        <v>13</v>
      </c>
      <c r="B14" s="50" t="s">
        <v>89</v>
      </c>
      <c r="C14" s="51">
        <v>500</v>
      </c>
      <c r="D14" s="49" t="str">
        <f>VLOOKUP(B14,'[7]述职报告 (2)'!$B$2:$C$33,2,0)</f>
        <v>1</v>
      </c>
      <c r="E14" s="52">
        <f t="shared" si="0"/>
        <v>500</v>
      </c>
      <c r="F14" s="52">
        <f t="shared" si="1"/>
        <v>0</v>
      </c>
    </row>
    <row r="15" s="46" customFormat="1" spans="1:6">
      <c r="A15" s="49">
        <v>14</v>
      </c>
      <c r="B15" s="50" t="s">
        <v>94</v>
      </c>
      <c r="C15" s="51">
        <v>0</v>
      </c>
      <c r="D15" s="49">
        <v>1</v>
      </c>
      <c r="E15" s="52">
        <f t="shared" si="0"/>
        <v>0</v>
      </c>
      <c r="F15" s="52">
        <f t="shared" si="1"/>
        <v>0</v>
      </c>
    </row>
    <row r="16" s="46" customFormat="1" spans="1:6">
      <c r="A16" s="49">
        <v>15</v>
      </c>
      <c r="B16" s="50" t="s">
        <v>97</v>
      </c>
      <c r="C16" s="51">
        <v>750</v>
      </c>
      <c r="D16" s="49" t="str">
        <f>VLOOKUP(B16,'[7]述职报告 (2)'!$B$2:$C$33,2,0)</f>
        <v>1</v>
      </c>
      <c r="E16" s="52">
        <f t="shared" si="0"/>
        <v>750</v>
      </c>
      <c r="F16" s="52">
        <f t="shared" si="1"/>
        <v>0</v>
      </c>
    </row>
    <row r="17" s="46" customFormat="1" spans="1:6">
      <c r="A17" s="49">
        <v>16</v>
      </c>
      <c r="B17" s="50" t="s">
        <v>100</v>
      </c>
      <c r="C17" s="51">
        <v>550</v>
      </c>
      <c r="D17" s="49" t="str">
        <f>VLOOKUP(B17,'[7]述职报告 (2)'!$B$2:$C$33,2,0)</f>
        <v>1</v>
      </c>
      <c r="E17" s="52">
        <f t="shared" si="0"/>
        <v>550</v>
      </c>
      <c r="F17" s="52">
        <f t="shared" si="1"/>
        <v>0</v>
      </c>
    </row>
    <row r="18" s="46" customFormat="1" spans="1:6">
      <c r="A18" s="49">
        <v>17</v>
      </c>
      <c r="B18" s="50" t="s">
        <v>103</v>
      </c>
      <c r="C18" s="51">
        <v>0</v>
      </c>
      <c r="D18" s="49">
        <v>1</v>
      </c>
      <c r="E18" s="52">
        <f t="shared" si="0"/>
        <v>0</v>
      </c>
      <c r="F18" s="52">
        <f t="shared" si="1"/>
        <v>0</v>
      </c>
    </row>
    <row r="19" s="46" customFormat="1" spans="1:6">
      <c r="A19" s="49">
        <v>18</v>
      </c>
      <c r="B19" s="50" t="s">
        <v>109</v>
      </c>
      <c r="C19" s="54">
        <v>1000</v>
      </c>
      <c r="D19" s="49">
        <f>VLOOKUP(B19,'[7]述职报告 (2)'!$B$2:$C$33,2,0)</f>
        <v>1</v>
      </c>
      <c r="E19" s="52">
        <f t="shared" si="0"/>
        <v>1000</v>
      </c>
      <c r="F19" s="52">
        <f t="shared" si="1"/>
        <v>0</v>
      </c>
    </row>
    <row r="20" s="46" customFormat="1" spans="1:6">
      <c r="A20" s="49">
        <v>19</v>
      </c>
      <c r="B20" s="50" t="s">
        <v>112</v>
      </c>
      <c r="C20" s="54">
        <v>600</v>
      </c>
      <c r="D20" s="49" t="str">
        <f>VLOOKUP(B20,'[7]述职报告 (2)'!$B$2:$C$33,2,0)</f>
        <v>1</v>
      </c>
      <c r="E20" s="52">
        <f t="shared" si="0"/>
        <v>600</v>
      </c>
      <c r="F20" s="52">
        <f t="shared" si="1"/>
        <v>0</v>
      </c>
    </row>
    <row r="21" s="46" customFormat="1" spans="1:6">
      <c r="A21" s="49">
        <v>20</v>
      </c>
      <c r="B21" s="50" t="s">
        <v>116</v>
      </c>
      <c r="C21" s="51">
        <v>500</v>
      </c>
      <c r="D21" s="49">
        <f>VLOOKUP(B21,'[7]述职报告 (2)'!$B$2:$C$33,2,0)</f>
        <v>0</v>
      </c>
      <c r="E21" s="52">
        <f t="shared" si="0"/>
        <v>0</v>
      </c>
      <c r="F21" s="53">
        <f t="shared" si="1"/>
        <v>500</v>
      </c>
    </row>
    <row r="22" s="46" customFormat="1" spans="1:6">
      <c r="A22" s="49">
        <v>21</v>
      </c>
      <c r="B22" s="50" t="s">
        <v>119</v>
      </c>
      <c r="C22" s="51">
        <v>500</v>
      </c>
      <c r="D22" s="49">
        <v>0.89</v>
      </c>
      <c r="E22" s="52">
        <f t="shared" si="0"/>
        <v>445</v>
      </c>
      <c r="F22" s="53">
        <f t="shared" si="1"/>
        <v>55</v>
      </c>
    </row>
    <row r="23" s="46" customFormat="1" spans="1:6">
      <c r="A23" s="49">
        <v>22</v>
      </c>
      <c r="B23" s="50" t="s">
        <v>124</v>
      </c>
      <c r="C23" s="51">
        <v>900</v>
      </c>
      <c r="D23" s="49" t="str">
        <f>VLOOKUP(B23,'[7]述职报告 (2)'!$B$2:$C$33,2,0)</f>
        <v>0.86</v>
      </c>
      <c r="E23" s="52">
        <f t="shared" si="0"/>
        <v>774</v>
      </c>
      <c r="F23" s="53">
        <f t="shared" si="1"/>
        <v>126</v>
      </c>
    </row>
    <row r="24" s="46" customFormat="1" spans="1:6">
      <c r="A24" s="49">
        <v>23</v>
      </c>
      <c r="B24" s="50" t="s">
        <v>127</v>
      </c>
      <c r="C24" s="51">
        <v>0</v>
      </c>
      <c r="D24" s="49" t="str">
        <f>VLOOKUP(B24,'[7]述职报告 (2)'!$B$2:$C$33,2,0)</f>
        <v>1</v>
      </c>
      <c r="E24" s="52">
        <f t="shared" si="0"/>
        <v>0</v>
      </c>
      <c r="F24" s="52">
        <f t="shared" si="1"/>
        <v>0</v>
      </c>
    </row>
    <row r="25" s="46" customFormat="1" spans="1:6">
      <c r="A25" s="49">
        <v>24</v>
      </c>
      <c r="B25" s="50" t="s">
        <v>131</v>
      </c>
      <c r="C25" s="51">
        <v>500</v>
      </c>
      <c r="D25" s="49" t="str">
        <f>VLOOKUP(B25,'[7]述职报告 (2)'!$B$2:$C$33,2,0)</f>
        <v>1</v>
      </c>
      <c r="E25" s="52">
        <f t="shared" si="0"/>
        <v>500</v>
      </c>
      <c r="F25" s="52">
        <f t="shared" si="1"/>
        <v>0</v>
      </c>
    </row>
    <row r="26" s="46" customFormat="1" spans="1:6">
      <c r="A26" s="49">
        <v>25</v>
      </c>
      <c r="B26" s="50" t="s">
        <v>134</v>
      </c>
      <c r="C26" s="51">
        <v>500</v>
      </c>
      <c r="D26" s="49" t="str">
        <f>VLOOKUP(B26,'[7]述职报告 (2)'!$B$2:$C$33,2,0)</f>
        <v>0.86</v>
      </c>
      <c r="E26" s="52">
        <f t="shared" si="0"/>
        <v>430</v>
      </c>
      <c r="F26" s="53">
        <f t="shared" si="1"/>
        <v>70</v>
      </c>
    </row>
    <row r="27" s="46" customFormat="1" spans="1:6">
      <c r="A27" s="49">
        <v>26</v>
      </c>
      <c r="B27" s="50" t="s">
        <v>138</v>
      </c>
      <c r="C27" s="51">
        <v>1000</v>
      </c>
      <c r="D27" s="49" t="str">
        <f>VLOOKUP(B27,'[7]述职报告 (2)'!$B$2:$C$33,2,0)</f>
        <v>1</v>
      </c>
      <c r="E27" s="52">
        <f t="shared" si="0"/>
        <v>1000</v>
      </c>
      <c r="F27" s="52">
        <f t="shared" si="1"/>
        <v>0</v>
      </c>
    </row>
    <row r="28" s="46" customFormat="1" spans="1:6">
      <c r="A28" s="49">
        <v>27</v>
      </c>
      <c r="B28" s="50" t="s">
        <v>143</v>
      </c>
      <c r="C28" s="51">
        <v>1000</v>
      </c>
      <c r="D28" s="49">
        <f>VLOOKUP(B28,'[7]述职报告 (2)'!$B$2:$C$33,2,0)</f>
        <v>1</v>
      </c>
      <c r="E28" s="52">
        <f t="shared" si="0"/>
        <v>1000</v>
      </c>
      <c r="F28" s="52">
        <f t="shared" si="1"/>
        <v>0</v>
      </c>
    </row>
    <row r="29" s="46" customFormat="1" spans="1:6">
      <c r="A29" s="49">
        <v>28</v>
      </c>
      <c r="B29" s="50" t="s">
        <v>146</v>
      </c>
      <c r="C29" s="51">
        <v>500</v>
      </c>
      <c r="D29" s="49" t="str">
        <f>VLOOKUP(B29,'[7]述职报告 (2)'!$B$2:$C$33,2,0)</f>
        <v>1</v>
      </c>
      <c r="E29" s="52">
        <f t="shared" si="0"/>
        <v>500</v>
      </c>
      <c r="F29" s="52">
        <f t="shared" si="1"/>
        <v>0</v>
      </c>
    </row>
    <row r="30" s="46" customFormat="1" spans="1:6">
      <c r="A30" s="49">
        <v>29</v>
      </c>
      <c r="B30" s="50" t="s">
        <v>150</v>
      </c>
      <c r="C30" s="51">
        <v>500</v>
      </c>
      <c r="D30" s="49">
        <v>1</v>
      </c>
      <c r="E30" s="52">
        <f t="shared" si="0"/>
        <v>500</v>
      </c>
      <c r="F30" s="52">
        <f t="shared" si="1"/>
        <v>0</v>
      </c>
    </row>
    <row r="31" s="46" customFormat="1" spans="1:6">
      <c r="A31" s="49">
        <v>30</v>
      </c>
      <c r="B31" s="50" t="s">
        <v>154</v>
      </c>
      <c r="C31" s="51">
        <v>500</v>
      </c>
      <c r="D31" s="49" t="str">
        <f>VLOOKUP(B31,'[7]述职报告 (2)'!$B$2:$C$33,2,0)</f>
        <v>0.81</v>
      </c>
      <c r="E31" s="52">
        <f t="shared" si="0"/>
        <v>405</v>
      </c>
      <c r="F31" s="53">
        <f t="shared" si="1"/>
        <v>95</v>
      </c>
    </row>
    <row r="32" spans="1:6">
      <c r="A32" s="49">
        <v>31</v>
      </c>
      <c r="B32" s="50" t="s">
        <v>157</v>
      </c>
      <c r="C32" s="51">
        <v>0</v>
      </c>
      <c r="D32" s="49">
        <v>1</v>
      </c>
      <c r="E32" s="52">
        <f t="shared" si="0"/>
        <v>0</v>
      </c>
      <c r="F32" s="52">
        <f t="shared" si="1"/>
        <v>0</v>
      </c>
    </row>
    <row r="33" spans="1:6">
      <c r="A33" s="49">
        <v>32</v>
      </c>
      <c r="B33" s="50" t="s">
        <v>163</v>
      </c>
      <c r="C33" s="51">
        <v>600</v>
      </c>
      <c r="D33" s="49" t="str">
        <f>VLOOKUP(B33,'[7]述职报告 (2)'!$B$2:$C$33,2,0)</f>
        <v>1</v>
      </c>
      <c r="E33" s="52">
        <f t="shared" si="0"/>
        <v>600</v>
      </c>
      <c r="F33" s="52">
        <f t="shared" si="1"/>
        <v>0</v>
      </c>
    </row>
    <row r="34" spans="1:6">
      <c r="A34" s="49">
        <v>33</v>
      </c>
      <c r="B34" s="50" t="s">
        <v>166</v>
      </c>
      <c r="C34" s="51">
        <v>600</v>
      </c>
      <c r="D34" s="49" t="str">
        <f>VLOOKUP(B34,'[7]述职报告 (2)'!$B$2:$C$33,2,0)</f>
        <v>1</v>
      </c>
      <c r="E34" s="52">
        <f t="shared" si="0"/>
        <v>600</v>
      </c>
      <c r="F34" s="52">
        <f t="shared" si="1"/>
        <v>0</v>
      </c>
    </row>
    <row r="35" spans="1:6">
      <c r="A35" s="49">
        <v>34</v>
      </c>
      <c r="B35" s="50" t="s">
        <v>169</v>
      </c>
      <c r="C35" s="51">
        <v>0</v>
      </c>
      <c r="D35" s="49">
        <v>1</v>
      </c>
      <c r="E35" s="52">
        <f t="shared" ref="E35:E52" si="2">C35*D35</f>
        <v>0</v>
      </c>
      <c r="F35" s="52">
        <f t="shared" ref="F35:F52" si="3">C35-E35</f>
        <v>0</v>
      </c>
    </row>
    <row r="36" spans="1:6">
      <c r="A36" s="49">
        <v>35</v>
      </c>
      <c r="B36" s="50" t="s">
        <v>172</v>
      </c>
      <c r="C36" s="51">
        <v>0</v>
      </c>
      <c r="D36" s="49">
        <v>1</v>
      </c>
      <c r="E36" s="52">
        <f t="shared" si="2"/>
        <v>0</v>
      </c>
      <c r="F36" s="52">
        <f t="shared" si="3"/>
        <v>0</v>
      </c>
    </row>
    <row r="37" spans="1:6">
      <c r="A37" s="49">
        <v>36</v>
      </c>
      <c r="B37" s="50" t="s">
        <v>175</v>
      </c>
      <c r="C37" s="51">
        <v>0</v>
      </c>
      <c r="D37" s="49">
        <v>1</v>
      </c>
      <c r="E37" s="52">
        <f t="shared" si="2"/>
        <v>0</v>
      </c>
      <c r="F37" s="52">
        <f t="shared" si="3"/>
        <v>0</v>
      </c>
    </row>
    <row r="38" spans="1:6">
      <c r="A38" s="49">
        <v>37</v>
      </c>
      <c r="B38" s="50" t="s">
        <v>178</v>
      </c>
      <c r="C38" s="51">
        <v>0</v>
      </c>
      <c r="D38" s="49">
        <v>1</v>
      </c>
      <c r="E38" s="52">
        <f t="shared" si="2"/>
        <v>0</v>
      </c>
      <c r="F38" s="52">
        <f t="shared" si="3"/>
        <v>0</v>
      </c>
    </row>
    <row r="39" spans="1:6">
      <c r="A39" s="49">
        <v>38</v>
      </c>
      <c r="B39" s="50" t="s">
        <v>181</v>
      </c>
      <c r="C39" s="51">
        <v>0</v>
      </c>
      <c r="D39" s="49">
        <v>1</v>
      </c>
      <c r="E39" s="52">
        <f t="shared" si="2"/>
        <v>0</v>
      </c>
      <c r="F39" s="52">
        <f t="shared" si="3"/>
        <v>0</v>
      </c>
    </row>
    <row r="40" spans="1:6">
      <c r="A40" s="49">
        <v>39</v>
      </c>
      <c r="B40" s="50" t="s">
        <v>185</v>
      </c>
      <c r="C40" s="51">
        <v>0</v>
      </c>
      <c r="D40" s="49">
        <v>1</v>
      </c>
      <c r="E40" s="52">
        <f t="shared" si="2"/>
        <v>0</v>
      </c>
      <c r="F40" s="52">
        <f t="shared" si="3"/>
        <v>0</v>
      </c>
    </row>
    <row r="41" spans="1:6">
      <c r="A41" s="49">
        <v>40</v>
      </c>
      <c r="B41" s="50" t="s">
        <v>188</v>
      </c>
      <c r="C41" s="51">
        <v>0</v>
      </c>
      <c r="D41" s="49">
        <v>1</v>
      </c>
      <c r="E41" s="52">
        <f t="shared" si="2"/>
        <v>0</v>
      </c>
      <c r="F41" s="52">
        <f t="shared" si="3"/>
        <v>0</v>
      </c>
    </row>
    <row r="42" spans="1:6">
      <c r="A42" s="49">
        <v>41</v>
      </c>
      <c r="B42" s="50" t="s">
        <v>192</v>
      </c>
      <c r="C42" s="51">
        <v>0</v>
      </c>
      <c r="D42" s="49">
        <v>1</v>
      </c>
      <c r="E42" s="52">
        <f t="shared" si="2"/>
        <v>0</v>
      </c>
      <c r="F42" s="52">
        <f t="shared" si="3"/>
        <v>0</v>
      </c>
    </row>
    <row r="43" spans="1:6">
      <c r="A43" s="49">
        <v>42</v>
      </c>
      <c r="B43" s="50" t="s">
        <v>195</v>
      </c>
      <c r="C43" s="51">
        <v>0</v>
      </c>
      <c r="D43" s="49">
        <v>1</v>
      </c>
      <c r="E43" s="52">
        <f t="shared" si="2"/>
        <v>0</v>
      </c>
      <c r="F43" s="52">
        <f t="shared" si="3"/>
        <v>0</v>
      </c>
    </row>
    <row r="44" spans="1:6">
      <c r="A44" s="49">
        <v>43</v>
      </c>
      <c r="B44" s="50" t="s">
        <v>198</v>
      </c>
      <c r="C44" s="51">
        <v>0</v>
      </c>
      <c r="D44" s="49">
        <v>1</v>
      </c>
      <c r="E44" s="52">
        <f t="shared" si="2"/>
        <v>0</v>
      </c>
      <c r="F44" s="52">
        <f t="shared" si="3"/>
        <v>0</v>
      </c>
    </row>
    <row r="45" spans="1:6">
      <c r="A45" s="49">
        <v>44</v>
      </c>
      <c r="B45" s="50" t="s">
        <v>202</v>
      </c>
      <c r="C45" s="51">
        <v>0</v>
      </c>
      <c r="D45" s="49">
        <v>1</v>
      </c>
      <c r="E45" s="52">
        <f t="shared" si="2"/>
        <v>0</v>
      </c>
      <c r="F45" s="52">
        <f t="shared" si="3"/>
        <v>0</v>
      </c>
    </row>
    <row r="46" spans="1:6">
      <c r="A46" s="49">
        <v>45</v>
      </c>
      <c r="B46" s="50" t="s">
        <v>699</v>
      </c>
      <c r="C46" s="51">
        <v>0</v>
      </c>
      <c r="D46" s="49">
        <v>1</v>
      </c>
      <c r="E46" s="52">
        <f t="shared" si="2"/>
        <v>0</v>
      </c>
      <c r="F46" s="52">
        <f t="shared" si="3"/>
        <v>0</v>
      </c>
    </row>
    <row r="47" spans="1:6">
      <c r="A47" s="49">
        <v>46</v>
      </c>
      <c r="B47" s="50" t="s">
        <v>415</v>
      </c>
      <c r="C47" s="51">
        <v>1200</v>
      </c>
      <c r="D47" s="49">
        <f>VLOOKUP(B47,'[7]述职报告 (2)'!$B$2:$C$33,2,0)</f>
        <v>1</v>
      </c>
      <c r="E47" s="52">
        <f t="shared" si="2"/>
        <v>1200</v>
      </c>
      <c r="F47" s="52">
        <f t="shared" si="3"/>
        <v>0</v>
      </c>
    </row>
    <row r="48" spans="1:6">
      <c r="A48" s="49">
        <v>47</v>
      </c>
      <c r="B48" s="50" t="s">
        <v>402</v>
      </c>
      <c r="C48" s="55">
        <v>0</v>
      </c>
      <c r="D48" s="49">
        <v>1</v>
      </c>
      <c r="E48" s="52">
        <f t="shared" si="2"/>
        <v>0</v>
      </c>
      <c r="F48" s="52">
        <f t="shared" si="3"/>
        <v>0</v>
      </c>
    </row>
    <row r="49" spans="1:6">
      <c r="A49" s="49">
        <v>48</v>
      </c>
      <c r="B49" s="50" t="s">
        <v>414</v>
      </c>
      <c r="C49" s="55">
        <v>0</v>
      </c>
      <c r="D49" s="49" t="str">
        <f>VLOOKUP(B49,'[7]述职报告 (2)'!$B$2:$C$33,2,0)</f>
        <v>1</v>
      </c>
      <c r="E49" s="52">
        <f t="shared" si="2"/>
        <v>0</v>
      </c>
      <c r="F49" s="52">
        <f t="shared" si="3"/>
        <v>0</v>
      </c>
    </row>
    <row r="50" spans="1:6">
      <c r="A50" s="49">
        <v>49</v>
      </c>
      <c r="B50" s="50" t="s">
        <v>412</v>
      </c>
      <c r="C50" s="55">
        <v>1200</v>
      </c>
      <c r="D50" s="49">
        <f>VLOOKUP(B50,'[7]述职报告 (2)'!$B$2:$C$33,2,0)</f>
        <v>1</v>
      </c>
      <c r="E50" s="52">
        <f t="shared" si="2"/>
        <v>1200</v>
      </c>
      <c r="F50" s="52">
        <f t="shared" si="3"/>
        <v>0</v>
      </c>
    </row>
    <row r="51" spans="1:6">
      <c r="A51" s="49">
        <v>50</v>
      </c>
      <c r="B51" s="50" t="s">
        <v>206</v>
      </c>
      <c r="C51" s="51">
        <v>0</v>
      </c>
      <c r="D51" s="49">
        <v>1</v>
      </c>
      <c r="E51" s="52">
        <f t="shared" si="2"/>
        <v>0</v>
      </c>
      <c r="F51" s="52">
        <f t="shared" si="3"/>
        <v>0</v>
      </c>
    </row>
    <row r="52" spans="1:6">
      <c r="A52" s="49">
        <v>51</v>
      </c>
      <c r="B52" s="50" t="s">
        <v>211</v>
      </c>
      <c r="C52" s="51">
        <v>0</v>
      </c>
      <c r="D52" s="49">
        <v>1</v>
      </c>
      <c r="E52" s="52">
        <f t="shared" si="2"/>
        <v>0</v>
      </c>
      <c r="F52" s="52">
        <f t="shared" si="3"/>
        <v>0</v>
      </c>
    </row>
  </sheetData>
  <autoFilter ref="A1:F53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59"/>
  <sheetViews>
    <sheetView topLeftCell="A43" workbookViewId="0">
      <selection activeCell="N58" sqref="N58"/>
    </sheetView>
  </sheetViews>
  <sheetFormatPr defaultColWidth="9" defaultRowHeight="14"/>
  <cols>
    <col min="1" max="1" width="4.81818181818182" customWidth="1"/>
    <col min="2" max="2" width="7" style="22" customWidth="1"/>
    <col min="3" max="3" width="5.18181818181818" customWidth="1"/>
    <col min="4" max="6" width="4.81818181818182" customWidth="1"/>
    <col min="7" max="7" width="9.72727272727273" customWidth="1"/>
    <col min="8" max="8" width="9.72727272727273" style="23" customWidth="1"/>
    <col min="9" max="9" width="10.7272727272727" customWidth="1"/>
    <col min="10" max="10" width="11.5454545454545" customWidth="1"/>
    <col min="11" max="11" width="33.2727272727273" style="22" customWidth="1"/>
  </cols>
  <sheetData>
    <row r="1" customFormat="1" ht="17.5" spans="1:11">
      <c r="A1" s="24" t="s">
        <v>700</v>
      </c>
      <c r="B1" s="24"/>
      <c r="C1" s="24"/>
      <c r="D1" s="24"/>
      <c r="E1" s="24"/>
      <c r="F1" s="24"/>
      <c r="G1" s="24"/>
      <c r="H1" s="25"/>
      <c r="I1" s="24"/>
      <c r="J1" s="24"/>
      <c r="K1" s="24"/>
    </row>
    <row r="2" customFormat="1" spans="1:11">
      <c r="A2" s="26" t="s">
        <v>0</v>
      </c>
      <c r="B2" s="26" t="s">
        <v>2</v>
      </c>
      <c r="C2" s="26" t="s">
        <v>701</v>
      </c>
      <c r="D2" s="26" t="s">
        <v>702</v>
      </c>
      <c r="E2" s="26" t="s">
        <v>703</v>
      </c>
      <c r="F2" s="26" t="s">
        <v>704</v>
      </c>
      <c r="G2" s="26" t="s">
        <v>705</v>
      </c>
      <c r="H2" s="27" t="s">
        <v>706</v>
      </c>
      <c r="I2" s="26" t="s">
        <v>707</v>
      </c>
      <c r="J2" s="26" t="s">
        <v>708</v>
      </c>
      <c r="K2" s="26" t="s">
        <v>40</v>
      </c>
    </row>
    <row r="3" customFormat="1" spans="1:11">
      <c r="A3" s="28">
        <v>1</v>
      </c>
      <c r="B3" s="28" t="s">
        <v>709</v>
      </c>
      <c r="C3" s="28" t="s">
        <v>710</v>
      </c>
      <c r="D3" s="28">
        <v>180</v>
      </c>
      <c r="E3" s="28">
        <v>1</v>
      </c>
      <c r="F3" s="28" t="s">
        <v>711</v>
      </c>
      <c r="G3" s="29">
        <v>43769</v>
      </c>
      <c r="H3" s="30">
        <v>43739</v>
      </c>
      <c r="I3" s="42">
        <v>100</v>
      </c>
      <c r="J3" s="10"/>
      <c r="K3" s="10" t="s">
        <v>712</v>
      </c>
    </row>
    <row r="4" customFormat="1" spans="1:11">
      <c r="A4" s="28">
        <v>2</v>
      </c>
      <c r="B4" s="10" t="s">
        <v>318</v>
      </c>
      <c r="C4" s="10" t="s">
        <v>713</v>
      </c>
      <c r="D4" s="28">
        <v>180</v>
      </c>
      <c r="E4" s="28">
        <v>1</v>
      </c>
      <c r="F4" s="31" t="s">
        <v>711</v>
      </c>
      <c r="G4" s="29">
        <v>43770</v>
      </c>
      <c r="H4" s="30">
        <v>43739</v>
      </c>
      <c r="I4" s="43">
        <v>100</v>
      </c>
      <c r="J4" s="10"/>
      <c r="K4" s="10" t="s">
        <v>712</v>
      </c>
    </row>
    <row r="5" customFormat="1" spans="1:11">
      <c r="A5" s="28">
        <v>3</v>
      </c>
      <c r="B5" s="32" t="s">
        <v>330</v>
      </c>
      <c r="C5" s="32" t="s">
        <v>713</v>
      </c>
      <c r="D5" s="33">
        <v>190</v>
      </c>
      <c r="E5" s="33">
        <v>1</v>
      </c>
      <c r="F5" s="34" t="s">
        <v>711</v>
      </c>
      <c r="G5" s="35">
        <v>43770</v>
      </c>
      <c r="H5" s="36">
        <v>43739</v>
      </c>
      <c r="I5" s="44">
        <v>100</v>
      </c>
      <c r="J5" s="32"/>
      <c r="K5" s="32" t="s">
        <v>714</v>
      </c>
    </row>
    <row r="6" customFormat="1" spans="1:11">
      <c r="A6" s="28">
        <v>4</v>
      </c>
      <c r="B6" s="10" t="s">
        <v>339</v>
      </c>
      <c r="C6" s="10" t="s">
        <v>713</v>
      </c>
      <c r="D6" s="28">
        <v>180</v>
      </c>
      <c r="E6" s="28">
        <v>1</v>
      </c>
      <c r="F6" s="31" t="s">
        <v>711</v>
      </c>
      <c r="G6" s="29">
        <v>43788</v>
      </c>
      <c r="H6" s="30">
        <v>43771</v>
      </c>
      <c r="I6" s="43">
        <v>100</v>
      </c>
      <c r="J6" s="10"/>
      <c r="K6" s="10"/>
    </row>
    <row r="7" customFormat="1" spans="1:11">
      <c r="A7" s="28">
        <v>5</v>
      </c>
      <c r="B7" s="10" t="s">
        <v>89</v>
      </c>
      <c r="C7" s="10" t="s">
        <v>713</v>
      </c>
      <c r="D7" s="28">
        <v>170</v>
      </c>
      <c r="E7" s="28">
        <v>1</v>
      </c>
      <c r="F7" s="31" t="s">
        <v>711</v>
      </c>
      <c r="G7" s="29">
        <v>43788</v>
      </c>
      <c r="H7" s="30">
        <v>43771</v>
      </c>
      <c r="I7" s="43">
        <v>100</v>
      </c>
      <c r="J7" s="10"/>
      <c r="K7" s="10"/>
    </row>
    <row r="8" customFormat="1" spans="1:11">
      <c r="A8" s="28">
        <v>6</v>
      </c>
      <c r="B8" s="10" t="s">
        <v>178</v>
      </c>
      <c r="C8" s="10" t="s">
        <v>713</v>
      </c>
      <c r="D8" s="28">
        <v>175</v>
      </c>
      <c r="E8" s="28">
        <v>1</v>
      </c>
      <c r="F8" s="31" t="s">
        <v>711</v>
      </c>
      <c r="G8" s="29">
        <v>43788</v>
      </c>
      <c r="H8" s="30">
        <v>43771</v>
      </c>
      <c r="I8" s="43">
        <v>100</v>
      </c>
      <c r="J8" s="10"/>
      <c r="K8" s="10"/>
    </row>
    <row r="9" customFormat="1" spans="1:11">
      <c r="A9" s="28">
        <v>7</v>
      </c>
      <c r="B9" s="10" t="s">
        <v>374</v>
      </c>
      <c r="C9" s="10" t="s">
        <v>713</v>
      </c>
      <c r="D9" s="28">
        <v>170</v>
      </c>
      <c r="E9" s="28">
        <v>1</v>
      </c>
      <c r="F9" s="31" t="s">
        <v>711</v>
      </c>
      <c r="G9" s="29">
        <v>43794</v>
      </c>
      <c r="H9" s="30">
        <v>43771</v>
      </c>
      <c r="I9" s="43">
        <v>100</v>
      </c>
      <c r="J9" s="10"/>
      <c r="K9" s="10"/>
    </row>
    <row r="10" customFormat="1" spans="1:11">
      <c r="A10" s="28">
        <v>8</v>
      </c>
      <c r="B10" s="10" t="s">
        <v>291</v>
      </c>
      <c r="C10" s="10" t="s">
        <v>713</v>
      </c>
      <c r="D10" s="28">
        <v>175</v>
      </c>
      <c r="E10" s="28">
        <v>1</v>
      </c>
      <c r="F10" s="31" t="s">
        <v>711</v>
      </c>
      <c r="G10" s="29">
        <v>43794</v>
      </c>
      <c r="H10" s="30">
        <v>43771</v>
      </c>
      <c r="I10" s="43">
        <v>100</v>
      </c>
      <c r="J10" s="10"/>
      <c r="K10" s="10" t="s">
        <v>712</v>
      </c>
    </row>
    <row r="11" customFormat="1" spans="1:11">
      <c r="A11" s="28">
        <v>9</v>
      </c>
      <c r="B11" s="10" t="s">
        <v>300</v>
      </c>
      <c r="C11" s="10" t="s">
        <v>713</v>
      </c>
      <c r="D11" s="28">
        <v>170</v>
      </c>
      <c r="E11" s="28">
        <v>1</v>
      </c>
      <c r="F11" s="31" t="s">
        <v>711</v>
      </c>
      <c r="G11" s="29">
        <v>43794</v>
      </c>
      <c r="H11" s="30">
        <v>43771</v>
      </c>
      <c r="I11" s="43">
        <v>100</v>
      </c>
      <c r="J11" s="10"/>
      <c r="K11" s="10" t="s">
        <v>712</v>
      </c>
    </row>
    <row r="12" customFormat="1" spans="1:11">
      <c r="A12" s="28">
        <v>10</v>
      </c>
      <c r="B12" s="10" t="s">
        <v>287</v>
      </c>
      <c r="C12" s="10" t="s">
        <v>713</v>
      </c>
      <c r="D12" s="28">
        <v>175</v>
      </c>
      <c r="E12" s="28">
        <v>1</v>
      </c>
      <c r="F12" s="31" t="s">
        <v>711</v>
      </c>
      <c r="G12" s="29">
        <v>43794</v>
      </c>
      <c r="H12" s="30">
        <v>43771</v>
      </c>
      <c r="I12" s="43">
        <v>100</v>
      </c>
      <c r="J12" s="10"/>
      <c r="K12" s="10" t="s">
        <v>712</v>
      </c>
    </row>
    <row r="13" customFormat="1" spans="1:11">
      <c r="A13" s="28">
        <v>11</v>
      </c>
      <c r="B13" s="10" t="s">
        <v>206</v>
      </c>
      <c r="C13" s="10" t="s">
        <v>713</v>
      </c>
      <c r="D13" s="28">
        <v>190</v>
      </c>
      <c r="E13" s="28">
        <v>1</v>
      </c>
      <c r="F13" s="31" t="s">
        <v>711</v>
      </c>
      <c r="G13" s="29">
        <v>43797</v>
      </c>
      <c r="H13" s="30">
        <v>43771</v>
      </c>
      <c r="I13" s="43">
        <v>100</v>
      </c>
      <c r="J13" s="10"/>
      <c r="K13" s="10"/>
    </row>
    <row r="14" customFormat="1" spans="1:11">
      <c r="A14" s="28">
        <v>12</v>
      </c>
      <c r="B14" s="10" t="s">
        <v>333</v>
      </c>
      <c r="C14" s="10" t="s">
        <v>713</v>
      </c>
      <c r="D14" s="28">
        <v>190</v>
      </c>
      <c r="E14" s="28">
        <v>1</v>
      </c>
      <c r="F14" s="31" t="s">
        <v>711</v>
      </c>
      <c r="G14" s="29">
        <v>43797</v>
      </c>
      <c r="H14" s="30">
        <v>43771</v>
      </c>
      <c r="I14" s="43">
        <v>100</v>
      </c>
      <c r="J14" s="10"/>
      <c r="K14" s="10" t="s">
        <v>712</v>
      </c>
    </row>
    <row r="15" customFormat="1" spans="1:11">
      <c r="A15" s="28">
        <v>13</v>
      </c>
      <c r="B15" s="10" t="s">
        <v>324</v>
      </c>
      <c r="C15" s="10" t="s">
        <v>713</v>
      </c>
      <c r="D15" s="28">
        <v>180</v>
      </c>
      <c r="E15" s="28">
        <v>1</v>
      </c>
      <c r="F15" s="31" t="s">
        <v>711</v>
      </c>
      <c r="G15" s="29">
        <v>43797</v>
      </c>
      <c r="H15" s="30">
        <v>43771</v>
      </c>
      <c r="I15" s="43">
        <v>100</v>
      </c>
      <c r="J15" s="10"/>
      <c r="K15" s="10" t="s">
        <v>712</v>
      </c>
    </row>
    <row r="16" customFormat="1" spans="1:11">
      <c r="A16" s="28">
        <v>14</v>
      </c>
      <c r="B16" s="10" t="s">
        <v>138</v>
      </c>
      <c r="C16" s="10" t="s">
        <v>713</v>
      </c>
      <c r="D16" s="28">
        <v>185</v>
      </c>
      <c r="E16" s="28">
        <v>1</v>
      </c>
      <c r="F16" s="31" t="s">
        <v>711</v>
      </c>
      <c r="G16" s="29">
        <v>43798</v>
      </c>
      <c r="H16" s="30">
        <v>43771</v>
      </c>
      <c r="I16" s="43">
        <v>100</v>
      </c>
      <c r="J16" s="10"/>
      <c r="K16" s="10"/>
    </row>
    <row r="17" customFormat="1" spans="1:11">
      <c r="A17" s="28">
        <v>15</v>
      </c>
      <c r="B17" s="10" t="s">
        <v>301</v>
      </c>
      <c r="C17" s="10" t="s">
        <v>713</v>
      </c>
      <c r="D17" s="28">
        <v>180</v>
      </c>
      <c r="E17" s="28">
        <v>1</v>
      </c>
      <c r="F17" s="31" t="s">
        <v>711</v>
      </c>
      <c r="G17" s="29">
        <v>43798</v>
      </c>
      <c r="H17" s="30">
        <v>43771</v>
      </c>
      <c r="I17" s="43">
        <v>100</v>
      </c>
      <c r="J17" s="28"/>
      <c r="K17" s="10" t="s">
        <v>715</v>
      </c>
    </row>
    <row r="18" customFormat="1" spans="1:11">
      <c r="A18" s="28">
        <v>16</v>
      </c>
      <c r="B18" s="28" t="s">
        <v>305</v>
      </c>
      <c r="C18" s="28" t="s">
        <v>713</v>
      </c>
      <c r="D18" s="28">
        <v>180</v>
      </c>
      <c r="E18" s="28">
        <v>1</v>
      </c>
      <c r="F18" s="28" t="s">
        <v>711</v>
      </c>
      <c r="G18" s="29">
        <v>43812</v>
      </c>
      <c r="H18" s="30">
        <v>43800</v>
      </c>
      <c r="I18" s="43">
        <v>100</v>
      </c>
      <c r="J18" s="28"/>
      <c r="K18" s="10" t="s">
        <v>712</v>
      </c>
    </row>
    <row r="19" customFormat="1" spans="1:11">
      <c r="A19" s="28">
        <v>17</v>
      </c>
      <c r="B19" s="28" t="s">
        <v>330</v>
      </c>
      <c r="C19" s="28" t="s">
        <v>713</v>
      </c>
      <c r="D19" s="28">
        <v>180</v>
      </c>
      <c r="E19" s="28">
        <v>1</v>
      </c>
      <c r="F19" s="28" t="s">
        <v>711</v>
      </c>
      <c r="G19" s="29">
        <v>43812</v>
      </c>
      <c r="H19" s="30">
        <v>43831</v>
      </c>
      <c r="I19" s="43">
        <v>100</v>
      </c>
      <c r="J19" s="28"/>
      <c r="K19" s="10" t="s">
        <v>715</v>
      </c>
    </row>
    <row r="20" customFormat="1" spans="1:11">
      <c r="A20" s="28">
        <v>18</v>
      </c>
      <c r="B20" s="28" t="s">
        <v>313</v>
      </c>
      <c r="C20" s="28" t="s">
        <v>713</v>
      </c>
      <c r="D20" s="28">
        <v>185</v>
      </c>
      <c r="E20" s="28">
        <v>1</v>
      </c>
      <c r="F20" s="28" t="s">
        <v>711</v>
      </c>
      <c r="G20" s="29">
        <v>43920</v>
      </c>
      <c r="H20" s="30">
        <v>43891</v>
      </c>
      <c r="I20" s="43">
        <v>100</v>
      </c>
      <c r="J20" s="28"/>
      <c r="K20" s="10" t="s">
        <v>712</v>
      </c>
    </row>
    <row r="21" customFormat="1" spans="1:11">
      <c r="A21" s="28">
        <v>19</v>
      </c>
      <c r="B21" s="28" t="s">
        <v>323</v>
      </c>
      <c r="C21" s="28" t="s">
        <v>713</v>
      </c>
      <c r="D21" s="28">
        <v>175</v>
      </c>
      <c r="E21" s="28">
        <v>1</v>
      </c>
      <c r="F21" s="28" t="s">
        <v>711</v>
      </c>
      <c r="G21" s="29">
        <v>43936</v>
      </c>
      <c r="H21" s="30">
        <v>43892</v>
      </c>
      <c r="I21" s="43">
        <v>100</v>
      </c>
      <c r="J21" s="28"/>
      <c r="K21" s="10" t="s">
        <v>712</v>
      </c>
    </row>
    <row r="22" customFormat="1" spans="1:11">
      <c r="A22" s="28">
        <v>20</v>
      </c>
      <c r="B22" s="28" t="s">
        <v>327</v>
      </c>
      <c r="C22" s="28" t="s">
        <v>713</v>
      </c>
      <c r="D22" s="28">
        <v>175</v>
      </c>
      <c r="E22" s="28">
        <v>1</v>
      </c>
      <c r="F22" s="28" t="s">
        <v>711</v>
      </c>
      <c r="G22" s="29">
        <v>43967</v>
      </c>
      <c r="H22" s="30">
        <v>43953</v>
      </c>
      <c r="I22" s="43">
        <v>100</v>
      </c>
      <c r="J22" s="28"/>
      <c r="K22" s="10" t="s">
        <v>712</v>
      </c>
    </row>
    <row r="23" customFormat="1" spans="1:11">
      <c r="A23" s="28">
        <v>21</v>
      </c>
      <c r="B23" s="28" t="s">
        <v>331</v>
      </c>
      <c r="C23" s="28" t="s">
        <v>713</v>
      </c>
      <c r="D23" s="28">
        <v>170</v>
      </c>
      <c r="E23" s="28">
        <v>1</v>
      </c>
      <c r="F23" s="28" t="s">
        <v>711</v>
      </c>
      <c r="G23" s="29">
        <v>43967</v>
      </c>
      <c r="H23" s="30">
        <v>43953</v>
      </c>
      <c r="I23" s="43">
        <v>100</v>
      </c>
      <c r="J23" s="28"/>
      <c r="K23" s="10" t="s">
        <v>712</v>
      </c>
    </row>
    <row r="24" customFormat="1" spans="1:11">
      <c r="A24" s="28">
        <v>22</v>
      </c>
      <c r="B24" s="28" t="s">
        <v>192</v>
      </c>
      <c r="C24" s="28" t="s">
        <v>713</v>
      </c>
      <c r="D24" s="28">
        <v>175</v>
      </c>
      <c r="E24" s="28">
        <v>1</v>
      </c>
      <c r="F24" s="28" t="s">
        <v>711</v>
      </c>
      <c r="G24" s="29">
        <v>43967</v>
      </c>
      <c r="H24" s="30">
        <v>43953</v>
      </c>
      <c r="I24" s="43">
        <v>100</v>
      </c>
      <c r="J24" s="28"/>
      <c r="K24" s="28"/>
    </row>
    <row r="25" s="1" customFormat="1" spans="1:11">
      <c r="A25" s="28">
        <v>23</v>
      </c>
      <c r="B25" s="28" t="s">
        <v>124</v>
      </c>
      <c r="C25" s="28" t="s">
        <v>710</v>
      </c>
      <c r="D25" s="28">
        <v>180</v>
      </c>
      <c r="E25" s="28">
        <v>1</v>
      </c>
      <c r="F25" s="28" t="s">
        <v>711</v>
      </c>
      <c r="G25" s="29">
        <v>44013</v>
      </c>
      <c r="H25" s="30">
        <v>44013</v>
      </c>
      <c r="I25" s="43">
        <v>100</v>
      </c>
      <c r="J25" s="28"/>
      <c r="K25" s="28"/>
    </row>
    <row r="26" s="1" customFormat="1" spans="1:11">
      <c r="A26" s="28">
        <v>24</v>
      </c>
      <c r="B26" s="28" t="s">
        <v>342</v>
      </c>
      <c r="C26" s="28" t="s">
        <v>710</v>
      </c>
      <c r="D26" s="28">
        <v>170</v>
      </c>
      <c r="E26" s="28">
        <v>1</v>
      </c>
      <c r="F26" s="28" t="s">
        <v>711</v>
      </c>
      <c r="G26" s="29">
        <v>44027</v>
      </c>
      <c r="H26" s="30">
        <v>44014</v>
      </c>
      <c r="I26" s="43">
        <v>100</v>
      </c>
      <c r="J26" s="28"/>
      <c r="K26" s="28" t="s">
        <v>715</v>
      </c>
    </row>
    <row r="27" s="1" customFormat="1" spans="1:11">
      <c r="A27" s="28">
        <v>25</v>
      </c>
      <c r="B27" s="28" t="s">
        <v>202</v>
      </c>
      <c r="C27" s="28" t="s">
        <v>710</v>
      </c>
      <c r="D27" s="28">
        <v>190</v>
      </c>
      <c r="E27" s="28">
        <v>1</v>
      </c>
      <c r="F27" s="28" t="s">
        <v>711</v>
      </c>
      <c r="G27" s="29">
        <v>44027</v>
      </c>
      <c r="H27" s="30">
        <v>44015</v>
      </c>
      <c r="I27" s="43">
        <v>100</v>
      </c>
      <c r="J27" s="28"/>
      <c r="K27" s="28"/>
    </row>
    <row r="28" s="1" customFormat="1" spans="1:11">
      <c r="A28" s="28">
        <v>26</v>
      </c>
      <c r="B28" s="28" t="s">
        <v>351</v>
      </c>
      <c r="C28" s="28" t="s">
        <v>710</v>
      </c>
      <c r="D28" s="28">
        <v>175</v>
      </c>
      <c r="E28" s="28">
        <v>1</v>
      </c>
      <c r="F28" s="28" t="s">
        <v>711</v>
      </c>
      <c r="G28" s="29">
        <v>44027</v>
      </c>
      <c r="H28" s="30">
        <v>44016</v>
      </c>
      <c r="I28" s="43">
        <v>100</v>
      </c>
      <c r="J28" s="28"/>
      <c r="K28" s="28" t="s">
        <v>715</v>
      </c>
    </row>
    <row r="29" s="1" customFormat="1" spans="1:11">
      <c r="A29" s="28">
        <v>27</v>
      </c>
      <c r="B29" s="28" t="s">
        <v>134</v>
      </c>
      <c r="C29" s="28" t="s">
        <v>710</v>
      </c>
      <c r="D29" s="28">
        <v>170</v>
      </c>
      <c r="E29" s="28">
        <v>1</v>
      </c>
      <c r="F29" s="28" t="s">
        <v>711</v>
      </c>
      <c r="G29" s="29">
        <v>44027</v>
      </c>
      <c r="H29" s="30">
        <v>44017</v>
      </c>
      <c r="I29" s="43">
        <v>100</v>
      </c>
      <c r="J29" s="28"/>
      <c r="K29" s="28"/>
    </row>
    <row r="30" s="1" customFormat="1" spans="1:11">
      <c r="A30" s="28">
        <v>28</v>
      </c>
      <c r="B30" s="28" t="s">
        <v>348</v>
      </c>
      <c r="C30" s="28" t="s">
        <v>710</v>
      </c>
      <c r="D30" s="28">
        <v>150</v>
      </c>
      <c r="E30" s="28">
        <v>1</v>
      </c>
      <c r="F30" s="28" t="s">
        <v>711</v>
      </c>
      <c r="G30" s="29">
        <v>44028</v>
      </c>
      <c r="H30" s="30">
        <v>44017</v>
      </c>
      <c r="I30" s="43">
        <v>100</v>
      </c>
      <c r="J30" s="28"/>
      <c r="K30" s="28" t="s">
        <v>715</v>
      </c>
    </row>
    <row r="31" s="1" customFormat="1" spans="1:11">
      <c r="A31" s="28">
        <v>29</v>
      </c>
      <c r="B31" s="28" t="s">
        <v>349</v>
      </c>
      <c r="C31" s="28" t="s">
        <v>710</v>
      </c>
      <c r="D31" s="28">
        <v>185</v>
      </c>
      <c r="E31" s="28">
        <v>1</v>
      </c>
      <c r="F31" s="28" t="s">
        <v>711</v>
      </c>
      <c r="G31" s="29">
        <v>44028</v>
      </c>
      <c r="H31" s="30">
        <v>44017</v>
      </c>
      <c r="I31" s="43">
        <v>100</v>
      </c>
      <c r="J31" s="28"/>
      <c r="K31" s="28" t="s">
        <v>715</v>
      </c>
    </row>
    <row r="32" s="1" customFormat="1" spans="1:11">
      <c r="A32" s="28">
        <v>30</v>
      </c>
      <c r="B32" s="28" t="s">
        <v>354</v>
      </c>
      <c r="C32" s="28" t="s">
        <v>710</v>
      </c>
      <c r="D32" s="28">
        <v>175</v>
      </c>
      <c r="E32" s="28">
        <v>1</v>
      </c>
      <c r="F32" s="28" t="s">
        <v>711</v>
      </c>
      <c r="G32" s="29">
        <v>44028</v>
      </c>
      <c r="H32" s="30">
        <v>44017</v>
      </c>
      <c r="I32" s="43">
        <v>100</v>
      </c>
      <c r="J32" s="28"/>
      <c r="K32" s="10" t="s">
        <v>712</v>
      </c>
    </row>
    <row r="33" s="1" customFormat="1" spans="1:11">
      <c r="A33" s="28">
        <v>31</v>
      </c>
      <c r="B33" s="28" t="s">
        <v>172</v>
      </c>
      <c r="C33" s="28" t="s">
        <v>710</v>
      </c>
      <c r="D33" s="28">
        <v>180</v>
      </c>
      <c r="E33" s="28">
        <v>1</v>
      </c>
      <c r="F33" s="28" t="s">
        <v>711</v>
      </c>
      <c r="G33" s="29">
        <v>44028</v>
      </c>
      <c r="H33" s="30">
        <v>44048</v>
      </c>
      <c r="I33" s="43">
        <v>100</v>
      </c>
      <c r="J33" s="28"/>
      <c r="K33" s="10"/>
    </row>
    <row r="34" s="1" customFormat="1" spans="1:11">
      <c r="A34" s="28">
        <v>32</v>
      </c>
      <c r="B34" s="28" t="s">
        <v>202</v>
      </c>
      <c r="C34" s="28" t="s">
        <v>713</v>
      </c>
      <c r="D34" s="28">
        <v>190</v>
      </c>
      <c r="E34" s="28">
        <v>1</v>
      </c>
      <c r="F34" s="28" t="s">
        <v>711</v>
      </c>
      <c r="G34" s="29">
        <v>44119</v>
      </c>
      <c r="H34" s="30">
        <v>44105</v>
      </c>
      <c r="I34" s="43">
        <v>100</v>
      </c>
      <c r="J34" s="28"/>
      <c r="K34" s="10"/>
    </row>
    <row r="35" customFormat="1" spans="1:11">
      <c r="A35" s="28">
        <v>33</v>
      </c>
      <c r="B35" s="28" t="s">
        <v>358</v>
      </c>
      <c r="C35" s="28" t="s">
        <v>713</v>
      </c>
      <c r="D35" s="28">
        <v>170</v>
      </c>
      <c r="E35" s="28">
        <v>1</v>
      </c>
      <c r="F35" s="28" t="s">
        <v>711</v>
      </c>
      <c r="G35" s="29">
        <v>44077</v>
      </c>
      <c r="H35" s="30">
        <v>44105</v>
      </c>
      <c r="I35" s="43">
        <v>100</v>
      </c>
      <c r="J35" s="28"/>
      <c r="K35" s="10" t="s">
        <v>716</v>
      </c>
    </row>
    <row r="36" customFormat="1" spans="1:11">
      <c r="A36" s="28">
        <v>34</v>
      </c>
      <c r="B36" s="28" t="s">
        <v>363</v>
      </c>
      <c r="C36" s="28" t="s">
        <v>713</v>
      </c>
      <c r="D36" s="28">
        <v>180</v>
      </c>
      <c r="E36" s="28">
        <v>1</v>
      </c>
      <c r="F36" s="28" t="s">
        <v>711</v>
      </c>
      <c r="G36" s="29">
        <v>44114</v>
      </c>
      <c r="H36" s="30">
        <v>44105</v>
      </c>
      <c r="I36" s="43">
        <v>100</v>
      </c>
      <c r="J36" s="28"/>
      <c r="K36" s="10" t="s">
        <v>712</v>
      </c>
    </row>
    <row r="37" customFormat="1" spans="1:11">
      <c r="A37" s="28">
        <v>35</v>
      </c>
      <c r="B37" s="28" t="s">
        <v>146</v>
      </c>
      <c r="C37" s="28" t="s">
        <v>713</v>
      </c>
      <c r="D37" s="28">
        <v>180</v>
      </c>
      <c r="E37" s="28">
        <v>1</v>
      </c>
      <c r="F37" s="28" t="s">
        <v>711</v>
      </c>
      <c r="G37" s="29">
        <v>44121</v>
      </c>
      <c r="H37" s="30">
        <v>44105</v>
      </c>
      <c r="I37" s="43">
        <v>100</v>
      </c>
      <c r="J37" s="28"/>
      <c r="K37" s="10"/>
    </row>
    <row r="38" customFormat="1" spans="1:11">
      <c r="A38" s="28">
        <v>36</v>
      </c>
      <c r="B38" s="28" t="s">
        <v>119</v>
      </c>
      <c r="C38" s="28" t="s">
        <v>713</v>
      </c>
      <c r="D38" s="28">
        <v>170</v>
      </c>
      <c r="E38" s="28">
        <v>1</v>
      </c>
      <c r="F38" s="28" t="s">
        <v>711</v>
      </c>
      <c r="G38" s="29">
        <v>44121</v>
      </c>
      <c r="H38" s="30">
        <v>44105</v>
      </c>
      <c r="I38" s="43">
        <v>100</v>
      </c>
      <c r="J38" s="28"/>
      <c r="K38" s="10"/>
    </row>
    <row r="39" customFormat="1" spans="1:11">
      <c r="A39" s="28">
        <v>37</v>
      </c>
      <c r="B39" s="28" t="s">
        <v>134</v>
      </c>
      <c r="C39" s="28" t="s">
        <v>713</v>
      </c>
      <c r="D39" s="28">
        <v>170</v>
      </c>
      <c r="E39" s="28">
        <v>1</v>
      </c>
      <c r="F39" s="28" t="s">
        <v>711</v>
      </c>
      <c r="G39" s="29">
        <v>44122</v>
      </c>
      <c r="H39" s="30">
        <v>44105</v>
      </c>
      <c r="I39" s="43">
        <v>100</v>
      </c>
      <c r="J39" s="28"/>
      <c r="K39" s="10"/>
    </row>
    <row r="40" customFormat="1" spans="1:11">
      <c r="A40" s="28">
        <v>38</v>
      </c>
      <c r="B40" s="28" t="s">
        <v>185</v>
      </c>
      <c r="C40" s="28" t="s">
        <v>713</v>
      </c>
      <c r="D40" s="28">
        <v>185</v>
      </c>
      <c r="E40" s="28">
        <v>1</v>
      </c>
      <c r="F40" s="28" t="s">
        <v>711</v>
      </c>
      <c r="G40" s="29">
        <v>44124</v>
      </c>
      <c r="H40" s="30">
        <v>44105</v>
      </c>
      <c r="I40" s="43">
        <v>100</v>
      </c>
      <c r="J40" s="28"/>
      <c r="K40" s="10"/>
    </row>
    <row r="41" customFormat="1" spans="1:11">
      <c r="A41" s="28">
        <v>39</v>
      </c>
      <c r="B41" s="28" t="s">
        <v>378</v>
      </c>
      <c r="C41" s="28" t="s">
        <v>713</v>
      </c>
      <c r="D41" s="28">
        <v>175</v>
      </c>
      <c r="E41" s="28">
        <v>1</v>
      </c>
      <c r="F41" s="28" t="s">
        <v>711</v>
      </c>
      <c r="G41" s="29">
        <v>44190</v>
      </c>
      <c r="H41" s="30">
        <v>44105</v>
      </c>
      <c r="I41" s="43">
        <v>100</v>
      </c>
      <c r="J41" s="28"/>
      <c r="K41" s="10" t="s">
        <v>715</v>
      </c>
    </row>
    <row r="42" customFormat="1" spans="1:11">
      <c r="A42" s="28">
        <v>40</v>
      </c>
      <c r="B42" s="28" t="s">
        <v>143</v>
      </c>
      <c r="C42" s="28" t="s">
        <v>713</v>
      </c>
      <c r="D42" s="28">
        <v>185</v>
      </c>
      <c r="E42" s="28">
        <v>1</v>
      </c>
      <c r="F42" s="28" t="s">
        <v>711</v>
      </c>
      <c r="G42" s="29">
        <v>44236</v>
      </c>
      <c r="H42" s="30">
        <v>44255</v>
      </c>
      <c r="I42" s="43">
        <v>100</v>
      </c>
      <c r="J42" s="28"/>
      <c r="K42" s="10"/>
    </row>
    <row r="43" customFormat="1" spans="1:11">
      <c r="A43" s="28">
        <v>41</v>
      </c>
      <c r="B43" s="28" t="s">
        <v>381</v>
      </c>
      <c r="C43" s="28" t="s">
        <v>710</v>
      </c>
      <c r="D43" s="28">
        <v>175</v>
      </c>
      <c r="E43" s="28">
        <v>1</v>
      </c>
      <c r="F43" s="28" t="s">
        <v>711</v>
      </c>
      <c r="G43" s="29">
        <v>44271</v>
      </c>
      <c r="H43" s="30">
        <v>44256</v>
      </c>
      <c r="I43" s="43">
        <v>100</v>
      </c>
      <c r="J43" s="28"/>
      <c r="K43" s="10"/>
    </row>
    <row r="44" customFormat="1" spans="1:11">
      <c r="A44" s="28">
        <v>42</v>
      </c>
      <c r="B44" s="28" t="s">
        <v>188</v>
      </c>
      <c r="C44" s="28" t="s">
        <v>710</v>
      </c>
      <c r="D44" s="28">
        <v>180</v>
      </c>
      <c r="E44" s="28">
        <v>1</v>
      </c>
      <c r="F44" s="28" t="s">
        <v>711</v>
      </c>
      <c r="G44" s="29">
        <v>44278</v>
      </c>
      <c r="H44" s="30">
        <v>44257</v>
      </c>
      <c r="I44" s="43">
        <v>100</v>
      </c>
      <c r="J44" s="28"/>
      <c r="K44" s="10"/>
    </row>
    <row r="45" customFormat="1" spans="1:11">
      <c r="A45" s="28">
        <v>43</v>
      </c>
      <c r="B45" s="28" t="s">
        <v>198</v>
      </c>
      <c r="C45" s="28" t="s">
        <v>710</v>
      </c>
      <c r="D45" s="28">
        <v>170</v>
      </c>
      <c r="E45" s="28">
        <v>1</v>
      </c>
      <c r="F45" s="28" t="s">
        <v>711</v>
      </c>
      <c r="G45" s="29">
        <v>44278</v>
      </c>
      <c r="H45" s="30">
        <v>44258</v>
      </c>
      <c r="I45" s="43">
        <v>100</v>
      </c>
      <c r="J45" s="28"/>
      <c r="K45" s="10"/>
    </row>
    <row r="46" customFormat="1" spans="1:11">
      <c r="A46" s="28">
        <v>44</v>
      </c>
      <c r="B46" s="28" t="s">
        <v>396</v>
      </c>
      <c r="C46" s="28" t="s">
        <v>710</v>
      </c>
      <c r="D46" s="28">
        <v>175</v>
      </c>
      <c r="E46" s="28">
        <v>1</v>
      </c>
      <c r="F46" s="28" t="s">
        <v>711</v>
      </c>
      <c r="G46" s="29">
        <v>44311</v>
      </c>
      <c r="H46" s="30">
        <v>44287</v>
      </c>
      <c r="I46" s="43">
        <v>100</v>
      </c>
      <c r="J46" s="28"/>
      <c r="K46" s="10"/>
    </row>
    <row r="47" customFormat="1" spans="1:11">
      <c r="A47" s="28">
        <v>45</v>
      </c>
      <c r="B47" s="28" t="s">
        <v>384</v>
      </c>
      <c r="C47" s="28" t="s">
        <v>713</v>
      </c>
      <c r="D47" s="28">
        <v>185</v>
      </c>
      <c r="E47" s="28">
        <v>1</v>
      </c>
      <c r="F47" s="28" t="s">
        <v>711</v>
      </c>
      <c r="G47" s="29">
        <v>44311</v>
      </c>
      <c r="H47" s="30">
        <v>44287</v>
      </c>
      <c r="I47" s="43">
        <v>100</v>
      </c>
      <c r="J47" s="28"/>
      <c r="K47" s="10"/>
    </row>
    <row r="48" customFormat="1" spans="1:11">
      <c r="A48" s="28">
        <v>46</v>
      </c>
      <c r="B48" s="28" t="s">
        <v>358</v>
      </c>
      <c r="C48" s="28" t="s">
        <v>710</v>
      </c>
      <c r="D48" s="28">
        <v>170</v>
      </c>
      <c r="E48" s="28">
        <v>1</v>
      </c>
      <c r="F48" s="28" t="s">
        <v>711</v>
      </c>
      <c r="G48" s="29">
        <v>44311</v>
      </c>
      <c r="H48" s="30">
        <v>44287</v>
      </c>
      <c r="I48" s="43">
        <v>100</v>
      </c>
      <c r="J48" s="28"/>
      <c r="K48" s="10" t="s">
        <v>716</v>
      </c>
    </row>
    <row r="49" customFormat="1" spans="1:11">
      <c r="A49" s="28">
        <v>47</v>
      </c>
      <c r="B49" s="28" t="s">
        <v>185</v>
      </c>
      <c r="C49" s="28" t="s">
        <v>710</v>
      </c>
      <c r="D49" s="28">
        <v>185</v>
      </c>
      <c r="E49" s="28">
        <v>1</v>
      </c>
      <c r="F49" s="28" t="s">
        <v>711</v>
      </c>
      <c r="G49" s="29">
        <v>44311</v>
      </c>
      <c r="H49" s="30">
        <v>44287</v>
      </c>
      <c r="I49" s="43">
        <v>100</v>
      </c>
      <c r="J49" s="28"/>
      <c r="K49" s="10"/>
    </row>
    <row r="50" customFormat="1" spans="1:11">
      <c r="A50" s="28">
        <v>48</v>
      </c>
      <c r="B50" s="28" t="s">
        <v>402</v>
      </c>
      <c r="C50" s="28" t="s">
        <v>710</v>
      </c>
      <c r="D50" s="28">
        <v>185</v>
      </c>
      <c r="E50" s="28">
        <v>1</v>
      </c>
      <c r="F50" s="28" t="s">
        <v>711</v>
      </c>
      <c r="G50" s="29">
        <v>44311</v>
      </c>
      <c r="H50" s="30">
        <v>44287</v>
      </c>
      <c r="I50" s="43">
        <v>100</v>
      </c>
      <c r="J50" s="28"/>
      <c r="K50" s="10"/>
    </row>
    <row r="51" customFormat="1" spans="1:11">
      <c r="A51" s="28">
        <v>49</v>
      </c>
      <c r="B51" s="28" t="s">
        <v>175</v>
      </c>
      <c r="C51" s="28" t="s">
        <v>710</v>
      </c>
      <c r="D51" s="28">
        <v>185</v>
      </c>
      <c r="E51" s="28">
        <v>1</v>
      </c>
      <c r="F51" s="28" t="s">
        <v>711</v>
      </c>
      <c r="G51" s="29">
        <v>44311</v>
      </c>
      <c r="H51" s="30">
        <v>44287</v>
      </c>
      <c r="I51" s="43">
        <v>100</v>
      </c>
      <c r="J51" s="28"/>
      <c r="K51" s="10"/>
    </row>
    <row r="52" customFormat="1" spans="1:11">
      <c r="A52" s="28">
        <v>50</v>
      </c>
      <c r="B52" s="28" t="s">
        <v>407</v>
      </c>
      <c r="C52" s="28" t="s">
        <v>710</v>
      </c>
      <c r="D52" s="28">
        <v>175</v>
      </c>
      <c r="E52" s="28">
        <v>1</v>
      </c>
      <c r="F52" s="28" t="s">
        <v>711</v>
      </c>
      <c r="G52" s="29">
        <v>44419</v>
      </c>
      <c r="H52" s="30">
        <v>44419</v>
      </c>
      <c r="I52" s="43">
        <v>100</v>
      </c>
      <c r="J52" s="28"/>
      <c r="K52" s="10"/>
    </row>
    <row r="53" customFormat="1" spans="1:11">
      <c r="A53" s="37">
        <v>51</v>
      </c>
      <c r="B53" s="37" t="s">
        <v>195</v>
      </c>
      <c r="C53" s="37" t="s">
        <v>713</v>
      </c>
      <c r="D53" s="37">
        <v>175</v>
      </c>
      <c r="E53" s="37">
        <v>1</v>
      </c>
      <c r="F53" s="37" t="s">
        <v>711</v>
      </c>
      <c r="G53" s="38">
        <v>44483</v>
      </c>
      <c r="H53" s="39">
        <v>44470</v>
      </c>
      <c r="I53" s="45">
        <v>100</v>
      </c>
      <c r="J53" s="28"/>
      <c r="K53" s="10"/>
    </row>
    <row r="54" customFormat="1" spans="1:11">
      <c r="A54" s="37">
        <v>52</v>
      </c>
      <c r="B54" s="37" t="s">
        <v>181</v>
      </c>
      <c r="C54" s="37" t="s">
        <v>713</v>
      </c>
      <c r="D54" s="37">
        <v>170</v>
      </c>
      <c r="E54" s="37">
        <v>1</v>
      </c>
      <c r="F54" s="37" t="s">
        <v>711</v>
      </c>
      <c r="G54" s="38">
        <v>44484</v>
      </c>
      <c r="H54" s="39">
        <v>44470</v>
      </c>
      <c r="I54" s="45">
        <v>100</v>
      </c>
      <c r="J54" s="28"/>
      <c r="K54" s="10"/>
    </row>
    <row r="55" customFormat="1" spans="1:11">
      <c r="A55" s="28"/>
      <c r="B55" s="28"/>
      <c r="C55" s="28"/>
      <c r="D55" s="28"/>
      <c r="E55" s="28"/>
      <c r="F55" s="28"/>
      <c r="G55" s="28"/>
      <c r="H55" s="30"/>
      <c r="I55" s="28"/>
      <c r="J55" s="28"/>
      <c r="K55" s="10"/>
    </row>
    <row r="56" customFormat="1" spans="1:11">
      <c r="A56" s="28"/>
      <c r="B56" s="28"/>
      <c r="C56" s="28"/>
      <c r="D56" s="28"/>
      <c r="E56" s="28"/>
      <c r="F56" s="28"/>
      <c r="G56" s="28"/>
      <c r="H56" s="30"/>
      <c r="I56" s="28"/>
      <c r="J56" s="28"/>
      <c r="K56" s="10"/>
    </row>
    <row r="57" customFormat="1" spans="1:11">
      <c r="A57" s="28"/>
      <c r="B57" s="28"/>
      <c r="C57" s="28"/>
      <c r="D57" s="28"/>
      <c r="E57" s="28"/>
      <c r="F57" s="28"/>
      <c r="G57" s="28"/>
      <c r="H57" s="30"/>
      <c r="I57" s="28"/>
      <c r="J57" s="28"/>
      <c r="K57" s="10"/>
    </row>
    <row r="58" customFormat="1" spans="1:11">
      <c r="A58" s="28"/>
      <c r="B58" s="28"/>
      <c r="C58" s="28"/>
      <c r="D58" s="28"/>
      <c r="E58" s="28"/>
      <c r="F58" s="28"/>
      <c r="G58" s="28"/>
      <c r="H58" s="30"/>
      <c r="I58" s="28"/>
      <c r="J58" s="28"/>
      <c r="K58" s="10"/>
    </row>
    <row r="59" customFormat="1" spans="1:11">
      <c r="A59" s="40" t="s">
        <v>717</v>
      </c>
      <c r="B59" s="40"/>
      <c r="C59" s="40"/>
      <c r="D59" s="40"/>
      <c r="E59" s="40">
        <f>SUM(E4:E40)</f>
        <v>37</v>
      </c>
      <c r="F59" s="40"/>
      <c r="G59" s="40"/>
      <c r="H59" s="41"/>
      <c r="I59" s="43">
        <f>SUM(I3:I58)</f>
        <v>5200</v>
      </c>
      <c r="J59" s="40"/>
      <c r="K59" s="10"/>
    </row>
  </sheetData>
  <mergeCells count="2">
    <mergeCell ref="A1:K1"/>
    <mergeCell ref="A59:D5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83"/>
  <sheetViews>
    <sheetView zoomScale="115" zoomScaleNormal="115" topLeftCell="A49" workbookViewId="0">
      <selection activeCell="K65" sqref="K65"/>
    </sheetView>
  </sheetViews>
  <sheetFormatPr defaultColWidth="9" defaultRowHeight="14"/>
  <cols>
    <col min="1" max="1" width="5.36363636363636" style="3" customWidth="1"/>
    <col min="2" max="2" width="7" style="3" customWidth="1"/>
    <col min="3" max="3" width="5.36363636363636" style="3" customWidth="1"/>
    <col min="4" max="4" width="8.27272727272727" style="4" customWidth="1"/>
    <col min="5" max="5" width="18.9090909090909" style="3" customWidth="1"/>
    <col min="6" max="6" width="10.7272727272727" style="3" customWidth="1"/>
    <col min="7" max="7" width="5.36363636363636" style="3" customWidth="1"/>
    <col min="8" max="8" width="9.18181818181818" style="3" customWidth="1"/>
    <col min="9" max="9" width="7.27272727272727" style="3" customWidth="1"/>
    <col min="10" max="11" width="10.7272727272727" style="3" customWidth="1"/>
    <col min="12" max="12" width="7" style="3" customWidth="1"/>
  </cols>
  <sheetData>
    <row r="1" customFormat="1" ht="34" customHeight="1" spans="1:12">
      <c r="A1" s="5" t="s">
        <v>718</v>
      </c>
      <c r="B1" s="6"/>
      <c r="C1" s="6"/>
      <c r="D1" s="7"/>
      <c r="E1" s="6"/>
      <c r="F1" s="6"/>
      <c r="G1" s="6"/>
      <c r="H1" s="6"/>
      <c r="I1" s="6"/>
      <c r="J1" s="6"/>
      <c r="K1" s="6"/>
      <c r="L1" s="18"/>
    </row>
    <row r="2" customFormat="1" ht="27" customHeight="1" spans="1:12">
      <c r="A2" s="8" t="s">
        <v>0</v>
      </c>
      <c r="B2" s="8" t="s">
        <v>2</v>
      </c>
      <c r="C2" s="8" t="s">
        <v>719</v>
      </c>
      <c r="D2" s="9" t="s">
        <v>720</v>
      </c>
      <c r="E2" s="8" t="s">
        <v>721</v>
      </c>
      <c r="F2" s="8" t="s">
        <v>722</v>
      </c>
      <c r="G2" s="8" t="s">
        <v>723</v>
      </c>
      <c r="H2" s="8" t="s">
        <v>724</v>
      </c>
      <c r="I2" s="8" t="s">
        <v>725</v>
      </c>
      <c r="J2" s="8" t="s">
        <v>726</v>
      </c>
      <c r="K2" s="8" t="s">
        <v>727</v>
      </c>
      <c r="L2" s="19" t="s">
        <v>40</v>
      </c>
    </row>
    <row r="3" customFormat="1" ht="13" customHeight="1" spans="1:12">
      <c r="A3" s="10">
        <v>1</v>
      </c>
      <c r="B3" s="10" t="s">
        <v>119</v>
      </c>
      <c r="C3" s="10" t="s">
        <v>728</v>
      </c>
      <c r="D3" s="11">
        <v>428</v>
      </c>
      <c r="E3" s="192" t="s">
        <v>120</v>
      </c>
      <c r="F3" s="12">
        <f t="shared" ref="F3:F61" si="0">--TEXT(MID(E3,7,8),"0-00-00")</f>
        <v>23647</v>
      </c>
      <c r="G3" s="10">
        <f t="shared" ref="G3:G61" si="1">2020-MID(E3,7,4)</f>
        <v>56</v>
      </c>
      <c r="H3" s="10" t="s">
        <v>729</v>
      </c>
      <c r="I3" s="10" t="s">
        <v>730</v>
      </c>
      <c r="J3" s="10"/>
      <c r="K3" s="10"/>
      <c r="L3" s="10"/>
    </row>
    <row r="4" customFormat="1" spans="1:12">
      <c r="A4" s="10">
        <v>2</v>
      </c>
      <c r="B4" s="10" t="s">
        <v>138</v>
      </c>
      <c r="C4" s="10" t="s">
        <v>728</v>
      </c>
      <c r="D4" s="11">
        <v>428</v>
      </c>
      <c r="E4" s="10" t="s">
        <v>139</v>
      </c>
      <c r="F4" s="12">
        <f t="shared" si="0"/>
        <v>35691</v>
      </c>
      <c r="G4" s="10">
        <f t="shared" si="1"/>
        <v>23</v>
      </c>
      <c r="H4" s="10" t="s">
        <v>729</v>
      </c>
      <c r="I4" s="10" t="s">
        <v>730</v>
      </c>
      <c r="J4" s="10"/>
      <c r="K4" s="10"/>
      <c r="L4" s="10"/>
    </row>
    <row r="5" customFormat="1" spans="1:12">
      <c r="A5" s="10">
        <v>3</v>
      </c>
      <c r="B5" s="10" t="s">
        <v>154</v>
      </c>
      <c r="C5" s="10" t="s">
        <v>728</v>
      </c>
      <c r="D5" s="11">
        <v>428</v>
      </c>
      <c r="E5" s="10" t="s">
        <v>155</v>
      </c>
      <c r="F5" s="12">
        <f t="shared" si="0"/>
        <v>32835</v>
      </c>
      <c r="G5" s="10">
        <f t="shared" si="1"/>
        <v>31</v>
      </c>
      <c r="H5" s="10" t="s">
        <v>729</v>
      </c>
      <c r="I5" s="10" t="s">
        <v>730</v>
      </c>
      <c r="J5" s="10"/>
      <c r="K5" s="10"/>
      <c r="L5" s="10"/>
    </row>
    <row r="6" customFormat="1" spans="1:12">
      <c r="A6" s="10">
        <v>4</v>
      </c>
      <c r="B6" s="10" t="s">
        <v>124</v>
      </c>
      <c r="C6" s="10" t="s">
        <v>728</v>
      </c>
      <c r="D6" s="11">
        <v>428</v>
      </c>
      <c r="E6" s="192" t="s">
        <v>125</v>
      </c>
      <c r="F6" s="12">
        <f t="shared" si="0"/>
        <v>28414</v>
      </c>
      <c r="G6" s="10">
        <f t="shared" si="1"/>
        <v>43</v>
      </c>
      <c r="H6" s="10" t="s">
        <v>729</v>
      </c>
      <c r="I6" s="10" t="s">
        <v>730</v>
      </c>
      <c r="J6" s="10"/>
      <c r="K6" s="10"/>
      <c r="L6" s="10"/>
    </row>
    <row r="7" customFormat="1" spans="1:12">
      <c r="A7" s="10">
        <v>5</v>
      </c>
      <c r="B7" s="10" t="s">
        <v>131</v>
      </c>
      <c r="C7" s="10" t="s">
        <v>728</v>
      </c>
      <c r="D7" s="11">
        <v>428</v>
      </c>
      <c r="E7" s="192" t="s">
        <v>132</v>
      </c>
      <c r="F7" s="12">
        <f t="shared" si="0"/>
        <v>33927</v>
      </c>
      <c r="G7" s="10">
        <f t="shared" si="1"/>
        <v>28</v>
      </c>
      <c r="H7" s="10" t="s">
        <v>729</v>
      </c>
      <c r="I7" s="10" t="s">
        <v>730</v>
      </c>
      <c r="J7" s="10"/>
      <c r="K7" s="10"/>
      <c r="L7" s="10"/>
    </row>
    <row r="8" customFormat="1" spans="1:12">
      <c r="A8" s="10">
        <v>6</v>
      </c>
      <c r="B8" s="10" t="s">
        <v>134</v>
      </c>
      <c r="C8" s="10" t="s">
        <v>728</v>
      </c>
      <c r="D8" s="11">
        <v>428</v>
      </c>
      <c r="E8" s="10" t="s">
        <v>135</v>
      </c>
      <c r="F8" s="12">
        <f t="shared" si="0"/>
        <v>36441</v>
      </c>
      <c r="G8" s="10">
        <f t="shared" si="1"/>
        <v>21</v>
      </c>
      <c r="H8" s="10" t="s">
        <v>729</v>
      </c>
      <c r="I8" s="10" t="s">
        <v>730</v>
      </c>
      <c r="J8" s="10"/>
      <c r="K8" s="10"/>
      <c r="L8" s="10"/>
    </row>
    <row r="9" customFormat="1" spans="1:12">
      <c r="A9" s="10">
        <v>7</v>
      </c>
      <c r="B9" s="10" t="s">
        <v>56</v>
      </c>
      <c r="C9" s="10" t="s">
        <v>728</v>
      </c>
      <c r="D9" s="11">
        <v>428</v>
      </c>
      <c r="E9" s="192" t="s">
        <v>57</v>
      </c>
      <c r="F9" s="12">
        <f t="shared" si="0"/>
        <v>29847</v>
      </c>
      <c r="G9" s="10">
        <f t="shared" si="1"/>
        <v>39</v>
      </c>
      <c r="H9" s="10" t="s">
        <v>729</v>
      </c>
      <c r="I9" s="10" t="s">
        <v>730</v>
      </c>
      <c r="J9" s="10"/>
      <c r="K9" s="10"/>
      <c r="L9" s="10"/>
    </row>
    <row r="10" customFormat="1" spans="1:12">
      <c r="A10" s="10">
        <v>8</v>
      </c>
      <c r="B10" s="10" t="s">
        <v>731</v>
      </c>
      <c r="C10" s="10" t="s">
        <v>728</v>
      </c>
      <c r="D10" s="11">
        <v>428</v>
      </c>
      <c r="E10" s="192" t="s">
        <v>732</v>
      </c>
      <c r="F10" s="12">
        <f t="shared" si="0"/>
        <v>29475</v>
      </c>
      <c r="G10" s="10">
        <f t="shared" si="1"/>
        <v>40</v>
      </c>
      <c r="H10" s="10" t="s">
        <v>729</v>
      </c>
      <c r="I10" s="10" t="s">
        <v>730</v>
      </c>
      <c r="J10" s="10"/>
      <c r="K10" s="10"/>
      <c r="L10" s="10" t="s">
        <v>733</v>
      </c>
    </row>
    <row r="11" customFormat="1" spans="1:12">
      <c r="A11" s="10">
        <v>9</v>
      </c>
      <c r="B11" s="10" t="s">
        <v>734</v>
      </c>
      <c r="C11" s="10" t="s">
        <v>728</v>
      </c>
      <c r="D11" s="11">
        <v>428</v>
      </c>
      <c r="E11" s="192" t="s">
        <v>735</v>
      </c>
      <c r="F11" s="12">
        <f t="shared" si="0"/>
        <v>26227</v>
      </c>
      <c r="G11" s="10">
        <f t="shared" si="1"/>
        <v>49</v>
      </c>
      <c r="H11" s="10" t="s">
        <v>729</v>
      </c>
      <c r="I11" s="10" t="s">
        <v>730</v>
      </c>
      <c r="J11" s="10"/>
      <c r="K11" s="10"/>
      <c r="L11" s="10" t="s">
        <v>733</v>
      </c>
    </row>
    <row r="12" customFormat="1" spans="1:12">
      <c r="A12" s="10">
        <v>10</v>
      </c>
      <c r="B12" s="10" t="s">
        <v>736</v>
      </c>
      <c r="C12" s="10" t="s">
        <v>728</v>
      </c>
      <c r="D12" s="11">
        <v>428</v>
      </c>
      <c r="E12" s="192" t="s">
        <v>737</v>
      </c>
      <c r="F12" s="12">
        <f t="shared" si="0"/>
        <v>31228</v>
      </c>
      <c r="G12" s="10">
        <f t="shared" si="1"/>
        <v>35</v>
      </c>
      <c r="H12" s="10" t="s">
        <v>729</v>
      </c>
      <c r="I12" s="10" t="s">
        <v>730</v>
      </c>
      <c r="J12" s="10"/>
      <c r="K12" s="10"/>
      <c r="L12" s="10" t="s">
        <v>733</v>
      </c>
    </row>
    <row r="13" customFormat="1" spans="1:12">
      <c r="A13" s="10">
        <v>11</v>
      </c>
      <c r="B13" s="10" t="s">
        <v>60</v>
      </c>
      <c r="C13" s="10" t="s">
        <v>738</v>
      </c>
      <c r="D13" s="11">
        <v>280</v>
      </c>
      <c r="E13" s="192" t="s">
        <v>61</v>
      </c>
      <c r="F13" s="12">
        <f t="shared" si="0"/>
        <v>31420</v>
      </c>
      <c r="G13" s="10">
        <f t="shared" si="1"/>
        <v>34</v>
      </c>
      <c r="H13" s="10" t="s">
        <v>729</v>
      </c>
      <c r="I13" s="10" t="s">
        <v>730</v>
      </c>
      <c r="J13" s="10"/>
      <c r="K13" s="10"/>
      <c r="L13" s="10"/>
    </row>
    <row r="14" customFormat="1" spans="1:12">
      <c r="A14" s="10">
        <v>12</v>
      </c>
      <c r="B14" s="10" t="s">
        <v>206</v>
      </c>
      <c r="C14" s="10" t="s">
        <v>738</v>
      </c>
      <c r="D14" s="11">
        <v>280</v>
      </c>
      <c r="E14" s="192" t="s">
        <v>207</v>
      </c>
      <c r="F14" s="12">
        <f t="shared" si="0"/>
        <v>24900</v>
      </c>
      <c r="G14" s="10">
        <f t="shared" si="1"/>
        <v>52</v>
      </c>
      <c r="H14" s="10" t="s">
        <v>729</v>
      </c>
      <c r="I14" s="10" t="s">
        <v>730</v>
      </c>
      <c r="J14" s="10"/>
      <c r="K14" s="10"/>
      <c r="L14" s="10"/>
    </row>
    <row r="15" customFormat="1" spans="1:12">
      <c r="A15" s="10">
        <v>13</v>
      </c>
      <c r="B15" s="10" t="s">
        <v>146</v>
      </c>
      <c r="C15" s="10" t="s">
        <v>738</v>
      </c>
      <c r="D15" s="11">
        <v>280</v>
      </c>
      <c r="E15" s="10" t="s">
        <v>147</v>
      </c>
      <c r="F15" s="12">
        <f t="shared" si="0"/>
        <v>36558</v>
      </c>
      <c r="G15" s="10">
        <f t="shared" si="1"/>
        <v>20</v>
      </c>
      <c r="H15" s="10" t="s">
        <v>729</v>
      </c>
      <c r="I15" s="10" t="s">
        <v>730</v>
      </c>
      <c r="J15" s="10"/>
      <c r="K15" s="10"/>
      <c r="L15" s="10"/>
    </row>
    <row r="16" s="1" customFormat="1" spans="1:12">
      <c r="A16" s="10">
        <v>14</v>
      </c>
      <c r="B16" s="10" t="s">
        <v>358</v>
      </c>
      <c r="C16" s="10" t="s">
        <v>738</v>
      </c>
      <c r="D16" s="11">
        <v>280</v>
      </c>
      <c r="E16" s="10" t="s">
        <v>739</v>
      </c>
      <c r="F16" s="12">
        <f t="shared" si="0"/>
        <v>36662</v>
      </c>
      <c r="G16" s="10">
        <f t="shared" si="1"/>
        <v>20</v>
      </c>
      <c r="H16" s="10" t="s">
        <v>740</v>
      </c>
      <c r="I16" s="10" t="s">
        <v>730</v>
      </c>
      <c r="J16" s="10"/>
      <c r="K16" s="20">
        <v>44477</v>
      </c>
      <c r="L16" s="10"/>
    </row>
    <row r="17" customFormat="1" spans="1:12">
      <c r="A17" s="10">
        <v>15</v>
      </c>
      <c r="B17" s="10" t="s">
        <v>166</v>
      </c>
      <c r="C17" s="10" t="s">
        <v>738</v>
      </c>
      <c r="D17" s="11">
        <v>280</v>
      </c>
      <c r="E17" s="192" t="s">
        <v>167</v>
      </c>
      <c r="F17" s="12">
        <f t="shared" si="0"/>
        <v>24196</v>
      </c>
      <c r="G17" s="10">
        <f t="shared" si="1"/>
        <v>54</v>
      </c>
      <c r="H17" s="10" t="s">
        <v>729</v>
      </c>
      <c r="I17" s="10" t="s">
        <v>730</v>
      </c>
      <c r="J17" s="10"/>
      <c r="K17" s="10"/>
      <c r="L17" s="10"/>
    </row>
    <row r="18" s="1" customFormat="1" spans="1:12">
      <c r="A18" s="10">
        <v>16</v>
      </c>
      <c r="B18" s="10" t="s">
        <v>143</v>
      </c>
      <c r="C18" s="10" t="s">
        <v>738</v>
      </c>
      <c r="D18" s="11">
        <v>280</v>
      </c>
      <c r="E18" s="192" t="s">
        <v>144</v>
      </c>
      <c r="F18" s="12">
        <f t="shared" si="0"/>
        <v>34889</v>
      </c>
      <c r="G18" s="10">
        <f t="shared" si="1"/>
        <v>25</v>
      </c>
      <c r="H18" s="10" t="s">
        <v>729</v>
      </c>
      <c r="I18" s="10" t="s">
        <v>730</v>
      </c>
      <c r="J18" s="10"/>
      <c r="K18" s="10"/>
      <c r="L18" s="10"/>
    </row>
    <row r="19" s="2" customFormat="1" spans="1:12">
      <c r="A19" s="10">
        <v>17</v>
      </c>
      <c r="B19" s="13" t="s">
        <v>386</v>
      </c>
      <c r="C19" s="13" t="s">
        <v>738</v>
      </c>
      <c r="D19" s="14">
        <v>280</v>
      </c>
      <c r="E19" s="193" t="s">
        <v>741</v>
      </c>
      <c r="F19" s="15">
        <f t="shared" si="0"/>
        <v>32560</v>
      </c>
      <c r="G19" s="13">
        <f t="shared" si="1"/>
        <v>31</v>
      </c>
      <c r="H19" s="13" t="s">
        <v>729</v>
      </c>
      <c r="I19" s="13" t="s">
        <v>730</v>
      </c>
      <c r="J19" s="13"/>
      <c r="K19" s="21"/>
      <c r="L19" s="13"/>
    </row>
    <row r="20" s="2" customFormat="1" spans="1:12">
      <c r="A20" s="10">
        <v>18</v>
      </c>
      <c r="B20" s="10" t="s">
        <v>402</v>
      </c>
      <c r="C20" s="10" t="s">
        <v>738</v>
      </c>
      <c r="D20" s="11">
        <v>280</v>
      </c>
      <c r="E20" s="192" t="s">
        <v>742</v>
      </c>
      <c r="F20" s="12">
        <f t="shared" si="0"/>
        <v>22817</v>
      </c>
      <c r="G20" s="10">
        <f t="shared" si="1"/>
        <v>58</v>
      </c>
      <c r="H20" s="10" t="s">
        <v>729</v>
      </c>
      <c r="I20" s="10" t="s">
        <v>730</v>
      </c>
      <c r="J20" s="10"/>
      <c r="K20" s="10"/>
      <c r="L20" s="10" t="s">
        <v>743</v>
      </c>
    </row>
    <row r="21" s="2" customFormat="1" spans="1:12">
      <c r="A21" s="10">
        <v>19</v>
      </c>
      <c r="B21" s="10" t="s">
        <v>407</v>
      </c>
      <c r="C21" s="10" t="s">
        <v>738</v>
      </c>
      <c r="D21" s="11">
        <v>280</v>
      </c>
      <c r="E21" s="192" t="s">
        <v>744</v>
      </c>
      <c r="F21" s="12">
        <f t="shared" si="0"/>
        <v>26312</v>
      </c>
      <c r="G21" s="10">
        <f t="shared" si="1"/>
        <v>48</v>
      </c>
      <c r="H21" s="10" t="s">
        <v>729</v>
      </c>
      <c r="I21" s="10" t="s">
        <v>730</v>
      </c>
      <c r="J21" s="10"/>
      <c r="K21" s="20">
        <v>44484</v>
      </c>
      <c r="L21" s="10"/>
    </row>
    <row r="22" s="2" customFormat="1" spans="1:12">
      <c r="A22" s="10">
        <v>20</v>
      </c>
      <c r="B22" s="10" t="s">
        <v>412</v>
      </c>
      <c r="C22" s="10" t="s">
        <v>738</v>
      </c>
      <c r="D22" s="11">
        <v>280</v>
      </c>
      <c r="E22" s="192" t="s">
        <v>745</v>
      </c>
      <c r="F22" s="12">
        <f t="shared" si="0"/>
        <v>26248</v>
      </c>
      <c r="G22" s="10">
        <f t="shared" si="1"/>
        <v>49</v>
      </c>
      <c r="H22" s="10" t="s">
        <v>729</v>
      </c>
      <c r="I22" s="10" t="s">
        <v>730</v>
      </c>
      <c r="J22" s="10"/>
      <c r="K22" s="10"/>
      <c r="L22" s="10"/>
    </row>
    <row r="23" s="2" customFormat="1" spans="1:12">
      <c r="A23" s="10">
        <v>21</v>
      </c>
      <c r="B23" s="10" t="s">
        <v>414</v>
      </c>
      <c r="C23" s="10" t="s">
        <v>738</v>
      </c>
      <c r="D23" s="11">
        <v>280</v>
      </c>
      <c r="E23" s="192" t="s">
        <v>746</v>
      </c>
      <c r="F23" s="12">
        <f t="shared" si="0"/>
        <v>36893</v>
      </c>
      <c r="G23" s="10">
        <f t="shared" si="1"/>
        <v>19</v>
      </c>
      <c r="H23" s="10" t="s">
        <v>729</v>
      </c>
      <c r="I23" s="10" t="s">
        <v>730</v>
      </c>
      <c r="J23" s="10"/>
      <c r="K23" s="10"/>
      <c r="L23" s="10" t="s">
        <v>743</v>
      </c>
    </row>
    <row r="24" s="2" customFormat="1" spans="1:12">
      <c r="A24" s="10">
        <v>22</v>
      </c>
      <c r="B24" s="10" t="s">
        <v>410</v>
      </c>
      <c r="C24" s="10" t="s">
        <v>738</v>
      </c>
      <c r="D24" s="11">
        <v>280</v>
      </c>
      <c r="E24" s="192" t="s">
        <v>747</v>
      </c>
      <c r="F24" s="12">
        <f t="shared" si="0"/>
        <v>28868</v>
      </c>
      <c r="G24" s="10">
        <f t="shared" si="1"/>
        <v>41</v>
      </c>
      <c r="H24" s="10" t="s">
        <v>729</v>
      </c>
      <c r="I24" s="10" t="s">
        <v>730</v>
      </c>
      <c r="J24" s="10"/>
      <c r="K24" s="10"/>
      <c r="L24" s="10" t="s">
        <v>743</v>
      </c>
    </row>
    <row r="25" customFormat="1" spans="1:12">
      <c r="A25" s="10">
        <v>23</v>
      </c>
      <c r="B25" s="10" t="s">
        <v>185</v>
      </c>
      <c r="C25" s="10" t="s">
        <v>748</v>
      </c>
      <c r="D25" s="11">
        <v>198</v>
      </c>
      <c r="E25" s="10" t="s">
        <v>186</v>
      </c>
      <c r="F25" s="12">
        <f t="shared" si="0"/>
        <v>31919</v>
      </c>
      <c r="G25" s="10">
        <f t="shared" si="1"/>
        <v>33</v>
      </c>
      <c r="H25" s="10" t="s">
        <v>729</v>
      </c>
      <c r="I25" s="10" t="s">
        <v>730</v>
      </c>
      <c r="J25" s="10"/>
      <c r="K25" s="10"/>
      <c r="L25" s="10"/>
    </row>
    <row r="26" customFormat="1" spans="1:12">
      <c r="A26" s="10">
        <v>24</v>
      </c>
      <c r="B26" s="10" t="s">
        <v>163</v>
      </c>
      <c r="C26" s="10" t="s">
        <v>748</v>
      </c>
      <c r="D26" s="11">
        <v>198</v>
      </c>
      <c r="E26" s="192" t="s">
        <v>164</v>
      </c>
      <c r="F26" s="12">
        <f t="shared" si="0"/>
        <v>31566</v>
      </c>
      <c r="G26" s="10">
        <f t="shared" si="1"/>
        <v>34</v>
      </c>
      <c r="H26" s="10" t="s">
        <v>729</v>
      </c>
      <c r="I26" s="10" t="s">
        <v>730</v>
      </c>
      <c r="J26" s="10"/>
      <c r="K26" s="10"/>
      <c r="L26" s="10"/>
    </row>
    <row r="27" customFormat="1" spans="1:12">
      <c r="A27" s="10">
        <v>25</v>
      </c>
      <c r="B27" s="10" t="s">
        <v>175</v>
      </c>
      <c r="C27" s="10" t="s">
        <v>748</v>
      </c>
      <c r="D27" s="11">
        <v>198</v>
      </c>
      <c r="E27" s="10" t="s">
        <v>176</v>
      </c>
      <c r="F27" s="12">
        <f t="shared" si="0"/>
        <v>30342</v>
      </c>
      <c r="G27" s="10">
        <f t="shared" si="1"/>
        <v>37</v>
      </c>
      <c r="H27" s="10" t="s">
        <v>729</v>
      </c>
      <c r="I27" s="10" t="s">
        <v>730</v>
      </c>
      <c r="J27" s="10"/>
      <c r="K27" s="10"/>
      <c r="L27" s="10"/>
    </row>
    <row r="28" customFormat="1" spans="1:12">
      <c r="A28" s="10">
        <v>26</v>
      </c>
      <c r="B28" s="10" t="s">
        <v>169</v>
      </c>
      <c r="C28" s="10" t="s">
        <v>748</v>
      </c>
      <c r="D28" s="11">
        <v>198</v>
      </c>
      <c r="E28" s="10" t="s">
        <v>170</v>
      </c>
      <c r="F28" s="12">
        <f t="shared" si="0"/>
        <v>27996</v>
      </c>
      <c r="G28" s="10">
        <f t="shared" si="1"/>
        <v>44</v>
      </c>
      <c r="H28" s="10" t="s">
        <v>729</v>
      </c>
      <c r="I28" s="10" t="s">
        <v>730</v>
      </c>
      <c r="J28" s="10"/>
      <c r="K28" s="10"/>
      <c r="L28" s="10"/>
    </row>
    <row r="29" customFormat="1" spans="1:12">
      <c r="A29" s="10">
        <v>27</v>
      </c>
      <c r="B29" s="10" t="s">
        <v>192</v>
      </c>
      <c r="C29" s="10" t="s">
        <v>748</v>
      </c>
      <c r="D29" s="11">
        <v>198</v>
      </c>
      <c r="E29" s="10" t="s">
        <v>193</v>
      </c>
      <c r="F29" s="12">
        <f t="shared" si="0"/>
        <v>25836</v>
      </c>
      <c r="G29" s="10">
        <f t="shared" si="1"/>
        <v>50</v>
      </c>
      <c r="H29" s="10" t="s">
        <v>729</v>
      </c>
      <c r="I29" s="10" t="s">
        <v>730</v>
      </c>
      <c r="J29" s="10"/>
      <c r="K29" s="10"/>
      <c r="L29" s="10"/>
    </row>
    <row r="30" customFormat="1" spans="1:12">
      <c r="A30" s="10">
        <v>28</v>
      </c>
      <c r="B30" s="10" t="s">
        <v>202</v>
      </c>
      <c r="C30" s="10" t="s">
        <v>748</v>
      </c>
      <c r="D30" s="11">
        <v>198</v>
      </c>
      <c r="E30" s="10" t="s">
        <v>203</v>
      </c>
      <c r="F30" s="12">
        <f t="shared" si="0"/>
        <v>24119</v>
      </c>
      <c r="G30" s="10">
        <f t="shared" si="1"/>
        <v>54</v>
      </c>
      <c r="H30" s="10" t="s">
        <v>729</v>
      </c>
      <c r="I30" s="10" t="s">
        <v>730</v>
      </c>
      <c r="J30" s="10"/>
      <c r="K30" s="10"/>
      <c r="L30" s="10"/>
    </row>
    <row r="31" customFormat="1" spans="1:12">
      <c r="A31" s="10">
        <v>29</v>
      </c>
      <c r="B31" s="10" t="s">
        <v>355</v>
      </c>
      <c r="C31" s="10" t="s">
        <v>748</v>
      </c>
      <c r="D31" s="11">
        <v>198</v>
      </c>
      <c r="E31" s="10" t="s">
        <v>749</v>
      </c>
      <c r="F31" s="12">
        <f t="shared" si="0"/>
        <v>28573</v>
      </c>
      <c r="G31" s="10">
        <f t="shared" si="1"/>
        <v>42</v>
      </c>
      <c r="H31" s="10" t="s">
        <v>740</v>
      </c>
      <c r="I31" s="10" t="s">
        <v>730</v>
      </c>
      <c r="J31" s="10"/>
      <c r="K31" s="20">
        <v>44483</v>
      </c>
      <c r="L31" s="10"/>
    </row>
    <row r="32" customFormat="1" spans="1:12">
      <c r="A32" s="10">
        <v>30</v>
      </c>
      <c r="B32" s="10" t="s">
        <v>172</v>
      </c>
      <c r="C32" s="10" t="s">
        <v>748</v>
      </c>
      <c r="D32" s="11">
        <v>198</v>
      </c>
      <c r="E32" s="10" t="s">
        <v>173</v>
      </c>
      <c r="F32" s="12">
        <f t="shared" si="0"/>
        <v>26918</v>
      </c>
      <c r="G32" s="10">
        <f t="shared" si="1"/>
        <v>47</v>
      </c>
      <c r="H32" s="10" t="s">
        <v>729</v>
      </c>
      <c r="I32" s="10" t="s">
        <v>730</v>
      </c>
      <c r="J32" s="10"/>
      <c r="K32" s="10"/>
      <c r="L32" s="10"/>
    </row>
    <row r="33" customFormat="1" spans="1:12">
      <c r="A33" s="10">
        <v>31</v>
      </c>
      <c r="B33" s="10" t="s">
        <v>178</v>
      </c>
      <c r="C33" s="10" t="s">
        <v>748</v>
      </c>
      <c r="D33" s="11">
        <v>198</v>
      </c>
      <c r="E33" s="192" t="s">
        <v>179</v>
      </c>
      <c r="F33" s="12">
        <f t="shared" si="0"/>
        <v>24371</v>
      </c>
      <c r="G33" s="10">
        <f t="shared" si="1"/>
        <v>54</v>
      </c>
      <c r="H33" s="10" t="s">
        <v>729</v>
      </c>
      <c r="I33" s="10" t="s">
        <v>730</v>
      </c>
      <c r="J33" s="10"/>
      <c r="K33" s="10"/>
      <c r="L33" s="10"/>
    </row>
    <row r="34" customFormat="1" spans="1:12">
      <c r="A34" s="10">
        <v>32</v>
      </c>
      <c r="B34" s="10" t="s">
        <v>188</v>
      </c>
      <c r="C34" s="10" t="s">
        <v>748</v>
      </c>
      <c r="D34" s="11">
        <v>198</v>
      </c>
      <c r="E34" s="192" t="s">
        <v>189</v>
      </c>
      <c r="F34" s="12">
        <f t="shared" si="0"/>
        <v>34863</v>
      </c>
      <c r="G34" s="10">
        <f t="shared" si="1"/>
        <v>25</v>
      </c>
      <c r="H34" s="10" t="s">
        <v>729</v>
      </c>
      <c r="I34" s="10" t="s">
        <v>730</v>
      </c>
      <c r="J34" s="10"/>
      <c r="K34" s="10"/>
      <c r="L34" s="10"/>
    </row>
    <row r="35" customFormat="1" spans="1:12">
      <c r="A35" s="10">
        <v>33</v>
      </c>
      <c r="B35" s="13" t="s">
        <v>198</v>
      </c>
      <c r="C35" s="13" t="s">
        <v>748</v>
      </c>
      <c r="D35" s="14">
        <v>198</v>
      </c>
      <c r="E35" s="193" t="s">
        <v>199</v>
      </c>
      <c r="F35" s="15">
        <f t="shared" si="0"/>
        <v>30127</v>
      </c>
      <c r="G35" s="13">
        <f t="shared" si="1"/>
        <v>38</v>
      </c>
      <c r="H35" s="13" t="s">
        <v>729</v>
      </c>
      <c r="I35" s="13" t="s">
        <v>730</v>
      </c>
      <c r="J35" s="13"/>
      <c r="K35" s="13"/>
      <c r="L35" s="13"/>
    </row>
    <row r="36" customFormat="1" spans="1:12">
      <c r="A36" s="10">
        <v>34</v>
      </c>
      <c r="B36" s="10" t="s">
        <v>42</v>
      </c>
      <c r="C36" s="10" t="s">
        <v>748</v>
      </c>
      <c r="D36" s="11">
        <v>198</v>
      </c>
      <c r="E36" s="192" t="s">
        <v>43</v>
      </c>
      <c r="F36" s="12">
        <f t="shared" si="0"/>
        <v>26005</v>
      </c>
      <c r="G36" s="10">
        <f t="shared" si="1"/>
        <v>49</v>
      </c>
      <c r="H36" s="10" t="s">
        <v>729</v>
      </c>
      <c r="I36" s="10" t="s">
        <v>730</v>
      </c>
      <c r="J36" s="10"/>
      <c r="K36" s="10"/>
      <c r="L36" s="10"/>
    </row>
    <row r="37" customFormat="1" spans="1:12">
      <c r="A37" s="10">
        <v>35</v>
      </c>
      <c r="B37" s="10" t="s">
        <v>415</v>
      </c>
      <c r="C37" s="10" t="s">
        <v>738</v>
      </c>
      <c r="D37" s="11">
        <v>280</v>
      </c>
      <c r="E37" s="192" t="s">
        <v>750</v>
      </c>
      <c r="F37" s="12">
        <f t="shared" si="0"/>
        <v>25902</v>
      </c>
      <c r="G37" s="10">
        <f t="shared" si="1"/>
        <v>50</v>
      </c>
      <c r="H37" s="10" t="s">
        <v>729</v>
      </c>
      <c r="I37" s="10" t="s">
        <v>730</v>
      </c>
      <c r="J37" s="10"/>
      <c r="K37" s="10"/>
      <c r="L37" s="10" t="s">
        <v>743</v>
      </c>
    </row>
    <row r="38" customFormat="1" spans="1:12">
      <c r="A38" s="10">
        <v>36</v>
      </c>
      <c r="B38" s="10" t="s">
        <v>67</v>
      </c>
      <c r="C38" s="10" t="s">
        <v>738</v>
      </c>
      <c r="D38" s="11">
        <v>280</v>
      </c>
      <c r="E38" s="192" t="s">
        <v>68</v>
      </c>
      <c r="F38" s="12">
        <f t="shared" si="0"/>
        <v>24332</v>
      </c>
      <c r="G38" s="10">
        <f t="shared" si="1"/>
        <v>54</v>
      </c>
      <c r="H38" s="10" t="s">
        <v>729</v>
      </c>
      <c r="I38" s="10" t="s">
        <v>730</v>
      </c>
      <c r="J38" s="10"/>
      <c r="K38" s="10"/>
      <c r="L38" s="10"/>
    </row>
    <row r="39" customFormat="1" spans="1:12">
      <c r="A39" s="10">
        <v>37</v>
      </c>
      <c r="B39" s="10" t="s">
        <v>78</v>
      </c>
      <c r="C39" s="10" t="s">
        <v>748</v>
      </c>
      <c r="D39" s="11">
        <v>198</v>
      </c>
      <c r="E39" s="10" t="s">
        <v>79</v>
      </c>
      <c r="F39" s="12">
        <f t="shared" si="0"/>
        <v>32509</v>
      </c>
      <c r="G39" s="10">
        <f t="shared" si="1"/>
        <v>31</v>
      </c>
      <c r="H39" s="10" t="s">
        <v>729</v>
      </c>
      <c r="I39" s="10" t="s">
        <v>751</v>
      </c>
      <c r="J39" s="10"/>
      <c r="K39" s="10"/>
      <c r="L39" s="10"/>
    </row>
    <row r="40" customFormat="1" spans="1:12">
      <c r="A40" s="10">
        <v>38</v>
      </c>
      <c r="B40" s="10" t="s">
        <v>116</v>
      </c>
      <c r="C40" s="10" t="s">
        <v>748</v>
      </c>
      <c r="D40" s="11">
        <v>198</v>
      </c>
      <c r="E40" s="192" t="s">
        <v>117</v>
      </c>
      <c r="F40" s="12">
        <f t="shared" si="0"/>
        <v>26978</v>
      </c>
      <c r="G40" s="10">
        <f t="shared" si="1"/>
        <v>47</v>
      </c>
      <c r="H40" s="10" t="s">
        <v>729</v>
      </c>
      <c r="I40" s="10" t="s">
        <v>751</v>
      </c>
      <c r="J40" s="10"/>
      <c r="K40" s="10"/>
      <c r="L40" s="10"/>
    </row>
    <row r="41" customFormat="1" spans="1:12">
      <c r="A41" s="10">
        <v>39</v>
      </c>
      <c r="B41" s="10" t="s">
        <v>49</v>
      </c>
      <c r="C41" s="10" t="s">
        <v>748</v>
      </c>
      <c r="D41" s="11">
        <v>198</v>
      </c>
      <c r="E41" s="192" t="s">
        <v>50</v>
      </c>
      <c r="F41" s="12">
        <f t="shared" si="0"/>
        <v>27137</v>
      </c>
      <c r="G41" s="10">
        <f t="shared" si="1"/>
        <v>46</v>
      </c>
      <c r="H41" s="10" t="s">
        <v>729</v>
      </c>
      <c r="I41" s="10" t="s">
        <v>751</v>
      </c>
      <c r="J41" s="10"/>
      <c r="K41" s="10"/>
      <c r="L41" s="10"/>
    </row>
    <row r="42" customFormat="1" spans="1:12">
      <c r="A42" s="10">
        <v>40</v>
      </c>
      <c r="B42" s="10" t="s">
        <v>52</v>
      </c>
      <c r="C42" s="10" t="s">
        <v>748</v>
      </c>
      <c r="D42" s="11">
        <v>198</v>
      </c>
      <c r="E42" s="192" t="s">
        <v>752</v>
      </c>
      <c r="F42" s="12">
        <f t="shared" si="0"/>
        <v>27450</v>
      </c>
      <c r="G42" s="10">
        <f t="shared" si="1"/>
        <v>45</v>
      </c>
      <c r="H42" s="10" t="s">
        <v>729</v>
      </c>
      <c r="I42" s="10" t="s">
        <v>751</v>
      </c>
      <c r="J42" s="10"/>
      <c r="K42" s="10"/>
      <c r="L42" s="10"/>
    </row>
    <row r="43" customFormat="1" spans="1:12">
      <c r="A43" s="10">
        <v>41</v>
      </c>
      <c r="B43" s="13" t="s">
        <v>753</v>
      </c>
      <c r="C43" s="13" t="s">
        <v>748</v>
      </c>
      <c r="D43" s="14">
        <v>198</v>
      </c>
      <c r="E43" s="193" t="s">
        <v>754</v>
      </c>
      <c r="F43" s="15">
        <f t="shared" si="0"/>
        <v>26546</v>
      </c>
      <c r="G43" s="13">
        <f t="shared" si="1"/>
        <v>48</v>
      </c>
      <c r="H43" s="13" t="s">
        <v>729</v>
      </c>
      <c r="I43" s="13" t="s">
        <v>751</v>
      </c>
      <c r="J43" s="13"/>
      <c r="K43" s="13"/>
      <c r="L43" s="13" t="s">
        <v>755</v>
      </c>
    </row>
    <row r="44" s="1" customFormat="1" spans="1:12">
      <c r="A44" s="10">
        <v>42</v>
      </c>
      <c r="B44" s="10" t="s">
        <v>756</v>
      </c>
      <c r="C44" s="10" t="s">
        <v>738</v>
      </c>
      <c r="D44" s="11">
        <v>280</v>
      </c>
      <c r="E44" s="192" t="s">
        <v>757</v>
      </c>
      <c r="F44" s="12">
        <f t="shared" si="0"/>
        <v>32552</v>
      </c>
      <c r="G44" s="10">
        <f t="shared" si="1"/>
        <v>31</v>
      </c>
      <c r="H44" s="10" t="s">
        <v>740</v>
      </c>
      <c r="I44" s="10" t="s">
        <v>751</v>
      </c>
      <c r="J44" s="10"/>
      <c r="K44" s="20">
        <v>44494</v>
      </c>
      <c r="L44" s="10" t="s">
        <v>755</v>
      </c>
    </row>
    <row r="45" customFormat="1" spans="1:12">
      <c r="A45" s="10">
        <v>43</v>
      </c>
      <c r="B45" s="10" t="s">
        <v>81</v>
      </c>
      <c r="C45" s="10" t="s">
        <v>748</v>
      </c>
      <c r="D45" s="11">
        <v>198</v>
      </c>
      <c r="E45" s="192" t="s">
        <v>82</v>
      </c>
      <c r="F45" s="12">
        <f t="shared" si="0"/>
        <v>31748</v>
      </c>
      <c r="G45" s="10">
        <f t="shared" si="1"/>
        <v>34</v>
      </c>
      <c r="H45" s="10" t="s">
        <v>729</v>
      </c>
      <c r="I45" s="10" t="s">
        <v>751</v>
      </c>
      <c r="J45" s="10"/>
      <c r="K45" s="10"/>
      <c r="L45" s="10"/>
    </row>
    <row r="46" customFormat="1" spans="1:12">
      <c r="A46" s="10">
        <v>44</v>
      </c>
      <c r="B46" s="10" t="s">
        <v>63</v>
      </c>
      <c r="C46" s="10" t="s">
        <v>738</v>
      </c>
      <c r="D46" s="11">
        <v>280</v>
      </c>
      <c r="E46" s="10" t="s">
        <v>64</v>
      </c>
      <c r="F46" s="12">
        <f t="shared" si="0"/>
        <v>36523</v>
      </c>
      <c r="G46" s="10">
        <f t="shared" si="1"/>
        <v>21</v>
      </c>
      <c r="H46" s="10" t="s">
        <v>729</v>
      </c>
      <c r="I46" s="10" t="s">
        <v>751</v>
      </c>
      <c r="J46" s="10"/>
      <c r="K46" s="10"/>
      <c r="L46" s="10"/>
    </row>
    <row r="47" customFormat="1" spans="1:12">
      <c r="A47" s="10">
        <v>45</v>
      </c>
      <c r="B47" s="10" t="s">
        <v>100</v>
      </c>
      <c r="C47" s="10" t="s">
        <v>748</v>
      </c>
      <c r="D47" s="11">
        <v>198</v>
      </c>
      <c r="E47" s="192" t="s">
        <v>101</v>
      </c>
      <c r="F47" s="12">
        <f t="shared" si="0"/>
        <v>33086</v>
      </c>
      <c r="G47" s="10">
        <f t="shared" si="1"/>
        <v>30</v>
      </c>
      <c r="H47" s="10" t="s">
        <v>729</v>
      </c>
      <c r="I47" s="10" t="s">
        <v>758</v>
      </c>
      <c r="J47" s="10"/>
      <c r="K47" s="10"/>
      <c r="L47" s="10"/>
    </row>
    <row r="48" s="2" customFormat="1" spans="1:12">
      <c r="A48" s="10">
        <v>46</v>
      </c>
      <c r="B48" s="10" t="s">
        <v>97</v>
      </c>
      <c r="C48" s="10" t="s">
        <v>748</v>
      </c>
      <c r="D48" s="11">
        <v>198</v>
      </c>
      <c r="E48" s="192" t="s">
        <v>98</v>
      </c>
      <c r="F48" s="12">
        <f t="shared" si="0"/>
        <v>33953</v>
      </c>
      <c r="G48" s="10">
        <f t="shared" si="1"/>
        <v>28</v>
      </c>
      <c r="H48" s="10" t="s">
        <v>729</v>
      </c>
      <c r="I48" s="10" t="s">
        <v>758</v>
      </c>
      <c r="J48" s="10"/>
      <c r="K48" s="10"/>
      <c r="L48" s="10"/>
    </row>
    <row r="49" s="2" customFormat="1" spans="1:12">
      <c r="A49" s="10">
        <v>47</v>
      </c>
      <c r="B49" s="10" t="s">
        <v>112</v>
      </c>
      <c r="C49" s="10" t="s">
        <v>748</v>
      </c>
      <c r="D49" s="11">
        <v>198</v>
      </c>
      <c r="E49" s="10" t="s">
        <v>113</v>
      </c>
      <c r="F49" s="12">
        <f t="shared" si="0"/>
        <v>31414</v>
      </c>
      <c r="G49" s="10">
        <f t="shared" si="1"/>
        <v>34</v>
      </c>
      <c r="H49" s="10" t="s">
        <v>729</v>
      </c>
      <c r="I49" s="10" t="s">
        <v>758</v>
      </c>
      <c r="J49" s="10"/>
      <c r="K49" s="10"/>
      <c r="L49" s="10"/>
    </row>
    <row r="50" s="2" customFormat="1" spans="1:12">
      <c r="A50" s="10">
        <v>48</v>
      </c>
      <c r="B50" s="10" t="s">
        <v>109</v>
      </c>
      <c r="C50" s="10" t="s">
        <v>748</v>
      </c>
      <c r="D50" s="11">
        <v>198</v>
      </c>
      <c r="E50" s="192" t="s">
        <v>110</v>
      </c>
      <c r="F50" s="12">
        <f t="shared" si="0"/>
        <v>34169</v>
      </c>
      <c r="G50" s="10">
        <f t="shared" si="1"/>
        <v>27</v>
      </c>
      <c r="H50" s="10" t="s">
        <v>729</v>
      </c>
      <c r="I50" s="10" t="s">
        <v>758</v>
      </c>
      <c r="J50" s="10"/>
      <c r="K50" s="10"/>
      <c r="L50" s="10"/>
    </row>
    <row r="51" s="1" customFormat="1" spans="1:12">
      <c r="A51" s="10">
        <v>49</v>
      </c>
      <c r="B51" s="10" t="s">
        <v>75</v>
      </c>
      <c r="C51" s="10" t="s">
        <v>738</v>
      </c>
      <c r="D51" s="11">
        <v>280</v>
      </c>
      <c r="E51" s="192" t="s">
        <v>76</v>
      </c>
      <c r="F51" s="12">
        <f t="shared" si="0"/>
        <v>31472</v>
      </c>
      <c r="G51" s="10">
        <f t="shared" si="1"/>
        <v>34</v>
      </c>
      <c r="H51" s="10" t="s">
        <v>729</v>
      </c>
      <c r="I51" s="10" t="s">
        <v>758</v>
      </c>
      <c r="J51" s="10"/>
      <c r="K51" s="10"/>
      <c r="L51" s="10"/>
    </row>
    <row r="52" s="1" customFormat="1" spans="1:12">
      <c r="A52" s="10">
        <v>50</v>
      </c>
      <c r="B52" s="10" t="s">
        <v>71</v>
      </c>
      <c r="C52" s="10" t="s">
        <v>748</v>
      </c>
      <c r="D52" s="11">
        <v>198</v>
      </c>
      <c r="E52" s="10" t="s">
        <v>72</v>
      </c>
      <c r="F52" s="12">
        <f t="shared" si="0"/>
        <v>31612</v>
      </c>
      <c r="G52" s="10">
        <f t="shared" si="1"/>
        <v>34</v>
      </c>
      <c r="H52" s="10" t="s">
        <v>729</v>
      </c>
      <c r="I52" s="10" t="s">
        <v>758</v>
      </c>
      <c r="J52" s="10"/>
      <c r="K52" s="10"/>
      <c r="L52" s="10"/>
    </row>
    <row r="53" s="1" customFormat="1" spans="1:12">
      <c r="A53" s="10">
        <v>51</v>
      </c>
      <c r="B53" s="10" t="s">
        <v>85</v>
      </c>
      <c r="C53" s="10" t="s">
        <v>748</v>
      </c>
      <c r="D53" s="11">
        <v>198</v>
      </c>
      <c r="E53" s="10" t="s">
        <v>86</v>
      </c>
      <c r="F53" s="12">
        <f t="shared" si="0"/>
        <v>29822</v>
      </c>
      <c r="G53" s="10">
        <f t="shared" si="1"/>
        <v>39</v>
      </c>
      <c r="H53" s="10" t="s">
        <v>729</v>
      </c>
      <c r="I53" s="10" t="s">
        <v>758</v>
      </c>
      <c r="J53" s="10"/>
      <c r="K53" s="10"/>
      <c r="L53" s="10"/>
    </row>
    <row r="54" customFormat="1" spans="1:12">
      <c r="A54" s="10">
        <v>52</v>
      </c>
      <c r="B54" s="10" t="s">
        <v>89</v>
      </c>
      <c r="C54" s="10" t="s">
        <v>748</v>
      </c>
      <c r="D54" s="11">
        <v>198</v>
      </c>
      <c r="E54" s="10" t="s">
        <v>90</v>
      </c>
      <c r="F54" s="12">
        <f t="shared" si="0"/>
        <v>36481</v>
      </c>
      <c r="G54" s="10">
        <f t="shared" si="1"/>
        <v>21</v>
      </c>
      <c r="H54" s="10" t="s">
        <v>729</v>
      </c>
      <c r="I54" s="10" t="s">
        <v>758</v>
      </c>
      <c r="J54" s="10"/>
      <c r="K54" s="10"/>
      <c r="L54" s="10"/>
    </row>
    <row r="55" customFormat="1" spans="1:12">
      <c r="A55" s="10">
        <v>53</v>
      </c>
      <c r="B55" s="10" t="s">
        <v>94</v>
      </c>
      <c r="C55" s="10" t="s">
        <v>748</v>
      </c>
      <c r="D55" s="11">
        <v>198</v>
      </c>
      <c r="E55" s="192" t="s">
        <v>95</v>
      </c>
      <c r="F55" s="12">
        <f t="shared" si="0"/>
        <v>28083</v>
      </c>
      <c r="G55" s="10">
        <f t="shared" si="1"/>
        <v>44</v>
      </c>
      <c r="H55" s="10" t="s">
        <v>729</v>
      </c>
      <c r="I55" s="10" t="s">
        <v>758</v>
      </c>
      <c r="J55" s="10"/>
      <c r="K55" s="10"/>
      <c r="L55" s="10"/>
    </row>
    <row r="56" customFormat="1" spans="1:12">
      <c r="A56" s="10">
        <v>54</v>
      </c>
      <c r="B56" s="10" t="s">
        <v>699</v>
      </c>
      <c r="C56" s="10" t="s">
        <v>748</v>
      </c>
      <c r="D56" s="11">
        <v>198</v>
      </c>
      <c r="E56" s="192" t="s">
        <v>759</v>
      </c>
      <c r="F56" s="12">
        <f t="shared" si="0"/>
        <v>32068</v>
      </c>
      <c r="G56" s="10">
        <f t="shared" si="1"/>
        <v>33</v>
      </c>
      <c r="H56" s="10" t="s">
        <v>729</v>
      </c>
      <c r="I56" s="10" t="s">
        <v>758</v>
      </c>
      <c r="J56" s="10"/>
      <c r="K56" s="10"/>
      <c r="L56" s="10"/>
    </row>
    <row r="57" customFormat="1" spans="1:12">
      <c r="A57" s="10">
        <v>55</v>
      </c>
      <c r="B57" s="10" t="s">
        <v>103</v>
      </c>
      <c r="C57" s="10" t="s">
        <v>748</v>
      </c>
      <c r="D57" s="11">
        <v>198</v>
      </c>
      <c r="E57" s="192" t="s">
        <v>104</v>
      </c>
      <c r="F57" s="12">
        <f t="shared" si="0"/>
        <v>24056</v>
      </c>
      <c r="G57" s="10">
        <f t="shared" si="1"/>
        <v>55</v>
      </c>
      <c r="H57" s="10" t="s">
        <v>729</v>
      </c>
      <c r="I57" s="10" t="s">
        <v>758</v>
      </c>
      <c r="J57" s="10"/>
      <c r="K57" s="10"/>
      <c r="L57" s="10"/>
    </row>
    <row r="58" customFormat="1" spans="1:12">
      <c r="A58" s="10">
        <v>56</v>
      </c>
      <c r="B58" s="10" t="s">
        <v>127</v>
      </c>
      <c r="C58" s="10" t="s">
        <v>728</v>
      </c>
      <c r="D58" s="11">
        <v>428</v>
      </c>
      <c r="E58" s="192" t="s">
        <v>128</v>
      </c>
      <c r="F58" s="12">
        <f t="shared" si="0"/>
        <v>33135</v>
      </c>
      <c r="G58" s="10">
        <f t="shared" si="1"/>
        <v>30</v>
      </c>
      <c r="H58" s="10" t="s">
        <v>729</v>
      </c>
      <c r="I58" s="10" t="s">
        <v>730</v>
      </c>
      <c r="J58" s="20">
        <v>44477</v>
      </c>
      <c r="K58" s="10"/>
      <c r="L58" s="10"/>
    </row>
    <row r="59" customFormat="1" spans="1:12">
      <c r="A59" s="10">
        <v>57</v>
      </c>
      <c r="B59" s="10" t="s">
        <v>195</v>
      </c>
      <c r="C59" s="10" t="s">
        <v>748</v>
      </c>
      <c r="D59" s="11">
        <v>198</v>
      </c>
      <c r="E59" s="192" t="s">
        <v>196</v>
      </c>
      <c r="F59" s="12">
        <f t="shared" si="0"/>
        <v>27506</v>
      </c>
      <c r="G59" s="10">
        <f t="shared" si="1"/>
        <v>45</v>
      </c>
      <c r="H59" s="10" t="s">
        <v>729</v>
      </c>
      <c r="I59" s="10" t="s">
        <v>730</v>
      </c>
      <c r="J59" s="20">
        <v>44483</v>
      </c>
      <c r="K59" s="10"/>
      <c r="L59" s="10"/>
    </row>
    <row r="60" customFormat="1" spans="1:12">
      <c r="A60" s="10">
        <v>58</v>
      </c>
      <c r="B60" s="10" t="s">
        <v>181</v>
      </c>
      <c r="C60" s="10" t="s">
        <v>738</v>
      </c>
      <c r="D60" s="11">
        <v>280</v>
      </c>
      <c r="E60" s="192" t="s">
        <v>182</v>
      </c>
      <c r="F60" s="12">
        <f t="shared" si="0"/>
        <v>28369</v>
      </c>
      <c r="G60" s="10">
        <f t="shared" si="1"/>
        <v>43</v>
      </c>
      <c r="H60" s="10" t="s">
        <v>729</v>
      </c>
      <c r="I60" s="10" t="s">
        <v>730</v>
      </c>
      <c r="J60" s="20">
        <v>44484</v>
      </c>
      <c r="K60" s="10"/>
      <c r="L60" s="10"/>
    </row>
    <row r="61" customFormat="1" spans="1:12">
      <c r="A61" s="10">
        <v>59</v>
      </c>
      <c r="B61" s="10" t="s">
        <v>150</v>
      </c>
      <c r="C61" s="10" t="s">
        <v>738</v>
      </c>
      <c r="D61" s="11">
        <v>280</v>
      </c>
      <c r="E61" s="192" t="s">
        <v>151</v>
      </c>
      <c r="F61" s="12">
        <f t="shared" si="0"/>
        <v>27894</v>
      </c>
      <c r="G61" s="10">
        <f t="shared" si="1"/>
        <v>44</v>
      </c>
      <c r="H61" s="10" t="s">
        <v>729</v>
      </c>
      <c r="I61" s="10" t="s">
        <v>730</v>
      </c>
      <c r="J61" s="20">
        <v>44494</v>
      </c>
      <c r="K61" s="10"/>
      <c r="L61" s="10"/>
    </row>
    <row r="62" customFormat="1" spans="1:12">
      <c r="A62" s="10">
        <v>60</v>
      </c>
      <c r="B62" s="10"/>
      <c r="C62" s="10"/>
      <c r="D62" s="11"/>
      <c r="E62" s="10"/>
      <c r="F62" s="12"/>
      <c r="G62" s="10"/>
      <c r="H62" s="10"/>
      <c r="I62" s="10"/>
      <c r="J62" s="10"/>
      <c r="K62" s="10"/>
      <c r="L62" s="10"/>
    </row>
    <row r="63" customFormat="1" spans="1:12">
      <c r="A63" s="16"/>
      <c r="B63" s="16"/>
      <c r="C63" s="16"/>
      <c r="D63" s="17"/>
      <c r="E63" s="16"/>
      <c r="F63" s="16"/>
      <c r="G63" s="16"/>
      <c r="H63" s="16"/>
      <c r="I63" s="16"/>
      <c r="J63" s="16"/>
      <c r="K63" s="16"/>
      <c r="L63" s="16"/>
    </row>
    <row r="64" customFormat="1" spans="1:12">
      <c r="A64" s="16"/>
      <c r="B64" s="16"/>
      <c r="C64" s="16"/>
      <c r="D64" s="17"/>
      <c r="E64" s="16"/>
      <c r="F64" s="16"/>
      <c r="G64" s="16"/>
      <c r="H64" s="16"/>
      <c r="I64" s="16"/>
      <c r="J64" s="16"/>
      <c r="K64" s="16"/>
      <c r="L64" s="16"/>
    </row>
    <row r="65" customFormat="1" spans="1:12">
      <c r="A65" s="16"/>
      <c r="B65" s="16"/>
      <c r="C65" s="16"/>
      <c r="D65" s="17"/>
      <c r="E65" s="16"/>
      <c r="F65" s="16"/>
      <c r="G65" s="16"/>
      <c r="H65" s="16"/>
      <c r="I65" s="16"/>
      <c r="J65" s="16"/>
      <c r="K65" s="16"/>
      <c r="L65" s="16"/>
    </row>
    <row r="66" customFormat="1" spans="1:12">
      <c r="A66" s="16"/>
      <c r="B66" s="16"/>
      <c r="C66" s="16"/>
      <c r="D66" s="17"/>
      <c r="E66" s="16"/>
      <c r="F66" s="16"/>
      <c r="G66" s="16"/>
      <c r="H66" s="16"/>
      <c r="I66" s="16"/>
      <c r="J66" s="16"/>
      <c r="K66" s="16"/>
      <c r="L66" s="16"/>
    </row>
    <row r="67" customFormat="1" spans="1:12">
      <c r="A67" s="16"/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</row>
    <row r="68" customFormat="1" spans="1:12">
      <c r="A68" s="16"/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</row>
    <row r="69" customFormat="1" spans="1:12">
      <c r="A69" s="16"/>
      <c r="B69" s="16"/>
      <c r="C69" s="16"/>
      <c r="D69" s="17"/>
      <c r="E69" s="16"/>
      <c r="F69" s="16"/>
      <c r="G69" s="16"/>
      <c r="H69" s="16"/>
      <c r="I69" s="16"/>
      <c r="J69" s="16"/>
      <c r="K69" s="16"/>
      <c r="L69" s="16"/>
    </row>
    <row r="70" customFormat="1" spans="1:12">
      <c r="A70" s="16"/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</row>
    <row r="71" customFormat="1" spans="1:12">
      <c r="A71" s="16"/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</row>
    <row r="72" customFormat="1" spans="1:12">
      <c r="A72" s="16"/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</row>
    <row r="73" customFormat="1" spans="1:12">
      <c r="A73" s="16"/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</row>
    <row r="74" customFormat="1" spans="1:12">
      <c r="A74" s="16"/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</row>
    <row r="75" customFormat="1" spans="1:12">
      <c r="A75" s="16"/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</row>
    <row r="76" customFormat="1" spans="1:12">
      <c r="A76" s="16"/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</row>
    <row r="77" customFormat="1" spans="1:12">
      <c r="A77" s="16"/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</row>
    <row r="78" customFormat="1" spans="1:12">
      <c r="A78" s="16"/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</row>
    <row r="79" customFormat="1" spans="1:12">
      <c r="A79" s="16"/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</row>
    <row r="80" customFormat="1" spans="1:12">
      <c r="A80" s="16"/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</row>
    <row r="81" customFormat="1" spans="1:12">
      <c r="A81" s="16"/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</row>
    <row r="82" customFormat="1" spans="1:12">
      <c r="A82" s="16"/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</row>
    <row r="83" customFormat="1" spans="1:12">
      <c r="A83" s="16"/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</row>
    <row r="84" customFormat="1" spans="1:12">
      <c r="A84" s="16"/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</row>
    <row r="85" customFormat="1" spans="1:12">
      <c r="A85" s="16"/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</row>
    <row r="86" customFormat="1" spans="1:12">
      <c r="A86" s="16"/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</row>
    <row r="87" customFormat="1" spans="1:12">
      <c r="A87" s="16"/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</row>
    <row r="88" customFormat="1" spans="1:12">
      <c r="A88" s="16"/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</row>
    <row r="89" customFormat="1" spans="1:12">
      <c r="A89" s="16"/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</row>
    <row r="90" customFormat="1" spans="1:12">
      <c r="A90" s="16"/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</row>
    <row r="91" customFormat="1" spans="1:12">
      <c r="A91" s="16"/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</row>
    <row r="92" customFormat="1" spans="1:12">
      <c r="A92" s="16"/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</row>
    <row r="93" customFormat="1" spans="1:12">
      <c r="A93" s="16"/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</row>
    <row r="94" customFormat="1" spans="1:12">
      <c r="A94" s="16"/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</row>
    <row r="95" customFormat="1" spans="1:12">
      <c r="A95" s="16"/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</row>
    <row r="96" customFormat="1" spans="1:12">
      <c r="A96" s="16"/>
      <c r="B96" s="16"/>
      <c r="C96" s="16"/>
      <c r="D96" s="17"/>
      <c r="E96" s="16"/>
      <c r="F96" s="16"/>
      <c r="G96" s="16"/>
      <c r="H96" s="16"/>
      <c r="I96" s="16"/>
      <c r="J96" s="16"/>
      <c r="K96" s="16"/>
      <c r="L96" s="16"/>
    </row>
    <row r="97" customFormat="1" spans="1:12">
      <c r="A97" s="16"/>
      <c r="B97" s="16"/>
      <c r="C97" s="16"/>
      <c r="D97" s="17"/>
      <c r="E97" s="16"/>
      <c r="F97" s="16"/>
      <c r="G97" s="16"/>
      <c r="H97" s="16"/>
      <c r="I97" s="16"/>
      <c r="J97" s="16"/>
      <c r="K97" s="16"/>
      <c r="L97" s="16"/>
    </row>
    <row r="98" customFormat="1" spans="1:12">
      <c r="A98" s="16"/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</row>
    <row r="99" customFormat="1" spans="1:12">
      <c r="A99" s="16"/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</row>
    <row r="100" customFormat="1" spans="1:12">
      <c r="A100" s="16"/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</row>
    <row r="101" customFormat="1" spans="1:12">
      <c r="A101" s="16"/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</row>
    <row r="102" customFormat="1" spans="1:12">
      <c r="A102" s="16"/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</row>
    <row r="103" customFormat="1" spans="1:12">
      <c r="A103" s="16"/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</row>
    <row r="104" customFormat="1" spans="1:12">
      <c r="A104" s="16"/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</row>
    <row r="105" customFormat="1" spans="1:12">
      <c r="A105" s="16"/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</row>
    <row r="106" customFormat="1" spans="1:12">
      <c r="A106" s="16"/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</row>
    <row r="107" customFormat="1" spans="1:12">
      <c r="A107" s="16"/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</row>
    <row r="108" customFormat="1" spans="1:12">
      <c r="A108" s="16"/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</row>
    <row r="109" customFormat="1" spans="1:12">
      <c r="A109" s="16"/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</row>
    <row r="110" customFormat="1" spans="1:12">
      <c r="A110" s="16"/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</row>
    <row r="111" customFormat="1" spans="1:12">
      <c r="A111" s="16"/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</row>
    <row r="112" customFormat="1" spans="1:12">
      <c r="A112" s="16"/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</row>
    <row r="113" customFormat="1" spans="1:12">
      <c r="A113" s="16"/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</row>
    <row r="114" customFormat="1" spans="1:12">
      <c r="A114" s="16"/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</row>
    <row r="115" customFormat="1" spans="1:12">
      <c r="A115" s="16"/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</row>
    <row r="116" customFormat="1" spans="1:12">
      <c r="A116" s="16"/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</row>
    <row r="117" customFormat="1" spans="1:12">
      <c r="A117" s="16"/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</row>
    <row r="118" customFormat="1" spans="1:12">
      <c r="A118" s="16"/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</row>
    <row r="119" customFormat="1" spans="1:12">
      <c r="A119" s="16"/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</row>
    <row r="120" customFormat="1" spans="1:12">
      <c r="A120" s="16"/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</row>
    <row r="121" customFormat="1" spans="1:12">
      <c r="A121" s="16"/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</row>
    <row r="122" customFormat="1" spans="1:12">
      <c r="A122" s="16"/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</row>
    <row r="123" customFormat="1" spans="1:12">
      <c r="A123" s="16"/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</row>
    <row r="124" customFormat="1" spans="1:12">
      <c r="A124" s="16"/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</row>
    <row r="125" customFormat="1" spans="1:12">
      <c r="A125" s="16"/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</row>
    <row r="126" customFormat="1" spans="1:12">
      <c r="A126" s="16"/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</row>
    <row r="127" customFormat="1" spans="1:12">
      <c r="A127" s="16"/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</row>
    <row r="128" customFormat="1" spans="1:12">
      <c r="A128" s="16"/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</row>
    <row r="129" customFormat="1" spans="1:12">
      <c r="A129" s="16"/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</row>
    <row r="130" customFormat="1" spans="1:12">
      <c r="A130" s="16"/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</row>
    <row r="131" customFormat="1" spans="1:12">
      <c r="A131" s="16"/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</row>
    <row r="132" customFormat="1" spans="1:12">
      <c r="A132" s="16"/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</row>
    <row r="133" customFormat="1" spans="1:12">
      <c r="A133" s="16"/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</row>
    <row r="134" customFormat="1" spans="1:12">
      <c r="A134" s="16"/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</row>
    <row r="135" customFormat="1" spans="1:12">
      <c r="A135" s="16"/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</row>
    <row r="136" customFormat="1" spans="1:12">
      <c r="A136" s="16"/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</row>
    <row r="137" customFormat="1" spans="1:12">
      <c r="A137" s="16"/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</row>
    <row r="138" customFormat="1" spans="1:12">
      <c r="A138" s="16"/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</row>
    <row r="139" customFormat="1" spans="1:12">
      <c r="A139" s="16"/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</row>
    <row r="140" customFormat="1" spans="1:12">
      <c r="A140" s="16"/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</row>
    <row r="141" customFormat="1" spans="1:12">
      <c r="A141" s="16"/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</row>
    <row r="142" customFormat="1" spans="1:12">
      <c r="A142" s="16"/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</row>
    <row r="143" customFormat="1" spans="1:12">
      <c r="A143" s="16"/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</row>
    <row r="144" customFormat="1" spans="1:12">
      <c r="A144" s="16"/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</row>
    <row r="145" customFormat="1" spans="1:12">
      <c r="A145" s="16"/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</row>
    <row r="146" customFormat="1" spans="1:12">
      <c r="A146" s="16"/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</row>
    <row r="147" customFormat="1" spans="1:12">
      <c r="A147" s="16"/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</row>
    <row r="148" customFormat="1" spans="1:12">
      <c r="A148" s="16"/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</row>
    <row r="149" customFormat="1" spans="1:12">
      <c r="A149" s="16"/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</row>
    <row r="150" customFormat="1" spans="1:12">
      <c r="A150" s="16"/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</row>
    <row r="151" customFormat="1" spans="1:12">
      <c r="A151" s="16"/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</row>
    <row r="152" customFormat="1" spans="1:12">
      <c r="A152" s="16"/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</row>
    <row r="153" customFormat="1" spans="1:12">
      <c r="A153" s="16"/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</row>
    <row r="154" customFormat="1" spans="1:12">
      <c r="A154" s="16"/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</row>
    <row r="155" customFormat="1" spans="1:12">
      <c r="A155" s="16"/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</row>
    <row r="156" customFormat="1" spans="1:12">
      <c r="A156" s="16"/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</row>
    <row r="157" customFormat="1" spans="1:12">
      <c r="A157" s="16"/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</row>
    <row r="158" customFormat="1" spans="1:12">
      <c r="A158" s="16"/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</row>
    <row r="159" customFormat="1" spans="1:12">
      <c r="A159" s="16"/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</row>
    <row r="160" customFormat="1" spans="1:12">
      <c r="A160" s="16"/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</row>
    <row r="161" customFormat="1" spans="1:12">
      <c r="A161" s="16"/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</row>
    <row r="162" customFormat="1" spans="1:12">
      <c r="A162" s="16"/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</row>
    <row r="163" customFormat="1" spans="1:12">
      <c r="A163" s="16"/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</row>
    <row r="164" customFormat="1" spans="1:12">
      <c r="A164" s="16"/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</row>
    <row r="165" customFormat="1" spans="1:12">
      <c r="A165" s="16"/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</row>
    <row r="166" customFormat="1" spans="1:12">
      <c r="A166" s="16"/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</row>
    <row r="167" customFormat="1" spans="1:12">
      <c r="A167" s="16"/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</row>
    <row r="168" customFormat="1" spans="1:12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</row>
    <row r="169" customFormat="1" spans="1:12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</row>
    <row r="170" customFormat="1" spans="1:12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</row>
    <row r="171" customFormat="1" spans="1:12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</row>
    <row r="172" customFormat="1" spans="1:12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</row>
    <row r="173" customFormat="1" spans="1:12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</row>
    <row r="174" customFormat="1" spans="1:12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</row>
    <row r="175" customFormat="1" spans="1:12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</row>
    <row r="176" customFormat="1" spans="1:12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</row>
    <row r="177" customFormat="1" spans="1:12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</row>
    <row r="178" customFormat="1" spans="1:12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</row>
    <row r="179" customFormat="1" spans="1:12">
      <c r="A179" s="16"/>
      <c r="B179" s="16"/>
      <c r="C179" s="16"/>
      <c r="D179" s="17"/>
      <c r="E179" s="16"/>
      <c r="F179" s="16"/>
      <c r="G179" s="16"/>
      <c r="H179" s="16"/>
      <c r="I179" s="16"/>
      <c r="J179" s="16"/>
      <c r="K179" s="16"/>
      <c r="L179" s="16"/>
    </row>
    <row r="180" customFormat="1" spans="1:12">
      <c r="A180" s="16"/>
      <c r="B180" s="16"/>
      <c r="C180" s="16"/>
      <c r="D180" s="17"/>
      <c r="E180" s="16"/>
      <c r="F180" s="16"/>
      <c r="G180" s="16"/>
      <c r="H180" s="16"/>
      <c r="I180" s="16"/>
      <c r="J180" s="16"/>
      <c r="K180" s="16"/>
      <c r="L180" s="16"/>
    </row>
    <row r="181" customFormat="1" spans="1:12">
      <c r="A181" s="16"/>
      <c r="B181" s="16"/>
      <c r="C181" s="16"/>
      <c r="D181" s="17"/>
      <c r="E181" s="16"/>
      <c r="F181" s="16"/>
      <c r="G181" s="16"/>
      <c r="H181" s="16"/>
      <c r="I181" s="16"/>
      <c r="J181" s="16"/>
      <c r="K181" s="16"/>
      <c r="L181" s="16"/>
    </row>
    <row r="182" customFormat="1" spans="1:12">
      <c r="A182" s="16"/>
      <c r="B182" s="16"/>
      <c r="C182" s="16"/>
      <c r="D182" s="17"/>
      <c r="E182" s="16"/>
      <c r="F182" s="16"/>
      <c r="G182" s="16"/>
      <c r="H182" s="16"/>
      <c r="I182" s="16"/>
      <c r="J182" s="16"/>
      <c r="K182" s="16"/>
      <c r="L182" s="16"/>
    </row>
    <row r="183" customFormat="1" spans="1:12">
      <c r="A183" s="16"/>
      <c r="B183" s="16"/>
      <c r="C183" s="16"/>
      <c r="D183" s="17"/>
      <c r="E183" s="16"/>
      <c r="F183" s="16"/>
      <c r="G183" s="16"/>
      <c r="H183" s="16"/>
      <c r="I183" s="16"/>
      <c r="J183" s="16"/>
      <c r="K183" s="16"/>
      <c r="L183" s="16"/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工资表</vt:lpstr>
      <vt:lpstr>1-入离职</vt:lpstr>
      <vt:lpstr>2-职能考勤</vt:lpstr>
      <vt:lpstr>3-运行考勤</vt:lpstr>
      <vt:lpstr>4-转正异动</vt:lpstr>
      <vt:lpstr>5-奖罚异动</vt:lpstr>
      <vt:lpstr>6-绩效</vt:lpstr>
      <vt:lpstr>7-工装</vt:lpstr>
      <vt:lpstr>8-意外险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2019-04-28T06:33:00Z</dcterms:created>
  <dcterms:modified xsi:type="dcterms:W3CDTF">2021-11-12T01:00:42Z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29031BB86067405AB30E9B51AFB81D50</vt:lpwstr>
  </property>
</Properties>
</file>