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tabRatio="846" activeTab="1"/>
  </bookViews>
  <sheets>
    <sheet name="序列" sheetId="2" r:id="rId1"/>
    <sheet name="在职员工" sheetId="27" r:id="rId2"/>
    <sheet name="离职员工" sheetId="19" r:id="rId3"/>
    <sheet name="通讯录" sheetId="21" r:id="rId4"/>
    <sheet name="Sheet1" sheetId="26" r:id="rId5"/>
    <sheet name="分析用" sheetId="28" r:id="rId6"/>
    <sheet name="Sheet2" sheetId="29" r:id="rId7"/>
    <sheet name="Sheet3" sheetId="30" r:id="rId8"/>
  </sheets>
  <externalReferences>
    <externalReference r:id="rId10"/>
    <externalReference r:id="rId11"/>
    <externalReference r:id="rId12"/>
  </externalReferences>
  <definedNames>
    <definedName name="_xlnm._FilterDatabase" localSheetId="0" hidden="1">序列!$A$2:$H$14</definedName>
    <definedName name="_xlnm._FilterDatabase" localSheetId="1" hidden="1">在职员工!$A$1:$AM$51</definedName>
    <definedName name="_xlnm._FilterDatabase" localSheetId="5" hidden="1">分析用!$A$1:$AM$48</definedName>
  </definedNames>
  <calcPr calcId="144525"/>
  <pivotCaches>
    <pivotCache cacheId="0" r:id="rId9"/>
  </pivotCaches>
</workbook>
</file>

<file path=xl/comments1.xml><?xml version="1.0" encoding="utf-8"?>
<comments xmlns="http://schemas.openxmlformats.org/spreadsheetml/2006/main">
  <authors>
    <author>Administrator</author>
  </authors>
  <commentList>
    <comment ref="AQ7" authorId="0">
      <text>
        <r>
          <rPr>
            <sz val="9"/>
            <rFont val="宋体"/>
            <charset val="134"/>
          </rPr>
          <t>2020年2月月减员，公积金同步减员</t>
        </r>
      </text>
    </comment>
    <comment ref="AH10" authorId="0">
      <text>
        <r>
          <rPr>
            <sz val="9"/>
            <rFont val="宋体"/>
            <charset val="134"/>
          </rPr>
          <t>公司代缴，费用由个人承担，收到费用后开始缴纳</t>
        </r>
      </text>
    </comment>
  </commentList>
</comments>
</file>

<file path=xl/sharedStrings.xml><?xml version="1.0" encoding="utf-8"?>
<sst xmlns="http://schemas.openxmlformats.org/spreadsheetml/2006/main" count="4613" uniqueCount="953">
  <si>
    <t>基础信息表（下拉信息列表）</t>
  </si>
  <si>
    <t>性别</t>
  </si>
  <si>
    <t>部门</t>
  </si>
  <si>
    <t>职务</t>
  </si>
  <si>
    <t>民族</t>
  </si>
  <si>
    <t>专业</t>
  </si>
  <si>
    <t>学历</t>
  </si>
  <si>
    <t>婚姻状况</t>
  </si>
  <si>
    <t>政治面貌</t>
  </si>
  <si>
    <t>社保情况</t>
  </si>
  <si>
    <t>合同甲方</t>
  </si>
  <si>
    <t>与本人关系</t>
  </si>
  <si>
    <t>1、本表中的部门、职务、民族、专业、学历、婚姻状况、政治面貌均可在下拉菜单中选择</t>
  </si>
  <si>
    <t>男</t>
  </si>
  <si>
    <t>总经办</t>
  </si>
  <si>
    <t>总裁</t>
  </si>
  <si>
    <t>汉族</t>
  </si>
  <si>
    <t>工商管理</t>
  </si>
  <si>
    <t>博士</t>
  </si>
  <si>
    <t>已婚</t>
  </si>
  <si>
    <t>党员</t>
  </si>
  <si>
    <t>三汇能环</t>
  </si>
  <si>
    <t>父母</t>
  </si>
  <si>
    <t>2、表中的序号、性别、出生日期、年龄、工龄、合同到期日期均有公式自动计算</t>
  </si>
  <si>
    <t>女</t>
  </si>
  <si>
    <t>销售中心</t>
  </si>
  <si>
    <t>总经理</t>
  </si>
  <si>
    <t>回族</t>
  </si>
  <si>
    <t>法律</t>
  </si>
  <si>
    <t>硕士</t>
  </si>
  <si>
    <t>未婚</t>
  </si>
  <si>
    <t>团员</t>
  </si>
  <si>
    <t>代理缴纳</t>
  </si>
  <si>
    <t>三汇冷暖</t>
  </si>
  <si>
    <t>配偶</t>
  </si>
  <si>
    <t>3、有公式的单元格若行数预留不够，公式自行下拉</t>
  </si>
  <si>
    <t>技术中心</t>
  </si>
  <si>
    <t>总监</t>
  </si>
  <si>
    <t>瑶族</t>
  </si>
  <si>
    <t>会计学</t>
  </si>
  <si>
    <t>本科</t>
  </si>
  <si>
    <t>离异</t>
  </si>
  <si>
    <t>群众</t>
  </si>
  <si>
    <t>无需缴纳</t>
  </si>
  <si>
    <t>金科汇海</t>
  </si>
  <si>
    <t>子女</t>
  </si>
  <si>
    <t>4、下拉信息列表自行补充修改即可</t>
  </si>
  <si>
    <t>采购中心</t>
  </si>
  <si>
    <t>经理</t>
  </si>
  <si>
    <t>满族</t>
  </si>
  <si>
    <t>通信工程</t>
  </si>
  <si>
    <t>大专</t>
  </si>
  <si>
    <t>补助自交</t>
  </si>
  <si>
    <t>荣辉洁源</t>
  </si>
  <si>
    <t>兄弟姐妹</t>
  </si>
  <si>
    <t>5、结构分析表完全自动生成无需录入任何内容</t>
  </si>
  <si>
    <t>运保中心</t>
  </si>
  <si>
    <t>副经理</t>
  </si>
  <si>
    <t>制冷设备维修</t>
  </si>
  <si>
    <t>高中</t>
  </si>
  <si>
    <t>芝麻物联</t>
  </si>
  <si>
    <t>同事</t>
  </si>
  <si>
    <t>6、续签合同提醒：自动生成5天内合同即将到期的员工的信息，无需录入任何内容</t>
  </si>
  <si>
    <t>客服中心</t>
  </si>
  <si>
    <t>主管</t>
  </si>
  <si>
    <t>机械</t>
  </si>
  <si>
    <t>中专</t>
  </si>
  <si>
    <t>不交</t>
  </si>
  <si>
    <t>朋友</t>
  </si>
  <si>
    <t>7、员工生日提醒：自动生成本月生日的员工信息，无需录入任何内容</t>
  </si>
  <si>
    <t>综合中心</t>
  </si>
  <si>
    <t>专员</t>
  </si>
  <si>
    <t>计算机</t>
  </si>
  <si>
    <t>初中</t>
  </si>
  <si>
    <t>8、员工查询：输入姓名后所有内容自动生成</t>
  </si>
  <si>
    <t>财务中心</t>
  </si>
  <si>
    <t>助理</t>
  </si>
  <si>
    <t>建筑工程</t>
  </si>
  <si>
    <t>小学</t>
  </si>
  <si>
    <t>信息中心</t>
  </si>
  <si>
    <t>学徒</t>
  </si>
  <si>
    <t>自动化</t>
  </si>
  <si>
    <t>人力资源管理</t>
  </si>
  <si>
    <t>电气工程及其自动化</t>
  </si>
  <si>
    <t>建筑环境与设备工程</t>
  </si>
  <si>
    <t>序号</t>
  </si>
  <si>
    <t>姓名</t>
  </si>
  <si>
    <t>中心</t>
  </si>
  <si>
    <t>入职日期</t>
  </si>
  <si>
    <t>工号</t>
  </si>
  <si>
    <t>工龄
（年）</t>
  </si>
  <si>
    <t>工龄(月)</t>
  </si>
  <si>
    <t>第几次签订合同</t>
  </si>
  <si>
    <t>最近一次合同签订日期</t>
  </si>
  <si>
    <t>合同年限</t>
  </si>
  <si>
    <t>合同到期日期</t>
  </si>
  <si>
    <t>身份证号</t>
  </si>
  <si>
    <t>出生日期</t>
  </si>
  <si>
    <t>年龄</t>
  </si>
  <si>
    <t>籍贯</t>
  </si>
  <si>
    <t>户籍所在地</t>
  </si>
  <si>
    <t>毕业院校</t>
  </si>
  <si>
    <t>联系电话</t>
  </si>
  <si>
    <t>紧急联系人姓名</t>
  </si>
  <si>
    <t>备用联系方式</t>
  </si>
  <si>
    <t>备注</t>
  </si>
  <si>
    <t>用工形式</t>
  </si>
  <si>
    <t>社保
单位</t>
  </si>
  <si>
    <t>社保开始月份</t>
  </si>
  <si>
    <t>薪酬审批单</t>
  </si>
  <si>
    <t>资格证书</t>
  </si>
  <si>
    <t>职称</t>
  </si>
  <si>
    <t>意外险</t>
  </si>
  <si>
    <t>职业资格</t>
  </si>
  <si>
    <t>001</t>
  </si>
  <si>
    <t>徐利斌</t>
  </si>
  <si>
    <t>总裁办</t>
  </si>
  <si>
    <t>070701</t>
  </si>
  <si>
    <t>无固定</t>
  </si>
  <si>
    <t>432503197103130052</t>
  </si>
  <si>
    <t>湖南</t>
  </si>
  <si>
    <t>河北省承德市双桥区府前路世纪城一区23号楼4单元302号</t>
  </si>
  <si>
    <t>湘潭大学</t>
  </si>
  <si>
    <t>专科</t>
  </si>
  <si>
    <t>无固定期限劳动合同</t>
  </si>
  <si>
    <t>全职</t>
  </si>
  <si>
    <t>同社保</t>
  </si>
  <si>
    <t>无</t>
  </si>
  <si>
    <t>设备管理高级工程师</t>
  </si>
  <si>
    <t>平安e企赢</t>
  </si>
  <si>
    <t>002</t>
  </si>
  <si>
    <t>刘柯</t>
  </si>
  <si>
    <t>070702</t>
  </si>
  <si>
    <t>432522197611196401</t>
  </si>
  <si>
    <t>天津市西青区杨柳青镇津杨公路水岸华庭2号楼4门201号</t>
  </si>
  <si>
    <t>18001317820</t>
  </si>
  <si>
    <t>003</t>
  </si>
  <si>
    <t>李君</t>
  </si>
  <si>
    <t>080401</t>
  </si>
  <si>
    <t>431202198109180457</t>
  </si>
  <si>
    <t>湖南省洞口县黄桥镇幸福街7组241号</t>
  </si>
  <si>
    <t>电大</t>
  </si>
  <si>
    <t>固定期限劳动合同</t>
  </si>
  <si>
    <t>制冷设备维修工-高级/</t>
  </si>
  <si>
    <t>高级</t>
  </si>
  <si>
    <t>三级</t>
  </si>
  <si>
    <t>004</t>
  </si>
  <si>
    <t>刘述珍</t>
  </si>
  <si>
    <t>商贸中心</t>
  </si>
  <si>
    <t>43252219731110582x</t>
  </si>
  <si>
    <t>湖南省双峰县杏子铺镇小窑村苦株村民组</t>
  </si>
  <si>
    <t>制冷设备维修工-中级/</t>
  </si>
  <si>
    <t>中级</t>
  </si>
  <si>
    <t>四级</t>
  </si>
  <si>
    <t>005</t>
  </si>
  <si>
    <t>申瑛</t>
  </si>
  <si>
    <t>430521199307196854</t>
  </si>
  <si>
    <t>广西省灵川县定江镇八里五路6号水榭花都百合苑3栋1单元201室</t>
  </si>
  <si>
    <t>吉首大学</t>
  </si>
  <si>
    <t>计算机网络管理员</t>
  </si>
  <si>
    <t>006</t>
  </si>
  <si>
    <t>王晓兵</t>
  </si>
  <si>
    <t>运行中心</t>
  </si>
  <si>
    <t>国贸项目部</t>
  </si>
  <si>
    <t>410521198705228075</t>
  </si>
  <si>
    <t>河南</t>
  </si>
  <si>
    <t>河南省林州市姚村镇西张村四区30号</t>
  </si>
  <si>
    <t>林州市第四职业高中</t>
  </si>
  <si>
    <t>机电一体化</t>
  </si>
  <si>
    <t>岗位外包</t>
  </si>
  <si>
    <t>51社保</t>
  </si>
  <si>
    <t>007</t>
  </si>
  <si>
    <t>张立昆</t>
  </si>
  <si>
    <t>130623198601080310</t>
  </si>
  <si>
    <t>河北</t>
  </si>
  <si>
    <t>河北省保定市涞水县涞水镇西水北村双水路大门里11号</t>
  </si>
  <si>
    <t>涞水镇中学</t>
  </si>
  <si>
    <t>008</t>
  </si>
  <si>
    <t>胡冬杰</t>
  </si>
  <si>
    <t>130623198606032414</t>
  </si>
  <si>
    <t>河北省保定市涞水县娄村乡宫家坟秦安街5号</t>
  </si>
  <si>
    <t>009</t>
  </si>
  <si>
    <t>李树森</t>
  </si>
  <si>
    <t>130732198301262114</t>
  </si>
  <si>
    <t>河北省张家口市赤城县后城镇下堡村铜安路295号</t>
  </si>
  <si>
    <t>赤城一中</t>
  </si>
  <si>
    <t>有</t>
  </si>
  <si>
    <t>制冷设备维修工-高级/制冷与空调作业/</t>
  </si>
  <si>
    <t>上岗证</t>
  </si>
  <si>
    <t>010</t>
  </si>
  <si>
    <t>宫树龙</t>
  </si>
  <si>
    <t>132532197608242157</t>
  </si>
  <si>
    <t>河北省张家口市赤城县后城镇后城村玉新路西大街南148号</t>
  </si>
  <si>
    <t>011</t>
  </si>
  <si>
    <t>许云付</t>
  </si>
  <si>
    <t>中关村项目部</t>
  </si>
  <si>
    <t>430422196803031239</t>
  </si>
  <si>
    <t>湖南省衡南县鸡笼镇春光村大皂村民小组</t>
  </si>
  <si>
    <t>制冷与空调作业/</t>
  </si>
  <si>
    <t>012</t>
  </si>
  <si>
    <t>赵兴华</t>
  </si>
  <si>
    <t>130433198607190328</t>
  </si>
  <si>
    <t>河北省邯郸市馆陶县馆陶镇刘沿村129号</t>
  </si>
  <si>
    <t>河北工程大学科信学院</t>
  </si>
  <si>
    <t>园艺</t>
  </si>
  <si>
    <t>013</t>
  </si>
  <si>
    <t>石亚辉</t>
  </si>
  <si>
    <t>132401196603306313</t>
  </si>
  <si>
    <t>河北省定州市大鹿庄乡西建阳村817号</t>
  </si>
  <si>
    <t>定州二中</t>
  </si>
  <si>
    <t>制冷设备维修工/</t>
  </si>
  <si>
    <t>初级</t>
  </si>
  <si>
    <t>014</t>
  </si>
  <si>
    <t>邱维保</t>
  </si>
  <si>
    <t>望京项目部</t>
  </si>
  <si>
    <t>432302196409273716</t>
  </si>
  <si>
    <t>湖南省沅江市志成乡东乐村一村民组14号</t>
  </si>
  <si>
    <t>沅江市电子技术培训学校</t>
  </si>
  <si>
    <t>电子电路</t>
  </si>
  <si>
    <t>低压电工/</t>
  </si>
  <si>
    <t>015</t>
  </si>
  <si>
    <t>郭佩港</t>
  </si>
  <si>
    <t>维修中心</t>
  </si>
  <si>
    <t>432522199709185814</t>
  </si>
  <si>
    <t>北京市经贸高级技术学校</t>
  </si>
  <si>
    <t>制冷设备维修工-二级/高处作业特种作业证/</t>
  </si>
  <si>
    <t>技师</t>
  </si>
  <si>
    <t>二级</t>
  </si>
  <si>
    <t>016</t>
  </si>
  <si>
    <t>孙方涛</t>
  </si>
  <si>
    <t>230421198108242419</t>
  </si>
  <si>
    <t>河北省衡水市故城县武官寨镇齐庄村56号</t>
  </si>
  <si>
    <t>北京科技大学</t>
  </si>
  <si>
    <t>企业人力资源管理师-高级技师证/</t>
  </si>
  <si>
    <t>一级</t>
  </si>
  <si>
    <t>017</t>
  </si>
  <si>
    <t>张建平</t>
  </si>
  <si>
    <t>130731196609210059</t>
  </si>
  <si>
    <t>河北省张家口市涿鹿县涿鹿镇牛家场村56号</t>
  </si>
  <si>
    <t>司炉工证/</t>
  </si>
  <si>
    <t>018</t>
  </si>
  <si>
    <t>陆超超</t>
  </si>
  <si>
    <t>190104</t>
  </si>
  <si>
    <t>330682198710181257</t>
  </si>
  <si>
    <t>浙江</t>
  </si>
  <si>
    <t>浙江省上虞市崧厦镇陆家村陆一塘内63号</t>
  </si>
  <si>
    <t>北京工业大学</t>
  </si>
  <si>
    <t>兼职聘用合同</t>
  </si>
  <si>
    <t>承揽</t>
  </si>
  <si>
    <t>德兴腾翔</t>
  </si>
  <si>
    <t>承揽不交</t>
  </si>
  <si>
    <t>暖通空调高级工程师/</t>
  </si>
  <si>
    <t>019</t>
  </si>
  <si>
    <t>沈铮</t>
  </si>
  <si>
    <t>130281199911172313</t>
  </si>
  <si>
    <t>河北省遵化市石门镇小汤河村东兴道7排33号</t>
  </si>
  <si>
    <t>遵化市职教中心</t>
  </si>
  <si>
    <t>020</t>
  </si>
  <si>
    <t>张旭</t>
  </si>
  <si>
    <t>131082198911235515</t>
  </si>
  <si>
    <t>河北省三河市新集镇西门外村25号</t>
  </si>
  <si>
    <t>廊坊市冀通消防职业培训学校</t>
  </si>
  <si>
    <t>消防</t>
  </si>
  <si>
    <t>021</t>
  </si>
  <si>
    <t>李军</t>
  </si>
  <si>
    <t>工程中心</t>
  </si>
  <si>
    <t>132424197710164217</t>
  </si>
  <si>
    <t>河北省保定市涞源县上庄乡狮子峪村17号</t>
  </si>
  <si>
    <t>北京航空航天大学</t>
  </si>
  <si>
    <t>土木工程</t>
  </si>
  <si>
    <t>安全员证/水暖工长证/水暖施工员证/水暖质检员证</t>
  </si>
  <si>
    <t>022</t>
  </si>
  <si>
    <t>崔志猛</t>
  </si>
  <si>
    <t>130427199211190716</t>
  </si>
  <si>
    <t>河北省邯郸市磁县西固义乡西窑头村五街542号</t>
  </si>
  <si>
    <t>邯郸职业技术学院</t>
  </si>
  <si>
    <t>计算机科学</t>
  </si>
  <si>
    <t>学徒协议</t>
  </si>
  <si>
    <t>023</t>
  </si>
  <si>
    <t>李伟朋</t>
  </si>
  <si>
    <t>411627199212156455</t>
  </si>
  <si>
    <t>河南省太康县马厂镇林洼行政村大朱寨村</t>
  </si>
  <si>
    <t>哈尔滨学院</t>
  </si>
  <si>
    <t>会计师-初级/</t>
  </si>
  <si>
    <t>024</t>
  </si>
  <si>
    <t>栗建龙</t>
  </si>
  <si>
    <t>130434199910083139</t>
  </si>
  <si>
    <t>河北省邯郸市魏县大么乡栗才曲村019号</t>
  </si>
  <si>
    <t>赤城中心</t>
  </si>
  <si>
    <t>低压电工/制冷设备维修工-三级/</t>
  </si>
  <si>
    <t>025</t>
  </si>
  <si>
    <t>王久利</t>
  </si>
  <si>
    <t>132429197009253811</t>
  </si>
  <si>
    <t>河北省保定市涞水县宋庄乡郭各庄村郭各庄大街061号</t>
  </si>
  <si>
    <t>低压电工/制冷工-高级/制冷与空调作业/</t>
  </si>
  <si>
    <t>026</t>
  </si>
  <si>
    <t>程亚东</t>
  </si>
  <si>
    <t>210922196601121216</t>
  </si>
  <si>
    <t>辽宁</t>
  </si>
  <si>
    <t>辽宁省彰武县苇子沟乡苇子沟村十组兴盛街62号</t>
  </si>
  <si>
    <t>锡伯</t>
  </si>
  <si>
    <t>彰武高中</t>
  </si>
  <si>
    <t>027</t>
  </si>
  <si>
    <t>赵坤宇</t>
  </si>
  <si>
    <t>130929200002024653</t>
  </si>
  <si>
    <t>河北省沧州市献县韩村镇东留村422号</t>
  </si>
  <si>
    <t>028</t>
  </si>
  <si>
    <t>郑建明</t>
  </si>
  <si>
    <t>132532197309112117</t>
  </si>
  <si>
    <t>河北省张家口市赤城县后城镇董家沟村致富路018号</t>
  </si>
  <si>
    <t>锅炉本</t>
  </si>
  <si>
    <t>029</t>
  </si>
  <si>
    <t>王梦飞</t>
  </si>
  <si>
    <t>131002198901011882</t>
  </si>
  <si>
    <t>河北省廊坊市安次区杨税务乡大麻村12010号</t>
  </si>
  <si>
    <t>大兴二职</t>
  </si>
  <si>
    <t>物流企业管理</t>
  </si>
  <si>
    <t>030</t>
  </si>
  <si>
    <t>赵辉</t>
  </si>
  <si>
    <t>110224198601021813</t>
  </si>
  <si>
    <t>北京</t>
  </si>
  <si>
    <t>北京市大兴区西红门镇小白楼村东四条4号</t>
  </si>
  <si>
    <t>北京青年政治学院</t>
  </si>
  <si>
    <t>涉外秘书</t>
  </si>
  <si>
    <t>031</t>
  </si>
  <si>
    <t>夏振海</t>
  </si>
  <si>
    <t>130228196511102337</t>
  </si>
  <si>
    <t>河北省遵化市石门镇文山村文兴南街一条2排15号</t>
  </si>
  <si>
    <t>义井铺中心</t>
  </si>
  <si>
    <t>032</t>
  </si>
  <si>
    <t>万树壮</t>
  </si>
  <si>
    <t>130823199507096215</t>
  </si>
  <si>
    <t>河北省承德市平泉县平房乡太平梁村七组353号</t>
  </si>
  <si>
    <t>制冷工/焊工</t>
  </si>
  <si>
    <t>033</t>
  </si>
  <si>
    <t>袁宝林</t>
  </si>
  <si>
    <t>130732199506132115</t>
  </si>
  <si>
    <t>河北省张家口市赤城县后城镇后城村玉新路西大街北115号</t>
  </si>
  <si>
    <t>延庆六中</t>
  </si>
  <si>
    <t>汽修</t>
  </si>
  <si>
    <t>袁廷余</t>
  </si>
  <si>
    <t>035</t>
  </si>
  <si>
    <t>王叶</t>
  </si>
  <si>
    <t>财务部</t>
  </si>
  <si>
    <t>130683199008013388</t>
  </si>
  <si>
    <t>河北省安国市石佛镇路景村4区3街2排6号</t>
  </si>
  <si>
    <t>石家庄铁路职业技术学院</t>
  </si>
  <si>
    <t>李峰</t>
  </si>
  <si>
    <t>会计从业资格证书</t>
  </si>
  <si>
    <t>036</t>
  </si>
  <si>
    <t>冀玉荣</t>
  </si>
  <si>
    <t>132527196206208014</t>
  </si>
  <si>
    <t>河北省张家口市怀安县第三堡乡第十梁村李家房63号</t>
  </si>
  <si>
    <t>河北省怀安县第三堡中学</t>
  </si>
  <si>
    <t>马玉梅</t>
  </si>
  <si>
    <t>个人不交</t>
  </si>
  <si>
    <t>037</t>
  </si>
  <si>
    <t>赵沙</t>
  </si>
  <si>
    <t>110108198603013125</t>
  </si>
  <si>
    <t>北京市海淀区四季青金庄31号</t>
  </si>
  <si>
    <t>北京交通大学</t>
  </si>
  <si>
    <t>工商企业管理</t>
  </si>
  <si>
    <t>罗峰</t>
  </si>
  <si>
    <t>038</t>
  </si>
  <si>
    <t>陈国清</t>
  </si>
  <si>
    <t>210604</t>
  </si>
  <si>
    <t>360502197404181658</t>
  </si>
  <si>
    <t>北京市房山区良乡镇邢家坞村二区80号</t>
  </si>
  <si>
    <t>赣南师范学院</t>
  </si>
  <si>
    <t>文秘</t>
  </si>
  <si>
    <t>陈国胜</t>
  </si>
  <si>
    <t>039</t>
  </si>
  <si>
    <t>高晓辉</t>
  </si>
  <si>
    <t>210605</t>
  </si>
  <si>
    <t>132401197111112437</t>
  </si>
  <si>
    <t>河北省定州市西城乡胡阜才村266号</t>
  </si>
  <si>
    <t>北京广播电视中等职业学校</t>
  </si>
  <si>
    <t>建筑施工</t>
  </si>
  <si>
    <t>张静敏</t>
  </si>
  <si>
    <t>申请不交</t>
  </si>
  <si>
    <t>040</t>
  </si>
  <si>
    <t>马冬</t>
  </si>
  <si>
    <t>130528200101020115</t>
  </si>
  <si>
    <t>河北省邢台市宁津县东环路土产公司家属院1胡同3号</t>
  </si>
  <si>
    <t>石家庄科技职业学院</t>
  </si>
  <si>
    <t>自动化生产设备应用</t>
  </si>
  <si>
    <t>学徒工</t>
  </si>
  <si>
    <t>实习不交</t>
  </si>
  <si>
    <t>041</t>
  </si>
  <si>
    <t>李文彩</t>
  </si>
  <si>
    <t>429006197901138215</t>
  </si>
  <si>
    <t>湖北</t>
  </si>
  <si>
    <t>湖北省天门市佛子山镇店咀村九组13号</t>
  </si>
  <si>
    <t>方向职业学校</t>
  </si>
  <si>
    <t>电工</t>
  </si>
  <si>
    <t>朱小燕</t>
  </si>
  <si>
    <t>042</t>
  </si>
  <si>
    <t>魏爱兵</t>
  </si>
  <si>
    <t>372501197403192053</t>
  </si>
  <si>
    <t>江苏</t>
  </si>
  <si>
    <t>北京市海淀区永定路109号3-351</t>
  </si>
  <si>
    <t>沈阳建筑工程学院</t>
  </si>
  <si>
    <t>机电</t>
  </si>
  <si>
    <t>王焕清</t>
  </si>
  <si>
    <t>043</t>
  </si>
  <si>
    <t>常建林</t>
  </si>
  <si>
    <t>140581197011307410</t>
  </si>
  <si>
    <t>山西</t>
  </si>
  <si>
    <t>山西省高平市友谊西街友谊小区6-5-501</t>
  </si>
  <si>
    <t>广电</t>
  </si>
  <si>
    <t>吴苗</t>
  </si>
  <si>
    <t>退休返聘</t>
  </si>
  <si>
    <t>兼职</t>
  </si>
  <si>
    <t>退休不交</t>
  </si>
  <si>
    <t>044</t>
  </si>
  <si>
    <t>向丹丹</t>
  </si>
  <si>
    <t>430703198612021122</t>
  </si>
  <si>
    <t>湖南省常德市</t>
  </si>
  <si>
    <t>湖南农业大学</t>
  </si>
  <si>
    <t>企业财务管理</t>
  </si>
  <si>
    <t>向中前</t>
  </si>
  <si>
    <t>045</t>
  </si>
  <si>
    <t>刘乐</t>
  </si>
  <si>
    <t>13068119991229201x</t>
  </si>
  <si>
    <t>河北省涿州市豆庄乡中相村125号</t>
  </si>
  <si>
    <t>北京理工大学</t>
  </si>
  <si>
    <t>修国辉</t>
  </si>
  <si>
    <t>046</t>
  </si>
  <si>
    <t>余永超</t>
  </si>
  <si>
    <t>节能事业部</t>
  </si>
  <si>
    <t>413028196608135732</t>
  </si>
  <si>
    <t>河北省衡水市桃城区经济开发和平西路1869号17栋2单元601室</t>
  </si>
  <si>
    <t>东北财经大学</t>
  </si>
  <si>
    <t>经济管理</t>
  </si>
  <si>
    <t>余欣壑</t>
  </si>
  <si>
    <t>047</t>
  </si>
  <si>
    <t>董海元</t>
  </si>
  <si>
    <t>130626199009195833</t>
  </si>
  <si>
    <t>河北省保定市定兴县柳卓乡东江村三区219号</t>
  </si>
  <si>
    <t>石家庄职工大学</t>
  </si>
  <si>
    <t>工程造价</t>
  </si>
  <si>
    <t>李希贤</t>
  </si>
  <si>
    <t>048</t>
  </si>
  <si>
    <t>孔小贺</t>
  </si>
  <si>
    <t>130582198703212059</t>
  </si>
  <si>
    <t>河北省邢台市桥东区留村乡北俎村三区1号</t>
  </si>
  <si>
    <t>沧州职业技术学院</t>
  </si>
  <si>
    <t>机电一体化技术</t>
  </si>
  <si>
    <t>049</t>
  </si>
  <si>
    <t>杜凯</t>
  </si>
  <si>
    <t>132532197504221212</t>
  </si>
  <si>
    <t>河北省张家口市赤城县龙观镇小龙王堂村沟东街24号</t>
  </si>
  <si>
    <t>张家口赤诚第三中学</t>
  </si>
  <si>
    <t>杜建娥</t>
  </si>
  <si>
    <t>050</t>
  </si>
  <si>
    <t>邓来军</t>
  </si>
  <si>
    <t>370983197709014211</t>
  </si>
  <si>
    <t>山东省肥城市安临站镇邓庄村476号</t>
  </si>
  <si>
    <t>安站中学</t>
  </si>
  <si>
    <t>辛玉珍</t>
  </si>
  <si>
    <t>052</t>
  </si>
  <si>
    <t>张德庆</t>
  </si>
  <si>
    <t>运维中心</t>
  </si>
  <si>
    <t>370811197605146036</t>
  </si>
  <si>
    <t>山东省济宁市任城区喻屯镇兴福集村良峰胡同20号</t>
  </si>
  <si>
    <t>济宁联合大学</t>
  </si>
  <si>
    <t>邵秋平</t>
  </si>
  <si>
    <t xml:space="preserve"> </t>
  </si>
  <si>
    <t>紧急联系人关系</t>
  </si>
  <si>
    <t>社保
情况</t>
  </si>
  <si>
    <t>工作截止日</t>
  </si>
  <si>
    <t>离职原因</t>
  </si>
  <si>
    <t>在职天数</t>
  </si>
  <si>
    <t>离职核算单</t>
  </si>
  <si>
    <t>社保是否已经减员</t>
  </si>
  <si>
    <t>微信是否减员</t>
  </si>
  <si>
    <t>钉钉是否减员</t>
  </si>
  <si>
    <t>2020离职序号</t>
  </si>
  <si>
    <t>曹乐</t>
  </si>
  <si>
    <t>东方梅地亚</t>
  </si>
  <si>
    <t>411522199910015134</t>
  </si>
  <si>
    <t>河南省光山县</t>
  </si>
  <si>
    <t>薪资及住宿与承诺不符</t>
  </si>
  <si>
    <t>已签</t>
  </si>
  <si>
    <t>已减员</t>
  </si>
  <si>
    <t>高锋</t>
  </si>
  <si>
    <t>综合维修部</t>
  </si>
  <si>
    <t>370983198209136970</t>
  </si>
  <si>
    <t>山东</t>
  </si>
  <si>
    <t>山东省肥城市</t>
  </si>
  <si>
    <t>肥城市第四高级中学</t>
  </si>
  <si>
    <t>尚未缴纳</t>
  </si>
  <si>
    <t>太平盛世意外险</t>
  </si>
  <si>
    <t>工作时腰部扭伤</t>
  </si>
  <si>
    <t>未缴纳</t>
  </si>
  <si>
    <t>王振华</t>
  </si>
  <si>
    <t>130732198610051839</t>
  </si>
  <si>
    <t>河北省张家口市</t>
  </si>
  <si>
    <t>叼鄂五中</t>
  </si>
  <si>
    <t>薪酬不能按时发放</t>
  </si>
  <si>
    <t>王欣</t>
  </si>
  <si>
    <t>电制冷维修部</t>
  </si>
  <si>
    <t>140428199901240811</t>
  </si>
  <si>
    <t>山西省长子县</t>
  </si>
  <si>
    <t>尹国萍</t>
  </si>
  <si>
    <t>132533198209101227</t>
  </si>
  <si>
    <t>中国人民大学</t>
  </si>
  <si>
    <t>无法适应新的工作要求</t>
  </si>
  <si>
    <t>高静</t>
  </si>
  <si>
    <t>客服部</t>
  </si>
  <si>
    <t>420503198006132348</t>
  </si>
  <si>
    <t>湖北省宜昌市</t>
  </si>
  <si>
    <t>北京大学</t>
  </si>
  <si>
    <t>兼职遇到疫情期间无法开展工作</t>
  </si>
  <si>
    <t>陈尚德</t>
  </si>
  <si>
    <t>340824198008160412</t>
  </si>
  <si>
    <t>安徽</t>
  </si>
  <si>
    <t>北京市大兴区</t>
  </si>
  <si>
    <t>北京石油化工学院</t>
  </si>
  <si>
    <t>会计从业资格证</t>
  </si>
  <si>
    <t>工作不胜任主动辞职</t>
  </si>
  <si>
    <t>孙纯云</t>
  </si>
  <si>
    <t>370883198911151921</t>
  </si>
  <si>
    <t>山东省邹城市</t>
  </si>
  <si>
    <t>江西长城专修学院</t>
  </si>
  <si>
    <t>汉语言文学</t>
  </si>
  <si>
    <t>疫情期间无法开展工作回老家</t>
  </si>
  <si>
    <t>于涛</t>
  </si>
  <si>
    <t>技术部</t>
  </si>
  <si>
    <t>370727198102072573</t>
  </si>
  <si>
    <t>河北省保定市</t>
  </si>
  <si>
    <t>北方交通大学</t>
  </si>
  <si>
    <t>兼职合同到期</t>
  </si>
  <si>
    <t>霍凤玲</t>
  </si>
  <si>
    <t>412702198608021826</t>
  </si>
  <si>
    <t>黑龙江</t>
  </si>
  <si>
    <t>黑龙江省哈尔滨市</t>
  </si>
  <si>
    <t>北京师范大学</t>
  </si>
  <si>
    <t>个人身体原因离职</t>
  </si>
  <si>
    <t>马和平</t>
  </si>
  <si>
    <t>华澳中心</t>
  </si>
  <si>
    <t>132532196804271479</t>
  </si>
  <si>
    <t>河北省</t>
  </si>
  <si>
    <t>河北省张家口</t>
  </si>
  <si>
    <t>炮梁乡中心校</t>
  </si>
  <si>
    <t>特种作业证G3</t>
  </si>
  <si>
    <t>季节工合同到期</t>
  </si>
  <si>
    <t>施汉文</t>
  </si>
  <si>
    <t>132529196604244216</t>
  </si>
  <si>
    <t>河北省张家口市怀来县</t>
  </si>
  <si>
    <t>桑园中学</t>
  </si>
  <si>
    <t>特种作业证G2</t>
  </si>
  <si>
    <t>李旭姣</t>
  </si>
  <si>
    <t>130636198402280047</t>
  </si>
  <si>
    <t>河北农业大学</t>
  </si>
  <si>
    <t>金融学</t>
  </si>
  <si>
    <t>会计专业技术资格</t>
  </si>
  <si>
    <t>个人原因离职</t>
  </si>
  <si>
    <t>胡英俊</t>
  </si>
  <si>
    <t>溴化锂维修部</t>
  </si>
  <si>
    <t>43068119811217461x</t>
  </si>
  <si>
    <t>湖南省汨罗县</t>
  </si>
  <si>
    <t>湖南工业学校</t>
  </si>
  <si>
    <t>空调与制冷</t>
  </si>
  <si>
    <t>制冷设备维修工</t>
  </si>
  <si>
    <t>个人申请离职</t>
  </si>
  <si>
    <t>蔡杏雪</t>
  </si>
  <si>
    <t>人力资源部</t>
  </si>
  <si>
    <t>210502198403031529</t>
  </si>
  <si>
    <t>天津市武清区</t>
  </si>
  <si>
    <t>大连理工大学</t>
  </si>
  <si>
    <t>网络工程</t>
  </si>
  <si>
    <t>人力资源管理师</t>
  </si>
  <si>
    <t>协商一致离职</t>
  </si>
  <si>
    <t>安齐锋</t>
  </si>
  <si>
    <t>411329199411264113</t>
  </si>
  <si>
    <t>河南省社旗县</t>
  </si>
  <si>
    <t>限期未返岗自动离职</t>
  </si>
  <si>
    <t>张中华</t>
  </si>
  <si>
    <t>环境大厦</t>
  </si>
  <si>
    <t>612322196907282817</t>
  </si>
  <si>
    <t>陕西</t>
  </si>
  <si>
    <t>陕西省城固县</t>
  </si>
  <si>
    <t>原单位有人退休，无法在外兼职</t>
  </si>
  <si>
    <t>孙宾</t>
  </si>
  <si>
    <t>维修部</t>
  </si>
  <si>
    <t>130729198704072915</t>
  </si>
  <si>
    <t>张家口工业学校</t>
  </si>
  <si>
    <t>改学别的了，学徒期6000</t>
  </si>
  <si>
    <t>刘彩苹</t>
  </si>
  <si>
    <t>410328197601115526</t>
  </si>
  <si>
    <t>河南省新乡市</t>
  </si>
  <si>
    <t>会计证</t>
  </si>
  <si>
    <t>试用期不合格</t>
  </si>
  <si>
    <t>034</t>
  </si>
  <si>
    <t>曹利涛</t>
  </si>
  <si>
    <t>130732199411070337</t>
  </si>
  <si>
    <t>河北省赤城县</t>
  </si>
  <si>
    <t>赤城县第二中学</t>
  </si>
  <si>
    <t>制冷与空调作业</t>
  </si>
  <si>
    <t>无法适应学徒工作</t>
  </si>
  <si>
    <t>王志达</t>
  </si>
  <si>
    <t>130681199810193897</t>
  </si>
  <si>
    <t>河北省涿州市</t>
  </si>
  <si>
    <t>不满公司制度和薪资</t>
  </si>
  <si>
    <t>马金灵</t>
  </si>
  <si>
    <t>华澳/环境大厦</t>
  </si>
  <si>
    <t>110110195611031014</t>
  </si>
  <si>
    <t>北京市房山区</t>
  </si>
  <si>
    <t>退休人员劳务合同</t>
  </si>
  <si>
    <t>超龄</t>
  </si>
  <si>
    <t>不适应打卡离职</t>
  </si>
  <si>
    <t>蔺桂宾</t>
  </si>
  <si>
    <t>和乔丽晶</t>
  </si>
  <si>
    <t>132523196508182512</t>
  </si>
  <si>
    <t>沽源县二中</t>
  </si>
  <si>
    <t>空调设备运行操作作业</t>
  </si>
  <si>
    <t>旷离</t>
  </si>
  <si>
    <t>耿娜</t>
  </si>
  <si>
    <t>13112319800117152x</t>
  </si>
  <si>
    <t>河北省武强县</t>
  </si>
  <si>
    <t>中国石油大学</t>
  </si>
  <si>
    <t>试用期家中有事</t>
  </si>
  <si>
    <t>培训未减员</t>
  </si>
  <si>
    <t>鲁长豪</t>
  </si>
  <si>
    <t>411329199401030719</t>
  </si>
  <si>
    <t>河南省经济管理学院</t>
  </si>
  <si>
    <t>更换职业行业</t>
  </si>
  <si>
    <t>许昌钊</t>
  </si>
  <si>
    <t>蜂巢工场</t>
  </si>
  <si>
    <t>430422199610299814</t>
  </si>
  <si>
    <t>湖南省衡南县</t>
  </si>
  <si>
    <t>鸡笼中心</t>
  </si>
  <si>
    <t>想去南方发展</t>
  </si>
  <si>
    <t>冯永利</t>
  </si>
  <si>
    <t>132532198105240031</t>
  </si>
  <si>
    <t>赤城县第一中学</t>
  </si>
  <si>
    <t>家有老人生病需要照顾</t>
  </si>
  <si>
    <t>赵会</t>
  </si>
  <si>
    <t>132532196406152116</t>
  </si>
  <si>
    <t>后城中学</t>
  </si>
  <si>
    <t>儿媳生孩子，90多老母亲无人照料</t>
  </si>
  <si>
    <t>常东皓</t>
  </si>
  <si>
    <t>销售部</t>
  </si>
  <si>
    <t>110226199612033921</t>
  </si>
  <si>
    <t>北京市平谷区</t>
  </si>
  <si>
    <t>北京劳动保障职业学院</t>
  </si>
  <si>
    <t>杨进力</t>
  </si>
  <si>
    <t>华澳/可味</t>
  </si>
  <si>
    <t>220581196404130033</t>
  </si>
  <si>
    <t>吉林</t>
  </si>
  <si>
    <t>吉林省梅河口市</t>
  </si>
  <si>
    <t>喝酒闹事被辞退</t>
  </si>
  <si>
    <t>任连昌</t>
  </si>
  <si>
    <t>132532197112282139</t>
  </si>
  <si>
    <t>北京外国语大学</t>
  </si>
  <si>
    <t>与上级合不来</t>
  </si>
  <si>
    <t>兰旭</t>
  </si>
  <si>
    <t>天津平河</t>
  </si>
  <si>
    <t>120101198207234572</t>
  </si>
  <si>
    <t>待定</t>
  </si>
  <si>
    <t>制冷与空调作业/焊工证/低压电工证</t>
  </si>
  <si>
    <t>个人申请，不适应</t>
  </si>
  <si>
    <t>赵虎</t>
  </si>
  <si>
    <t>华澳</t>
  </si>
  <si>
    <t>130683198601160333</t>
  </si>
  <si>
    <t>河北省廊坊市固安县</t>
  </si>
  <si>
    <t>河北工业大学</t>
  </si>
  <si>
    <t>热能动力设备与应用</t>
  </si>
  <si>
    <t>司炉工证/暖通工程技术工程师</t>
  </si>
  <si>
    <t>丁秀兰</t>
  </si>
  <si>
    <t>财务</t>
  </si>
  <si>
    <t>340822197608112222</t>
  </si>
  <si>
    <t>安庆市怀宁县中学</t>
  </si>
  <si>
    <t>会计从业资格证/</t>
  </si>
  <si>
    <t>贾萌</t>
  </si>
  <si>
    <t>130525199110190015</t>
  </si>
  <si>
    <t>河北省邢台市</t>
  </si>
  <si>
    <t>国家开放大学</t>
  </si>
  <si>
    <t>制冷工-中级/</t>
  </si>
  <si>
    <t>张伟</t>
  </si>
  <si>
    <t>试用期不适应</t>
  </si>
  <si>
    <t>赵保成</t>
  </si>
  <si>
    <t>411325197808215016</t>
  </si>
  <si>
    <t>河南唐河</t>
  </si>
  <si>
    <t>承揽合同</t>
  </si>
  <si>
    <t>工作态度不端正辞退</t>
  </si>
  <si>
    <t>苑冀原</t>
  </si>
  <si>
    <t>130984198702025192</t>
  </si>
  <si>
    <t>河北省河间市</t>
  </si>
  <si>
    <t>中国地质大学</t>
  </si>
  <si>
    <t>低压电工/焊工证/制冷与空调作业/</t>
  </si>
  <si>
    <t>试用期不合格辞退</t>
  </si>
  <si>
    <t>松喦</t>
  </si>
  <si>
    <t>610111197012132087</t>
  </si>
  <si>
    <t>显示灞桥区</t>
  </si>
  <si>
    <t>陕西科技干部学院</t>
  </si>
  <si>
    <t>财务管理</t>
  </si>
  <si>
    <t>转自费</t>
  </si>
  <si>
    <t>胡雷</t>
  </si>
  <si>
    <t>130623199708200313</t>
  </si>
  <si>
    <t>河北保定</t>
  </si>
  <si>
    <t>宋海清</t>
  </si>
  <si>
    <t>132525197702243312</t>
  </si>
  <si>
    <t>王金虎</t>
  </si>
  <si>
    <t>130732198605192119</t>
  </si>
  <si>
    <t>卢善文</t>
  </si>
  <si>
    <t>信息部</t>
  </si>
  <si>
    <t>431125199001065717</t>
  </si>
  <si>
    <t>湖南省江永县</t>
  </si>
  <si>
    <t>李蕾</t>
  </si>
  <si>
    <t>110223197302125662</t>
  </si>
  <si>
    <t>北京市朝阳区</t>
  </si>
  <si>
    <t>北京商学院</t>
  </si>
  <si>
    <t>行政管理</t>
  </si>
  <si>
    <t>于新华</t>
  </si>
  <si>
    <t>110227197511084719</t>
  </si>
  <si>
    <t>北京市怀柔区</t>
  </si>
  <si>
    <t>南昌航空工业大学</t>
  </si>
  <si>
    <t>环境工业</t>
  </si>
  <si>
    <t>梁会</t>
  </si>
  <si>
    <t>华澳可味美食城</t>
  </si>
  <si>
    <t>132629196901122739</t>
  </si>
  <si>
    <t>河北省围场满族蒙古族自治县</t>
  </si>
  <si>
    <t>北京市文天技能学校</t>
  </si>
  <si>
    <t>制冷</t>
  </si>
  <si>
    <t>勾秀连</t>
  </si>
  <si>
    <t>110105197707055326</t>
  </si>
  <si>
    <t>重庆大学</t>
  </si>
  <si>
    <t>王静</t>
  </si>
  <si>
    <t>230703198903310728</t>
  </si>
  <si>
    <t>辽宁省</t>
  </si>
  <si>
    <t>辽宁省锦州市古塔区</t>
  </si>
  <si>
    <t xml:space="preserve">有 </t>
  </si>
  <si>
    <t>延长试用期间离职</t>
  </si>
  <si>
    <t>戴士林</t>
  </si>
  <si>
    <t>130924199601095616</t>
  </si>
  <si>
    <t>河北省海兴县</t>
  </si>
  <si>
    <t>试用期个人辞职</t>
  </si>
  <si>
    <t>展正明</t>
  </si>
  <si>
    <t>132530196510240658</t>
  </si>
  <si>
    <t>河北省涿鹿县</t>
  </si>
  <si>
    <t>回家照顾生病的老伴儿</t>
  </si>
  <si>
    <t>袁茂芳</t>
  </si>
  <si>
    <t>130624200104250215</t>
  </si>
  <si>
    <t>河北省阜平县</t>
  </si>
  <si>
    <t>水利水电工程</t>
  </si>
  <si>
    <t>季节工</t>
  </si>
  <si>
    <t>宋子宝</t>
  </si>
  <si>
    <t>131121199305313816</t>
  </si>
  <si>
    <t>河北省枣强县</t>
  </si>
  <si>
    <t>北京大兴一职</t>
  </si>
  <si>
    <t>汽车修理</t>
  </si>
  <si>
    <t>空调安装与维修</t>
  </si>
  <si>
    <t>试用期不适应自动放弃</t>
  </si>
  <si>
    <t>刘雷花</t>
  </si>
  <si>
    <t>家庭原因离职</t>
  </si>
  <si>
    <t>强振文</t>
  </si>
  <si>
    <t>王秀强</t>
  </si>
  <si>
    <t>110224197404134419</t>
  </si>
  <si>
    <t>制冷与空调作业/司炉工证/</t>
  </si>
  <si>
    <t>回家照顾生病的老人</t>
  </si>
  <si>
    <t>邹欣蕊</t>
  </si>
  <si>
    <t>210112199610042226</t>
  </si>
  <si>
    <t>辽宁省沈阳市</t>
  </si>
  <si>
    <t>辽宁水利职业学院</t>
  </si>
  <si>
    <t>物流管理</t>
  </si>
  <si>
    <t>呆了一天后接到新offer</t>
  </si>
  <si>
    <t>连梅</t>
  </si>
  <si>
    <t>35220219851024362X</t>
  </si>
  <si>
    <t>福建</t>
  </si>
  <si>
    <t>福建省福安市</t>
  </si>
  <si>
    <t>陈忠凯</t>
  </si>
  <si>
    <t>230707197205300312</t>
  </si>
  <si>
    <t>黑龙江伊春市新青区</t>
  </si>
  <si>
    <t>伊春市新青一中</t>
  </si>
  <si>
    <t>不再使用兼职工协商一致解除合作</t>
  </si>
  <si>
    <t>程伯康</t>
  </si>
  <si>
    <t>51082319691111657X</t>
  </si>
  <si>
    <t>四川</t>
  </si>
  <si>
    <t>四川省剑阁县店子镇石岩村2组28号</t>
  </si>
  <si>
    <t>北京天文学校</t>
  </si>
  <si>
    <t>唐建萱</t>
  </si>
  <si>
    <t>王文改</t>
  </si>
  <si>
    <t>133023197512281423</t>
  </si>
  <si>
    <t>枣强高中</t>
  </si>
  <si>
    <t>销售员中级</t>
  </si>
  <si>
    <t>五月减员</t>
  </si>
  <si>
    <t>冯赫</t>
  </si>
  <si>
    <t>130823200211045772</t>
  </si>
  <si>
    <t>河北省平泉县</t>
  </si>
  <si>
    <t>黄土梁子初中</t>
  </si>
  <si>
    <t>高珊珊</t>
  </si>
  <si>
    <t>110104198411291264</t>
  </si>
  <si>
    <t>北京市宣武区福长街五条18号</t>
  </si>
  <si>
    <t>中央党校</t>
  </si>
  <si>
    <t>高东环</t>
  </si>
  <si>
    <t>五</t>
  </si>
  <si>
    <t>刘建军</t>
  </si>
  <si>
    <t>110108196810064997</t>
  </si>
  <si>
    <t>北京市海淀区什邡院一号院1号楼2门207号</t>
  </si>
  <si>
    <t>北京兴华大学</t>
  </si>
  <si>
    <t>暖通</t>
  </si>
  <si>
    <t>陈梅</t>
  </si>
  <si>
    <t>暖通工程师</t>
  </si>
  <si>
    <t>赵玉宝</t>
  </si>
  <si>
    <t>132624197910076597</t>
  </si>
  <si>
    <t>河北理工大学</t>
  </si>
  <si>
    <t>会计师-中级/</t>
  </si>
  <si>
    <t>葛全练</t>
  </si>
  <si>
    <t>610124197009201856</t>
  </si>
  <si>
    <t>陕西省西安市周至县翠峰乡东红村翁璋2号</t>
  </si>
  <si>
    <t>广济中学</t>
  </si>
  <si>
    <t>王素琴</t>
  </si>
  <si>
    <t>空调运行/二级司炉工</t>
  </si>
  <si>
    <t>张竟一</t>
  </si>
  <si>
    <t>411381200105022619</t>
  </si>
  <si>
    <t>河南邓州市</t>
  </si>
  <si>
    <t>任利强</t>
  </si>
  <si>
    <t>天津项目部</t>
  </si>
  <si>
    <t>150429199202280951</t>
  </si>
  <si>
    <t>内蒙古</t>
  </si>
  <si>
    <t>内蒙古赤峰市宁城县汐子镇山前村2组</t>
  </si>
  <si>
    <t>张鹏</t>
  </si>
  <si>
    <t>腾翔</t>
  </si>
  <si>
    <t>项目不再承包</t>
  </si>
  <si>
    <t>管延飞</t>
  </si>
  <si>
    <t>230381198705010318</t>
  </si>
  <si>
    <t>由利娟</t>
  </si>
  <si>
    <t>自动离职</t>
  </si>
  <si>
    <t>熊辰</t>
  </si>
  <si>
    <t>110104200005093510</t>
  </si>
  <si>
    <t>北京市丰台区洋桥西里2号楼13层1305号</t>
  </si>
  <si>
    <t>INSEEC高等商学院你</t>
  </si>
  <si>
    <t>陈丽辉</t>
  </si>
  <si>
    <t>实习协议</t>
  </si>
  <si>
    <t>实习</t>
  </si>
  <si>
    <t>个人要求不交</t>
  </si>
  <si>
    <t>实习期间生病主动辞职</t>
  </si>
  <si>
    <t>徐文军</t>
  </si>
  <si>
    <t>210601</t>
  </si>
  <si>
    <t>110229198205031819</t>
  </si>
  <si>
    <t>北京市延庆县旧县镇黄峪口村一区十二巷2号</t>
  </si>
  <si>
    <t>中央民族大学</t>
  </si>
  <si>
    <t>范娜</t>
  </si>
  <si>
    <t>空调运行证</t>
  </si>
  <si>
    <t>试用期不胜任主动辞职</t>
  </si>
  <si>
    <t>张书强</t>
  </si>
  <si>
    <t>412825198003027010</t>
  </si>
  <si>
    <t>河南省上蔡县无量寺乡七块店村35号</t>
  </si>
  <si>
    <t>贾彦红</t>
  </si>
  <si>
    <t>130624197709080218</t>
  </si>
  <si>
    <t>北京市海淀职业技术学院</t>
  </si>
  <si>
    <t>制冷与维修</t>
  </si>
  <si>
    <t>刘靳</t>
  </si>
  <si>
    <t>110103198608051540</t>
  </si>
  <si>
    <t>北京市丰台区南顶村32楼404号</t>
  </si>
  <si>
    <t>首都经济贸易大学</t>
  </si>
  <si>
    <t>刘秀峰</t>
  </si>
  <si>
    <t>张建峰</t>
  </si>
  <si>
    <t>370421197007314619</t>
  </si>
  <si>
    <t>山东滕州市鲍沟镇圈里村489号</t>
  </si>
  <si>
    <t>泰安煤炭教育学院</t>
  </si>
  <si>
    <t>中文</t>
  </si>
  <si>
    <t>陈丽红</t>
  </si>
  <si>
    <t>周飞燕</t>
  </si>
  <si>
    <t>430422198107210080</t>
  </si>
  <si>
    <t>王洪争</t>
  </si>
  <si>
    <t>133023197502251618</t>
  </si>
  <si>
    <t>河北省衡水市枣强县张秀屯乡王李张屯村256号</t>
  </si>
  <si>
    <t>衡水五中</t>
  </si>
  <si>
    <t>王洪石</t>
  </si>
  <si>
    <t>空调运行证、高压电工证</t>
  </si>
  <si>
    <t>董成龙</t>
  </si>
  <si>
    <t>371426198902212835</t>
  </si>
  <si>
    <t>山东省平原县</t>
  </si>
  <si>
    <t>山东华宇职业技术学院</t>
  </si>
  <si>
    <t>计算机应用</t>
  </si>
  <si>
    <t>孙优敏</t>
  </si>
  <si>
    <t>待减员</t>
  </si>
  <si>
    <t>任风武</t>
  </si>
  <si>
    <t>150429197803240913</t>
  </si>
  <si>
    <t>河北省宁城县</t>
  </si>
  <si>
    <t>制冷设备维修工高级技师/高级能源管理师</t>
  </si>
  <si>
    <t>高级技师</t>
  </si>
  <si>
    <t>张海龙</t>
  </si>
  <si>
    <t>210603</t>
  </si>
  <si>
    <t>132532197201142154</t>
  </si>
  <si>
    <t>河北省张家口市赤城县后城镇西山村幸福路035号</t>
  </si>
  <si>
    <t>中央广播电视专业学校</t>
  </si>
  <si>
    <t>尤红梅</t>
  </si>
  <si>
    <t>待减员后再办</t>
  </si>
  <si>
    <t>蔡志豪</t>
  </si>
  <si>
    <t>130629200005160419</t>
  </si>
  <si>
    <t>河北省保定市容城县南张镇东野桥村平安街8号</t>
  </si>
  <si>
    <t>博奥学校</t>
  </si>
  <si>
    <t>马强</t>
  </si>
  <si>
    <t>130732198206251839</t>
  </si>
  <si>
    <t>河北省张家口市赤城县雕鄂镇屯军堡村富民大街62号</t>
  </si>
  <si>
    <t>孙凤娟</t>
  </si>
  <si>
    <t>锅炉操作证</t>
  </si>
  <si>
    <t>051</t>
  </si>
  <si>
    <t>刘金朝</t>
  </si>
  <si>
    <t>410423198012183510</t>
  </si>
  <si>
    <t>河南省鲁山县让河乡袁寨村十组63号</t>
  </si>
  <si>
    <t>公司号</t>
  </si>
  <si>
    <t>个人号</t>
  </si>
  <si>
    <t>01052408023</t>
  </si>
  <si>
    <t>01052892872</t>
  </si>
  <si>
    <t>01052892873</t>
  </si>
  <si>
    <t>01065818696</t>
  </si>
  <si>
    <t>饮用水</t>
  </si>
  <si>
    <t>01067668230</t>
  </si>
  <si>
    <t>400-636-7337</t>
  </si>
  <si>
    <t>KEY</t>
  </si>
  <si>
    <t>邮编</t>
  </si>
  <si>
    <t>(全部)</t>
  </si>
  <si>
    <t>平均值项:年龄</t>
  </si>
  <si>
    <t>(空白)</t>
  </si>
  <si>
    <t>总计</t>
  </si>
  <si>
    <t>13052820011020115</t>
  </si>
  <si>
    <t>运行</t>
  </si>
  <si>
    <t>维修</t>
  </si>
  <si>
    <t>工程</t>
  </si>
  <si>
    <t>客服</t>
  </si>
  <si>
    <t>销售</t>
  </si>
  <si>
    <t>技术</t>
  </si>
  <si>
    <t>信息</t>
  </si>
  <si>
    <t>商贸</t>
  </si>
  <si>
    <t>综合</t>
  </si>
  <si>
    <t>节能</t>
  </si>
  <si>
    <t>总办</t>
  </si>
  <si>
    <t>1</t>
  </si>
  <si>
    <t>11</t>
  </si>
  <si>
    <t>2</t>
  </si>
  <si>
    <t>12</t>
  </si>
  <si>
    <t>3</t>
  </si>
  <si>
    <t>13</t>
  </si>
  <si>
    <t>4</t>
  </si>
  <si>
    <t>14</t>
  </si>
  <si>
    <t>5</t>
  </si>
  <si>
    <t>15</t>
  </si>
  <si>
    <t>6</t>
  </si>
  <si>
    <t>16</t>
  </si>
  <si>
    <t>7</t>
  </si>
  <si>
    <t>17</t>
  </si>
  <si>
    <t>8</t>
  </si>
  <si>
    <t>18</t>
  </si>
  <si>
    <t>9</t>
  </si>
  <si>
    <t>19</t>
  </si>
  <si>
    <t>节能中心</t>
  </si>
  <si>
    <t>10</t>
  </si>
  <si>
    <t>20</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</si>
</sst>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d;@"/>
    <numFmt numFmtId="177" formatCode="yyyy&quot;年&quot;m&quot;月&quot;;@"/>
    <numFmt numFmtId="178" formatCode="0.00_ "/>
  </numFmts>
  <fonts count="37">
    <font>
      <sz val="11"/>
      <color theme="1"/>
      <name val="宋体"/>
      <charset val="134"/>
      <scheme val="minor"/>
    </font>
    <font>
      <sz val="8"/>
      <color theme="1"/>
      <name val="仿宋"/>
      <charset val="134"/>
    </font>
    <font>
      <b/>
      <sz val="8"/>
      <color theme="0"/>
      <name val="仿宋"/>
      <charset val="134"/>
    </font>
    <font>
      <sz val="12"/>
      <name val="宋体"/>
      <charset val="134"/>
    </font>
    <font>
      <sz val="14"/>
      <color theme="1"/>
      <name val="宋体"/>
      <charset val="134"/>
    </font>
    <font>
      <sz val="9"/>
      <color theme="1"/>
      <name val="仿宋"/>
      <charset val="134"/>
    </font>
    <font>
      <sz val="8"/>
      <name val="仿宋"/>
      <charset val="134"/>
    </font>
    <font>
      <sz val="10"/>
      <name val="仿宋"/>
      <charset val="134"/>
    </font>
    <font>
      <b/>
      <sz val="10"/>
      <name val="仿宋"/>
      <charset val="134"/>
    </font>
    <font>
      <sz val="9"/>
      <name val="仿宋"/>
      <charset val="134"/>
    </font>
    <font>
      <b/>
      <sz val="9"/>
      <color theme="1"/>
      <name val="仿宋"/>
      <charset val="134"/>
    </font>
    <font>
      <b/>
      <sz val="9"/>
      <color theme="0"/>
      <name val="仿宋"/>
      <charset val="134"/>
    </font>
    <font>
      <sz val="9"/>
      <color rgb="FFFF0000"/>
      <name val="仿宋"/>
      <charset val="134"/>
    </font>
    <font>
      <sz val="11"/>
      <color theme="1"/>
      <name val="微软雅黑"/>
      <charset val="134"/>
    </font>
    <font>
      <b/>
      <sz val="18"/>
      <color theme="1"/>
      <name val="微软雅黑"/>
      <charset val="134"/>
    </font>
    <font>
      <b/>
      <sz val="11"/>
      <color theme="0"/>
      <name val="微软雅黑"/>
      <charset val="134"/>
    </font>
    <font>
      <sz val="10"/>
      <color theme="1"/>
      <name val="微软雅黑"/>
      <charset val="134"/>
    </font>
    <font>
      <i/>
      <sz val="11"/>
      <color rgb="FF7F7F7F"/>
      <name val="宋体"/>
      <charset val="0"/>
      <scheme val="minor"/>
    </font>
    <font>
      <b/>
      <sz val="18"/>
      <color theme="3"/>
      <name val="宋体"/>
      <charset val="134"/>
      <scheme val="minor"/>
    </font>
    <font>
      <sz val="11"/>
      <color rgb="FF006100"/>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sz val="9"/>
      <name val="宋体"/>
      <charset val="134"/>
    </font>
  </fonts>
  <fills count="3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00B050"/>
        <bgColor indexed="64"/>
      </patternFill>
    </fill>
    <fill>
      <patternFill patternType="solid">
        <fgColor theme="9" tint="0.4"/>
        <bgColor indexed="64"/>
      </patternFill>
    </fill>
    <fill>
      <patternFill patternType="solid">
        <fgColor rgb="FFFFFF00"/>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13" borderId="0" applyNumberFormat="0" applyBorder="0" applyAlignment="0" applyProtection="0">
      <alignment vertical="center"/>
    </xf>
    <xf numFmtId="0" fontId="23" fillId="1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27" fillId="16"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9" borderId="14" applyNumberFormat="0" applyFont="0" applyAlignment="0" applyProtection="0">
      <alignment vertical="center"/>
    </xf>
    <xf numFmtId="0" fontId="20" fillId="21"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12" applyNumberFormat="0" applyFill="0" applyAlignment="0" applyProtection="0">
      <alignment vertical="center"/>
    </xf>
    <xf numFmtId="0" fontId="33" fillId="0" borderId="12" applyNumberFormat="0" applyFill="0" applyAlignment="0" applyProtection="0">
      <alignment vertical="center"/>
    </xf>
    <xf numFmtId="0" fontId="20" fillId="22" borderId="0" applyNumberFormat="0" applyBorder="0" applyAlignment="0" applyProtection="0">
      <alignment vertical="center"/>
    </xf>
    <xf numFmtId="0" fontId="26" fillId="0" borderId="16" applyNumberFormat="0" applyFill="0" applyAlignment="0" applyProtection="0">
      <alignment vertical="center"/>
    </xf>
    <xf numFmtId="0" fontId="20" fillId="26" borderId="0" applyNumberFormat="0" applyBorder="0" applyAlignment="0" applyProtection="0">
      <alignment vertical="center"/>
    </xf>
    <xf numFmtId="0" fontId="34" fillId="15" borderId="17" applyNumberFormat="0" applyAlignment="0" applyProtection="0">
      <alignment vertical="center"/>
    </xf>
    <xf numFmtId="0" fontId="24" fillId="15" borderId="11" applyNumberFormat="0" applyAlignment="0" applyProtection="0">
      <alignment vertical="center"/>
    </xf>
    <xf numFmtId="0" fontId="21" fillId="9" borderId="10" applyNumberFormat="0" applyAlignment="0" applyProtection="0">
      <alignment vertical="center"/>
    </xf>
    <xf numFmtId="0" fontId="22" fillId="25" borderId="0" applyNumberFormat="0" applyBorder="0" applyAlignment="0" applyProtection="0">
      <alignment vertical="center"/>
    </xf>
    <xf numFmtId="0" fontId="20" fillId="8" borderId="0" applyNumberFormat="0" applyBorder="0" applyAlignment="0" applyProtection="0">
      <alignment vertical="center"/>
    </xf>
    <xf numFmtId="0" fontId="31" fillId="0" borderId="13" applyNumberFormat="0" applyFill="0" applyAlignment="0" applyProtection="0">
      <alignment vertical="center"/>
    </xf>
    <xf numFmtId="0" fontId="32" fillId="0" borderId="15" applyNumberFormat="0" applyFill="0" applyAlignment="0" applyProtection="0">
      <alignment vertical="center"/>
    </xf>
    <xf numFmtId="0" fontId="19" fillId="7" borderId="0" applyNumberFormat="0" applyBorder="0" applyAlignment="0" applyProtection="0">
      <alignment vertical="center"/>
    </xf>
    <xf numFmtId="0" fontId="35" fillId="27" borderId="0" applyNumberFormat="0" applyBorder="0" applyAlignment="0" applyProtection="0">
      <alignment vertical="center"/>
    </xf>
    <xf numFmtId="0" fontId="22" fillId="28" borderId="0" applyNumberFormat="0" applyBorder="0" applyAlignment="0" applyProtection="0">
      <alignment vertical="center"/>
    </xf>
    <xf numFmtId="0" fontId="20" fillId="12" borderId="0" applyNumberFormat="0" applyBorder="0" applyAlignment="0" applyProtection="0">
      <alignment vertical="center"/>
    </xf>
    <xf numFmtId="0" fontId="22" fillId="23" borderId="0" applyNumberFormat="0" applyBorder="0" applyAlignment="0" applyProtection="0">
      <alignment vertical="center"/>
    </xf>
    <xf numFmtId="0" fontId="22" fillId="11" borderId="0" applyNumberFormat="0" applyBorder="0" applyAlignment="0" applyProtection="0">
      <alignment vertical="center"/>
    </xf>
    <xf numFmtId="0" fontId="22" fillId="29" borderId="0" applyNumberFormat="0" applyBorder="0" applyAlignment="0" applyProtection="0">
      <alignment vertical="center"/>
    </xf>
    <xf numFmtId="0" fontId="22" fillId="18" borderId="0" applyNumberFormat="0" applyBorder="0" applyAlignment="0" applyProtection="0">
      <alignment vertical="center"/>
    </xf>
    <xf numFmtId="0" fontId="20" fillId="20" borderId="0" applyNumberFormat="0" applyBorder="0" applyAlignment="0" applyProtection="0">
      <alignment vertical="center"/>
    </xf>
    <xf numFmtId="0" fontId="20"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0" fillId="34" borderId="0" applyNumberFormat="0" applyBorder="0" applyAlignment="0" applyProtection="0">
      <alignment vertical="center"/>
    </xf>
    <xf numFmtId="0" fontId="3" fillId="0" borderId="0"/>
    <xf numFmtId="0" fontId="22" fillId="33"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22" fillId="24" borderId="0" applyNumberFormat="0" applyBorder="0" applyAlignment="0" applyProtection="0">
      <alignment vertical="center"/>
    </xf>
    <xf numFmtId="0" fontId="20" fillId="37" borderId="0" applyNumberFormat="0" applyBorder="0" applyAlignment="0" applyProtection="0">
      <alignment vertical="center"/>
    </xf>
    <xf numFmtId="0" fontId="0" fillId="0" borderId="0">
      <alignment vertical="center"/>
    </xf>
  </cellStyleXfs>
  <cellXfs count="16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Fill="1" applyBorder="1" applyAlignment="1">
      <alignment horizontal="center" vertical="center"/>
    </xf>
    <xf numFmtId="10" fontId="0" fillId="0" borderId="0" xfId="0" applyNumberFormat="1">
      <alignment vertical="center"/>
    </xf>
    <xf numFmtId="0" fontId="3" fillId="0" borderId="0" xfId="0" applyFont="1" applyFill="1" applyBorder="1" applyAlignment="1">
      <alignment horizontal="center" vertical="center"/>
    </xf>
    <xf numFmtId="0" fontId="4" fillId="0" borderId="0" xfId="0" applyFont="1">
      <alignment vertical="center"/>
    </xf>
    <xf numFmtId="0" fontId="1" fillId="0" borderId="0" xfId="0" applyFont="1" applyAlignment="1">
      <alignment horizontal="left" vertical="center" wrapText="1"/>
    </xf>
    <xf numFmtId="0" fontId="1" fillId="0" borderId="0" xfId="0" applyFont="1">
      <alignment vertical="center"/>
    </xf>
    <xf numFmtId="0" fontId="1" fillId="0" borderId="0" xfId="0" applyFont="1" applyFill="1">
      <alignment vertical="center"/>
    </xf>
    <xf numFmtId="0" fontId="2" fillId="2" borderId="1" xfId="0"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14" fontId="1" fillId="0" borderId="1" xfId="0" applyNumberFormat="1" applyFont="1" applyFill="1" applyBorder="1" applyAlignment="1">
      <alignment horizontal="left" vertical="center"/>
    </xf>
    <xf numFmtId="0" fontId="1" fillId="0" borderId="1" xfId="0" applyFont="1" applyBorder="1" applyAlignment="1">
      <alignment horizontal="left" vertical="center"/>
    </xf>
    <xf numFmtId="14" fontId="1" fillId="0" borderId="1" xfId="0" applyNumberFormat="1" applyFont="1" applyBorder="1" applyAlignment="1">
      <alignment horizontal="left" vertical="center"/>
    </xf>
    <xf numFmtId="49" fontId="1" fillId="0" borderId="1" xfId="0" applyNumberFormat="1" applyFont="1" applyBorder="1" applyAlignment="1">
      <alignment horizontal="left" vertical="center"/>
    </xf>
    <xf numFmtId="0" fontId="1" fillId="0" borderId="2" xfId="0" applyFont="1" applyBorder="1" applyAlignment="1">
      <alignment horizontal="left" vertical="center"/>
    </xf>
    <xf numFmtId="14" fontId="1" fillId="0" borderId="2" xfId="0" applyNumberFormat="1" applyFont="1" applyFill="1" applyBorder="1" applyAlignment="1">
      <alignment horizontal="left" vertical="center"/>
    </xf>
    <xf numFmtId="49" fontId="1" fillId="0" borderId="2" xfId="0" applyNumberFormat="1" applyFont="1" applyBorder="1" applyAlignment="1">
      <alignment horizontal="left" vertical="center"/>
    </xf>
    <xf numFmtId="0" fontId="1" fillId="3" borderId="1" xfId="0" applyFont="1" applyFill="1" applyBorder="1" applyAlignment="1">
      <alignment horizontal="left" vertical="center"/>
    </xf>
    <xf numFmtId="49" fontId="1" fillId="3" borderId="3"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xf>
    <xf numFmtId="176" fontId="1" fillId="0" borderId="1" xfId="0" applyNumberFormat="1" applyFont="1" applyFill="1" applyBorder="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14" fontId="1" fillId="0" borderId="0" xfId="0" applyNumberFormat="1" applyFont="1" applyBorder="1" applyAlignment="1">
      <alignment horizontal="left" vertical="center"/>
    </xf>
    <xf numFmtId="49" fontId="1" fillId="0" borderId="0" xfId="0" applyNumberFormat="1" applyFont="1" applyBorder="1" applyAlignment="1">
      <alignment horizontal="left" vertical="center"/>
    </xf>
    <xf numFmtId="176" fontId="1" fillId="0" borderId="2"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14" fontId="1" fillId="3" borderId="1" xfId="0" applyNumberFormat="1" applyFont="1" applyFill="1" applyBorder="1" applyAlignment="1">
      <alignment horizontal="left" vertical="center"/>
    </xf>
    <xf numFmtId="14" fontId="1" fillId="3" borderId="2" xfId="0" applyNumberFormat="1" applyFont="1" applyFill="1" applyBorder="1" applyAlignment="1">
      <alignment horizontal="left" vertical="center"/>
    </xf>
    <xf numFmtId="49" fontId="1" fillId="3" borderId="1" xfId="0" applyNumberFormat="1" applyFont="1" applyFill="1" applyBorder="1" applyAlignment="1">
      <alignment horizontal="left" vertical="center"/>
    </xf>
    <xf numFmtId="176" fontId="1" fillId="3" borderId="2" xfId="0" applyNumberFormat="1" applyFont="1" applyFill="1" applyBorder="1" applyAlignment="1">
      <alignment horizontal="left" vertical="center"/>
    </xf>
    <xf numFmtId="176" fontId="1" fillId="3" borderId="1"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Border="1" applyAlignment="1">
      <alignment horizontal="left" vertical="center"/>
    </xf>
    <xf numFmtId="0" fontId="5" fillId="0" borderId="1" xfId="0" applyFont="1" applyFill="1" applyBorder="1" applyAlignment="1">
      <alignment horizontal="left" vertical="center"/>
    </xf>
    <xf numFmtId="0" fontId="5" fillId="0" borderId="3" xfId="0" applyFont="1" applyFill="1" applyBorder="1" applyAlignment="1">
      <alignment horizontal="left" vertical="center"/>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7" fontId="2" fillId="2"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xf>
    <xf numFmtId="57" fontId="1" fillId="0" borderId="1" xfId="0" applyNumberFormat="1" applyFont="1" applyFill="1" applyBorder="1" applyAlignment="1">
      <alignment horizontal="left" vertical="center"/>
    </xf>
    <xf numFmtId="177" fontId="1" fillId="0" borderId="1" xfId="0" applyNumberFormat="1" applyFont="1" applyBorder="1" applyAlignment="1">
      <alignment horizontal="left" vertical="center"/>
    </xf>
    <xf numFmtId="0" fontId="1" fillId="0" borderId="0" xfId="0" applyFont="1" applyBorder="1" applyAlignment="1">
      <alignment horizontal="left" vertical="center"/>
    </xf>
    <xf numFmtId="177" fontId="1" fillId="3" borderId="1" xfId="0" applyNumberFormat="1" applyFont="1" applyFill="1" applyBorder="1" applyAlignment="1">
      <alignment horizontal="left" vertical="center"/>
    </xf>
    <xf numFmtId="0" fontId="1" fillId="3" borderId="3" xfId="0" applyFont="1" applyFill="1" applyBorder="1" applyAlignment="1">
      <alignment horizontal="left" vertical="center"/>
    </xf>
    <xf numFmtId="177" fontId="1" fillId="4" borderId="1" xfId="0" applyNumberFormat="1" applyFont="1" applyFill="1" applyBorder="1" applyAlignment="1">
      <alignment horizontal="left" vertical="center"/>
    </xf>
    <xf numFmtId="178" fontId="0" fillId="0" borderId="0" xfId="0" applyNumberForma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8" fillId="5"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lignment vertical="center"/>
    </xf>
    <xf numFmtId="0" fontId="7" fillId="0" borderId="1" xfId="44" applyFont="1" applyFill="1" applyBorder="1" applyAlignment="1">
      <alignment horizontal="center" vertical="center" wrapText="1"/>
    </xf>
    <xf numFmtId="0" fontId="7" fillId="0" borderId="1" xfId="0" applyFont="1" applyBorder="1">
      <alignment vertical="center"/>
    </xf>
    <xf numFmtId="0" fontId="5" fillId="0" borderId="0" xfId="0" applyFont="1" applyFill="1" applyAlignment="1">
      <alignment horizontal="left" vertical="center"/>
    </xf>
    <xf numFmtId="0" fontId="9"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lignment vertical="center"/>
    </xf>
    <xf numFmtId="0" fontId="5" fillId="0" borderId="0" xfId="0" applyFont="1">
      <alignment vertical="center"/>
    </xf>
    <xf numFmtId="0" fontId="5" fillId="0" borderId="0" xfId="0" applyFont="1" applyBorder="1" applyAlignment="1">
      <alignment horizontal="left" vertical="center"/>
    </xf>
    <xf numFmtId="0" fontId="10" fillId="0" borderId="0" xfId="0" applyFont="1" applyFill="1" applyBorder="1" applyAlignment="1">
      <alignment horizontal="left" vertical="center"/>
    </xf>
    <xf numFmtId="0" fontId="11" fillId="5" borderId="1" xfId="0" applyFont="1" applyFill="1" applyBorder="1" applyAlignment="1">
      <alignment horizontal="left" vertical="center"/>
    </xf>
    <xf numFmtId="49" fontId="5" fillId="0" borderId="1" xfId="0" applyNumberFormat="1" applyFont="1" applyFill="1" applyBorder="1" applyAlignment="1">
      <alignment horizontal="left" vertical="center"/>
    </xf>
    <xf numFmtId="14" fontId="5" fillId="0" borderId="1"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57" fontId="9" fillId="0" borderId="1" xfId="0" applyNumberFormat="1" applyFont="1" applyFill="1" applyBorder="1" applyAlignment="1">
      <alignment horizontal="left" vertical="center"/>
    </xf>
    <xf numFmtId="0" fontId="9" fillId="0" borderId="1" xfId="0" applyFont="1" applyFill="1" applyBorder="1" applyAlignment="1">
      <alignment horizontal="left" vertical="center"/>
    </xf>
    <xf numFmtId="14" fontId="9" fillId="0" borderId="1" xfId="0" applyNumberFormat="1" applyFont="1" applyFill="1" applyBorder="1" applyAlignment="1">
      <alignment horizontal="left" vertical="center"/>
    </xf>
    <xf numFmtId="0" fontId="5" fillId="0" borderId="1" xfId="0" applyNumberFormat="1" applyFont="1" applyFill="1" applyBorder="1" applyAlignment="1">
      <alignment horizontal="left" vertical="center"/>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0" fontId="11" fillId="5" borderId="1" xfId="0" applyNumberFormat="1" applyFont="1" applyFill="1" applyBorder="1" applyAlignment="1">
      <alignment horizontal="left" vertical="center" wrapText="1"/>
    </xf>
    <xf numFmtId="0" fontId="11" fillId="5" borderId="1" xfId="0" applyNumberFormat="1" applyFont="1" applyFill="1" applyBorder="1" applyAlignment="1">
      <alignment horizontal="left" vertical="center"/>
    </xf>
    <xf numFmtId="49" fontId="11" fillId="5" borderId="1" xfId="0" applyNumberFormat="1" applyFont="1" applyFill="1" applyBorder="1" applyAlignment="1">
      <alignment horizontal="left" vertical="center"/>
    </xf>
    <xf numFmtId="176" fontId="11" fillId="5"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0" fontId="5" fillId="0" borderId="1" xfId="0" applyNumberFormat="1" applyFont="1" applyBorder="1" applyAlignment="1">
      <alignment horizontal="left" vertical="center"/>
    </xf>
    <xf numFmtId="49" fontId="5" fillId="0" borderId="1" xfId="0" applyNumberFormat="1" applyFont="1" applyBorder="1" applyAlignment="1">
      <alignment horizontal="left" vertical="center"/>
    </xf>
    <xf numFmtId="0" fontId="5" fillId="0" borderId="3" xfId="0" applyFont="1" applyBorder="1" applyAlignment="1">
      <alignment horizontal="left" vertical="center"/>
    </xf>
    <xf numFmtId="0" fontId="12" fillId="0" borderId="1" xfId="0" applyFont="1" applyFill="1" applyBorder="1" applyAlignment="1">
      <alignment horizontal="left" vertical="center"/>
    </xf>
    <xf numFmtId="177" fontId="5" fillId="0" borderId="0" xfId="0" applyNumberFormat="1" applyFont="1" applyFill="1" applyBorder="1" applyAlignment="1">
      <alignment horizontal="left" vertical="center"/>
    </xf>
    <xf numFmtId="177" fontId="11" fillId="5" borderId="1" xfId="0" applyNumberFormat="1" applyFont="1" applyFill="1" applyBorder="1" applyAlignment="1">
      <alignment horizontal="left" vertical="center"/>
    </xf>
    <xf numFmtId="0" fontId="11" fillId="5" borderId="1" xfId="0" applyFont="1" applyFill="1" applyBorder="1" applyAlignment="1">
      <alignment horizontal="left" vertical="center" wrapText="1"/>
    </xf>
    <xf numFmtId="177" fontId="5" fillId="0" borderId="1" xfId="0" applyNumberFormat="1" applyFont="1" applyFill="1" applyBorder="1" applyAlignment="1">
      <alignment horizontal="left" vertical="center"/>
    </xf>
    <xf numFmtId="57" fontId="5" fillId="0" borderId="1" xfId="0" applyNumberFormat="1" applyFont="1" applyFill="1" applyBorder="1" applyAlignment="1">
      <alignment horizontal="left" vertical="center"/>
    </xf>
    <xf numFmtId="177" fontId="9" fillId="0" borderId="1" xfId="0" applyNumberFormat="1" applyFont="1" applyFill="1" applyBorder="1" applyAlignment="1">
      <alignment horizontal="left" vertical="center"/>
    </xf>
    <xf numFmtId="177" fontId="5" fillId="0" borderId="1" xfId="0" applyNumberFormat="1" applyFont="1" applyBorder="1" applyAlignment="1">
      <alignment horizontal="left" vertical="center"/>
    </xf>
    <xf numFmtId="14" fontId="5" fillId="4" borderId="1"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1" xfId="0" applyFont="1" applyFill="1" applyBorder="1">
      <alignment vertical="center"/>
    </xf>
    <xf numFmtId="0" fontId="5" fillId="3" borderId="1" xfId="0" applyFont="1" applyFill="1" applyBorder="1" applyAlignment="1">
      <alignment horizontal="left" vertical="center"/>
    </xf>
    <xf numFmtId="14" fontId="5" fillId="3" borderId="1" xfId="0" applyNumberFormat="1" applyFont="1" applyFill="1" applyBorder="1" applyAlignment="1">
      <alignment horizontal="left" vertical="center"/>
    </xf>
    <xf numFmtId="49" fontId="5" fillId="3" borderId="3" xfId="0" applyNumberFormat="1" applyFont="1" applyFill="1" applyBorder="1" applyAlignment="1">
      <alignment horizontal="left" vertical="center"/>
    </xf>
    <xf numFmtId="0" fontId="5" fillId="6" borderId="1" xfId="0" applyFont="1" applyFill="1" applyBorder="1" applyAlignment="1">
      <alignment horizontal="left" vertical="center"/>
    </xf>
    <xf numFmtId="49" fontId="5" fillId="0" borderId="0" xfId="0" applyNumberFormat="1" applyFont="1" applyBorder="1" applyAlignment="1">
      <alignment horizontal="left" vertical="center"/>
    </xf>
    <xf numFmtId="0" fontId="1" fillId="0" borderId="1" xfId="0" applyFont="1" applyFill="1" applyBorder="1">
      <alignment vertical="center"/>
    </xf>
    <xf numFmtId="14" fontId="5" fillId="0" borderId="2" xfId="0" applyNumberFormat="1" applyFont="1" applyFill="1" applyBorder="1" applyAlignment="1">
      <alignment horizontal="left" vertical="center"/>
    </xf>
    <xf numFmtId="176" fontId="5" fillId="0" borderId="2"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xf>
    <xf numFmtId="176" fontId="5" fillId="3" borderId="1" xfId="0" applyNumberFormat="1" applyFont="1" applyFill="1" applyBorder="1" applyAlignment="1">
      <alignment horizontal="left" vertical="center"/>
    </xf>
    <xf numFmtId="0" fontId="5" fillId="3" borderId="2" xfId="0" applyNumberFormat="1" applyFont="1" applyFill="1" applyBorder="1" applyAlignment="1">
      <alignment horizontal="left" vertical="center"/>
    </xf>
    <xf numFmtId="14" fontId="5" fillId="3" borderId="2" xfId="0" applyNumberFormat="1" applyFont="1" applyFill="1" applyBorder="1" applyAlignment="1">
      <alignment horizontal="left" vertical="center"/>
    </xf>
    <xf numFmtId="176" fontId="5" fillId="3" borderId="2" xfId="0" applyNumberFormat="1" applyFont="1" applyFill="1" applyBorder="1" applyAlignment="1">
      <alignment horizontal="left" vertical="center"/>
    </xf>
    <xf numFmtId="49" fontId="5" fillId="3" borderId="2" xfId="0" applyNumberFormat="1" applyFont="1" applyFill="1" applyBorder="1" applyAlignment="1">
      <alignment horizontal="left" vertical="center"/>
    </xf>
    <xf numFmtId="14" fontId="5" fillId="0" borderId="0" xfId="0" applyNumberFormat="1" applyFont="1" applyBorder="1" applyAlignment="1">
      <alignment horizontal="left" vertical="center"/>
    </xf>
    <xf numFmtId="0" fontId="5" fillId="0" borderId="2" xfId="0" applyFont="1" applyFill="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3" borderId="2" xfId="0" applyFont="1" applyFill="1" applyBorder="1" applyAlignment="1">
      <alignment horizontal="left" vertical="center"/>
    </xf>
    <xf numFmtId="177" fontId="5" fillId="0" borderId="2" xfId="0" applyNumberFormat="1" applyFont="1" applyBorder="1" applyAlignment="1">
      <alignment horizontal="left" vertical="center"/>
    </xf>
    <xf numFmtId="177" fontId="5" fillId="3" borderId="1" xfId="0" applyNumberFormat="1" applyFont="1" applyFill="1" applyBorder="1" applyAlignment="1">
      <alignment horizontal="left" vertical="center"/>
    </xf>
    <xf numFmtId="177" fontId="5" fillId="6" borderId="1" xfId="0" applyNumberFormat="1" applyFont="1" applyFill="1" applyBorder="1" applyAlignment="1">
      <alignment horizontal="left" vertical="center"/>
    </xf>
    <xf numFmtId="0" fontId="5" fillId="3" borderId="5" xfId="0" applyFont="1" applyFill="1" applyBorder="1" applyAlignment="1">
      <alignment horizontal="left" vertical="center"/>
    </xf>
    <xf numFmtId="0" fontId="5" fillId="0" borderId="1" xfId="0" applyFont="1" applyBorder="1">
      <alignment vertical="center"/>
    </xf>
    <xf numFmtId="0" fontId="5" fillId="3" borderId="3" xfId="0" applyFont="1" applyFill="1" applyBorder="1" applyAlignment="1">
      <alignment horizontal="left" vertical="center"/>
    </xf>
    <xf numFmtId="177" fontId="5" fillId="4" borderId="1" xfId="0" applyNumberFormat="1" applyFont="1" applyFill="1" applyBorder="1" applyAlignment="1">
      <alignment horizontal="left" vertical="center"/>
    </xf>
    <xf numFmtId="0" fontId="1" fillId="0" borderId="1" xfId="0" applyFont="1" applyBorder="1">
      <alignment vertical="center"/>
    </xf>
    <xf numFmtId="0" fontId="1" fillId="6" borderId="1" xfId="0" applyFont="1" applyFill="1" applyBorder="1">
      <alignment vertical="center"/>
    </xf>
    <xf numFmtId="0" fontId="1" fillId="6" borderId="3" xfId="0" applyFont="1" applyFill="1" applyBorder="1">
      <alignment vertical="center"/>
    </xf>
    <xf numFmtId="0" fontId="1" fillId="0" borderId="3" xfId="0" applyFont="1" applyFill="1" applyBorder="1">
      <alignment vertical="center"/>
    </xf>
    <xf numFmtId="0" fontId="1" fillId="0" borderId="0" xfId="0" applyFont="1" applyAlignment="1">
      <alignment horizontal="left" vertical="center"/>
    </xf>
    <xf numFmtId="0" fontId="1" fillId="0" borderId="0" xfId="0" applyFont="1" applyFill="1">
      <alignment vertical="center"/>
    </xf>
    <xf numFmtId="49"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14"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xf>
    <xf numFmtId="176" fontId="1" fillId="0" borderId="1" xfId="0" applyNumberFormat="1" applyFont="1" applyFill="1" applyBorder="1" applyAlignment="1">
      <alignment horizontal="left" vertical="center"/>
    </xf>
    <xf numFmtId="0" fontId="1" fillId="0" borderId="2" xfId="0" applyFont="1" applyFill="1" applyBorder="1" applyAlignment="1">
      <alignment horizontal="left" vertical="center"/>
    </xf>
    <xf numFmtId="0" fontId="1" fillId="3" borderId="2" xfId="0" applyFont="1" applyFill="1" applyBorder="1" applyAlignment="1">
      <alignment horizontal="left" vertical="center"/>
    </xf>
    <xf numFmtId="0" fontId="1" fillId="0" borderId="0" xfId="0" applyFont="1" applyFill="1" applyAlignment="1">
      <alignment horizontal="left" vertical="center"/>
    </xf>
    <xf numFmtId="0" fontId="1" fillId="0" borderId="1" xfId="0" applyFont="1" applyFill="1" applyBorder="1" applyAlignment="1">
      <alignment horizontal="left" vertical="center"/>
    </xf>
    <xf numFmtId="0" fontId="1" fillId="0" borderId="4" xfId="0" applyFont="1" applyBorder="1" applyAlignment="1">
      <alignment horizontal="left" vertical="center"/>
    </xf>
    <xf numFmtId="177" fontId="1" fillId="0" borderId="1" xfId="0" applyNumberFormat="1" applyFont="1" applyFill="1" applyBorder="1" applyAlignment="1">
      <alignment horizontal="left" vertical="center"/>
    </xf>
    <xf numFmtId="177" fontId="1" fillId="0" borderId="1" xfId="0" applyNumberFormat="1" applyFont="1" applyFill="1" applyBorder="1" applyAlignment="1">
      <alignment horizontal="left" vertical="center"/>
    </xf>
    <xf numFmtId="0" fontId="13" fillId="0" borderId="0" xfId="0" applyFont="1" applyAlignment="1">
      <alignment horizontal="center" vertical="center"/>
    </xf>
    <xf numFmtId="0" fontId="13" fillId="0" borderId="0" xfId="0" applyFont="1">
      <alignment vertical="center"/>
    </xf>
    <xf numFmtId="0" fontId="14" fillId="0" borderId="0" xfId="0" applyFont="1" applyBorder="1" applyAlignment="1">
      <alignment horizontal="center" vertical="center"/>
    </xf>
    <xf numFmtId="0" fontId="15" fillId="2" borderId="6" xfId="0" applyFont="1" applyFill="1" applyBorder="1" applyAlignment="1">
      <alignment horizontal="center" vertical="center"/>
    </xf>
    <xf numFmtId="0" fontId="16" fillId="0" borderId="6" xfId="0" applyFont="1" applyBorder="1" applyAlignment="1">
      <alignment horizontal="center"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lignment vertical="center"/>
    </xf>
    <xf numFmtId="49" fontId="1" fillId="0" borderId="1" xfId="0" applyNumberFormat="1" applyFont="1" applyFill="1" applyBorder="1" applyAlignment="1" quotePrefix="1">
      <alignment horizontal="left" vertical="center"/>
    </xf>
    <xf numFmtId="0" fontId="5" fillId="0" borderId="1" xfId="0" applyFont="1" applyFill="1" applyBorder="1" applyAlignment="1" quotePrefix="1">
      <alignment horizontal="left" vertical="center"/>
    </xf>
    <xf numFmtId="0" fontId="9" fillId="0" borderId="1" xfId="0" applyFont="1" applyFill="1" applyBorder="1" applyAlignment="1" quotePrefix="1">
      <alignment horizontal="left" vertical="center"/>
    </xf>
    <xf numFmtId="0" fontId="7" fillId="0" borderId="1" xfId="44" applyFont="1" applyFill="1" applyBorder="1" applyAlignment="1" quotePrefix="1">
      <alignment horizontal="center" vertical="center" wrapText="1"/>
    </xf>
    <xf numFmtId="0" fontId="7" fillId="0" borderId="1" xfId="0" applyFont="1" applyBorder="1" applyAlignment="1" quotePrefix="1">
      <alignment horizontal="center" vertical="center"/>
    </xf>
    <xf numFmtId="0" fontId="1" fillId="0" borderId="1" xfId="0" applyFont="1" applyFill="1" applyBorder="1" applyAlignment="1" quotePrefix="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alignment horizontal="center"/>
    </dxf>
  </dxfs>
  <tableStyles count="0" defaultTableStyle="TableStyleMedium2" defaultPivotStyle="PivotStyleLight16"/>
  <colors>
    <mruColors>
      <color rgb="003399FF"/>
      <color rgb="00FF9999"/>
      <color rgb="00FFFE83"/>
      <color rgb="00B2B000"/>
      <color rgb="00FF0000"/>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pivotCacheDefinition" Target="pivotCache/pivotCacheDefinition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3.xml"/><Relationship Id="rId11" Type="http://schemas.openxmlformats.org/officeDocument/2006/relationships/externalLink" Target="externalLinks/externalLink2.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hyperlink" Target="#&#39318;&#39029;!A1"/></Relationships>
</file>

<file path=xl/drawings/_rels/drawing2.xml.rels><?xml version="1.0" encoding="UTF-8" standalone="yes"?>
<Relationships xmlns="http://schemas.openxmlformats.org/package/2006/relationships"><Relationship Id="rId1" Type="http://schemas.openxmlformats.org/officeDocument/2006/relationships/hyperlink" Target="#&#39318;&#39029;!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168910</xdr:colOff>
      <xdr:row>11</xdr:row>
      <xdr:rowOff>181610</xdr:rowOff>
    </xdr:from>
    <xdr:to>
      <xdr:col>7</xdr:col>
      <xdr:colOff>456565</xdr:colOff>
      <xdr:row>12</xdr:row>
      <xdr:rowOff>248285</xdr:rowOff>
    </xdr:to>
    <xdr:grpSp>
      <xdr:nvGrpSpPr>
        <xdr:cNvPr id="8" name="组合 7"/>
        <xdr:cNvGrpSpPr/>
      </xdr:nvGrpSpPr>
      <xdr:grpSpPr>
        <a:xfrm>
          <a:off x="4874260" y="3210560"/>
          <a:ext cx="287655" cy="322580"/>
          <a:chOff x="8505" y="8312"/>
          <a:chExt cx="726" cy="778"/>
        </a:xfrm>
      </xdr:grpSpPr>
      <xdr:sp>
        <xdr:nvSpPr>
          <xdr:cNvPr id="6" name="椭圆 50"/>
          <xdr:cNvSpPr/>
        </xdr:nvSpPr>
        <xdr:spPr>
          <a:xfrm>
            <a:off x="8505" y="831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7" name="等腰三角形 51"/>
          <xdr:cNvSpPr/>
        </xdr:nvSpPr>
        <xdr:spPr>
          <a:xfrm rot="5400000">
            <a:off x="8691" y="845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clientData/>
  </xdr:twoCellAnchor>
  <xdr:twoCellAnchor>
    <xdr:from>
      <xdr:col>12</xdr:col>
      <xdr:colOff>0</xdr:colOff>
      <xdr:row>0</xdr:row>
      <xdr:rowOff>0</xdr:rowOff>
    </xdr:from>
    <xdr:to>
      <xdr:col>12</xdr:col>
      <xdr:colOff>1236980</xdr:colOff>
      <xdr:row>0</xdr:row>
      <xdr:rowOff>445770</xdr:rowOff>
    </xdr:to>
    <xdr:grpSp>
      <xdr:nvGrpSpPr>
        <xdr:cNvPr id="16" name="组合 15">
          <a:hlinkClick xmlns:r="http://schemas.openxmlformats.org/officeDocument/2006/relationships" r:id="rId1"/>
        </xdr:cNvPr>
        <xdr:cNvGrpSpPr/>
      </xdr:nvGrpSpPr>
      <xdr:grpSpPr>
        <a:xfrm>
          <a:off x="8108950" y="0"/>
          <a:ext cx="1236980" cy="445770"/>
          <a:chOff x="7770" y="8283"/>
          <a:chExt cx="1948" cy="678"/>
        </a:xfrm>
      </xdr:grpSpPr>
      <xdr:sp>
        <xdr:nvSpPr>
          <xdr:cNvPr id="17" name="平行四边形 4"/>
          <xdr:cNvSpPr/>
        </xdr:nvSpPr>
        <xdr:spPr>
          <a:xfrm>
            <a:off x="7770" y="8283"/>
            <a:ext cx="1948" cy="678"/>
          </a:xfrm>
          <a:prstGeom prst="parallelogram">
            <a:avLst>
              <a:gd name="adj" fmla="val 41518"/>
            </a:avLst>
          </a:prstGeom>
          <a:solidFill>
            <a:srgbClr val="0070C0"/>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buFont typeface="Arial" panose="020B0604020202020204" pitchFamily="7" charset="0"/>
              <a:buNone/>
            </a:pPr>
            <a:r>
              <a:rPr lang="zh-CN" altLang="en-US" sz="1400" b="1" dirty="0">
                <a:solidFill>
                  <a:srgbClr val="FFFFFF"/>
                </a:solidFill>
                <a:latin typeface="微软雅黑" panose="020B0503020204020204" pitchFamily="34" charset="-122"/>
                <a:ea typeface="微软雅黑" panose="020B0503020204020204" pitchFamily="34" charset="-122"/>
              </a:rPr>
              <a:t>返回</a:t>
            </a:r>
            <a:endParaRPr lang="zh-CN" altLang="en-US" sz="1400" b="1" dirty="0">
              <a:solidFill>
                <a:srgbClr val="FFFFFF"/>
              </a:solidFill>
              <a:latin typeface="微软雅黑" panose="020B0503020204020204" pitchFamily="34" charset="-122"/>
              <a:ea typeface="微软雅黑" panose="020B0503020204020204" pitchFamily="34" charset="-122"/>
            </a:endParaRPr>
          </a:p>
        </xdr:txBody>
      </xdr:sp>
      <xdr:grpSp>
        <xdr:nvGrpSpPr>
          <xdr:cNvPr id="18" name="组合 17"/>
          <xdr:cNvGrpSpPr/>
        </xdr:nvGrpSpPr>
        <xdr:grpSpPr>
          <a:xfrm>
            <a:off x="8115" y="8375"/>
            <a:ext cx="499" cy="475"/>
            <a:chOff x="8505" y="8702"/>
            <a:chExt cx="726" cy="778"/>
          </a:xfrm>
        </xdr:grpSpPr>
        <xdr:sp>
          <xdr:nvSpPr>
            <xdr:cNvPr id="19" name="椭圆 50"/>
            <xdr:cNvSpPr/>
          </xdr:nvSpPr>
          <xdr:spPr>
            <a:xfrm>
              <a:off x="8505" y="870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20" name="等腰三角形 51"/>
            <xdr:cNvSpPr/>
          </xdr:nvSpPr>
          <xdr:spPr>
            <a:xfrm rot="5400000">
              <a:off x="8691" y="884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grp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2</xdr:col>
      <xdr:colOff>208280</xdr:colOff>
      <xdr:row>0</xdr:row>
      <xdr:rowOff>445770</xdr:rowOff>
    </xdr:to>
    <xdr:grpSp>
      <xdr:nvGrpSpPr>
        <xdr:cNvPr id="2" name="组合 1">
          <a:hlinkClick xmlns:r="http://schemas.openxmlformats.org/officeDocument/2006/relationships" r:id="rId1"/>
        </xdr:cNvPr>
        <xdr:cNvGrpSpPr/>
      </xdr:nvGrpSpPr>
      <xdr:grpSpPr>
        <a:xfrm>
          <a:off x="0" y="0"/>
          <a:ext cx="1008380" cy="152400"/>
          <a:chOff x="7770" y="8283"/>
          <a:chExt cx="1948" cy="678"/>
        </a:xfrm>
      </xdr:grpSpPr>
      <xdr:sp>
        <xdr:nvSpPr>
          <xdr:cNvPr id="3" name="平行四边形 4"/>
          <xdr:cNvSpPr/>
        </xdr:nvSpPr>
        <xdr:spPr>
          <a:xfrm>
            <a:off x="7770" y="8283"/>
            <a:ext cx="1948" cy="678"/>
          </a:xfrm>
          <a:prstGeom prst="parallelogram">
            <a:avLst>
              <a:gd name="adj" fmla="val 41518"/>
            </a:avLst>
          </a:prstGeom>
          <a:solidFill>
            <a:srgbClr val="0070C0"/>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buFont typeface="Arial" panose="020B0604020202020204" pitchFamily="7" charset="0"/>
              <a:buNone/>
            </a:pPr>
            <a:r>
              <a:rPr lang="zh-CN" altLang="en-US" sz="1400" b="1" dirty="0">
                <a:solidFill>
                  <a:srgbClr val="FFFFFF"/>
                </a:solidFill>
                <a:latin typeface="微软雅黑" panose="020B0503020204020204" pitchFamily="34" charset="-122"/>
                <a:ea typeface="微软雅黑" panose="020B0503020204020204" pitchFamily="34" charset="-122"/>
              </a:rPr>
              <a:t>返回</a:t>
            </a:r>
            <a:endParaRPr lang="zh-CN" altLang="en-US" sz="1400" b="1" dirty="0">
              <a:solidFill>
                <a:srgbClr val="FFFFFF"/>
              </a:solidFill>
              <a:latin typeface="微软雅黑" panose="020B0503020204020204" pitchFamily="34" charset="-122"/>
              <a:ea typeface="微软雅黑" panose="020B0503020204020204" pitchFamily="34" charset="-122"/>
            </a:endParaRPr>
          </a:p>
        </xdr:txBody>
      </xdr:sp>
      <xdr:grpSp>
        <xdr:nvGrpSpPr>
          <xdr:cNvPr id="4" name="组合 3"/>
          <xdr:cNvGrpSpPr/>
        </xdr:nvGrpSpPr>
        <xdr:grpSpPr>
          <a:xfrm>
            <a:off x="8115" y="8375"/>
            <a:ext cx="499" cy="475"/>
            <a:chOff x="8505" y="8702"/>
            <a:chExt cx="726" cy="778"/>
          </a:xfrm>
        </xdr:grpSpPr>
        <xdr:sp>
          <xdr:nvSpPr>
            <xdr:cNvPr id="5" name="椭圆 50"/>
            <xdr:cNvSpPr/>
          </xdr:nvSpPr>
          <xdr:spPr>
            <a:xfrm>
              <a:off x="8505" y="870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6" name="等腰三角形 51"/>
            <xdr:cNvSpPr/>
          </xdr:nvSpPr>
          <xdr:spPr>
            <a:xfrm rot="5400000">
              <a:off x="8691" y="884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grpSp>
    <xdr:clientData/>
  </xdr:twoCellAnchor>
  <xdr:twoCellAnchor>
    <xdr:from>
      <xdr:col>33</xdr:col>
      <xdr:colOff>0</xdr:colOff>
      <xdr:row>0</xdr:row>
      <xdr:rowOff>0</xdr:rowOff>
    </xdr:from>
    <xdr:to>
      <xdr:col>34</xdr:col>
      <xdr:colOff>0</xdr:colOff>
      <xdr:row>0</xdr:row>
      <xdr:rowOff>445770</xdr:rowOff>
    </xdr:to>
    <xdr:grpSp>
      <xdr:nvGrpSpPr>
        <xdr:cNvPr id="7" name="组合 6">
          <a:hlinkClick xmlns:r="http://schemas.openxmlformats.org/officeDocument/2006/relationships" r:id="rId1"/>
        </xdr:cNvPr>
        <xdr:cNvGrpSpPr/>
      </xdr:nvGrpSpPr>
      <xdr:grpSpPr>
        <a:xfrm>
          <a:off x="21633180" y="0"/>
          <a:ext cx="850900" cy="152400"/>
          <a:chOff x="7770" y="8283"/>
          <a:chExt cx="1948" cy="678"/>
        </a:xfrm>
      </xdr:grpSpPr>
      <xdr:sp>
        <xdr:nvSpPr>
          <xdr:cNvPr id="8" name="平行四边形 4"/>
          <xdr:cNvSpPr/>
        </xdr:nvSpPr>
        <xdr:spPr>
          <a:xfrm>
            <a:off x="7770" y="8283"/>
            <a:ext cx="1948" cy="678"/>
          </a:xfrm>
          <a:prstGeom prst="parallelogram">
            <a:avLst>
              <a:gd name="adj" fmla="val 41518"/>
            </a:avLst>
          </a:prstGeom>
          <a:solidFill>
            <a:srgbClr val="0070C0"/>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buFont typeface="Arial" panose="020B0604020202020204" pitchFamily="7" charset="0"/>
              <a:buNone/>
            </a:pPr>
            <a:r>
              <a:rPr lang="zh-CN" altLang="en-US" sz="1400" b="1" dirty="0">
                <a:solidFill>
                  <a:srgbClr val="FFFFFF"/>
                </a:solidFill>
                <a:latin typeface="微软雅黑" panose="020B0503020204020204" pitchFamily="34" charset="-122"/>
                <a:ea typeface="微软雅黑" panose="020B0503020204020204" pitchFamily="34" charset="-122"/>
              </a:rPr>
              <a:t>返回</a:t>
            </a:r>
            <a:endParaRPr lang="zh-CN" altLang="en-US" sz="1400" b="1" dirty="0">
              <a:solidFill>
                <a:srgbClr val="FFFFFF"/>
              </a:solidFill>
              <a:latin typeface="微软雅黑" panose="020B0503020204020204" pitchFamily="34" charset="-122"/>
              <a:ea typeface="微软雅黑" panose="020B0503020204020204" pitchFamily="34" charset="-122"/>
            </a:endParaRPr>
          </a:p>
        </xdr:txBody>
      </xdr:sp>
      <xdr:grpSp>
        <xdr:nvGrpSpPr>
          <xdr:cNvPr id="9" name="组合 8"/>
          <xdr:cNvGrpSpPr/>
        </xdr:nvGrpSpPr>
        <xdr:grpSpPr>
          <a:xfrm>
            <a:off x="8115" y="8375"/>
            <a:ext cx="499" cy="475"/>
            <a:chOff x="8505" y="8702"/>
            <a:chExt cx="726" cy="778"/>
          </a:xfrm>
        </xdr:grpSpPr>
        <xdr:sp>
          <xdr:nvSpPr>
            <xdr:cNvPr id="10" name="椭圆 50"/>
            <xdr:cNvSpPr/>
          </xdr:nvSpPr>
          <xdr:spPr>
            <a:xfrm>
              <a:off x="8505" y="870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11" name="等腰三角形 51"/>
            <xdr:cNvSpPr/>
          </xdr:nvSpPr>
          <xdr:spPr>
            <a:xfrm rot="5400000">
              <a:off x="8691" y="884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0154;&#20107;&#26723;&#26696;\1-&#33457;&#21517;&#20876;\&#19977;&#27719;&#33021;&#29615;&#20154;&#20107;&#26723;&#26696;&#31649;&#29702;&#31995;&#3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1-&#20154;&#36164;&#35268;&#21010;\05-&#24037;&#20316;&#35745;&#21010;&#19982;&#24635;&#32467;\2021&#24180;&#24230;&#36848;&#32844;\202106\&#20837;&#32844;&#32479;&#3574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7983;&#35272;&#22120;&#19979;&#36733;\&#20837;&#32844;&#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首页"/>
      <sheetName val="基础信息表"/>
      <sheetName val="员工信息表（在职）"/>
      <sheetName val="员工信息表 (离职)"/>
      <sheetName val="人员结构分析表"/>
      <sheetName val="续签合同提醒"/>
      <sheetName val="员工生日提醒"/>
      <sheetName val="员工查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序列"/>
      <sheetName val="员工信息表（在职）"/>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序列"/>
      <sheetName val="员工信息表（在职）"/>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379.6875115741" refreshedBy="86186" recordCount="48">
  <cacheSource type="worksheet">
    <worksheetSource ref="A1:A1" sheet="序列"/>
  </cacheSource>
  <cacheFields count="39">
    <cacheField name="序号" numFmtId="0">
      <sharedItems containsBlank="1" count="45">
        <s v="001"/>
        <s v="002"/>
        <s v="003"/>
        <s v="004"/>
        <s v="005"/>
        <s v="006"/>
        <s v="007"/>
        <s v="008"/>
        <s v="009"/>
        <s v="010"/>
        <s v="011"/>
        <s v="012"/>
        <s v="013"/>
        <s v="014"/>
        <s v="015"/>
        <s v="016"/>
        <s v="017"/>
        <s v="018"/>
        <s v="019"/>
        <s v="020"/>
        <s v="021"/>
        <s v="022"/>
        <s v="023"/>
        <s v="024"/>
        <s v="025"/>
        <s v="026"/>
        <s v="027"/>
        <s v="028"/>
        <s v="029"/>
        <s v="030"/>
        <s v="031"/>
        <s v="032"/>
        <s v="033"/>
        <s v="034"/>
        <s v="035"/>
        <s v="036"/>
        <s v="037"/>
        <s v="038"/>
        <s v="039"/>
        <s v="040"/>
        <s v="041"/>
        <s v="042"/>
        <s v="043"/>
        <s v="044"/>
        <m/>
      </sharedItems>
    </cacheField>
    <cacheField name="姓名" numFmtId="0">
      <sharedItems containsBlank="1" count="48">
        <s v="徐利斌"/>
        <s v="刘柯"/>
        <s v="李君"/>
        <s v="刘述珍"/>
        <s v="申瑛"/>
        <s v="王晓兵"/>
        <s v="张立昆"/>
        <s v="胡冬杰"/>
        <s v="李树森"/>
        <s v="宫树龙"/>
        <s v="许云付"/>
        <s v="赵兴华"/>
        <s v="石亚辉"/>
        <s v="邱维保"/>
        <s v="郭佩港"/>
        <s v="孙方涛"/>
        <s v="张建平"/>
        <s v="陆超超"/>
        <s v="沈铮"/>
        <s v="张旭"/>
        <s v="周飞燕"/>
        <s v="李军"/>
        <s v="崔志猛"/>
        <s v="李伟朋"/>
        <s v="栗建龙"/>
        <s v="王久利"/>
        <s v="贾彦红"/>
        <s v="程亚东"/>
        <s v="赵坤宇"/>
        <s v="任风武"/>
        <s v="郑建明"/>
        <s v="蔡志豪"/>
        <s v="王梦飞"/>
        <s v="赵辉"/>
        <s v="夏振海"/>
        <s v="万树壮"/>
        <s v="董成龙"/>
        <s v="袁宝林"/>
        <s v="马强"/>
        <s v="王洪争"/>
        <s v="王叶"/>
        <s v="冀玉荣"/>
        <s v="刘靳"/>
        <s v="赵沙"/>
        <s v="张海龙"/>
        <s v="陈国清"/>
        <s v="高晓辉"/>
        <m/>
      </sharedItems>
    </cacheField>
    <cacheField name="性别" numFmtId="0">
      <sharedItems containsBlank="1" count="3">
        <s v="男"/>
        <s v="女"/>
        <m/>
      </sharedItems>
    </cacheField>
    <cacheField name="中心" numFmtId="0">
      <sharedItems containsBlank="1" count="11">
        <s v="销售中心"/>
        <s v="财务中心"/>
        <s v="技术中心"/>
        <s v="采购中心"/>
        <s v="信息中心"/>
        <s v="运行中心"/>
        <s v="工程中心"/>
        <s v="客服中心"/>
        <s v="维修中心"/>
        <s v="综合中心"/>
        <m/>
      </sharedItems>
    </cacheField>
    <cacheField name="部门" numFmtId="0">
      <sharedItems containsBlank="1" count="5">
        <m/>
        <s v="国贸项目部"/>
        <s v="中关村项目部"/>
        <s v="望京项目部"/>
        <s v="财务部"/>
      </sharedItems>
    </cacheField>
    <cacheField name="职务" numFmtId="0">
      <sharedItems containsBlank="1" count="7">
        <s v="总经理"/>
        <s v="总监"/>
        <s v="主管"/>
        <s v="经理"/>
        <s v="专员"/>
        <s v="助理"/>
        <m/>
      </sharedItems>
    </cacheField>
    <cacheField name="入职日期" numFmtId="0">
      <sharedItems containsString="0" containsBlank="1" containsNonDate="0" containsDate="1" minDate="2007-07-01T00:00:00" maxDate="2021-06-28T00:00:00" count="43">
        <d v="2007-07-01T00:00:00"/>
        <d v="2008-04-03T00:00:00"/>
        <d v="2010-06-01T00:00:00"/>
        <d v="2015-08-01T00:00:00"/>
        <d v="2016-03-20T00:00:00"/>
        <d v="2016-12-22T00:00:00"/>
        <d v="2017-02-08T00:00:00"/>
        <d v="2017-07-19T00:00:00"/>
        <d v="2017-07-20T00:00:00"/>
        <d v="2017-10-09T00:00:00"/>
        <d v="2018-01-22T00:00:00"/>
        <d v="2018-01-25T00:00:00"/>
        <d v="2018-03-01T00:00:00"/>
        <d v="2018-06-29T00:00:00"/>
        <d v="2019-01-01T00:00:00"/>
        <d v="2019-04-24T00:00:00"/>
        <d v="2019-07-20T00:00:00"/>
        <d v="2019-11-01T00:00:00"/>
        <d v="2020-03-19T00:00:00"/>
        <d v="2020-04-07T00:00:00"/>
        <d v="2020-04-25T00:00:00"/>
        <d v="2020-05-28T00:00:00"/>
        <d v="2020-08-01T00:00:00"/>
        <d v="2020-06-05T00:00:00"/>
        <d v="2020-06-18T00:00:00"/>
        <d v="2020-08-11T00:00:00"/>
        <d v="2020-09-01T00:00:00"/>
        <d v="2020-10-12T00:00:00"/>
        <d v="2020-11-02T00:00:00"/>
        <d v="2020-11-09T00:00:00"/>
        <d v="2021-01-01T00:00:00"/>
        <d v="2021-03-05T00:00:00"/>
        <d v="2021-03-24T00:00:00"/>
        <d v="2021-03-27T00:00:00"/>
        <d v="2021-04-22T00:00:00"/>
        <d v="2021-04-25T00:00:00"/>
        <d v="2021-05-08T00:00:00"/>
        <d v="2021-05-18T00:00:00"/>
        <d v="2021-05-19T00:00:00"/>
        <d v="2021-06-23T00:00:00"/>
        <d v="2021-06-25T00:00:00"/>
        <d v="2021-06-28T00:00:00"/>
        <m/>
      </sharedItems>
    </cacheField>
    <cacheField name="工号" numFmtId="0">
      <sharedItems containsBlank="1" containsNumber="1" containsInteger="1" containsMixedTypes="1" count="48">
        <s v="070701"/>
        <s v="070702"/>
        <s v="080401"/>
        <n v="100601"/>
        <n v="150801"/>
        <n v="160301"/>
        <n v="161201"/>
        <n v="170201"/>
        <n v="170701"/>
        <n v="170702"/>
        <n v="171001"/>
        <n v="180101"/>
        <n v="180102"/>
        <n v="180301"/>
        <n v="180604"/>
        <n v="190101"/>
        <n v="190102"/>
        <n v="190104"/>
        <n v="190401"/>
        <n v="190702"/>
        <n v="191101"/>
        <n v="191102"/>
        <n v="200301"/>
        <n v="200402"/>
        <n v="200409"/>
        <n v="200504"/>
        <n v="200604"/>
        <n v="200605"/>
        <n v="200609"/>
        <n v="200801"/>
        <n v="200802"/>
        <n v="200901"/>
        <n v="201002"/>
        <n v="201102"/>
        <n v="201103"/>
        <n v="200101"/>
        <n v="210301"/>
        <n v="210308"/>
        <n v="210310"/>
        <n v="210401"/>
        <n v="210402"/>
        <n v="210502"/>
        <n v="210507"/>
        <n v="210509"/>
        <s v="210603"/>
        <s v="210604"/>
        <s v="210605"/>
        <m/>
      </sharedItems>
    </cacheField>
    <cacheField name="工龄_x000a_（年）" numFmtId="0">
      <sharedItems containsString="0" containsBlank="1" containsNumber="1" containsInteger="1" minValue="0" maxValue="14" count="10">
        <n v="14"/>
        <n v="13"/>
        <n v="11"/>
        <n v="5"/>
        <n v="4"/>
        <n v="3"/>
        <n v="2"/>
        <n v="1"/>
        <n v="0"/>
        <m/>
      </sharedItems>
    </cacheField>
    <cacheField name="工龄(月)" numFmtId="0">
      <sharedItems containsString="0" containsBlank="1" containsNumber="1" containsInteger="1" minValue="0" maxValue="168" count="30">
        <n v="168"/>
        <n v="158"/>
        <n v="133"/>
        <n v="71"/>
        <n v="63"/>
        <n v="54"/>
        <n v="52"/>
        <n v="47"/>
        <n v="44"/>
        <n v="41"/>
        <n v="40"/>
        <n v="36"/>
        <n v="30"/>
        <n v="26"/>
        <n v="23"/>
        <n v="20"/>
        <n v="15"/>
        <n v="14"/>
        <n v="13"/>
        <n v="11"/>
        <n v="12"/>
        <n v="10"/>
        <n v="8"/>
        <n v="7"/>
        <n v="6"/>
        <n v="3"/>
        <n v="2"/>
        <n v="1"/>
        <n v="0"/>
        <m/>
      </sharedItems>
    </cacheField>
    <cacheField name="第几次签订合同" numFmtId="0">
      <sharedItems containsString="0" containsBlank="1" containsNumber="1" containsInteger="1" minValue="0" maxValue="6" count="5">
        <n v="3"/>
        <n v="2"/>
        <n v="1"/>
        <n v="6"/>
        <m/>
      </sharedItems>
    </cacheField>
    <cacheField name="最近一次合同签订日期" numFmtId="0">
      <sharedItems containsString="0" containsBlank="1" containsNonDate="0" containsDate="1" minDate="2007-07-01T00:00:00" maxDate="2021-06-28T00:00:00" count="35">
        <d v="2007-07-01T00:00:00"/>
        <d v="2019-01-01T00:00:00"/>
        <d v="2017-12-31T00:00:00"/>
        <d v="2019-07-01T00:00:00"/>
        <d v="2019-01-21T00:00:00"/>
        <d v="2020-01-01T00:00:00"/>
        <d v="2019-11-01T00:00:00"/>
        <d v="2019-04-24T00:00:00"/>
        <d v="2019-07-20T00:00:00"/>
        <d v="2019-10-31T00:00:00"/>
        <d v="2020-03-19T00:00:00"/>
        <d v="2020-04-07T00:00:00"/>
        <d v="2020-04-25T00:00:00"/>
        <d v="2020-04-28T00:00:00"/>
        <d v="2020-08-01T00:00:00"/>
        <d v="2020-06-05T00:00:00"/>
        <d v="2020-06-18T00:00:00"/>
        <d v="2020-08-11T00:00:00"/>
        <d v="2020-09-01T00:00:00"/>
        <d v="2020-10-12T00:00:00"/>
        <d v="2020-11-02T00:00:00"/>
        <d v="2020-11-09T00:00:00"/>
        <d v="2021-01-01T00:00:00"/>
        <d v="2021-03-05T00:00:00"/>
        <d v="2021-03-24T00:00:00"/>
        <d v="2021-03-27T00:00:00"/>
        <d v="2021-04-22T00:00:00"/>
        <d v="2021-04-25T00:00:00"/>
        <d v="2021-05-08T00:00:00"/>
        <d v="2021-05-18T00:00:00"/>
        <d v="2021-05-19T00:00:00"/>
        <d v="2021-06-23T00:00:00"/>
        <d v="2021-06-25T00:00:00"/>
        <d v="2021-06-28T00:00:00"/>
        <m/>
      </sharedItems>
    </cacheField>
    <cacheField name="合同年限" numFmtId="0">
      <sharedItems containsBlank="1" containsNumber="1" containsInteger="1" containsMixedTypes="1" count="4">
        <s v="无固定期限"/>
        <n v="3"/>
        <n v="1"/>
        <m/>
      </sharedItems>
    </cacheField>
    <cacheField name="合同到期日期" numFmtId="0">
      <sharedItems containsBlank="1" containsDate="1" containsMixedTypes="1" count="37">
        <s v=""/>
        <d v="2021-12-31T00:00:00"/>
        <d v="2020-12-30T00:00:00"/>
        <d v="2022-06-30T00:00:00"/>
        <d v="2022-01-20T00:00:00"/>
        <d v="2022-12-31T00:00:00"/>
        <d v="2020-10-31T00:00:00"/>
        <d v="2022-04-23T00:00:00"/>
        <d v="2022-07-19T00:00:00"/>
        <d v="2022-10-30T00:00:00"/>
        <d v="2022-10-31T00:00:00"/>
        <d v="2023-03-18T00:00:00"/>
        <d v="2023-04-06T00:00:00"/>
        <d v="2023-04-24T00:00:00"/>
        <d v="2023-04-27T00:00:00"/>
        <d v="2021-07-31T00:00:00"/>
        <d v="2023-06-04T00:00:00"/>
        <d v="2021-06-17T00:00:00"/>
        <d v="2023-07-31T00:00:00"/>
        <d v="2023-08-10T00:00:00"/>
        <d v="2023-08-31T00:00:00"/>
        <d v="2023-10-11T00:00:00"/>
        <d v="2023-11-01T00:00:00"/>
        <d v="2021-11-08T00:00:00"/>
        <d v="2023-12-31T00:00:00"/>
        <d v="2024-03-04T00:00:00"/>
        <d v="2024-03-23T00:00:00"/>
        <d v="2024-03-26T00:00:00"/>
        <d v="2024-04-21T00:00:00"/>
        <d v="2024-04-24T00:00:00"/>
        <d v="2024-05-07T00:00:00"/>
        <d v="2024-05-17T00:00:00"/>
        <d v="2024-05-18T00:00:00"/>
        <d v="2024-06-22T00:00:00"/>
        <d v="2024-06-24T00:00:00"/>
        <d v="2024-06-27T00:00:00"/>
        <m/>
      </sharedItems>
    </cacheField>
    <cacheField name="身份证号" numFmtId="0">
      <sharedItems containsBlank="1" count="48">
        <s v="432503197103130052"/>
        <s v="432522197611196401"/>
        <s v="431202198109180457"/>
        <s v="43252219731110582x"/>
        <s v="430521199307196854"/>
        <s v="410521198705228075"/>
        <s v="130623198601080310"/>
        <s v="130623198606032414"/>
        <s v="130732198301262114"/>
        <s v="132532197608242157"/>
        <s v="430422196803031239"/>
        <s v="130433198607190328"/>
        <s v="132401196603306313"/>
        <s v="432302196409273716"/>
        <s v="432522199709185814"/>
        <s v="230421198108242419"/>
        <s v="130731196609210059"/>
        <s v="330682198710181257"/>
        <s v="130281199911172313"/>
        <s v="131082198911235515"/>
        <s v="430422198107210080"/>
        <s v="132424197710164217"/>
        <s v="130427199211190716"/>
        <s v="411627199212156455"/>
        <s v="130434199910083139"/>
        <s v="132429197009253811"/>
        <s v="130624197709080218"/>
        <s v="210922196601121216"/>
        <s v="130929200002024653"/>
        <s v="150429197803240913"/>
        <s v="132532197309112117"/>
        <s v="130629200005160419"/>
        <s v="131002198901011882"/>
        <s v="110224198601021813"/>
        <s v="130228196511102337"/>
        <s v="130823199507096215"/>
        <s v="371426198902212835"/>
        <s v="130732199506132115"/>
        <s v="130732198206251839"/>
        <s v="133023197502251618"/>
        <s v="130683199008013388"/>
        <s v="132527196206208014"/>
        <s v="110103198608051540"/>
        <s v="110108198603013125"/>
        <s v="132532197201142154"/>
        <s v="360502197404181658"/>
        <s v="132401197111112437"/>
        <m/>
      </sharedItems>
    </cacheField>
    <cacheField name="出生日期" numFmtId="0">
      <sharedItems containsString="0" containsBlank="1" containsNonDate="0" containsDate="1" minDate="1962-06-20T00:00:00" maxDate="2000-05-16T00:00:00" count="48">
        <d v="1971-03-13T00:00:00"/>
        <d v="1976-11-19T00:00:00"/>
        <d v="1981-09-18T00:00:00"/>
        <d v="1973-11-10T00:00:00"/>
        <d v="1993-07-19T00:00:00"/>
        <d v="1987-05-22T00:00:00"/>
        <d v="1986-01-08T00:00:00"/>
        <d v="1986-06-03T00:00:00"/>
        <d v="1983-01-26T00:00:00"/>
        <d v="1976-08-24T00:00:00"/>
        <d v="1968-03-03T00:00:00"/>
        <d v="1986-07-19T00:00:00"/>
        <d v="1966-03-30T00:00:00"/>
        <d v="1964-09-27T00:00:00"/>
        <d v="1997-09-18T00:00:00"/>
        <d v="1981-08-24T00:00:00"/>
        <d v="1966-09-21T00:00:00"/>
        <d v="1987-10-18T00:00:00"/>
        <d v="1999-11-17T00:00:00"/>
        <d v="1989-11-23T00:00:00"/>
        <d v="1981-07-21T00:00:00"/>
        <d v="1977-10-16T00:00:00"/>
        <d v="1992-11-19T00:00:00"/>
        <d v="1992-12-15T00:00:00"/>
        <d v="1999-10-08T00:00:00"/>
        <d v="1970-09-25T00:00:00"/>
        <d v="1977-09-08T00:00:00"/>
        <d v="1966-01-12T00:00:00"/>
        <d v="2000-02-02T00:00:00"/>
        <d v="1978-03-24T00:00:00"/>
        <d v="1973-09-11T00:00:00"/>
        <d v="2000-05-16T00:00:00"/>
        <d v="1989-01-01T00:00:00"/>
        <d v="1986-01-02T00:00:00"/>
        <d v="1965-11-10T00:00:00"/>
        <d v="1995-07-09T00:00:00"/>
        <d v="1989-02-21T00:00:00"/>
        <d v="1995-06-13T00:00:00"/>
        <d v="1982-06-25T00:00:00"/>
        <d v="1975-02-25T00:00:00"/>
        <d v="1990-08-01T00:00:00"/>
        <d v="1962-06-20T00:00:00"/>
        <d v="1986-08-05T00:00:00"/>
        <d v="1986-03-01T00:00:00"/>
        <d v="1972-01-14T00:00:00"/>
        <d v="1974-04-18T00:00:00"/>
        <d v="1971-11-11T00:00:00"/>
        <m/>
      </sharedItems>
    </cacheField>
    <cacheField name="年龄" numFmtId="0">
      <sharedItems containsString="0" containsBlank="1" containsNumber="1" containsInteger="1" minValue="0" maxValue="59" count="28">
        <n v="50"/>
        <n v="45"/>
        <n v="40"/>
        <n v="48"/>
        <n v="28"/>
        <n v="34"/>
        <n v="35"/>
        <n v="38"/>
        <n v="53"/>
        <n v="55"/>
        <n v="57"/>
        <n v="24"/>
        <n v="22"/>
        <n v="32"/>
        <n v="44"/>
        <n v="29"/>
        <n v="51"/>
        <n v="21"/>
        <n v="43"/>
        <n v="56"/>
        <n v="26"/>
        <n v="39"/>
        <n v="46"/>
        <n v="31"/>
        <n v="59"/>
        <n v="49"/>
        <n v="47"/>
        <m/>
      </sharedItems>
    </cacheField>
    <cacheField name="籍贯" numFmtId="0">
      <sharedItems containsBlank="1" count="9">
        <s v="湖南"/>
        <s v="河南"/>
        <s v="河北"/>
        <s v="浙江"/>
        <s v="辽宁"/>
        <s v="内蒙古"/>
        <s v="河北省"/>
        <s v="北京"/>
        <m/>
      </sharedItems>
    </cacheField>
    <cacheField name="户籍所在地" numFmtId="0">
      <sharedItems containsBlank="1" count="40">
        <s v="天津市西青区"/>
        <s v="湖南省洞口县"/>
        <s v="湖南省双峰县"/>
        <s v="广西省灵川县"/>
        <s v="河南省林州市"/>
        <s v="河北省涞水县"/>
        <s v="河北省赤城县"/>
        <s v="湖南省衡南县"/>
        <s v="河北省馆陶县"/>
        <s v="河北省定州市"/>
        <s v="湖南省沅江市"/>
        <s v="河北省故城县"/>
        <s v="河北省涿鹿县"/>
        <s v="浙江省上虞市"/>
        <s v="河北省遵化市"/>
        <s v="河北省三河市"/>
        <s v="河北省涞源县"/>
        <s v="河北省磁县"/>
        <s v="河南省太康县马厂镇林洼行政村大朱寨村"/>
        <s v="河北省魏县"/>
        <s v="河北省阜平县"/>
        <s v="辽宁省彰武县"/>
        <s v="河北献县"/>
        <s v="河北省宁城县"/>
        <s v="河北省容城县"/>
        <s v="河北省廊坊市安次区"/>
        <s v="北京市大兴区"/>
        <s v="河北省平泉县"/>
        <s v="山东省平原县"/>
        <s v="河北省张家口市赤城县后城镇后城村玉新路西大街北115号"/>
        <s v="河北省张家口市赤城县雕鄂镇屯军堡村富民大街62号"/>
        <s v="河北省衡水市枣强县张秀屯乡王李张屯村256号"/>
        <s v="河北省安国市石佛镇路景村4区3街2排6号"/>
        <s v="河北省张家口市怀安县第三堡乡第十梁村李家房63号"/>
        <s v="北京市丰台区南顶村32楼404号"/>
        <s v="北京市海淀区四季青金庄31号"/>
        <s v="河北省张家口市赤城县后城镇西山村幸福路035号"/>
        <s v="北京市房山区"/>
        <s v="河北省保定"/>
        <m/>
      </sharedItems>
    </cacheField>
    <cacheField name="民族" numFmtId="0">
      <sharedItems containsBlank="1" count="4">
        <s v="汉族"/>
        <s v="满族"/>
        <s v="锡伯"/>
        <m/>
      </sharedItems>
    </cacheField>
    <cacheField name="毕业院校" numFmtId="0">
      <sharedItems containsBlank="1" count="37">
        <s v="湘潭大学"/>
        <m/>
        <s v="电大"/>
        <s v="吉首大学"/>
        <s v="林州市第四职业高中"/>
        <s v="涞水镇中学"/>
        <s v="赤城一中"/>
        <s v="河北工程大学科信学院"/>
        <s v="定州二中"/>
        <s v="沅江市电子技术培训学校"/>
        <s v="北京市经贸高级技术学校"/>
        <s v="北京科技大学"/>
        <s v="北京工业大学"/>
        <s v="遵化市职教中心"/>
        <s v="廊坊市冀通消防职业培训学校"/>
        <s v="北京理工大学"/>
        <s v="北京航空航天大学"/>
        <s v="邯郸职业技术学院"/>
        <s v="哈尔滨学院"/>
        <s v="赤城中心"/>
        <s v="北京市海淀职业技术学院"/>
        <s v="彰武高中"/>
        <s v="博奥学校"/>
        <s v="大兴二职"/>
        <s v="北京青年政治学院"/>
        <s v="义井铺中心"/>
        <s v="山东华宇职业技术学院"/>
        <s v="延庆六中"/>
        <s v="赤城县第一中学"/>
        <s v="衡水五中"/>
        <s v="石家庄铁路职业技术学院"/>
        <s v="河北省怀安县第三堡中学"/>
        <s v="首都经济贸易大学"/>
        <s v="北京交通大学"/>
        <s v="中央广播电视专业学校"/>
        <s v="赣南师范学院"/>
        <s v="北京广播电视中等职业学校"/>
      </sharedItems>
    </cacheField>
    <cacheField name="专业" numFmtId="0">
      <sharedItems containsBlank="1" count="24">
        <s v="法律"/>
        <m/>
        <s v="计算机"/>
        <s v="通信工程"/>
        <s v="机电一体化"/>
        <s v="园艺"/>
        <s v="电子电路"/>
        <s v="制冷设备维修"/>
        <s v="工商管理"/>
        <s v="建筑环境与设备工程"/>
        <s v="建筑工程"/>
        <s v="消防"/>
        <s v="人力资源管理"/>
        <s v="土木工程"/>
        <s v="计算机科学"/>
        <s v="会计学"/>
        <s v="制冷与维修"/>
        <s v="物流企业管理"/>
        <s v="涉外秘书"/>
        <s v="计算机应用"/>
        <s v="汽修"/>
        <s v="工商企业管理"/>
        <s v="文秘"/>
        <s v="建筑施工"/>
      </sharedItems>
    </cacheField>
    <cacheField name="学历" numFmtId="0">
      <sharedItems containsBlank="1" count="8">
        <s v="专科"/>
        <s v="初中"/>
        <s v="本科"/>
        <s v="中专"/>
        <s v="高中"/>
        <s v="小学"/>
        <s v="大专"/>
        <m/>
      </sharedItems>
    </cacheField>
    <cacheField name="婚姻状况" numFmtId="0">
      <sharedItems containsBlank="1" count="4">
        <s v="已婚"/>
        <s v="未婚"/>
        <s v="离异"/>
        <m/>
      </sharedItems>
    </cacheField>
    <cacheField name="政治面貌" numFmtId="0">
      <sharedItems containsBlank="1" count="3">
        <s v="群众"/>
        <s v="党员"/>
        <m/>
      </sharedItems>
    </cacheField>
    <cacheField name="联系电话" numFmtId="0">
      <sharedItems containsBlank="1" containsNumber="1" containsInteger="1" containsMixedTypes="1" count="48">
        <n v="18911280030"/>
        <s v="18001317820"/>
        <n v="18001317822"/>
        <n v="18001317819"/>
        <n v="15321577428"/>
        <n v="17319180257"/>
        <n v="17777859609"/>
        <n v="13522603310"/>
        <n v="13552303297"/>
        <n v="15010601039"/>
        <n v="13671597229"/>
        <n v="15910769441"/>
        <n v="18701238320"/>
        <n v="13511089546"/>
        <n v="15313380546"/>
        <n v="18610985335"/>
        <n v="13512869907"/>
        <n v="15901108246"/>
        <n v="13290553433"/>
        <n v="18033612557"/>
        <n v="18611801026"/>
        <n v="13718812934"/>
        <n v="17310631753"/>
        <n v="18810422109"/>
        <n v="13691236866"/>
        <n v="15901282031"/>
        <n v="18210020312"/>
        <n v="13699130550"/>
        <n v="15231725523"/>
        <n v="13717512652"/>
        <n v="13611204605"/>
        <n v="17331244379"/>
        <n v="17600660710"/>
        <n v="15901289737"/>
        <n v="15032505198"/>
        <n v="15901442165"/>
        <n v="15964170390"/>
        <n v="18800183902"/>
        <n v="13513267129"/>
        <n v="13683021339"/>
        <n v="15010047297"/>
        <n v="13473343446"/>
        <n v="13811211453"/>
        <n v="13811828730"/>
        <n v="18911265388"/>
        <n v="15801089020"/>
        <n v="13439024485"/>
        <m/>
      </sharedItems>
    </cacheField>
    <cacheField name="紧急联系人姓名" numFmtId="0">
      <sharedItems containsBlank="1" count="12">
        <m/>
        <s v="孙优敏"/>
        <s v="袁廷余"/>
        <s v="孙凤娟"/>
        <s v="王洪石"/>
        <s v="李峰"/>
        <s v="马玉梅"/>
        <s v="刘秀峰"/>
        <s v="罗峰"/>
        <s v="尤红梅"/>
        <s v="陈国胜"/>
        <s v="张静敏"/>
      </sharedItems>
    </cacheField>
    <cacheField name="与本人关系" numFmtId="0">
      <sharedItems containsBlank="1" count="4">
        <m/>
        <s v="配偶"/>
        <s v="父母"/>
        <s v="兄弟姐妹"/>
      </sharedItems>
    </cacheField>
    <cacheField name="备用联系方式" numFmtId="0">
      <sharedItems containsString="0" containsBlank="1" containsNumber="1" containsInteger="1" minValue="0" maxValue="18910613800" count="38">
        <m/>
        <n v="13974069032"/>
        <n v="15801607084"/>
        <n v="13722265690"/>
        <n v="13681419195"/>
        <n v="13810624405"/>
        <n v="18001317819"/>
        <n v="13691524256"/>
        <n v="15973783074"/>
        <n v="18001028768"/>
        <n v="13502162901"/>
        <n v="15901568370"/>
        <n v="13483568168"/>
        <n v="18333623979"/>
        <n v="18910613800"/>
        <n v="13552848682"/>
        <n v="13513307825"/>
        <n v="18811466221"/>
        <n v="13521063613"/>
        <n v="13681189776"/>
        <n v="15132232838"/>
        <n v="13520750593"/>
        <n v="18511638726"/>
        <n v="17600909076"/>
        <n v="13601097021"/>
        <n v="15233048808"/>
        <n v="15803142831"/>
        <n v="18765346462"/>
        <n v="13693302984"/>
        <n v="18713039525"/>
        <n v="18330817996"/>
        <n v="13520911846"/>
        <n v="18813143397"/>
        <n v="13021907934"/>
        <n v="13601189116"/>
        <n v="18910154929"/>
        <n v="13803576250"/>
        <n v="15512225593"/>
      </sharedItems>
    </cacheField>
    <cacheField name="备注" numFmtId="0">
      <sharedItems containsBlank="1" count="5">
        <s v="无固定期限劳动合同"/>
        <s v="固定期限劳动合同"/>
        <s v="兼职聘用合同"/>
        <s v="学徒协议"/>
        <m/>
      </sharedItems>
    </cacheField>
    <cacheField name="用工形式" numFmtId="0">
      <sharedItems containsBlank="1" count="5">
        <s v="全职"/>
        <s v="岗位外包"/>
        <s v="兼职"/>
        <s v="学徒工"/>
        <m/>
      </sharedItems>
    </cacheField>
    <cacheField name="合同甲方" numFmtId="0">
      <sharedItems containsBlank="1" count="2">
        <s v="同社保"/>
        <m/>
      </sharedItems>
    </cacheField>
    <cacheField name="社保_x000a_单位" numFmtId="0">
      <sharedItems containsBlank="1" count="7">
        <s v="三汇能环"/>
        <s v="荣辉洁源"/>
        <s v="芝麻物联"/>
        <s v="51社保"/>
        <s v="不交"/>
        <s v="个人不交"/>
        <m/>
      </sharedItems>
    </cacheField>
    <cacheField name="社保开始月份" numFmtId="0">
      <sharedItems containsBlank="1" containsDate="1" containsMixedTypes="1" count="21">
        <m/>
        <d v="2019-03-01T00:00:00"/>
        <d v="2019-01-01T00:00:00"/>
        <s v="无"/>
        <d v="2019-05-04T00:00:00"/>
        <d v="2019-08-03T00:00:00"/>
        <d v="2019-11-03T00:00:00"/>
        <d v="2020-07-01T00:00:00"/>
        <d v="2020-04-01T00:00:00"/>
        <d v="2020-05-02T00:00:00"/>
        <d v="2020-06-01T00:00:00"/>
        <d v="2021-03-01T00:00:00"/>
        <d v="2020-08-01T00:00:00"/>
        <d v="2020-11-01T00:00:00"/>
        <d v="2020-10-01T00:00:00"/>
        <d v="2020-11-02T00:00:00"/>
        <d v="2021-01-01T00:00:00"/>
        <d v="2021-04-01T00:00:00"/>
        <d v="2021-05-04T00:00:00"/>
        <d v="2021-06-01T00:00:00"/>
        <d v="2021-07-01T00:00:00"/>
      </sharedItems>
    </cacheField>
    <cacheField name="薪酬审批单" numFmtId="0">
      <sharedItems containsBlank="1" count="3">
        <s v="无"/>
        <m/>
        <s v="有"/>
      </sharedItems>
    </cacheField>
    <cacheField name="资格证书" numFmtId="0">
      <sharedItems containsBlank="1" count="24">
        <s v="设备管理高级工程师"/>
        <s v="制冷设备维修工-高级/"/>
        <s v="制冷设备维修工-中级/"/>
        <s v="计算机网络管理员"/>
        <s v="无"/>
        <s v="制冷设备维修工-高级/制冷与空调作业/"/>
        <s v="制冷与空调作业/"/>
        <s v="制冷设备维修工/"/>
        <s v="低压电工/"/>
        <s v="制冷设备维修工-二级/高处作业特种作业证/"/>
        <s v="企业人力资源管理师-高级技师证/"/>
        <s v="司炉工证/"/>
        <s v="暖通空调高级工程师/"/>
        <s v="安全员证/水暖工长证/水暖施工员证/水暖质检员证"/>
        <s v="会计师-初级/"/>
        <s v="低压电工/制冷设备维修工-三级/"/>
        <s v="低压电工/制冷工-高级/制冷与空调作业/"/>
        <s v="制冷设备维修工高级技师/高级能源管理师"/>
        <s v="锅炉本"/>
        <s v="制冷工/焊工"/>
        <s v="锅炉操作证"/>
        <s v="空调运行证、高压电工证"/>
        <s v="会计从业资格证书"/>
        <m/>
      </sharedItems>
    </cacheField>
    <cacheField name="职称" numFmtId="0">
      <sharedItems containsBlank="1" count="9">
        <s v="设备管理高级工程师"/>
        <s v="高级"/>
        <s v="中级"/>
        <s v="无"/>
        <s v="上岗证"/>
        <s v="初级"/>
        <s v="技师"/>
        <s v="高级技师"/>
        <m/>
      </sharedItems>
    </cacheField>
    <cacheField name="意外险" numFmtId="0">
      <sharedItems containsBlank="1" count="2">
        <s v="平安e企赢"/>
        <m/>
      </sharedItems>
    </cacheField>
    <cacheField name="职业资格" numFmtId="0">
      <sharedItems containsBlank="1" count="5">
        <m/>
        <s v="三级"/>
        <s v="四级"/>
        <s v="二级"/>
        <s v="一级"/>
      </sharedItems>
    </cacheField>
  </cacheFields>
</pivotCacheDefinition>
</file>

<file path=xl/pivotCache/pivotCacheRecords1.xml><?xml version="1.0" encoding="utf-8"?>
<pivotCacheRecords xmlns="http://schemas.openxmlformats.org/spreadsheetml/2006/main" xmlns:r="http://schemas.openxmlformats.org/officeDocument/2006/relationships" count="48">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4:E17" firstHeaderRow="1" firstDataRow="2" firstDataCol="1" rowPageCount="1" colPageCount="1"/>
  <pivotFields count="39">
    <pivotField compact="0" showAll="0">
      <items count="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compact="0" showAll="0">
      <items count="49">
        <item x="31"/>
        <item x="45"/>
        <item x="27"/>
        <item x="22"/>
        <item x="36"/>
        <item x="46"/>
        <item x="9"/>
        <item x="14"/>
        <item x="7"/>
        <item x="41"/>
        <item x="26"/>
        <item x="21"/>
        <item x="2"/>
        <item x="8"/>
        <item x="23"/>
        <item x="24"/>
        <item x="42"/>
        <item x="1"/>
        <item x="3"/>
        <item x="17"/>
        <item x="38"/>
        <item x="13"/>
        <item x="29"/>
        <item x="4"/>
        <item x="18"/>
        <item x="12"/>
        <item x="15"/>
        <item x="35"/>
        <item x="39"/>
        <item x="25"/>
        <item x="32"/>
        <item x="5"/>
        <item x="40"/>
        <item x="34"/>
        <item x="0"/>
        <item x="10"/>
        <item x="37"/>
        <item x="44"/>
        <item x="16"/>
        <item x="6"/>
        <item x="19"/>
        <item x="33"/>
        <item x="28"/>
        <item x="43"/>
        <item x="11"/>
        <item x="30"/>
        <item x="20"/>
        <item x="47"/>
        <item t="default"/>
      </items>
    </pivotField>
    <pivotField axis="axisCol" compact="0" multipleItemSelectionAllowed="1" showAll="0">
      <items count="4">
        <item x="0"/>
        <item x="1"/>
        <item x="2"/>
        <item t="default"/>
      </items>
    </pivotField>
    <pivotField axis="axisRow" compact="0" showAll="0">
      <items count="12">
        <item x="1"/>
        <item x="3"/>
        <item x="6"/>
        <item x="2"/>
        <item x="7"/>
        <item x="8"/>
        <item x="0"/>
        <item x="4"/>
        <item x="5"/>
        <item x="9"/>
        <item x="10"/>
        <item t="default"/>
      </items>
    </pivotField>
    <pivotField compact="0" showAll="0">
      <items count="6">
        <item x="4"/>
        <item x="1"/>
        <item x="3"/>
        <item x="2"/>
        <item x="0"/>
        <item t="default"/>
      </items>
    </pivotField>
    <pivotField compact="0" showAll="0">
      <items count="8">
        <item x="3"/>
        <item x="2"/>
        <item x="5"/>
        <item x="4"/>
        <item x="1"/>
        <item x="0"/>
        <item x="6"/>
        <item t="default"/>
      </items>
    </pivotField>
    <pivotField compact="0" showAll="0">
      <items count="44">
        <item x="0"/>
        <item x="1"/>
        <item x="2"/>
        <item x="3"/>
        <item x="4"/>
        <item x="5"/>
        <item x="6"/>
        <item x="7"/>
        <item x="8"/>
        <item x="9"/>
        <item x="10"/>
        <item x="11"/>
        <item x="12"/>
        <item x="13"/>
        <item x="14"/>
        <item x="15"/>
        <item x="16"/>
        <item x="17"/>
        <item x="18"/>
        <item x="19"/>
        <item x="20"/>
        <item x="21"/>
        <item x="23"/>
        <item x="24"/>
        <item x="22"/>
        <item x="25"/>
        <item x="26"/>
        <item x="27"/>
        <item x="28"/>
        <item x="29"/>
        <item x="30"/>
        <item x="31"/>
        <item x="32"/>
        <item x="33"/>
        <item x="34"/>
        <item x="35"/>
        <item x="36"/>
        <item x="37"/>
        <item x="38"/>
        <item x="39"/>
        <item x="40"/>
        <item x="41"/>
        <item x="42"/>
        <item t="default"/>
      </items>
    </pivotField>
    <pivotField compact="0" showAll="0">
      <items count="49">
        <item x="3"/>
        <item x="4"/>
        <item x="5"/>
        <item x="6"/>
        <item x="7"/>
        <item x="8"/>
        <item x="9"/>
        <item x="10"/>
        <item x="11"/>
        <item x="12"/>
        <item x="13"/>
        <item x="14"/>
        <item x="15"/>
        <item x="16"/>
        <item x="17"/>
        <item x="18"/>
        <item x="19"/>
        <item x="20"/>
        <item x="21"/>
        <item x="35"/>
        <item x="22"/>
        <item x="23"/>
        <item x="24"/>
        <item x="25"/>
        <item x="26"/>
        <item x="27"/>
        <item x="28"/>
        <item x="29"/>
        <item x="30"/>
        <item x="31"/>
        <item x="32"/>
        <item x="33"/>
        <item x="34"/>
        <item x="36"/>
        <item x="37"/>
        <item x="38"/>
        <item x="39"/>
        <item x="40"/>
        <item x="41"/>
        <item x="42"/>
        <item x="43"/>
        <item x="0"/>
        <item x="1"/>
        <item x="2"/>
        <item x="44"/>
        <item x="45"/>
        <item x="46"/>
        <item x="47"/>
        <item t="default"/>
      </items>
    </pivotField>
    <pivotField compact="0" showAll="0">
      <items count="11">
        <item x="8"/>
        <item x="7"/>
        <item x="6"/>
        <item x="5"/>
        <item x="4"/>
        <item x="3"/>
        <item x="2"/>
        <item x="1"/>
        <item x="0"/>
        <item x="9"/>
        <item t="default"/>
      </items>
    </pivotField>
    <pivotField compact="0" showAll="0">
      <items count="31">
        <item x="28"/>
        <item x="27"/>
        <item x="26"/>
        <item x="25"/>
        <item x="24"/>
        <item x="23"/>
        <item x="22"/>
        <item x="21"/>
        <item x="19"/>
        <item x="20"/>
        <item x="18"/>
        <item x="17"/>
        <item x="16"/>
        <item x="15"/>
        <item x="14"/>
        <item x="13"/>
        <item x="12"/>
        <item x="11"/>
        <item x="10"/>
        <item x="9"/>
        <item x="8"/>
        <item x="7"/>
        <item x="6"/>
        <item x="5"/>
        <item x="4"/>
        <item x="3"/>
        <item x="2"/>
        <item x="1"/>
        <item x="0"/>
        <item x="29"/>
        <item t="default"/>
      </items>
    </pivotField>
    <pivotField compact="0" showAll="0">
      <items count="6">
        <item x="2"/>
        <item x="1"/>
        <item x="0"/>
        <item x="3"/>
        <item x="4"/>
        <item t="default"/>
      </items>
    </pivotField>
    <pivotField compact="0" showAll="0">
      <items count="36">
        <item x="0"/>
        <item x="2"/>
        <item x="1"/>
        <item x="4"/>
        <item x="7"/>
        <item x="3"/>
        <item x="8"/>
        <item x="9"/>
        <item x="6"/>
        <item x="5"/>
        <item x="10"/>
        <item x="11"/>
        <item x="12"/>
        <item x="13"/>
        <item x="15"/>
        <item x="16"/>
        <item x="14"/>
        <item x="17"/>
        <item x="18"/>
        <item x="19"/>
        <item x="20"/>
        <item x="21"/>
        <item x="22"/>
        <item x="23"/>
        <item x="24"/>
        <item x="25"/>
        <item x="26"/>
        <item x="27"/>
        <item x="28"/>
        <item x="29"/>
        <item x="30"/>
        <item x="31"/>
        <item x="32"/>
        <item x="33"/>
        <item x="34"/>
        <item t="default"/>
      </items>
    </pivotField>
    <pivotField compact="0" showAll="0">
      <items count="5">
        <item x="2"/>
        <item x="1"/>
        <item x="0"/>
        <item x="3"/>
        <item t="default"/>
      </items>
    </pivotField>
    <pivotField compact="0" showAll="0">
      <items count="38">
        <item x="0"/>
        <item x="6"/>
        <item x="2"/>
        <item x="17"/>
        <item x="15"/>
        <item x="23"/>
        <item x="1"/>
        <item x="4"/>
        <item x="7"/>
        <item x="3"/>
        <item x="8"/>
        <item x="9"/>
        <item x="10"/>
        <item x="5"/>
        <item x="11"/>
        <item x="12"/>
        <item x="13"/>
        <item x="14"/>
        <item x="16"/>
        <item x="18"/>
        <item x="19"/>
        <item x="20"/>
        <item x="21"/>
        <item x="22"/>
        <item x="24"/>
        <item x="25"/>
        <item x="26"/>
        <item x="27"/>
        <item x="28"/>
        <item x="29"/>
        <item x="30"/>
        <item x="31"/>
        <item x="32"/>
        <item x="33"/>
        <item x="34"/>
        <item x="35"/>
        <item x="36"/>
        <item t="default"/>
      </items>
    </pivotField>
    <pivotField compact="0" showAll="0">
      <items count="49">
        <item x="42"/>
        <item x="43"/>
        <item x="33"/>
        <item x="34"/>
        <item x="18"/>
        <item x="22"/>
        <item x="11"/>
        <item x="24"/>
        <item x="6"/>
        <item x="7"/>
        <item x="26"/>
        <item x="31"/>
        <item x="40"/>
        <item x="16"/>
        <item x="38"/>
        <item x="8"/>
        <item x="37"/>
        <item x="35"/>
        <item x="28"/>
        <item x="32"/>
        <item x="19"/>
        <item x="12"/>
        <item x="46"/>
        <item x="21"/>
        <item x="25"/>
        <item x="41"/>
        <item x="44"/>
        <item x="30"/>
        <item x="9"/>
        <item x="39"/>
        <item x="29"/>
        <item x="27"/>
        <item x="15"/>
        <item x="17"/>
        <item x="45"/>
        <item x="36"/>
        <item x="5"/>
        <item x="23"/>
        <item x="10"/>
        <item x="20"/>
        <item x="4"/>
        <item x="2"/>
        <item x="13"/>
        <item x="0"/>
        <item x="3"/>
        <item x="1"/>
        <item x="14"/>
        <item x="47"/>
        <item t="default"/>
      </items>
    </pivotField>
    <pivotField compact="0" showAll="0">
      <items count="49">
        <item x="41"/>
        <item x="13"/>
        <item x="34"/>
        <item x="27"/>
        <item x="12"/>
        <item x="16"/>
        <item x="10"/>
        <item x="25"/>
        <item x="0"/>
        <item x="46"/>
        <item x="44"/>
        <item x="30"/>
        <item x="3"/>
        <item x="45"/>
        <item x="39"/>
        <item x="9"/>
        <item x="1"/>
        <item x="26"/>
        <item x="21"/>
        <item x="29"/>
        <item x="20"/>
        <item x="15"/>
        <item x="2"/>
        <item x="38"/>
        <item x="8"/>
        <item x="33"/>
        <item x="6"/>
        <item x="43"/>
        <item x="7"/>
        <item x="11"/>
        <item x="42"/>
        <item x="5"/>
        <item x="17"/>
        <item x="32"/>
        <item x="36"/>
        <item x="19"/>
        <item x="40"/>
        <item x="22"/>
        <item x="23"/>
        <item x="4"/>
        <item x="37"/>
        <item x="35"/>
        <item x="14"/>
        <item x="24"/>
        <item x="18"/>
        <item x="28"/>
        <item x="31"/>
        <item x="47"/>
        <item t="default"/>
      </items>
    </pivotField>
    <pivotField dataField="1" compact="0" showAll="0">
      <items count="29">
        <item x="17"/>
        <item x="12"/>
        <item x="11"/>
        <item x="20"/>
        <item x="4"/>
        <item x="15"/>
        <item x="23"/>
        <item x="13"/>
        <item x="5"/>
        <item x="6"/>
        <item x="7"/>
        <item x="21"/>
        <item x="2"/>
        <item x="18"/>
        <item x="14"/>
        <item x="1"/>
        <item x="22"/>
        <item x="26"/>
        <item x="3"/>
        <item x="25"/>
        <item x="0"/>
        <item x="16"/>
        <item x="8"/>
        <item x="9"/>
        <item x="19"/>
        <item x="10"/>
        <item x="24"/>
        <item x="27"/>
        <item t="default"/>
      </items>
    </pivotField>
    <pivotField compact="0" showAll="0">
      <items count="10">
        <item x="7"/>
        <item x="2"/>
        <item x="6"/>
        <item x="1"/>
        <item x="0"/>
        <item x="4"/>
        <item x="5"/>
        <item x="3"/>
        <item x="8"/>
        <item t="default"/>
      </items>
    </pivotField>
    <pivotField compact="0" showAll="0">
      <items count="41">
        <item x="26"/>
        <item x="37"/>
        <item x="34"/>
        <item x="35"/>
        <item x="3"/>
        <item x="32"/>
        <item x="38"/>
        <item x="6"/>
        <item x="17"/>
        <item x="9"/>
        <item x="20"/>
        <item x="11"/>
        <item x="8"/>
        <item x="31"/>
        <item x="5"/>
        <item x="16"/>
        <item x="25"/>
        <item x="23"/>
        <item x="27"/>
        <item x="24"/>
        <item x="15"/>
        <item x="19"/>
        <item x="30"/>
        <item x="29"/>
        <item x="36"/>
        <item x="33"/>
        <item x="12"/>
        <item x="14"/>
        <item x="22"/>
        <item x="4"/>
        <item x="18"/>
        <item x="1"/>
        <item x="7"/>
        <item x="2"/>
        <item x="10"/>
        <item x="21"/>
        <item x="28"/>
        <item x="0"/>
        <item x="13"/>
        <item x="39"/>
        <item t="default"/>
      </items>
    </pivotField>
    <pivotField axis="axisPage" compact="0" multipleItemSelectionAllowed="1" showAll="0">
      <items count="5">
        <item x="0"/>
        <item x="1"/>
        <item x="2"/>
        <item x="3"/>
        <item t="default"/>
      </items>
    </pivotField>
    <pivotField compact="0" showAll="0">
      <items count="38">
        <item x="12"/>
        <item x="36"/>
        <item x="16"/>
        <item x="33"/>
        <item x="11"/>
        <item x="15"/>
        <item x="24"/>
        <item x="20"/>
        <item x="10"/>
        <item x="22"/>
        <item x="28"/>
        <item x="6"/>
        <item x="19"/>
        <item x="23"/>
        <item x="2"/>
        <item x="8"/>
        <item x="35"/>
        <item x="18"/>
        <item x="17"/>
        <item x="7"/>
        <item x="31"/>
        <item x="29"/>
        <item x="3"/>
        <item x="5"/>
        <item x="14"/>
        <item x="4"/>
        <item x="26"/>
        <item x="30"/>
        <item x="32"/>
        <item x="0"/>
        <item x="27"/>
        <item x="25"/>
        <item x="9"/>
        <item x="21"/>
        <item x="34"/>
        <item x="13"/>
        <item x="1"/>
        <item t="default"/>
      </items>
    </pivotField>
    <pivotField compact="0" showAll="0">
      <items count="25">
        <item x="6"/>
        <item x="0"/>
        <item x="8"/>
        <item x="21"/>
        <item x="15"/>
        <item x="4"/>
        <item x="2"/>
        <item x="14"/>
        <item x="19"/>
        <item x="10"/>
        <item x="9"/>
        <item x="23"/>
        <item x="20"/>
        <item x="12"/>
        <item x="18"/>
        <item x="3"/>
        <item x="13"/>
        <item x="22"/>
        <item x="17"/>
        <item x="11"/>
        <item x="5"/>
        <item x="7"/>
        <item x="16"/>
        <item x="1"/>
        <item t="default"/>
      </items>
    </pivotField>
    <pivotField compact="0" showAll="0">
      <items count="9">
        <item x="2"/>
        <item x="1"/>
        <item x="6"/>
        <item x="4"/>
        <item x="5"/>
        <item x="3"/>
        <item x="0"/>
        <item x="7"/>
        <item t="default"/>
      </items>
    </pivotField>
    <pivotField compact="0" showAll="0">
      <items count="5">
        <item x="2"/>
        <item x="1"/>
        <item x="0"/>
        <item x="3"/>
        <item t="default"/>
      </items>
    </pivotField>
    <pivotField compact="0" showAll="0">
      <items count="4">
        <item x="1"/>
        <item x="0"/>
        <item x="2"/>
        <item t="default"/>
      </items>
    </pivotField>
    <pivotField compact="0" showAll="0">
      <items count="49">
        <item x="18"/>
        <item x="46"/>
        <item x="41"/>
        <item x="13"/>
        <item x="16"/>
        <item x="38"/>
        <item x="7"/>
        <item x="8"/>
        <item x="30"/>
        <item x="10"/>
        <item x="39"/>
        <item x="24"/>
        <item x="27"/>
        <item x="29"/>
        <item x="21"/>
        <item x="42"/>
        <item x="43"/>
        <item x="40"/>
        <item x="9"/>
        <item x="34"/>
        <item x="28"/>
        <item x="14"/>
        <item x="4"/>
        <item x="45"/>
        <item x="17"/>
        <item x="25"/>
        <item x="33"/>
        <item x="35"/>
        <item x="11"/>
        <item x="36"/>
        <item x="22"/>
        <item x="5"/>
        <item x="31"/>
        <item x="32"/>
        <item x="6"/>
        <item x="3"/>
        <item x="2"/>
        <item x="19"/>
        <item x="26"/>
        <item x="15"/>
        <item x="20"/>
        <item x="12"/>
        <item x="37"/>
        <item x="23"/>
        <item x="44"/>
        <item x="0"/>
        <item x="1"/>
        <item x="47"/>
        <item t="default"/>
      </items>
    </pivotField>
    <pivotField compact="0" showAll="0">
      <items count="13">
        <item x="10"/>
        <item x="5"/>
        <item x="7"/>
        <item x="8"/>
        <item x="6"/>
        <item x="3"/>
        <item x="1"/>
        <item x="4"/>
        <item x="9"/>
        <item x="2"/>
        <item x="11"/>
        <item x="0"/>
        <item t="default"/>
      </items>
    </pivotField>
    <pivotField compact="0" showAll="0">
      <items count="5">
        <item x="2"/>
        <item x="1"/>
        <item x="3"/>
        <item x="0"/>
        <item t="default"/>
      </items>
    </pivotField>
    <pivotField compact="0" showAll="0">
      <items count="39">
        <item x="33"/>
        <item x="12"/>
        <item x="10"/>
        <item x="16"/>
        <item x="21"/>
        <item x="31"/>
        <item x="18"/>
        <item x="15"/>
        <item x="24"/>
        <item x="34"/>
        <item x="19"/>
        <item x="4"/>
        <item x="7"/>
        <item x="28"/>
        <item x="3"/>
        <item x="36"/>
        <item x="5"/>
        <item x="1"/>
        <item x="20"/>
        <item x="25"/>
        <item x="37"/>
        <item x="2"/>
        <item x="26"/>
        <item x="11"/>
        <item x="8"/>
        <item x="23"/>
        <item x="9"/>
        <item x="6"/>
        <item x="30"/>
        <item x="13"/>
        <item x="22"/>
        <item x="29"/>
        <item x="27"/>
        <item x="17"/>
        <item x="32"/>
        <item x="35"/>
        <item x="14"/>
        <item x="0"/>
        <item t="default"/>
      </items>
    </pivotField>
    <pivotField compact="0" showAll="0">
      <items count="6">
        <item x="1"/>
        <item x="2"/>
        <item x="0"/>
        <item x="3"/>
        <item x="4"/>
        <item t="default"/>
      </items>
    </pivotField>
    <pivotField compact="0" showAll="0">
      <items count="6">
        <item x="1"/>
        <item x="2"/>
        <item x="0"/>
        <item x="3"/>
        <item x="4"/>
        <item t="default"/>
      </items>
    </pivotField>
    <pivotField compact="0" showAll="0">
      <items count="3">
        <item x="0"/>
        <item x="1"/>
        <item t="default"/>
      </items>
    </pivotField>
    <pivotField compact="0" showAll="0">
      <items count="8">
        <item x="3"/>
        <item x="4"/>
        <item x="5"/>
        <item x="1"/>
        <item x="0"/>
        <item x="2"/>
        <item x="6"/>
        <item t="default"/>
      </items>
    </pivotField>
    <pivotField compact="0" showAll="0">
      <items count="22">
        <item x="3"/>
        <item x="2"/>
        <item x="1"/>
        <item x="4"/>
        <item x="5"/>
        <item x="6"/>
        <item x="8"/>
        <item x="9"/>
        <item x="10"/>
        <item x="7"/>
        <item x="12"/>
        <item x="14"/>
        <item x="13"/>
        <item x="15"/>
        <item x="16"/>
        <item x="11"/>
        <item x="17"/>
        <item x="18"/>
        <item x="19"/>
        <item x="20"/>
        <item x="0"/>
        <item t="default"/>
      </items>
    </pivotField>
    <pivotField compact="0" showAll="0">
      <items count="4">
        <item x="0"/>
        <item x="2"/>
        <item x="1"/>
        <item t="default"/>
      </items>
    </pivotField>
    <pivotField compact="0" showAll="0">
      <items count="25">
        <item x="13"/>
        <item x="8"/>
        <item x="16"/>
        <item x="15"/>
        <item x="18"/>
        <item x="20"/>
        <item x="22"/>
        <item x="14"/>
        <item x="3"/>
        <item x="21"/>
        <item x="12"/>
        <item x="10"/>
        <item x="0"/>
        <item x="11"/>
        <item x="4"/>
        <item x="19"/>
        <item x="7"/>
        <item x="9"/>
        <item x="1"/>
        <item x="5"/>
        <item x="17"/>
        <item x="2"/>
        <item x="6"/>
        <item x="23"/>
        <item t="default"/>
      </items>
    </pivotField>
    <pivotField compact="0" showAll="0">
      <items count="10">
        <item x="5"/>
        <item x="1"/>
        <item x="7"/>
        <item x="6"/>
        <item x="4"/>
        <item x="0"/>
        <item x="3"/>
        <item x="2"/>
        <item x="8"/>
        <item t="default"/>
      </items>
    </pivotField>
    <pivotField compact="0" showAll="0">
      <items count="3">
        <item x="0"/>
        <item x="1"/>
        <item t="default"/>
      </items>
    </pivotField>
    <pivotField compact="0" showAll="0">
      <items count="6">
        <item x="3"/>
        <item x="1"/>
        <item x="2"/>
        <item x="4"/>
        <item x="0"/>
        <item t="default"/>
      </items>
    </pivotField>
  </pivotFields>
  <rowFields count="1">
    <field x="3"/>
  </rowFields>
  <rowItems count="12">
    <i>
      <x/>
    </i>
    <i>
      <x v="1"/>
    </i>
    <i>
      <x v="2"/>
    </i>
    <i>
      <x v="3"/>
    </i>
    <i>
      <x v="4"/>
    </i>
    <i>
      <x v="5"/>
    </i>
    <i>
      <x v="6"/>
    </i>
    <i>
      <x v="7"/>
    </i>
    <i>
      <x v="8"/>
    </i>
    <i>
      <x v="9"/>
    </i>
    <i>
      <x v="10"/>
    </i>
    <i t="grand">
      <x/>
    </i>
  </rowItems>
  <colFields count="1">
    <field x="2"/>
  </colFields>
  <colItems count="4">
    <i>
      <x/>
    </i>
    <i>
      <x v="1"/>
    </i>
    <i>
      <x v="2"/>
    </i>
    <i t="grand">
      <x/>
    </i>
  </colItems>
  <pageFields count="1">
    <pageField fld="19"/>
  </pageFields>
  <dataFields count="1">
    <dataField name="平均值项:年龄" fld="16" subtotal="average" baseField="0" baseItem="0" numFmtId="178"/>
  </dataFields>
  <formats count="1">
    <format dxfId="0">
      <pivotArea type="all" dataOnly="0"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cmpd="sng">
          <a:noFill/>
        </a:ln>
      </a:spPr>
      <a:bodyPr vertOverflow="clip" horzOverflow="clip" wrap="none" rtlCol="0" anchor="t">
        <a:spAutoFit/>
      </a:bodyPr>
      <a:lstStyle>
        <a:defPPr algn="ctr">
          <a:defRPr lang="zh-CN" altLang="en-US" sz="1600" b="1">
            <a:solidFill>
              <a:schemeClr val="tx1"/>
            </a:solidFill>
            <a:effectLst>
              <a:outerShdw blurRad="38100" dist="19050" dir="2700000" algn="tl" rotWithShape="0">
                <a:schemeClr val="dk1">
                  <a:alpha val="40000"/>
                </a:schemeClr>
              </a:outerShdw>
            </a:effectLst>
          </a:defRPr>
        </a:defPPr>
      </a:lstStyle>
      <a:style>
        <a:lnRef idx="0">
          <a:scrgbClr r="0" g="0" b="0"/>
        </a:lnRef>
        <a:fillRef idx="0">
          <a:scrgbClr r="0" g="0" b="0"/>
        </a:fillRef>
        <a:effectRef idx="0">
          <a:scrgbClr r="0" g="0" b="0"/>
        </a:effectRef>
        <a:fontRef idx="minor">
          <a:schemeClr val="dk1"/>
        </a:fontRef>
      </a: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sheetPr>
  <dimension ref="A1:M14"/>
  <sheetViews>
    <sheetView showGridLines="0" workbookViewId="0">
      <selection activeCell="I12" sqref="I12"/>
    </sheetView>
  </sheetViews>
  <sheetFormatPr defaultColWidth="9" defaultRowHeight="20.15" customHeight="1"/>
  <cols>
    <col min="1" max="1" width="9" style="152"/>
    <col min="2" max="2" width="11" style="152" customWidth="1"/>
    <col min="3" max="4" width="9" style="152"/>
    <col min="5" max="5" width="11.3636363636364" style="152" customWidth="1"/>
    <col min="6" max="7" width="9" style="152"/>
    <col min="8" max="11" width="11.4545454545455" style="152" customWidth="1"/>
    <col min="12" max="12" width="2.90909090909091" style="153" customWidth="1"/>
    <col min="13" max="13" width="81.4545454545455" style="153" customWidth="1"/>
    <col min="14" max="16384" width="9" style="153"/>
  </cols>
  <sheetData>
    <row r="1" ht="37" customHeight="1" spans="1:11">
      <c r="A1" s="154" t="s">
        <v>0</v>
      </c>
      <c r="B1" s="154"/>
      <c r="C1" s="154"/>
      <c r="D1" s="154"/>
      <c r="E1" s="154"/>
      <c r="F1" s="154"/>
      <c r="G1" s="154"/>
      <c r="H1" s="154"/>
      <c r="I1" s="154"/>
      <c r="J1" s="154"/>
      <c r="K1" s="154"/>
    </row>
    <row r="2" customHeight="1" spans="1:13">
      <c r="A2" s="155" t="s">
        <v>1</v>
      </c>
      <c r="B2" s="155" t="s">
        <v>2</v>
      </c>
      <c r="C2" s="155" t="s">
        <v>3</v>
      </c>
      <c r="D2" s="155" t="s">
        <v>4</v>
      </c>
      <c r="E2" s="155" t="s">
        <v>5</v>
      </c>
      <c r="F2" s="155" t="s">
        <v>6</v>
      </c>
      <c r="G2" s="155" t="s">
        <v>7</v>
      </c>
      <c r="H2" s="155" t="s">
        <v>8</v>
      </c>
      <c r="I2" s="156" t="s">
        <v>9</v>
      </c>
      <c r="J2" s="156" t="s">
        <v>10</v>
      </c>
      <c r="K2" s="156" t="s">
        <v>11</v>
      </c>
      <c r="M2" s="157" t="s">
        <v>12</v>
      </c>
    </row>
    <row r="3" customHeight="1" spans="1:13">
      <c r="A3" s="156" t="s">
        <v>13</v>
      </c>
      <c r="B3" s="156" t="s">
        <v>14</v>
      </c>
      <c r="C3" s="156" t="s">
        <v>15</v>
      </c>
      <c r="D3" s="156" t="s">
        <v>16</v>
      </c>
      <c r="E3" s="156" t="s">
        <v>17</v>
      </c>
      <c r="F3" s="156" t="s">
        <v>18</v>
      </c>
      <c r="G3" s="156" t="s">
        <v>19</v>
      </c>
      <c r="H3" s="156" t="s">
        <v>20</v>
      </c>
      <c r="I3" s="156" t="s">
        <v>21</v>
      </c>
      <c r="J3" s="156" t="s">
        <v>21</v>
      </c>
      <c r="K3" s="156" t="s">
        <v>22</v>
      </c>
      <c r="M3" s="158" t="s">
        <v>23</v>
      </c>
    </row>
    <row r="4" customHeight="1" spans="1:13">
      <c r="A4" s="156" t="s">
        <v>24</v>
      </c>
      <c r="B4" s="156" t="s">
        <v>25</v>
      </c>
      <c r="C4" s="156" t="s">
        <v>26</v>
      </c>
      <c r="D4" s="156" t="s">
        <v>27</v>
      </c>
      <c r="E4" s="156" t="s">
        <v>28</v>
      </c>
      <c r="F4" s="156" t="s">
        <v>29</v>
      </c>
      <c r="G4" s="156" t="s">
        <v>30</v>
      </c>
      <c r="H4" s="156" t="s">
        <v>31</v>
      </c>
      <c r="I4" s="156" t="s">
        <v>32</v>
      </c>
      <c r="J4" s="156" t="s">
        <v>33</v>
      </c>
      <c r="K4" s="156" t="s">
        <v>34</v>
      </c>
      <c r="M4" s="158" t="s">
        <v>35</v>
      </c>
    </row>
    <row r="5" customHeight="1" spans="1:13">
      <c r="A5" s="156"/>
      <c r="B5" s="156" t="s">
        <v>36</v>
      </c>
      <c r="C5" s="156" t="s">
        <v>37</v>
      </c>
      <c r="D5" s="156" t="s">
        <v>38</v>
      </c>
      <c r="E5" s="156" t="s">
        <v>39</v>
      </c>
      <c r="F5" s="156" t="s">
        <v>40</v>
      </c>
      <c r="G5" s="156" t="s">
        <v>41</v>
      </c>
      <c r="H5" s="156" t="s">
        <v>42</v>
      </c>
      <c r="I5" s="156" t="s">
        <v>43</v>
      </c>
      <c r="J5" s="156" t="s">
        <v>44</v>
      </c>
      <c r="K5" s="156" t="s">
        <v>45</v>
      </c>
      <c r="M5" s="158" t="s">
        <v>46</v>
      </c>
    </row>
    <row r="6" customHeight="1" spans="1:13">
      <c r="A6" s="156"/>
      <c r="B6" s="156" t="s">
        <v>47</v>
      </c>
      <c r="C6" s="156" t="s">
        <v>48</v>
      </c>
      <c r="D6" s="156" t="s">
        <v>49</v>
      </c>
      <c r="E6" s="156" t="s">
        <v>50</v>
      </c>
      <c r="F6" s="156" t="s">
        <v>51</v>
      </c>
      <c r="G6" s="156"/>
      <c r="H6" s="156"/>
      <c r="I6" s="156" t="s">
        <v>52</v>
      </c>
      <c r="J6" s="156" t="s">
        <v>53</v>
      </c>
      <c r="K6" s="156" t="s">
        <v>54</v>
      </c>
      <c r="M6" s="158" t="s">
        <v>55</v>
      </c>
    </row>
    <row r="7" customHeight="1" spans="1:13">
      <c r="A7" s="156"/>
      <c r="B7" s="156" t="s">
        <v>56</v>
      </c>
      <c r="C7" s="156" t="s">
        <v>57</v>
      </c>
      <c r="D7" s="156"/>
      <c r="E7" s="156" t="s">
        <v>58</v>
      </c>
      <c r="F7" s="156" t="s">
        <v>59</v>
      </c>
      <c r="G7" s="156"/>
      <c r="H7" s="156"/>
      <c r="I7" s="156" t="s">
        <v>60</v>
      </c>
      <c r="J7" s="156"/>
      <c r="K7" s="156" t="s">
        <v>61</v>
      </c>
      <c r="M7" s="158" t="s">
        <v>62</v>
      </c>
    </row>
    <row r="8" customHeight="1" spans="1:13">
      <c r="A8" s="156"/>
      <c r="B8" s="156" t="s">
        <v>63</v>
      </c>
      <c r="C8" s="156" t="s">
        <v>64</v>
      </c>
      <c r="D8" s="156"/>
      <c r="E8" s="156" t="s">
        <v>65</v>
      </c>
      <c r="F8" s="156" t="s">
        <v>66</v>
      </c>
      <c r="G8" s="156"/>
      <c r="H8" s="156"/>
      <c r="I8" s="156" t="s">
        <v>67</v>
      </c>
      <c r="J8" s="156"/>
      <c r="K8" s="156" t="s">
        <v>68</v>
      </c>
      <c r="M8" s="158" t="s">
        <v>69</v>
      </c>
    </row>
    <row r="9" customHeight="1" spans="1:13">
      <c r="A9" s="156"/>
      <c r="B9" s="156" t="s">
        <v>70</v>
      </c>
      <c r="C9" s="156" t="s">
        <v>71</v>
      </c>
      <c r="D9" s="156"/>
      <c r="E9" s="156" t="s">
        <v>72</v>
      </c>
      <c r="F9" s="156" t="s">
        <v>73</v>
      </c>
      <c r="G9" s="156"/>
      <c r="H9" s="156"/>
      <c r="I9" s="156"/>
      <c r="J9" s="156"/>
      <c r="K9" s="156"/>
      <c r="M9" s="159" t="s">
        <v>74</v>
      </c>
    </row>
    <row r="10" customHeight="1" spans="1:11">
      <c r="A10" s="156"/>
      <c r="B10" s="156" t="s">
        <v>75</v>
      </c>
      <c r="C10" s="156" t="s">
        <v>76</v>
      </c>
      <c r="D10" s="156"/>
      <c r="E10" s="156" t="s">
        <v>77</v>
      </c>
      <c r="F10" s="156" t="s">
        <v>78</v>
      </c>
      <c r="G10" s="156"/>
      <c r="H10" s="156"/>
      <c r="I10" s="156"/>
      <c r="J10" s="156"/>
      <c r="K10" s="156"/>
    </row>
    <row r="11" customHeight="1" spans="1:11">
      <c r="A11" s="156"/>
      <c r="B11" s="156" t="s">
        <v>79</v>
      </c>
      <c r="C11" s="156" t="s">
        <v>80</v>
      </c>
      <c r="D11" s="156"/>
      <c r="E11" s="156" t="s">
        <v>81</v>
      </c>
      <c r="F11" s="156"/>
      <c r="G11" s="156"/>
      <c r="H11" s="156"/>
      <c r="I11" s="156"/>
      <c r="J11" s="156"/>
      <c r="K11" s="156"/>
    </row>
    <row r="12" customHeight="1" spans="5:5">
      <c r="E12" s="156" t="s">
        <v>82</v>
      </c>
    </row>
    <row r="13" customHeight="1" spans="5:5">
      <c r="E13" s="152" t="s">
        <v>83</v>
      </c>
    </row>
    <row r="14" customHeight="1" spans="5:5">
      <c r="E14" s="152" t="s">
        <v>84</v>
      </c>
    </row>
  </sheetData>
  <autoFilter ref="A2:H14">
    <extLst/>
  </autoFilter>
  <mergeCells count="1">
    <mergeCell ref="A1:H1"/>
  </mergeCells>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M52"/>
  <sheetViews>
    <sheetView tabSelected="1" zoomScale="115" zoomScaleNormal="115" workbookViewId="0">
      <pane xSplit="2" ySplit="1" topLeftCell="C32" activePane="bottomRight" state="frozen"/>
      <selection/>
      <selection pane="topRight"/>
      <selection pane="bottomLeft"/>
      <selection pane="bottomRight" activeCell="AF56" sqref="AF56"/>
    </sheetView>
  </sheetViews>
  <sheetFormatPr defaultColWidth="8.72727272727273" defaultRowHeight="9.5"/>
  <cols>
    <col min="1" max="1" width="3.72727272727273" style="12" customWidth="1"/>
    <col min="2" max="2" width="5.72727272727273" style="12" customWidth="1"/>
    <col min="3" max="3" width="2.81818181818182" style="12" customWidth="1"/>
    <col min="4" max="4" width="8.63636363636364" style="12" customWidth="1"/>
    <col min="5" max="5" width="10.1818181818182" style="12" customWidth="1"/>
    <col min="6" max="6" width="5.72727272727273" style="12" customWidth="1"/>
    <col min="7" max="7" width="8.63636363636364" style="12" customWidth="1"/>
    <col min="8" max="8" width="5.72727272727273" style="12" customWidth="1"/>
    <col min="9" max="9" width="3.72727272727273" style="12" customWidth="1"/>
    <col min="10" max="10" width="3.81818181818182" style="12" customWidth="1"/>
    <col min="11" max="11" width="2.18181818181818" style="12" customWidth="1"/>
    <col min="12" max="12" width="8.63636363636364" style="12" customWidth="1"/>
    <col min="13" max="13" width="5.72727272727273" style="12" customWidth="1"/>
    <col min="14" max="14" width="8.63636363636364" style="12" customWidth="1"/>
    <col min="15" max="15" width="15.0909090909091" style="12" customWidth="1"/>
    <col min="16" max="16" width="8.63636363636364" style="12" customWidth="1"/>
    <col min="17" max="17" width="2.81818181818182" style="12" customWidth="1"/>
    <col min="18" max="18" width="5.72727272727273" style="12" customWidth="1"/>
    <col min="19" max="19" width="46.1818181818182" style="12" customWidth="1"/>
    <col min="20" max="20" width="4.27272727272727" style="12" customWidth="1"/>
    <col min="21" max="21" width="21.6363636363636" style="12" customWidth="1"/>
    <col min="22" max="22" width="15.0909090909091" style="12" customWidth="1"/>
    <col min="23" max="23" width="4.27272727272727" style="12" customWidth="1"/>
    <col min="24" max="25" width="5.27272727272727" style="12" customWidth="1"/>
    <col min="26" max="26" width="9.36363636363636" style="12" customWidth="1"/>
    <col min="27" max="27" width="9.90909090909091" style="12" customWidth="1"/>
    <col min="28" max="28" width="7.18181818181818" style="12" customWidth="1"/>
    <col min="29" max="29" width="9.90909090909091" style="12" customWidth="1"/>
    <col min="30" max="30" width="15.0909090909091" style="12" customWidth="1"/>
    <col min="31" max="33" width="7.18181818181818" style="12" customWidth="1"/>
    <col min="34" max="34" width="10.1818181818182" style="12" customWidth="1"/>
    <col min="35" max="35" width="6.81818181818182" style="12" customWidth="1"/>
    <col min="36" max="36" width="37.1818181818182" style="12" customWidth="1"/>
    <col min="37" max="37" width="15.0909090909091" style="12" customWidth="1"/>
    <col min="38" max="38" width="7.90909090909091" style="12" customWidth="1"/>
    <col min="39" max="39" width="5.27272727272727" style="12" customWidth="1"/>
    <col min="40" max="16384" width="8.72727272727273" style="12"/>
  </cols>
  <sheetData>
    <row r="1" s="11" customFormat="1" ht="17" customHeight="1" spans="1:39">
      <c r="A1" s="14" t="s">
        <v>85</v>
      </c>
      <c r="B1" s="14" t="s">
        <v>86</v>
      </c>
      <c r="C1" s="14" t="s">
        <v>1</v>
      </c>
      <c r="D1" s="14" t="s">
        <v>87</v>
      </c>
      <c r="E1" s="14" t="s">
        <v>2</v>
      </c>
      <c r="F1" s="14" t="s">
        <v>3</v>
      </c>
      <c r="G1" s="14" t="s">
        <v>88</v>
      </c>
      <c r="H1" s="14" t="s">
        <v>89</v>
      </c>
      <c r="I1" s="27" t="s">
        <v>90</v>
      </c>
      <c r="J1" s="27" t="s">
        <v>91</v>
      </c>
      <c r="K1" s="27" t="s">
        <v>92</v>
      </c>
      <c r="L1" s="27" t="s">
        <v>93</v>
      </c>
      <c r="M1" s="27" t="s">
        <v>94</v>
      </c>
      <c r="N1" s="27" t="s">
        <v>95</v>
      </c>
      <c r="O1" s="28" t="s">
        <v>96</v>
      </c>
      <c r="P1" s="29" t="s">
        <v>97</v>
      </c>
      <c r="Q1" s="14" t="s">
        <v>98</v>
      </c>
      <c r="R1" s="14" t="s">
        <v>99</v>
      </c>
      <c r="S1" s="14" t="s">
        <v>100</v>
      </c>
      <c r="T1" s="14" t="s">
        <v>4</v>
      </c>
      <c r="U1" s="14" t="s">
        <v>101</v>
      </c>
      <c r="V1" s="14" t="s">
        <v>5</v>
      </c>
      <c r="W1" s="14" t="s">
        <v>6</v>
      </c>
      <c r="X1" s="14" t="s">
        <v>7</v>
      </c>
      <c r="Y1" s="14" t="s">
        <v>8</v>
      </c>
      <c r="Z1" s="14" t="s">
        <v>102</v>
      </c>
      <c r="AA1" s="14" t="s">
        <v>103</v>
      </c>
      <c r="AB1" s="14" t="s">
        <v>11</v>
      </c>
      <c r="AC1" s="14" t="s">
        <v>104</v>
      </c>
      <c r="AD1" s="14" t="s">
        <v>105</v>
      </c>
      <c r="AE1" s="14" t="s">
        <v>106</v>
      </c>
      <c r="AF1" s="14" t="s">
        <v>10</v>
      </c>
      <c r="AG1" s="14" t="s">
        <v>107</v>
      </c>
      <c r="AH1" s="50" t="s">
        <v>108</v>
      </c>
      <c r="AI1" s="14" t="s">
        <v>109</v>
      </c>
      <c r="AJ1" s="14" t="s">
        <v>110</v>
      </c>
      <c r="AK1" s="14" t="s">
        <v>111</v>
      </c>
      <c r="AL1" s="14" t="s">
        <v>112</v>
      </c>
      <c r="AM1" s="14" t="s">
        <v>113</v>
      </c>
    </row>
    <row r="2" spans="1:39">
      <c r="A2" s="15" t="s">
        <v>114</v>
      </c>
      <c r="B2" s="16" t="s">
        <v>115</v>
      </c>
      <c r="C2" s="16" t="s">
        <v>13</v>
      </c>
      <c r="D2" s="16" t="s">
        <v>116</v>
      </c>
      <c r="E2" s="16"/>
      <c r="F2" s="16" t="s">
        <v>15</v>
      </c>
      <c r="G2" s="17">
        <v>39264</v>
      </c>
      <c r="H2" s="160" t="s">
        <v>117</v>
      </c>
      <c r="I2" s="30">
        <f ca="1" t="shared" ref="I2:I34" si="0">IF(G2="","",DATEDIF(G2,TODAY(),"Y"))</f>
        <v>14</v>
      </c>
      <c r="J2" s="30">
        <f ca="1">IF(G2="","",DATEDIF(G2,TODAY(),"m"))</f>
        <v>171</v>
      </c>
      <c r="K2" s="30">
        <v>3</v>
      </c>
      <c r="L2" s="17">
        <v>39264</v>
      </c>
      <c r="M2" s="30" t="s">
        <v>118</v>
      </c>
      <c r="N2" s="17" t="str">
        <f t="shared" ref="N2:N34" si="1">IFERROR(IF(M2="无固定期限","",DATE(YEAR(L2)+M2,MONTH(L2),DAY(L2)-1)),"")</f>
        <v/>
      </c>
      <c r="O2" s="160" t="s">
        <v>119</v>
      </c>
      <c r="P2" s="31">
        <f t="shared" ref="P2:P34" si="2">IF(O2="","",VALUE(MID(O2,7,4)&amp;"/"&amp;MID(O2,11,2)&amp;"/"&amp;MID(O2,13,2)))</f>
        <v>26005</v>
      </c>
      <c r="Q2" s="16">
        <f ca="1" t="shared" ref="Q2:Q34" si="3">IF(O2="","",YEAR(TODAY())-MID(O2,7,4))</f>
        <v>50</v>
      </c>
      <c r="R2" s="16" t="s">
        <v>120</v>
      </c>
      <c r="S2" s="16" t="s">
        <v>121</v>
      </c>
      <c r="T2" s="43" t="s">
        <v>16</v>
      </c>
      <c r="U2" s="16" t="s">
        <v>122</v>
      </c>
      <c r="V2" s="16" t="s">
        <v>28</v>
      </c>
      <c r="W2" s="16" t="s">
        <v>123</v>
      </c>
      <c r="X2" s="16" t="s">
        <v>19</v>
      </c>
      <c r="Y2" s="16" t="s">
        <v>42</v>
      </c>
      <c r="Z2" s="16">
        <v>18911280030</v>
      </c>
      <c r="AA2" s="16"/>
      <c r="AB2" s="16"/>
      <c r="AC2" s="16"/>
      <c r="AD2" s="16" t="s">
        <v>124</v>
      </c>
      <c r="AE2" s="16" t="s">
        <v>125</v>
      </c>
      <c r="AF2" s="16" t="s">
        <v>126</v>
      </c>
      <c r="AG2" s="16" t="s">
        <v>21</v>
      </c>
      <c r="AH2" s="51"/>
      <c r="AI2" s="16" t="s">
        <v>127</v>
      </c>
      <c r="AJ2" s="16" t="s">
        <v>128</v>
      </c>
      <c r="AK2" s="16" t="s">
        <v>128</v>
      </c>
      <c r="AL2" s="16" t="s">
        <v>129</v>
      </c>
      <c r="AM2" s="16"/>
    </row>
    <row r="3" spans="1:39">
      <c r="A3" s="15" t="s">
        <v>130</v>
      </c>
      <c r="B3" s="16" t="s">
        <v>131</v>
      </c>
      <c r="C3" s="16" t="s">
        <v>24</v>
      </c>
      <c r="D3" s="16" t="s">
        <v>75</v>
      </c>
      <c r="E3" s="16"/>
      <c r="F3" s="16" t="s">
        <v>37</v>
      </c>
      <c r="G3" s="17">
        <v>39264</v>
      </c>
      <c r="H3" s="160" t="s">
        <v>132</v>
      </c>
      <c r="I3" s="30">
        <f ca="1" t="shared" si="0"/>
        <v>14</v>
      </c>
      <c r="J3" s="30">
        <f ca="1" t="shared" ref="J3:J34" si="4">IF(G3="","",DATEDIF(G3,TODAY(),"m"))</f>
        <v>171</v>
      </c>
      <c r="K3" s="30">
        <v>3</v>
      </c>
      <c r="L3" s="17">
        <v>39264</v>
      </c>
      <c r="M3" s="30" t="s">
        <v>118</v>
      </c>
      <c r="N3" s="17" t="str">
        <f t="shared" si="1"/>
        <v/>
      </c>
      <c r="O3" s="15" t="s">
        <v>133</v>
      </c>
      <c r="P3" s="31">
        <f t="shared" si="2"/>
        <v>28083</v>
      </c>
      <c r="Q3" s="16">
        <f ca="1" t="shared" si="3"/>
        <v>45</v>
      </c>
      <c r="R3" s="16" t="s">
        <v>120</v>
      </c>
      <c r="S3" s="16" t="s">
        <v>134</v>
      </c>
      <c r="T3" s="43" t="s">
        <v>16</v>
      </c>
      <c r="U3" s="16"/>
      <c r="V3" s="16"/>
      <c r="W3" s="16" t="s">
        <v>123</v>
      </c>
      <c r="X3" s="16" t="s">
        <v>19</v>
      </c>
      <c r="Y3" s="16" t="s">
        <v>42</v>
      </c>
      <c r="Z3" s="16" t="s">
        <v>135</v>
      </c>
      <c r="AA3" s="16"/>
      <c r="AB3" s="16"/>
      <c r="AC3" s="16"/>
      <c r="AD3" s="16" t="s">
        <v>124</v>
      </c>
      <c r="AE3" s="16" t="s">
        <v>125</v>
      </c>
      <c r="AF3" s="16" t="s">
        <v>126</v>
      </c>
      <c r="AG3" s="16" t="s">
        <v>21</v>
      </c>
      <c r="AH3" s="51"/>
      <c r="AI3" s="16"/>
      <c r="AJ3" s="16" t="s">
        <v>128</v>
      </c>
      <c r="AK3" s="16" t="s">
        <v>128</v>
      </c>
      <c r="AL3" s="16" t="s">
        <v>129</v>
      </c>
      <c r="AM3" s="16"/>
    </row>
    <row r="4" spans="1:39">
      <c r="A4" s="15" t="s">
        <v>136</v>
      </c>
      <c r="B4" s="16" t="s">
        <v>137</v>
      </c>
      <c r="C4" s="16" t="s">
        <v>13</v>
      </c>
      <c r="D4" s="16" t="s">
        <v>36</v>
      </c>
      <c r="E4" s="16"/>
      <c r="F4" s="16" t="s">
        <v>48</v>
      </c>
      <c r="G4" s="17">
        <v>39541</v>
      </c>
      <c r="H4" s="160" t="s">
        <v>138</v>
      </c>
      <c r="I4" s="30">
        <f ca="1" t="shared" si="0"/>
        <v>13</v>
      </c>
      <c r="J4" s="30">
        <f ca="1" t="shared" si="4"/>
        <v>162</v>
      </c>
      <c r="K4" s="30">
        <v>2</v>
      </c>
      <c r="L4" s="17">
        <v>43466</v>
      </c>
      <c r="M4" s="30">
        <v>3</v>
      </c>
      <c r="N4" s="17">
        <f t="shared" si="1"/>
        <v>44561</v>
      </c>
      <c r="O4" s="160" t="s">
        <v>139</v>
      </c>
      <c r="P4" s="31">
        <f t="shared" si="2"/>
        <v>29847</v>
      </c>
      <c r="Q4" s="16">
        <f ca="1" t="shared" si="3"/>
        <v>40</v>
      </c>
      <c r="R4" s="16" t="s">
        <v>120</v>
      </c>
      <c r="S4" s="16" t="s">
        <v>140</v>
      </c>
      <c r="T4" s="43" t="s">
        <v>16</v>
      </c>
      <c r="U4" s="16" t="s">
        <v>141</v>
      </c>
      <c r="V4" s="16" t="s">
        <v>72</v>
      </c>
      <c r="W4" s="16" t="s">
        <v>123</v>
      </c>
      <c r="X4" s="16" t="s">
        <v>19</v>
      </c>
      <c r="Y4" s="16" t="s">
        <v>42</v>
      </c>
      <c r="Z4" s="16">
        <v>18001317822</v>
      </c>
      <c r="AA4" s="16"/>
      <c r="AB4" s="16"/>
      <c r="AC4" s="16">
        <v>13974069032</v>
      </c>
      <c r="AD4" s="16" t="s">
        <v>142</v>
      </c>
      <c r="AE4" s="16" t="s">
        <v>125</v>
      </c>
      <c r="AF4" s="16" t="s">
        <v>126</v>
      </c>
      <c r="AG4" s="16" t="s">
        <v>21</v>
      </c>
      <c r="AH4" s="51"/>
      <c r="AI4" s="16"/>
      <c r="AJ4" s="16" t="s">
        <v>143</v>
      </c>
      <c r="AK4" s="16" t="s">
        <v>144</v>
      </c>
      <c r="AL4" s="16" t="s">
        <v>129</v>
      </c>
      <c r="AM4" s="16" t="s">
        <v>145</v>
      </c>
    </row>
    <row r="5" spans="1:39">
      <c r="A5" s="15" t="s">
        <v>146</v>
      </c>
      <c r="B5" s="16" t="s">
        <v>147</v>
      </c>
      <c r="C5" s="16" t="s">
        <v>24</v>
      </c>
      <c r="D5" s="16" t="s">
        <v>148</v>
      </c>
      <c r="E5" s="16"/>
      <c r="F5" s="16" t="s">
        <v>64</v>
      </c>
      <c r="G5" s="17">
        <v>40330</v>
      </c>
      <c r="H5" s="15">
        <v>100601</v>
      </c>
      <c r="I5" s="30">
        <f ca="1" t="shared" si="0"/>
        <v>11</v>
      </c>
      <c r="J5" s="30">
        <f ca="1" t="shared" si="4"/>
        <v>136</v>
      </c>
      <c r="K5" s="30">
        <v>2</v>
      </c>
      <c r="L5" s="17">
        <v>43100</v>
      </c>
      <c r="M5" s="30">
        <v>3</v>
      </c>
      <c r="N5" s="17">
        <f t="shared" si="1"/>
        <v>44195</v>
      </c>
      <c r="O5" s="160" t="s">
        <v>149</v>
      </c>
      <c r="P5" s="31">
        <f t="shared" si="2"/>
        <v>26978</v>
      </c>
      <c r="Q5" s="16">
        <f ca="1" t="shared" si="3"/>
        <v>48</v>
      </c>
      <c r="R5" s="16" t="s">
        <v>120</v>
      </c>
      <c r="S5" s="16" t="s">
        <v>150</v>
      </c>
      <c r="T5" s="43" t="s">
        <v>16</v>
      </c>
      <c r="U5" s="16"/>
      <c r="V5" s="16"/>
      <c r="W5" s="16" t="s">
        <v>73</v>
      </c>
      <c r="X5" s="16" t="s">
        <v>19</v>
      </c>
      <c r="Y5" s="16" t="s">
        <v>42</v>
      </c>
      <c r="Z5" s="16">
        <v>18001317819</v>
      </c>
      <c r="AA5" s="16"/>
      <c r="AB5" s="16"/>
      <c r="AC5" s="16"/>
      <c r="AD5" s="16" t="s">
        <v>142</v>
      </c>
      <c r="AE5" s="16" t="s">
        <v>125</v>
      </c>
      <c r="AF5" s="16" t="s">
        <v>126</v>
      </c>
      <c r="AG5" s="16" t="s">
        <v>21</v>
      </c>
      <c r="AH5" s="51"/>
      <c r="AI5" s="16"/>
      <c r="AJ5" s="16" t="s">
        <v>151</v>
      </c>
      <c r="AK5" s="16" t="s">
        <v>152</v>
      </c>
      <c r="AL5" s="16" t="s">
        <v>129</v>
      </c>
      <c r="AM5" s="16" t="s">
        <v>153</v>
      </c>
    </row>
    <row r="6" spans="1:39">
      <c r="A6" s="15" t="s">
        <v>154</v>
      </c>
      <c r="B6" s="16" t="s">
        <v>155</v>
      </c>
      <c r="C6" s="16" t="s">
        <v>13</v>
      </c>
      <c r="D6" s="16" t="s">
        <v>79</v>
      </c>
      <c r="E6" s="16"/>
      <c r="F6" s="16" t="s">
        <v>48</v>
      </c>
      <c r="G6" s="17">
        <v>42217</v>
      </c>
      <c r="H6" s="15">
        <v>150801</v>
      </c>
      <c r="I6" s="30">
        <f ca="1" t="shared" si="0"/>
        <v>6</v>
      </c>
      <c r="J6" s="30">
        <f ca="1" t="shared" si="4"/>
        <v>74</v>
      </c>
      <c r="K6" s="30">
        <v>2</v>
      </c>
      <c r="L6" s="17">
        <v>43647</v>
      </c>
      <c r="M6" s="30">
        <v>3</v>
      </c>
      <c r="N6" s="17">
        <f t="shared" si="1"/>
        <v>44742</v>
      </c>
      <c r="O6" s="160" t="s">
        <v>156</v>
      </c>
      <c r="P6" s="31">
        <f t="shared" si="2"/>
        <v>34169</v>
      </c>
      <c r="Q6" s="16">
        <f ca="1" t="shared" si="3"/>
        <v>28</v>
      </c>
      <c r="R6" s="16" t="s">
        <v>120</v>
      </c>
      <c r="S6" s="16" t="s">
        <v>157</v>
      </c>
      <c r="T6" s="43" t="s">
        <v>16</v>
      </c>
      <c r="U6" s="16" t="s">
        <v>158</v>
      </c>
      <c r="V6" s="16" t="s">
        <v>50</v>
      </c>
      <c r="W6" s="16" t="s">
        <v>40</v>
      </c>
      <c r="X6" s="16" t="s">
        <v>30</v>
      </c>
      <c r="Y6" s="16" t="s">
        <v>20</v>
      </c>
      <c r="Z6" s="16">
        <v>15321577428</v>
      </c>
      <c r="AA6" s="16"/>
      <c r="AB6" s="16"/>
      <c r="AC6" s="16"/>
      <c r="AD6" s="16" t="s">
        <v>142</v>
      </c>
      <c r="AE6" s="16" t="s">
        <v>125</v>
      </c>
      <c r="AF6" s="16" t="s">
        <v>126</v>
      </c>
      <c r="AG6" s="16" t="s">
        <v>21</v>
      </c>
      <c r="AH6" s="51"/>
      <c r="AI6" s="16"/>
      <c r="AJ6" s="16" t="s">
        <v>159</v>
      </c>
      <c r="AK6" s="16" t="s">
        <v>152</v>
      </c>
      <c r="AL6" s="16" t="s">
        <v>129</v>
      </c>
      <c r="AM6" s="16"/>
    </row>
    <row r="7" spans="1:39">
      <c r="A7" s="15" t="s">
        <v>160</v>
      </c>
      <c r="B7" s="16" t="s">
        <v>161</v>
      </c>
      <c r="C7" s="16" t="s">
        <v>13</v>
      </c>
      <c r="D7" s="16" t="s">
        <v>162</v>
      </c>
      <c r="E7" s="16" t="s">
        <v>163</v>
      </c>
      <c r="F7" s="16" t="s">
        <v>71</v>
      </c>
      <c r="G7" s="17">
        <v>42449</v>
      </c>
      <c r="H7" s="15">
        <v>160301</v>
      </c>
      <c r="I7" s="30">
        <f ca="1" t="shared" si="0"/>
        <v>5</v>
      </c>
      <c r="J7" s="30">
        <f ca="1" t="shared" si="4"/>
        <v>67</v>
      </c>
      <c r="K7" s="30">
        <v>2</v>
      </c>
      <c r="L7" s="17">
        <v>43466</v>
      </c>
      <c r="M7" s="30">
        <v>3</v>
      </c>
      <c r="N7" s="17">
        <f t="shared" si="1"/>
        <v>44561</v>
      </c>
      <c r="O7" s="15" t="s">
        <v>164</v>
      </c>
      <c r="P7" s="31">
        <f t="shared" si="2"/>
        <v>31919</v>
      </c>
      <c r="Q7" s="16">
        <f ca="1" t="shared" si="3"/>
        <v>34</v>
      </c>
      <c r="R7" s="16" t="s">
        <v>165</v>
      </c>
      <c r="S7" s="16" t="s">
        <v>166</v>
      </c>
      <c r="T7" s="43" t="s">
        <v>16</v>
      </c>
      <c r="U7" s="16" t="s">
        <v>167</v>
      </c>
      <c r="V7" s="16" t="s">
        <v>168</v>
      </c>
      <c r="W7" s="16" t="s">
        <v>66</v>
      </c>
      <c r="X7" s="16" t="s">
        <v>30</v>
      </c>
      <c r="Y7" s="16" t="s">
        <v>42</v>
      </c>
      <c r="Z7" s="48">
        <v>17610157262</v>
      </c>
      <c r="AA7" s="16"/>
      <c r="AB7" s="16"/>
      <c r="AC7" s="16">
        <v>15801607084</v>
      </c>
      <c r="AD7" s="16" t="s">
        <v>142</v>
      </c>
      <c r="AE7" s="16" t="s">
        <v>169</v>
      </c>
      <c r="AF7" s="16" t="s">
        <v>170</v>
      </c>
      <c r="AG7" s="16" t="s">
        <v>170</v>
      </c>
      <c r="AH7" s="51"/>
      <c r="AI7" s="16"/>
      <c r="AJ7" s="16" t="s">
        <v>127</v>
      </c>
      <c r="AK7" s="16" t="s">
        <v>127</v>
      </c>
      <c r="AL7" s="16" t="s">
        <v>129</v>
      </c>
      <c r="AM7" s="16"/>
    </row>
    <row r="8" spans="1:39">
      <c r="A8" s="15" t="s">
        <v>171</v>
      </c>
      <c r="B8" s="16" t="s">
        <v>172</v>
      </c>
      <c r="C8" s="16" t="s">
        <v>13</v>
      </c>
      <c r="D8" s="16" t="s">
        <v>36</v>
      </c>
      <c r="E8" s="16"/>
      <c r="F8" s="16" t="s">
        <v>48</v>
      </c>
      <c r="G8" s="17">
        <v>42726</v>
      </c>
      <c r="H8" s="15">
        <v>161201</v>
      </c>
      <c r="I8" s="30">
        <f ca="1" t="shared" si="0"/>
        <v>4</v>
      </c>
      <c r="J8" s="30">
        <f ca="1" t="shared" si="4"/>
        <v>58</v>
      </c>
      <c r="K8" s="30">
        <v>2</v>
      </c>
      <c r="L8" s="17">
        <v>43466</v>
      </c>
      <c r="M8" s="30">
        <v>3</v>
      </c>
      <c r="N8" s="17">
        <f t="shared" si="1"/>
        <v>44561</v>
      </c>
      <c r="O8" s="160" t="s">
        <v>173</v>
      </c>
      <c r="P8" s="31">
        <f t="shared" si="2"/>
        <v>31420</v>
      </c>
      <c r="Q8" s="16">
        <f ca="1" t="shared" si="3"/>
        <v>35</v>
      </c>
      <c r="R8" s="16" t="s">
        <v>174</v>
      </c>
      <c r="S8" s="16" t="s">
        <v>175</v>
      </c>
      <c r="T8" s="43" t="s">
        <v>16</v>
      </c>
      <c r="U8" s="16" t="s">
        <v>176</v>
      </c>
      <c r="V8" s="16"/>
      <c r="W8" s="16" t="s">
        <v>73</v>
      </c>
      <c r="X8" s="16" t="s">
        <v>19</v>
      </c>
      <c r="Y8" s="16" t="s">
        <v>42</v>
      </c>
      <c r="Z8" s="16">
        <v>17777859609</v>
      </c>
      <c r="AA8" s="16"/>
      <c r="AB8" s="16"/>
      <c r="AC8" s="16"/>
      <c r="AD8" s="16" t="s">
        <v>142</v>
      </c>
      <c r="AE8" s="16" t="s">
        <v>125</v>
      </c>
      <c r="AF8" s="16" t="s">
        <v>126</v>
      </c>
      <c r="AG8" s="16" t="s">
        <v>21</v>
      </c>
      <c r="AH8" s="51"/>
      <c r="AI8" s="16"/>
      <c r="AJ8" s="16" t="s">
        <v>127</v>
      </c>
      <c r="AK8" s="16" t="s">
        <v>127</v>
      </c>
      <c r="AL8" s="16" t="s">
        <v>129</v>
      </c>
      <c r="AM8" s="16"/>
    </row>
    <row r="9" spans="1:39">
      <c r="A9" s="15" t="s">
        <v>177</v>
      </c>
      <c r="B9" s="16" t="s">
        <v>178</v>
      </c>
      <c r="C9" s="16" t="s">
        <v>13</v>
      </c>
      <c r="D9" s="16" t="s">
        <v>162</v>
      </c>
      <c r="E9" s="16" t="s">
        <v>163</v>
      </c>
      <c r="F9" s="16" t="s">
        <v>64</v>
      </c>
      <c r="G9" s="17">
        <v>42774</v>
      </c>
      <c r="H9" s="15">
        <v>170201</v>
      </c>
      <c r="I9" s="30">
        <f ca="1" t="shared" si="0"/>
        <v>4</v>
      </c>
      <c r="J9" s="30">
        <f ca="1" t="shared" si="4"/>
        <v>56</v>
      </c>
      <c r="K9" s="30">
        <v>2</v>
      </c>
      <c r="L9" s="17">
        <v>43466</v>
      </c>
      <c r="M9" s="30">
        <v>3</v>
      </c>
      <c r="N9" s="17">
        <f t="shared" si="1"/>
        <v>44561</v>
      </c>
      <c r="O9" s="160" t="s">
        <v>179</v>
      </c>
      <c r="P9" s="31">
        <f t="shared" si="2"/>
        <v>31566</v>
      </c>
      <c r="Q9" s="16">
        <f ca="1" t="shared" si="3"/>
        <v>35</v>
      </c>
      <c r="R9" s="16" t="s">
        <v>174</v>
      </c>
      <c r="S9" s="16" t="s">
        <v>180</v>
      </c>
      <c r="T9" s="43" t="s">
        <v>16</v>
      </c>
      <c r="U9" s="16"/>
      <c r="V9" s="16"/>
      <c r="W9" s="16" t="s">
        <v>73</v>
      </c>
      <c r="X9" s="16" t="s">
        <v>19</v>
      </c>
      <c r="Y9" s="16" t="s">
        <v>42</v>
      </c>
      <c r="Z9" s="16">
        <v>13522603310</v>
      </c>
      <c r="AA9" s="16"/>
      <c r="AB9" s="16"/>
      <c r="AC9" s="16">
        <v>13722265690</v>
      </c>
      <c r="AD9" s="16" t="s">
        <v>142</v>
      </c>
      <c r="AE9" s="16" t="s">
        <v>169</v>
      </c>
      <c r="AF9" s="16" t="s">
        <v>170</v>
      </c>
      <c r="AG9" s="16" t="s">
        <v>170</v>
      </c>
      <c r="AH9" s="51"/>
      <c r="AI9" s="16"/>
      <c r="AJ9" s="16" t="s">
        <v>127</v>
      </c>
      <c r="AK9" s="16" t="s">
        <v>127</v>
      </c>
      <c r="AL9" s="16" t="s">
        <v>129</v>
      </c>
      <c r="AM9" s="16"/>
    </row>
    <row r="10" spans="1:39">
      <c r="A10" s="15" t="s">
        <v>181</v>
      </c>
      <c r="B10" s="16" t="s">
        <v>182</v>
      </c>
      <c r="C10" s="16" t="s">
        <v>13</v>
      </c>
      <c r="D10" s="16" t="s">
        <v>162</v>
      </c>
      <c r="E10" s="16" t="s">
        <v>163</v>
      </c>
      <c r="F10" s="16" t="s">
        <v>71</v>
      </c>
      <c r="G10" s="17">
        <v>42935</v>
      </c>
      <c r="H10" s="15">
        <v>170701</v>
      </c>
      <c r="I10" s="30">
        <f ca="1" t="shared" si="0"/>
        <v>4</v>
      </c>
      <c r="J10" s="30">
        <f ca="1" t="shared" si="4"/>
        <v>51</v>
      </c>
      <c r="K10" s="30">
        <v>2</v>
      </c>
      <c r="L10" s="17">
        <v>43466</v>
      </c>
      <c r="M10" s="30">
        <v>3</v>
      </c>
      <c r="N10" s="17">
        <f t="shared" si="1"/>
        <v>44561</v>
      </c>
      <c r="O10" s="15" t="s">
        <v>183</v>
      </c>
      <c r="P10" s="31">
        <f t="shared" si="2"/>
        <v>30342</v>
      </c>
      <c r="Q10" s="16">
        <f ca="1" t="shared" si="3"/>
        <v>38</v>
      </c>
      <c r="R10" s="16" t="s">
        <v>174</v>
      </c>
      <c r="S10" s="16" t="s">
        <v>184</v>
      </c>
      <c r="T10" s="43" t="s">
        <v>16</v>
      </c>
      <c r="U10" s="16" t="s">
        <v>185</v>
      </c>
      <c r="V10" s="16"/>
      <c r="W10" s="16" t="s">
        <v>59</v>
      </c>
      <c r="X10" s="16" t="s">
        <v>19</v>
      </c>
      <c r="Y10" s="16" t="s">
        <v>42</v>
      </c>
      <c r="Z10" s="16">
        <v>13552303297</v>
      </c>
      <c r="AA10" s="16"/>
      <c r="AB10" s="16"/>
      <c r="AC10" s="16">
        <v>13681419195</v>
      </c>
      <c r="AD10" s="16" t="s">
        <v>142</v>
      </c>
      <c r="AE10" s="16" t="s">
        <v>169</v>
      </c>
      <c r="AF10" s="16" t="s">
        <v>170</v>
      </c>
      <c r="AG10" s="16" t="s">
        <v>170</v>
      </c>
      <c r="AH10" s="51"/>
      <c r="AI10" s="16" t="s">
        <v>186</v>
      </c>
      <c r="AJ10" s="16" t="s">
        <v>187</v>
      </c>
      <c r="AK10" s="16" t="s">
        <v>188</v>
      </c>
      <c r="AL10" s="16" t="s">
        <v>129</v>
      </c>
      <c r="AM10" s="16" t="s">
        <v>145</v>
      </c>
    </row>
    <row r="11" spans="1:39">
      <c r="A11" s="15" t="s">
        <v>189</v>
      </c>
      <c r="B11" s="16" t="s">
        <v>190</v>
      </c>
      <c r="C11" s="16" t="s">
        <v>13</v>
      </c>
      <c r="D11" s="16" t="s">
        <v>162</v>
      </c>
      <c r="E11" s="16" t="s">
        <v>163</v>
      </c>
      <c r="F11" s="16" t="s">
        <v>71</v>
      </c>
      <c r="G11" s="17">
        <v>42936</v>
      </c>
      <c r="H11" s="15">
        <v>170702</v>
      </c>
      <c r="I11" s="30">
        <f ca="1" t="shared" si="0"/>
        <v>4</v>
      </c>
      <c r="J11" s="30">
        <f ca="1" t="shared" si="4"/>
        <v>51</v>
      </c>
      <c r="K11" s="30">
        <v>2</v>
      </c>
      <c r="L11" s="17">
        <v>43466</v>
      </c>
      <c r="M11" s="30">
        <v>3</v>
      </c>
      <c r="N11" s="17">
        <f t="shared" si="1"/>
        <v>44561</v>
      </c>
      <c r="O11" s="15" t="s">
        <v>191</v>
      </c>
      <c r="P11" s="31">
        <f t="shared" si="2"/>
        <v>27996</v>
      </c>
      <c r="Q11" s="16">
        <f ca="1" t="shared" si="3"/>
        <v>45</v>
      </c>
      <c r="R11" s="16" t="s">
        <v>174</v>
      </c>
      <c r="S11" s="16" t="s">
        <v>192</v>
      </c>
      <c r="T11" s="43" t="s">
        <v>16</v>
      </c>
      <c r="U11" s="16"/>
      <c r="V11" s="16"/>
      <c r="W11" s="16" t="s">
        <v>73</v>
      </c>
      <c r="X11" s="16" t="s">
        <v>19</v>
      </c>
      <c r="Y11" s="16" t="s">
        <v>42</v>
      </c>
      <c r="Z11" s="16">
        <v>15010601039</v>
      </c>
      <c r="AA11" s="16"/>
      <c r="AB11" s="16"/>
      <c r="AC11" s="16">
        <v>13810624405</v>
      </c>
      <c r="AD11" s="16" t="s">
        <v>142</v>
      </c>
      <c r="AE11" s="16" t="s">
        <v>169</v>
      </c>
      <c r="AF11" s="16" t="s">
        <v>170</v>
      </c>
      <c r="AG11" s="16" t="s">
        <v>170</v>
      </c>
      <c r="AH11" s="51"/>
      <c r="AI11" s="16"/>
      <c r="AJ11" s="16" t="s">
        <v>187</v>
      </c>
      <c r="AK11" s="16" t="s">
        <v>188</v>
      </c>
      <c r="AL11" s="16" t="s">
        <v>129</v>
      </c>
      <c r="AM11" s="16" t="s">
        <v>145</v>
      </c>
    </row>
    <row r="12" spans="1:39">
      <c r="A12" s="15" t="s">
        <v>193</v>
      </c>
      <c r="B12" s="16" t="s">
        <v>194</v>
      </c>
      <c r="C12" s="16" t="s">
        <v>13</v>
      </c>
      <c r="D12" s="16" t="s">
        <v>162</v>
      </c>
      <c r="E12" s="16" t="s">
        <v>195</v>
      </c>
      <c r="F12" s="16" t="s">
        <v>71</v>
      </c>
      <c r="G12" s="17">
        <v>43017</v>
      </c>
      <c r="H12" s="15">
        <v>171001</v>
      </c>
      <c r="I12" s="30">
        <f ca="1" t="shared" si="0"/>
        <v>4</v>
      </c>
      <c r="J12" s="30">
        <f ca="1" t="shared" si="4"/>
        <v>48</v>
      </c>
      <c r="K12" s="30">
        <v>2</v>
      </c>
      <c r="L12" s="17">
        <v>43466</v>
      </c>
      <c r="M12" s="30">
        <v>3</v>
      </c>
      <c r="N12" s="17">
        <f t="shared" si="1"/>
        <v>44561</v>
      </c>
      <c r="O12" s="160" t="s">
        <v>196</v>
      </c>
      <c r="P12" s="31">
        <f t="shared" si="2"/>
        <v>24900</v>
      </c>
      <c r="Q12" s="16">
        <f ca="1" t="shared" si="3"/>
        <v>53</v>
      </c>
      <c r="R12" s="16" t="s">
        <v>120</v>
      </c>
      <c r="S12" s="16" t="s">
        <v>197</v>
      </c>
      <c r="T12" s="43" t="s">
        <v>16</v>
      </c>
      <c r="U12" s="16"/>
      <c r="V12" s="16"/>
      <c r="W12" s="16" t="s">
        <v>78</v>
      </c>
      <c r="X12" s="16" t="s">
        <v>19</v>
      </c>
      <c r="Y12" s="16" t="s">
        <v>42</v>
      </c>
      <c r="Z12" s="16">
        <v>13671597229</v>
      </c>
      <c r="AA12" s="16"/>
      <c r="AB12" s="16"/>
      <c r="AC12" s="16">
        <v>18001317819</v>
      </c>
      <c r="AD12" s="16" t="s">
        <v>142</v>
      </c>
      <c r="AE12" s="16" t="s">
        <v>169</v>
      </c>
      <c r="AF12" s="16" t="s">
        <v>170</v>
      </c>
      <c r="AG12" s="16" t="s">
        <v>170</v>
      </c>
      <c r="AH12" s="51"/>
      <c r="AI12" s="16"/>
      <c r="AJ12" s="16" t="s">
        <v>198</v>
      </c>
      <c r="AK12" s="16" t="s">
        <v>188</v>
      </c>
      <c r="AL12" s="16" t="s">
        <v>129</v>
      </c>
      <c r="AM12" s="16"/>
    </row>
    <row r="13" spans="1:39">
      <c r="A13" s="15" t="s">
        <v>199</v>
      </c>
      <c r="B13" s="16" t="s">
        <v>200</v>
      </c>
      <c r="C13" s="16" t="s">
        <v>24</v>
      </c>
      <c r="D13" s="16" t="s">
        <v>63</v>
      </c>
      <c r="E13" s="16"/>
      <c r="F13" s="16" t="s">
        <v>48</v>
      </c>
      <c r="G13" s="17">
        <v>43122</v>
      </c>
      <c r="H13" s="15">
        <v>180101</v>
      </c>
      <c r="I13" s="30">
        <f ca="1" t="shared" si="0"/>
        <v>3</v>
      </c>
      <c r="J13" s="30">
        <f ca="1" t="shared" si="4"/>
        <v>45</v>
      </c>
      <c r="K13" s="30">
        <v>2</v>
      </c>
      <c r="L13" s="17">
        <v>43486</v>
      </c>
      <c r="M13" s="30">
        <v>3</v>
      </c>
      <c r="N13" s="17">
        <f t="shared" si="1"/>
        <v>44581</v>
      </c>
      <c r="O13" s="15" t="s">
        <v>201</v>
      </c>
      <c r="P13" s="31">
        <f t="shared" si="2"/>
        <v>31612</v>
      </c>
      <c r="Q13" s="16">
        <f ca="1" t="shared" si="3"/>
        <v>35</v>
      </c>
      <c r="R13" s="16" t="s">
        <v>174</v>
      </c>
      <c r="S13" s="16" t="s">
        <v>202</v>
      </c>
      <c r="T13" s="43" t="s">
        <v>16</v>
      </c>
      <c r="U13" s="16" t="s">
        <v>203</v>
      </c>
      <c r="V13" s="16" t="s">
        <v>204</v>
      </c>
      <c r="W13" s="16" t="s">
        <v>123</v>
      </c>
      <c r="X13" s="16" t="s">
        <v>41</v>
      </c>
      <c r="Y13" s="16" t="s">
        <v>42</v>
      </c>
      <c r="Z13" s="16">
        <v>15910769441</v>
      </c>
      <c r="AA13" s="16"/>
      <c r="AB13" s="16"/>
      <c r="AC13" s="16"/>
      <c r="AD13" s="16" t="s">
        <v>142</v>
      </c>
      <c r="AE13" s="16" t="s">
        <v>125</v>
      </c>
      <c r="AF13" s="16" t="s">
        <v>126</v>
      </c>
      <c r="AG13" s="16" t="s">
        <v>21</v>
      </c>
      <c r="AH13" s="51"/>
      <c r="AI13" s="16" t="s">
        <v>186</v>
      </c>
      <c r="AJ13" s="16" t="s">
        <v>127</v>
      </c>
      <c r="AK13" s="16" t="s">
        <v>127</v>
      </c>
      <c r="AL13" s="16" t="s">
        <v>129</v>
      </c>
      <c r="AM13" s="16"/>
    </row>
    <row r="14" spans="1:39">
      <c r="A14" s="15" t="s">
        <v>205</v>
      </c>
      <c r="B14" s="16" t="s">
        <v>206</v>
      </c>
      <c r="C14" s="16" t="s">
        <v>13</v>
      </c>
      <c r="D14" s="16" t="s">
        <v>162</v>
      </c>
      <c r="E14" s="16" t="s">
        <v>163</v>
      </c>
      <c r="F14" s="16" t="s">
        <v>71</v>
      </c>
      <c r="G14" s="17">
        <v>43125</v>
      </c>
      <c r="H14" s="15">
        <v>180102</v>
      </c>
      <c r="I14" s="30">
        <f ca="1" t="shared" si="0"/>
        <v>3</v>
      </c>
      <c r="J14" s="30">
        <f ca="1" t="shared" si="4"/>
        <v>45</v>
      </c>
      <c r="K14" s="30">
        <v>1</v>
      </c>
      <c r="L14" s="17">
        <v>43466</v>
      </c>
      <c r="M14" s="30">
        <v>3</v>
      </c>
      <c r="N14" s="17">
        <f t="shared" si="1"/>
        <v>44561</v>
      </c>
      <c r="O14" s="160" t="s">
        <v>207</v>
      </c>
      <c r="P14" s="31">
        <f t="shared" si="2"/>
        <v>24196</v>
      </c>
      <c r="Q14" s="16">
        <f ca="1" t="shared" si="3"/>
        <v>55</v>
      </c>
      <c r="R14" s="16" t="s">
        <v>174</v>
      </c>
      <c r="S14" s="16" t="s">
        <v>208</v>
      </c>
      <c r="T14" s="43" t="s">
        <v>16</v>
      </c>
      <c r="U14" s="16" t="s">
        <v>209</v>
      </c>
      <c r="V14" s="16"/>
      <c r="W14" s="16" t="s">
        <v>59</v>
      </c>
      <c r="X14" s="16" t="s">
        <v>19</v>
      </c>
      <c r="Y14" s="16" t="s">
        <v>42</v>
      </c>
      <c r="Z14" s="16">
        <v>18701238320</v>
      </c>
      <c r="AA14" s="16"/>
      <c r="AB14" s="16"/>
      <c r="AC14" s="16">
        <v>13691524256</v>
      </c>
      <c r="AD14" s="16" t="s">
        <v>142</v>
      </c>
      <c r="AE14" s="16" t="s">
        <v>169</v>
      </c>
      <c r="AF14" s="16" t="s">
        <v>170</v>
      </c>
      <c r="AG14" s="16" t="s">
        <v>170</v>
      </c>
      <c r="AH14" s="51"/>
      <c r="AI14" s="16" t="s">
        <v>186</v>
      </c>
      <c r="AJ14" s="16" t="s">
        <v>210</v>
      </c>
      <c r="AK14" s="16" t="s">
        <v>211</v>
      </c>
      <c r="AL14" s="16" t="s">
        <v>129</v>
      </c>
      <c r="AM14" s="16" t="s">
        <v>153</v>
      </c>
    </row>
    <row r="15" spans="1:39">
      <c r="A15" s="15" t="s">
        <v>212</v>
      </c>
      <c r="B15" s="16" t="s">
        <v>213</v>
      </c>
      <c r="C15" s="16" t="s">
        <v>13</v>
      </c>
      <c r="D15" s="16" t="s">
        <v>148</v>
      </c>
      <c r="E15" s="16" t="s">
        <v>214</v>
      </c>
      <c r="F15" s="16" t="s">
        <v>71</v>
      </c>
      <c r="G15" s="17">
        <v>43160</v>
      </c>
      <c r="H15" s="15">
        <v>180301</v>
      </c>
      <c r="I15" s="30">
        <f ca="1" t="shared" si="0"/>
        <v>3</v>
      </c>
      <c r="J15" s="30">
        <f ca="1" t="shared" si="4"/>
        <v>43</v>
      </c>
      <c r="K15" s="30">
        <v>1</v>
      </c>
      <c r="L15" s="17">
        <v>43466</v>
      </c>
      <c r="M15" s="30">
        <v>3</v>
      </c>
      <c r="N15" s="17">
        <f t="shared" si="1"/>
        <v>44561</v>
      </c>
      <c r="O15" s="160" t="s">
        <v>215</v>
      </c>
      <c r="P15" s="31">
        <f t="shared" si="2"/>
        <v>23647</v>
      </c>
      <c r="Q15" s="16">
        <f ca="1" t="shared" si="3"/>
        <v>57</v>
      </c>
      <c r="R15" s="16" t="s">
        <v>120</v>
      </c>
      <c r="S15" s="16" t="s">
        <v>216</v>
      </c>
      <c r="T15" s="43" t="s">
        <v>16</v>
      </c>
      <c r="U15" s="16" t="s">
        <v>217</v>
      </c>
      <c r="V15" s="16" t="s">
        <v>218</v>
      </c>
      <c r="W15" s="16" t="s">
        <v>59</v>
      </c>
      <c r="X15" s="16" t="s">
        <v>19</v>
      </c>
      <c r="Y15" s="16" t="s">
        <v>42</v>
      </c>
      <c r="Z15" s="16">
        <v>13511089546</v>
      </c>
      <c r="AA15" s="16"/>
      <c r="AB15" s="16"/>
      <c r="AC15" s="16">
        <v>15973783074</v>
      </c>
      <c r="AD15" s="16" t="s">
        <v>142</v>
      </c>
      <c r="AE15" s="16" t="s">
        <v>125</v>
      </c>
      <c r="AF15" s="16" t="s">
        <v>126</v>
      </c>
      <c r="AG15" s="16" t="s">
        <v>21</v>
      </c>
      <c r="AH15" s="51"/>
      <c r="AI15" s="16"/>
      <c r="AJ15" s="16" t="s">
        <v>219</v>
      </c>
      <c r="AK15" s="16" t="s">
        <v>211</v>
      </c>
      <c r="AL15" s="16" t="s">
        <v>129</v>
      </c>
      <c r="AM15" s="16"/>
    </row>
    <row r="16" spans="1:39">
      <c r="A16" s="15" t="s">
        <v>220</v>
      </c>
      <c r="B16" s="16" t="s">
        <v>221</v>
      </c>
      <c r="C16" s="16" t="s">
        <v>13</v>
      </c>
      <c r="D16" s="16" t="s">
        <v>222</v>
      </c>
      <c r="E16" s="16" t="s">
        <v>214</v>
      </c>
      <c r="F16" s="16" t="s">
        <v>48</v>
      </c>
      <c r="G16" s="17">
        <v>43280</v>
      </c>
      <c r="H16" s="15">
        <v>180604</v>
      </c>
      <c r="I16" s="30">
        <f ca="1" t="shared" si="0"/>
        <v>3</v>
      </c>
      <c r="J16" s="30">
        <f ca="1" t="shared" si="4"/>
        <v>39</v>
      </c>
      <c r="K16" s="30">
        <v>1</v>
      </c>
      <c r="L16" s="17">
        <v>43831</v>
      </c>
      <c r="M16" s="30">
        <v>3</v>
      </c>
      <c r="N16" s="17">
        <f t="shared" si="1"/>
        <v>44926</v>
      </c>
      <c r="O16" s="15" t="s">
        <v>223</v>
      </c>
      <c r="P16" s="31">
        <f t="shared" si="2"/>
        <v>35691</v>
      </c>
      <c r="Q16" s="16">
        <f ca="1" t="shared" si="3"/>
        <v>24</v>
      </c>
      <c r="R16" s="16" t="s">
        <v>120</v>
      </c>
      <c r="S16" s="16" t="s">
        <v>150</v>
      </c>
      <c r="T16" s="43" t="s">
        <v>16</v>
      </c>
      <c r="U16" s="16" t="s">
        <v>224</v>
      </c>
      <c r="V16" s="16" t="s">
        <v>58</v>
      </c>
      <c r="W16" s="16" t="s">
        <v>51</v>
      </c>
      <c r="X16" s="16" t="s">
        <v>30</v>
      </c>
      <c r="Y16" s="16" t="s">
        <v>42</v>
      </c>
      <c r="Z16" s="16">
        <v>15313380546</v>
      </c>
      <c r="AA16" s="16"/>
      <c r="AB16" s="16"/>
      <c r="AC16" s="16">
        <v>18001317819</v>
      </c>
      <c r="AD16" s="16" t="s">
        <v>142</v>
      </c>
      <c r="AE16" s="16" t="s">
        <v>125</v>
      </c>
      <c r="AF16" s="16" t="s">
        <v>126</v>
      </c>
      <c r="AG16" s="16" t="s">
        <v>21</v>
      </c>
      <c r="AH16" s="51"/>
      <c r="AI16" s="16"/>
      <c r="AJ16" s="16" t="s">
        <v>225</v>
      </c>
      <c r="AK16" s="16" t="s">
        <v>226</v>
      </c>
      <c r="AL16" s="16" t="s">
        <v>129</v>
      </c>
      <c r="AM16" s="16" t="s">
        <v>227</v>
      </c>
    </row>
    <row r="17" spans="1:39">
      <c r="A17" s="15" t="s">
        <v>228</v>
      </c>
      <c r="B17" s="16" t="s">
        <v>229</v>
      </c>
      <c r="C17" s="16" t="s">
        <v>13</v>
      </c>
      <c r="D17" s="16" t="s">
        <v>70</v>
      </c>
      <c r="E17" s="16"/>
      <c r="F17" s="16" t="s">
        <v>37</v>
      </c>
      <c r="G17" s="17">
        <v>43466</v>
      </c>
      <c r="H17" s="15">
        <v>190101</v>
      </c>
      <c r="I17" s="30">
        <f ca="1" t="shared" si="0"/>
        <v>2</v>
      </c>
      <c r="J17" s="30">
        <f ca="1" t="shared" si="4"/>
        <v>33</v>
      </c>
      <c r="K17" s="30">
        <v>2</v>
      </c>
      <c r="L17" s="17">
        <v>43831</v>
      </c>
      <c r="M17" s="30">
        <v>3</v>
      </c>
      <c r="N17" s="17">
        <f t="shared" si="1"/>
        <v>44926</v>
      </c>
      <c r="O17" s="15" t="s">
        <v>230</v>
      </c>
      <c r="P17" s="31">
        <f t="shared" si="2"/>
        <v>29822</v>
      </c>
      <c r="Q17" s="16">
        <f ca="1" t="shared" si="3"/>
        <v>40</v>
      </c>
      <c r="R17" s="16" t="s">
        <v>174</v>
      </c>
      <c r="S17" s="16" t="s">
        <v>231</v>
      </c>
      <c r="T17" s="43" t="s">
        <v>16</v>
      </c>
      <c r="U17" s="16" t="s">
        <v>232</v>
      </c>
      <c r="V17" s="16" t="s">
        <v>17</v>
      </c>
      <c r="W17" s="16" t="s">
        <v>40</v>
      </c>
      <c r="X17" s="16" t="s">
        <v>19</v>
      </c>
      <c r="Y17" s="16" t="s">
        <v>42</v>
      </c>
      <c r="Z17" s="16">
        <v>18610985335</v>
      </c>
      <c r="AA17" s="16"/>
      <c r="AB17" s="16"/>
      <c r="AC17" s="16">
        <v>18001028768</v>
      </c>
      <c r="AD17" s="16" t="s">
        <v>142</v>
      </c>
      <c r="AE17" s="16" t="s">
        <v>125</v>
      </c>
      <c r="AF17" s="16" t="s">
        <v>126</v>
      </c>
      <c r="AG17" s="16" t="s">
        <v>21</v>
      </c>
      <c r="AH17" s="51">
        <v>43525</v>
      </c>
      <c r="AI17" s="16"/>
      <c r="AJ17" s="16" t="s">
        <v>233</v>
      </c>
      <c r="AK17" s="16" t="s">
        <v>144</v>
      </c>
      <c r="AL17" s="16" t="s">
        <v>129</v>
      </c>
      <c r="AM17" s="16" t="s">
        <v>234</v>
      </c>
    </row>
    <row r="18" spans="1:39">
      <c r="A18" s="15" t="s">
        <v>235</v>
      </c>
      <c r="B18" s="16" t="s">
        <v>236</v>
      </c>
      <c r="C18" s="16" t="s">
        <v>13</v>
      </c>
      <c r="D18" s="16" t="s">
        <v>162</v>
      </c>
      <c r="E18" s="16" t="s">
        <v>163</v>
      </c>
      <c r="F18" s="16" t="s">
        <v>71</v>
      </c>
      <c r="G18" s="17">
        <v>43466</v>
      </c>
      <c r="H18" s="15">
        <v>190102</v>
      </c>
      <c r="I18" s="30">
        <f ca="1" t="shared" si="0"/>
        <v>2</v>
      </c>
      <c r="J18" s="30">
        <f ca="1" t="shared" si="4"/>
        <v>33</v>
      </c>
      <c r="K18" s="30">
        <v>1</v>
      </c>
      <c r="L18" s="17">
        <v>43466</v>
      </c>
      <c r="M18" s="30">
        <v>3</v>
      </c>
      <c r="N18" s="17">
        <f t="shared" si="1"/>
        <v>44561</v>
      </c>
      <c r="O18" s="160" t="s">
        <v>237</v>
      </c>
      <c r="P18" s="31">
        <f t="shared" si="2"/>
        <v>24371</v>
      </c>
      <c r="Q18" s="16">
        <f ca="1" t="shared" si="3"/>
        <v>55</v>
      </c>
      <c r="R18" s="16" t="s">
        <v>174</v>
      </c>
      <c r="S18" s="16" t="s">
        <v>238</v>
      </c>
      <c r="T18" s="43" t="s">
        <v>16</v>
      </c>
      <c r="U18" s="16"/>
      <c r="V18" s="16"/>
      <c r="W18" s="16" t="s">
        <v>73</v>
      </c>
      <c r="X18" s="16" t="s">
        <v>19</v>
      </c>
      <c r="Y18" s="16" t="s">
        <v>42</v>
      </c>
      <c r="Z18" s="16">
        <v>13512869907</v>
      </c>
      <c r="AA18" s="16"/>
      <c r="AB18" s="16"/>
      <c r="AC18" s="16">
        <v>13502162901</v>
      </c>
      <c r="AD18" s="16" t="s">
        <v>142</v>
      </c>
      <c r="AE18" s="16" t="s">
        <v>169</v>
      </c>
      <c r="AF18" s="16" t="s">
        <v>170</v>
      </c>
      <c r="AG18" s="16" t="s">
        <v>170</v>
      </c>
      <c r="AH18" s="51">
        <v>43466</v>
      </c>
      <c r="AI18" s="16" t="s">
        <v>186</v>
      </c>
      <c r="AJ18" s="16" t="s">
        <v>239</v>
      </c>
      <c r="AK18" s="16" t="s">
        <v>188</v>
      </c>
      <c r="AL18" s="16" t="s">
        <v>129</v>
      </c>
      <c r="AM18" s="16"/>
    </row>
    <row r="19" spans="1:39">
      <c r="A19" s="15" t="s">
        <v>240</v>
      </c>
      <c r="B19" s="16" t="s">
        <v>241</v>
      </c>
      <c r="C19" s="16" t="s">
        <v>13</v>
      </c>
      <c r="D19" s="16" t="s">
        <v>36</v>
      </c>
      <c r="E19" s="16"/>
      <c r="F19" s="16" t="s">
        <v>71</v>
      </c>
      <c r="G19" s="17">
        <v>43466</v>
      </c>
      <c r="H19" s="15" t="s">
        <v>242</v>
      </c>
      <c r="I19" s="30">
        <f ca="1" t="shared" si="0"/>
        <v>2</v>
      </c>
      <c r="J19" s="30">
        <f ca="1" t="shared" si="4"/>
        <v>33</v>
      </c>
      <c r="K19" s="30">
        <v>1</v>
      </c>
      <c r="L19" s="17">
        <v>43770</v>
      </c>
      <c r="M19" s="30">
        <v>1</v>
      </c>
      <c r="N19" s="17">
        <f t="shared" si="1"/>
        <v>44135</v>
      </c>
      <c r="O19" s="160" t="s">
        <v>243</v>
      </c>
      <c r="P19" s="31">
        <f t="shared" si="2"/>
        <v>32068</v>
      </c>
      <c r="Q19" s="16">
        <f ca="1" t="shared" si="3"/>
        <v>34</v>
      </c>
      <c r="R19" s="16" t="s">
        <v>244</v>
      </c>
      <c r="S19" s="16" t="s">
        <v>245</v>
      </c>
      <c r="T19" s="43" t="s">
        <v>16</v>
      </c>
      <c r="U19" s="16" t="s">
        <v>246</v>
      </c>
      <c r="V19" s="16" t="s">
        <v>84</v>
      </c>
      <c r="W19" s="16" t="s">
        <v>40</v>
      </c>
      <c r="X19" s="16" t="s">
        <v>19</v>
      </c>
      <c r="Y19" s="16" t="s">
        <v>20</v>
      </c>
      <c r="Z19" s="16">
        <v>15901108246</v>
      </c>
      <c r="AA19" s="16"/>
      <c r="AB19" s="16"/>
      <c r="AC19" s="16">
        <v>15901568370</v>
      </c>
      <c r="AD19" s="16" t="s">
        <v>247</v>
      </c>
      <c r="AE19" s="16" t="s">
        <v>248</v>
      </c>
      <c r="AF19" s="24" t="s">
        <v>249</v>
      </c>
      <c r="AG19" s="16" t="s">
        <v>250</v>
      </c>
      <c r="AH19" s="51" t="s">
        <v>127</v>
      </c>
      <c r="AI19" s="16"/>
      <c r="AJ19" s="16" t="s">
        <v>251</v>
      </c>
      <c r="AK19" s="16" t="s">
        <v>144</v>
      </c>
      <c r="AL19" s="16" t="s">
        <v>129</v>
      </c>
      <c r="AM19" s="16"/>
    </row>
    <row r="20" spans="1:39">
      <c r="A20" s="15" t="s">
        <v>252</v>
      </c>
      <c r="B20" s="16" t="s">
        <v>253</v>
      </c>
      <c r="C20" s="16" t="s">
        <v>13</v>
      </c>
      <c r="D20" s="16" t="s">
        <v>70</v>
      </c>
      <c r="E20" s="16"/>
      <c r="F20" s="16" t="s">
        <v>71</v>
      </c>
      <c r="G20" s="17">
        <v>43579</v>
      </c>
      <c r="H20" s="15">
        <v>190401</v>
      </c>
      <c r="I20" s="30">
        <f ca="1" t="shared" si="0"/>
        <v>2</v>
      </c>
      <c r="J20" s="30">
        <f ca="1" t="shared" si="4"/>
        <v>30</v>
      </c>
      <c r="K20" s="30">
        <v>1</v>
      </c>
      <c r="L20" s="17">
        <v>43579</v>
      </c>
      <c r="M20" s="30">
        <v>3</v>
      </c>
      <c r="N20" s="17">
        <f t="shared" si="1"/>
        <v>44674</v>
      </c>
      <c r="O20" s="15" t="s">
        <v>254</v>
      </c>
      <c r="P20" s="31">
        <f t="shared" si="2"/>
        <v>36481</v>
      </c>
      <c r="Q20" s="16">
        <f ca="1" t="shared" si="3"/>
        <v>22</v>
      </c>
      <c r="R20" s="16" t="s">
        <v>174</v>
      </c>
      <c r="S20" s="16" t="s">
        <v>255</v>
      </c>
      <c r="T20" s="43" t="s">
        <v>49</v>
      </c>
      <c r="U20" s="16" t="s">
        <v>256</v>
      </c>
      <c r="V20" s="16" t="s">
        <v>77</v>
      </c>
      <c r="W20" s="16" t="s">
        <v>66</v>
      </c>
      <c r="X20" s="16" t="s">
        <v>30</v>
      </c>
      <c r="Y20" s="16" t="s">
        <v>42</v>
      </c>
      <c r="Z20" s="16">
        <v>13290553433</v>
      </c>
      <c r="AA20" s="16"/>
      <c r="AB20" s="16"/>
      <c r="AC20" s="16">
        <v>13483568168</v>
      </c>
      <c r="AD20" s="16" t="s">
        <v>142</v>
      </c>
      <c r="AE20" s="16" t="s">
        <v>125</v>
      </c>
      <c r="AF20" s="16" t="s">
        <v>126</v>
      </c>
      <c r="AG20" s="16" t="s">
        <v>21</v>
      </c>
      <c r="AH20" s="51">
        <v>43589</v>
      </c>
      <c r="AI20" s="16" t="s">
        <v>186</v>
      </c>
      <c r="AJ20" s="16" t="s">
        <v>127</v>
      </c>
      <c r="AK20" s="16" t="s">
        <v>127</v>
      </c>
      <c r="AL20" s="16" t="s">
        <v>129</v>
      </c>
      <c r="AM20" s="16"/>
    </row>
    <row r="21" spans="1:39">
      <c r="A21" s="15" t="s">
        <v>257</v>
      </c>
      <c r="B21" s="16" t="s">
        <v>258</v>
      </c>
      <c r="C21" s="16" t="s">
        <v>13</v>
      </c>
      <c r="D21" s="16" t="s">
        <v>162</v>
      </c>
      <c r="E21" s="16" t="s">
        <v>195</v>
      </c>
      <c r="F21" s="16" t="s">
        <v>64</v>
      </c>
      <c r="G21" s="17">
        <v>43666</v>
      </c>
      <c r="H21" s="15">
        <v>190702</v>
      </c>
      <c r="I21" s="30">
        <f ca="1" t="shared" si="0"/>
        <v>2</v>
      </c>
      <c r="J21" s="30">
        <f ca="1" t="shared" si="4"/>
        <v>27</v>
      </c>
      <c r="K21" s="30">
        <v>1</v>
      </c>
      <c r="L21" s="17">
        <v>43666</v>
      </c>
      <c r="M21" s="30">
        <v>3</v>
      </c>
      <c r="N21" s="17">
        <f t="shared" si="1"/>
        <v>44761</v>
      </c>
      <c r="O21" s="15" t="s">
        <v>259</v>
      </c>
      <c r="P21" s="31">
        <f t="shared" si="2"/>
        <v>32835</v>
      </c>
      <c r="Q21" s="16">
        <f ca="1" t="shared" si="3"/>
        <v>32</v>
      </c>
      <c r="R21" s="16" t="s">
        <v>174</v>
      </c>
      <c r="S21" s="16" t="s">
        <v>260</v>
      </c>
      <c r="T21" s="43" t="s">
        <v>16</v>
      </c>
      <c r="U21" s="16" t="s">
        <v>261</v>
      </c>
      <c r="V21" s="16" t="s">
        <v>262</v>
      </c>
      <c r="W21" s="16" t="s">
        <v>66</v>
      </c>
      <c r="X21" s="16" t="s">
        <v>19</v>
      </c>
      <c r="Y21" s="16" t="s">
        <v>42</v>
      </c>
      <c r="Z21" s="16">
        <v>18033612557</v>
      </c>
      <c r="AA21" s="16"/>
      <c r="AB21" s="16"/>
      <c r="AC21" s="16">
        <v>18333623979</v>
      </c>
      <c r="AD21" s="16" t="s">
        <v>142</v>
      </c>
      <c r="AE21" s="16" t="s">
        <v>125</v>
      </c>
      <c r="AF21" s="16" t="s">
        <v>126</v>
      </c>
      <c r="AG21" s="16" t="s">
        <v>21</v>
      </c>
      <c r="AH21" s="51">
        <v>43680</v>
      </c>
      <c r="AI21" s="16" t="s">
        <v>186</v>
      </c>
      <c r="AJ21" s="16" t="s">
        <v>127</v>
      </c>
      <c r="AK21" s="16" t="s">
        <v>127</v>
      </c>
      <c r="AL21" s="16" t="s">
        <v>129</v>
      </c>
      <c r="AM21" s="16"/>
    </row>
    <row r="22" spans="1:39">
      <c r="A22" s="15" t="s">
        <v>263</v>
      </c>
      <c r="B22" s="16" t="s">
        <v>264</v>
      </c>
      <c r="C22" s="16" t="s">
        <v>13</v>
      </c>
      <c r="D22" s="16" t="s">
        <v>265</v>
      </c>
      <c r="E22" s="16"/>
      <c r="F22" s="16" t="s">
        <v>71</v>
      </c>
      <c r="G22" s="17">
        <v>43770</v>
      </c>
      <c r="H22" s="15">
        <v>191102</v>
      </c>
      <c r="I22" s="30">
        <f ca="1" t="shared" si="0"/>
        <v>1</v>
      </c>
      <c r="J22" s="30">
        <f ca="1" t="shared" si="4"/>
        <v>23</v>
      </c>
      <c r="K22" s="30">
        <v>1</v>
      </c>
      <c r="L22" s="17">
        <v>43770</v>
      </c>
      <c r="M22" s="30">
        <v>3</v>
      </c>
      <c r="N22" s="17">
        <f t="shared" si="1"/>
        <v>44865</v>
      </c>
      <c r="O22" s="160" t="s">
        <v>266</v>
      </c>
      <c r="P22" s="31">
        <f t="shared" si="2"/>
        <v>28414</v>
      </c>
      <c r="Q22" s="16">
        <f ca="1" t="shared" si="3"/>
        <v>44</v>
      </c>
      <c r="R22" s="16" t="s">
        <v>174</v>
      </c>
      <c r="S22" s="16" t="s">
        <v>267</v>
      </c>
      <c r="T22" s="43" t="s">
        <v>16</v>
      </c>
      <c r="U22" s="16" t="s">
        <v>268</v>
      </c>
      <c r="V22" s="16" t="s">
        <v>269</v>
      </c>
      <c r="W22" s="16" t="s">
        <v>123</v>
      </c>
      <c r="X22" s="16" t="s">
        <v>19</v>
      </c>
      <c r="Y22" s="16" t="s">
        <v>42</v>
      </c>
      <c r="Z22" s="16">
        <v>13718812934</v>
      </c>
      <c r="AA22" s="16"/>
      <c r="AB22" s="16"/>
      <c r="AC22" s="16">
        <v>13552848682</v>
      </c>
      <c r="AD22" s="16" t="s">
        <v>142</v>
      </c>
      <c r="AE22" s="16" t="s">
        <v>125</v>
      </c>
      <c r="AF22" s="16" t="s">
        <v>126</v>
      </c>
      <c r="AG22" s="16" t="s">
        <v>21</v>
      </c>
      <c r="AH22" s="52">
        <v>43772</v>
      </c>
      <c r="AI22" s="16" t="s">
        <v>186</v>
      </c>
      <c r="AJ22" s="16" t="s">
        <v>270</v>
      </c>
      <c r="AK22" s="16" t="s">
        <v>188</v>
      </c>
      <c r="AL22" s="16" t="s">
        <v>129</v>
      </c>
      <c r="AM22" s="16"/>
    </row>
    <row r="23" spans="1:39">
      <c r="A23" s="15" t="s">
        <v>271</v>
      </c>
      <c r="B23" s="16" t="s">
        <v>272</v>
      </c>
      <c r="C23" s="16" t="s">
        <v>13</v>
      </c>
      <c r="D23" s="16" t="s">
        <v>222</v>
      </c>
      <c r="E23" s="16" t="s">
        <v>163</v>
      </c>
      <c r="F23" s="16" t="s">
        <v>71</v>
      </c>
      <c r="G23" s="17">
        <v>43909</v>
      </c>
      <c r="H23" s="15">
        <v>200301</v>
      </c>
      <c r="I23" s="30">
        <f ca="1" t="shared" si="0"/>
        <v>1</v>
      </c>
      <c r="J23" s="30">
        <f ca="1" t="shared" si="4"/>
        <v>19</v>
      </c>
      <c r="K23" s="30">
        <v>1</v>
      </c>
      <c r="L23" s="17">
        <v>43909</v>
      </c>
      <c r="M23" s="30">
        <v>3</v>
      </c>
      <c r="N23" s="17">
        <f t="shared" si="1"/>
        <v>45003</v>
      </c>
      <c r="O23" s="160" t="s">
        <v>273</v>
      </c>
      <c r="P23" s="31">
        <f t="shared" si="2"/>
        <v>33927</v>
      </c>
      <c r="Q23" s="16">
        <f ca="1" t="shared" si="3"/>
        <v>29</v>
      </c>
      <c r="R23" s="16" t="s">
        <v>174</v>
      </c>
      <c r="S23" s="16" t="s">
        <v>274</v>
      </c>
      <c r="T23" s="43" t="s">
        <v>16</v>
      </c>
      <c r="U23" s="16" t="s">
        <v>275</v>
      </c>
      <c r="V23" s="16" t="s">
        <v>276</v>
      </c>
      <c r="W23" s="16" t="s">
        <v>66</v>
      </c>
      <c r="X23" s="16" t="s">
        <v>19</v>
      </c>
      <c r="Y23" s="16" t="s">
        <v>42</v>
      </c>
      <c r="Z23" s="16">
        <v>17310631753</v>
      </c>
      <c r="AA23" s="16"/>
      <c r="AB23" s="16"/>
      <c r="AC23" s="16">
        <v>13513307825</v>
      </c>
      <c r="AD23" s="16" t="s">
        <v>277</v>
      </c>
      <c r="AE23" s="16" t="s">
        <v>125</v>
      </c>
      <c r="AF23" s="16" t="s">
        <v>126</v>
      </c>
      <c r="AG23" s="16" t="s">
        <v>21</v>
      </c>
      <c r="AH23" s="52">
        <v>44013</v>
      </c>
      <c r="AI23" s="16" t="s">
        <v>186</v>
      </c>
      <c r="AJ23" s="16" t="s">
        <v>198</v>
      </c>
      <c r="AK23" s="16" t="s">
        <v>188</v>
      </c>
      <c r="AL23" s="16" t="s">
        <v>129</v>
      </c>
      <c r="AM23" s="16"/>
    </row>
    <row r="24" spans="1:39">
      <c r="A24" s="15" t="s">
        <v>278</v>
      </c>
      <c r="B24" s="16" t="s">
        <v>279</v>
      </c>
      <c r="C24" s="16" t="s">
        <v>13</v>
      </c>
      <c r="D24" s="16" t="s">
        <v>75</v>
      </c>
      <c r="E24" s="16"/>
      <c r="F24" s="16" t="s">
        <v>71</v>
      </c>
      <c r="G24" s="17">
        <v>43928</v>
      </c>
      <c r="H24" s="15">
        <v>200402</v>
      </c>
      <c r="I24" s="30">
        <f ca="1" t="shared" si="0"/>
        <v>1</v>
      </c>
      <c r="J24" s="30">
        <f ca="1" t="shared" si="4"/>
        <v>18</v>
      </c>
      <c r="K24" s="30">
        <v>1</v>
      </c>
      <c r="L24" s="17">
        <v>43928</v>
      </c>
      <c r="M24" s="30">
        <v>3</v>
      </c>
      <c r="N24" s="17">
        <f t="shared" si="1"/>
        <v>45022</v>
      </c>
      <c r="O24" s="160" t="s">
        <v>280</v>
      </c>
      <c r="P24" s="31">
        <f t="shared" si="2"/>
        <v>33953</v>
      </c>
      <c r="Q24" s="16">
        <f ca="1" t="shared" si="3"/>
        <v>29</v>
      </c>
      <c r="R24" s="16" t="s">
        <v>165</v>
      </c>
      <c r="S24" s="16" t="s">
        <v>281</v>
      </c>
      <c r="T24" s="43" t="s">
        <v>16</v>
      </c>
      <c r="U24" s="16" t="s">
        <v>282</v>
      </c>
      <c r="V24" s="16" t="s">
        <v>39</v>
      </c>
      <c r="W24" s="16" t="s">
        <v>40</v>
      </c>
      <c r="X24" s="16" t="s">
        <v>30</v>
      </c>
      <c r="Y24" s="16" t="s">
        <v>42</v>
      </c>
      <c r="Z24" s="16">
        <v>18810422109</v>
      </c>
      <c r="AA24" s="16"/>
      <c r="AB24" s="16"/>
      <c r="AC24" s="16">
        <v>18811466221</v>
      </c>
      <c r="AD24" s="16" t="s">
        <v>142</v>
      </c>
      <c r="AE24" s="16" t="s">
        <v>125</v>
      </c>
      <c r="AF24" s="16" t="s">
        <v>126</v>
      </c>
      <c r="AG24" s="16" t="s">
        <v>21</v>
      </c>
      <c r="AH24" s="52">
        <v>43922</v>
      </c>
      <c r="AI24" s="16" t="s">
        <v>186</v>
      </c>
      <c r="AJ24" s="16" t="s">
        <v>283</v>
      </c>
      <c r="AK24" s="16" t="s">
        <v>211</v>
      </c>
      <c r="AL24" s="16" t="s">
        <v>129</v>
      </c>
      <c r="AM24" s="16"/>
    </row>
    <row r="25" spans="1:39">
      <c r="A25" s="15" t="s">
        <v>284</v>
      </c>
      <c r="B25" s="16" t="s">
        <v>285</v>
      </c>
      <c r="C25" s="16" t="s">
        <v>13</v>
      </c>
      <c r="D25" s="16" t="s">
        <v>222</v>
      </c>
      <c r="E25" s="16" t="s">
        <v>195</v>
      </c>
      <c r="F25" s="16" t="s">
        <v>64</v>
      </c>
      <c r="G25" s="17">
        <v>43946</v>
      </c>
      <c r="H25" s="15">
        <v>200409</v>
      </c>
      <c r="I25" s="30">
        <f ca="1" t="shared" si="0"/>
        <v>1</v>
      </c>
      <c r="J25" s="30">
        <f ca="1" t="shared" si="4"/>
        <v>18</v>
      </c>
      <c r="K25" s="30">
        <v>1</v>
      </c>
      <c r="L25" s="17">
        <v>43946</v>
      </c>
      <c r="M25" s="30">
        <v>3</v>
      </c>
      <c r="N25" s="17">
        <f t="shared" si="1"/>
        <v>45040</v>
      </c>
      <c r="O25" s="15" t="s">
        <v>286</v>
      </c>
      <c r="P25" s="31">
        <f t="shared" si="2"/>
        <v>36441</v>
      </c>
      <c r="Q25" s="16">
        <f ca="1" t="shared" si="3"/>
        <v>22</v>
      </c>
      <c r="R25" s="16" t="s">
        <v>174</v>
      </c>
      <c r="S25" s="16" t="s">
        <v>287</v>
      </c>
      <c r="T25" s="43" t="s">
        <v>16</v>
      </c>
      <c r="U25" s="16" t="s">
        <v>288</v>
      </c>
      <c r="V25" s="16" t="s">
        <v>17</v>
      </c>
      <c r="W25" s="16" t="s">
        <v>51</v>
      </c>
      <c r="X25" s="16" t="s">
        <v>19</v>
      </c>
      <c r="Y25" s="16" t="s">
        <v>42</v>
      </c>
      <c r="Z25" s="16">
        <v>13691236866</v>
      </c>
      <c r="AA25" s="16"/>
      <c r="AB25" s="16"/>
      <c r="AC25" s="16">
        <v>13521063613</v>
      </c>
      <c r="AD25" s="16" t="s">
        <v>142</v>
      </c>
      <c r="AE25" s="16" t="s">
        <v>125</v>
      </c>
      <c r="AF25" s="16" t="s">
        <v>126</v>
      </c>
      <c r="AG25" s="16" t="s">
        <v>21</v>
      </c>
      <c r="AH25" s="52">
        <v>43953</v>
      </c>
      <c r="AI25" s="16" t="s">
        <v>186</v>
      </c>
      <c r="AJ25" s="16" t="s">
        <v>289</v>
      </c>
      <c r="AK25" s="16" t="s">
        <v>144</v>
      </c>
      <c r="AL25" s="16" t="s">
        <v>129</v>
      </c>
      <c r="AM25" s="16" t="s">
        <v>145</v>
      </c>
    </row>
    <row r="26" spans="1:39">
      <c r="A26" s="15" t="s">
        <v>290</v>
      </c>
      <c r="B26" s="16" t="s">
        <v>291</v>
      </c>
      <c r="C26" s="16" t="s">
        <v>13</v>
      </c>
      <c r="D26" s="16" t="s">
        <v>162</v>
      </c>
      <c r="E26" s="16" t="s">
        <v>195</v>
      </c>
      <c r="F26" s="16" t="s">
        <v>71</v>
      </c>
      <c r="G26" s="17">
        <v>43979</v>
      </c>
      <c r="H26" s="15">
        <v>200504</v>
      </c>
      <c r="I26" s="30">
        <f ca="1" t="shared" si="0"/>
        <v>1</v>
      </c>
      <c r="J26" s="30">
        <f ca="1" t="shared" si="4"/>
        <v>17</v>
      </c>
      <c r="K26" s="30">
        <v>1</v>
      </c>
      <c r="L26" s="17">
        <v>43949</v>
      </c>
      <c r="M26" s="30">
        <v>3</v>
      </c>
      <c r="N26" s="17">
        <f t="shared" si="1"/>
        <v>45043</v>
      </c>
      <c r="O26" s="15" t="s">
        <v>292</v>
      </c>
      <c r="P26" s="31">
        <f t="shared" si="2"/>
        <v>25836</v>
      </c>
      <c r="Q26" s="16">
        <f ca="1" t="shared" si="3"/>
        <v>51</v>
      </c>
      <c r="R26" s="16" t="s">
        <v>174</v>
      </c>
      <c r="S26" s="16" t="s">
        <v>293</v>
      </c>
      <c r="T26" s="43" t="s">
        <v>16</v>
      </c>
      <c r="U26" s="16"/>
      <c r="V26" s="16"/>
      <c r="W26" s="16" t="s">
        <v>73</v>
      </c>
      <c r="X26" s="16" t="s">
        <v>19</v>
      </c>
      <c r="Y26" s="16" t="s">
        <v>42</v>
      </c>
      <c r="Z26" s="16">
        <v>15901282031</v>
      </c>
      <c r="AA26" s="16"/>
      <c r="AB26" s="16"/>
      <c r="AC26" s="16">
        <v>13681189776</v>
      </c>
      <c r="AD26" s="16" t="s">
        <v>142</v>
      </c>
      <c r="AE26" s="16" t="s">
        <v>169</v>
      </c>
      <c r="AF26" s="16" t="s">
        <v>170</v>
      </c>
      <c r="AG26" s="16" t="s">
        <v>170</v>
      </c>
      <c r="AH26" s="52">
        <v>43983</v>
      </c>
      <c r="AI26" s="16" t="s">
        <v>186</v>
      </c>
      <c r="AJ26" s="16" t="s">
        <v>294</v>
      </c>
      <c r="AK26" s="16" t="s">
        <v>144</v>
      </c>
      <c r="AL26" s="16" t="s">
        <v>129</v>
      </c>
      <c r="AM26" s="16" t="s">
        <v>145</v>
      </c>
    </row>
    <row r="27" spans="1:39">
      <c r="A27" s="15" t="s">
        <v>295</v>
      </c>
      <c r="B27" s="16" t="s">
        <v>296</v>
      </c>
      <c r="C27" s="16" t="s">
        <v>13</v>
      </c>
      <c r="D27" s="16" t="s">
        <v>162</v>
      </c>
      <c r="E27" s="16" t="s">
        <v>214</v>
      </c>
      <c r="F27" s="16" t="s">
        <v>71</v>
      </c>
      <c r="G27" s="17">
        <v>43987</v>
      </c>
      <c r="H27" s="15">
        <v>200605</v>
      </c>
      <c r="I27" s="30">
        <f ca="1" t="shared" si="0"/>
        <v>1</v>
      </c>
      <c r="J27" s="30">
        <f ca="1" t="shared" si="4"/>
        <v>16</v>
      </c>
      <c r="K27" s="30">
        <v>6</v>
      </c>
      <c r="L27" s="17">
        <f>G27</f>
        <v>43987</v>
      </c>
      <c r="M27" s="30">
        <v>3</v>
      </c>
      <c r="N27" s="17">
        <f t="shared" si="1"/>
        <v>45081</v>
      </c>
      <c r="O27" s="15" t="s">
        <v>297</v>
      </c>
      <c r="P27" s="31">
        <f t="shared" si="2"/>
        <v>24119</v>
      </c>
      <c r="Q27" s="16">
        <f ca="1" t="shared" si="3"/>
        <v>55</v>
      </c>
      <c r="R27" s="16" t="s">
        <v>298</v>
      </c>
      <c r="S27" s="16" t="s">
        <v>299</v>
      </c>
      <c r="T27" s="43" t="s">
        <v>300</v>
      </c>
      <c r="U27" s="16" t="s">
        <v>301</v>
      </c>
      <c r="V27" s="16"/>
      <c r="W27" s="16" t="s">
        <v>59</v>
      </c>
      <c r="X27" s="16" t="s">
        <v>19</v>
      </c>
      <c r="Y27" s="16" t="s">
        <v>42</v>
      </c>
      <c r="Z27" s="16">
        <v>13699130550</v>
      </c>
      <c r="AA27" s="16"/>
      <c r="AB27" s="16"/>
      <c r="AC27" s="16">
        <v>13520750593</v>
      </c>
      <c r="AD27" s="16" t="s">
        <v>142</v>
      </c>
      <c r="AE27" s="16" t="s">
        <v>169</v>
      </c>
      <c r="AF27" s="16" t="s">
        <v>170</v>
      </c>
      <c r="AG27" s="16" t="s">
        <v>170</v>
      </c>
      <c r="AH27" s="52">
        <v>43983</v>
      </c>
      <c r="AI27" s="16" t="s">
        <v>186</v>
      </c>
      <c r="AJ27" s="16" t="s">
        <v>198</v>
      </c>
      <c r="AK27" s="16" t="s">
        <v>188</v>
      </c>
      <c r="AL27" s="16" t="s">
        <v>129</v>
      </c>
      <c r="AM27" s="16"/>
    </row>
    <row r="28" spans="1:39">
      <c r="A28" s="15" t="s">
        <v>302</v>
      </c>
      <c r="B28" s="16" t="s">
        <v>303</v>
      </c>
      <c r="C28" s="16" t="s">
        <v>13</v>
      </c>
      <c r="D28" s="16" t="s">
        <v>222</v>
      </c>
      <c r="E28" s="16" t="s">
        <v>163</v>
      </c>
      <c r="F28" s="16" t="s">
        <v>71</v>
      </c>
      <c r="G28" s="17">
        <v>44000</v>
      </c>
      <c r="H28" s="15">
        <v>200609</v>
      </c>
      <c r="I28" s="30">
        <f ca="1" t="shared" si="0"/>
        <v>1</v>
      </c>
      <c r="J28" s="30">
        <f ca="1" t="shared" si="4"/>
        <v>16</v>
      </c>
      <c r="K28" s="30">
        <v>1</v>
      </c>
      <c r="L28" s="17">
        <f>G28</f>
        <v>44000</v>
      </c>
      <c r="M28" s="30">
        <v>1</v>
      </c>
      <c r="N28" s="17">
        <f t="shared" si="1"/>
        <v>44364</v>
      </c>
      <c r="O28" s="15" t="s">
        <v>304</v>
      </c>
      <c r="P28" s="31">
        <f t="shared" si="2"/>
        <v>36558</v>
      </c>
      <c r="Q28" s="16">
        <f ca="1" t="shared" si="3"/>
        <v>21</v>
      </c>
      <c r="R28" s="16" t="s">
        <v>174</v>
      </c>
      <c r="S28" s="16" t="s">
        <v>305</v>
      </c>
      <c r="T28" s="43" t="s">
        <v>16</v>
      </c>
      <c r="U28" s="16"/>
      <c r="V28" s="16"/>
      <c r="W28" s="16" t="s">
        <v>66</v>
      </c>
      <c r="X28" s="16" t="s">
        <v>30</v>
      </c>
      <c r="Y28" s="16" t="s">
        <v>42</v>
      </c>
      <c r="Z28" s="49">
        <v>15231725523</v>
      </c>
      <c r="AA28" s="49"/>
      <c r="AB28" s="49"/>
      <c r="AC28" s="16"/>
      <c r="AD28" s="16" t="s">
        <v>277</v>
      </c>
      <c r="AE28" s="16" t="s">
        <v>125</v>
      </c>
      <c r="AF28" s="16" t="s">
        <v>126</v>
      </c>
      <c r="AG28" s="16" t="s">
        <v>21</v>
      </c>
      <c r="AH28" s="51">
        <v>44256</v>
      </c>
      <c r="AI28" s="16" t="s">
        <v>186</v>
      </c>
      <c r="AJ28" s="16" t="s">
        <v>127</v>
      </c>
      <c r="AK28" s="16" t="s">
        <v>127</v>
      </c>
      <c r="AL28" s="16" t="s">
        <v>129</v>
      </c>
      <c r="AM28" s="16"/>
    </row>
    <row r="29" spans="1:39">
      <c r="A29" s="15" t="s">
        <v>306</v>
      </c>
      <c r="B29" s="16" t="s">
        <v>307</v>
      </c>
      <c r="C29" s="16" t="s">
        <v>13</v>
      </c>
      <c r="D29" s="16" t="s">
        <v>162</v>
      </c>
      <c r="E29" s="16" t="s">
        <v>163</v>
      </c>
      <c r="F29" s="16" t="s">
        <v>71</v>
      </c>
      <c r="G29" s="17">
        <v>44054</v>
      </c>
      <c r="H29" s="15">
        <v>200802</v>
      </c>
      <c r="I29" s="30">
        <f ca="1" t="shared" si="0"/>
        <v>1</v>
      </c>
      <c r="J29" s="30">
        <f ca="1" t="shared" si="4"/>
        <v>14</v>
      </c>
      <c r="K29" s="30">
        <v>1</v>
      </c>
      <c r="L29" s="17">
        <f>G29</f>
        <v>44054</v>
      </c>
      <c r="M29" s="30">
        <v>3</v>
      </c>
      <c r="N29" s="17">
        <f t="shared" si="1"/>
        <v>45148</v>
      </c>
      <c r="O29" s="15" t="s">
        <v>308</v>
      </c>
      <c r="P29" s="31">
        <f t="shared" si="2"/>
        <v>26918</v>
      </c>
      <c r="Q29" s="16">
        <f ca="1" t="shared" si="3"/>
        <v>48</v>
      </c>
      <c r="R29" s="16" t="s">
        <v>174</v>
      </c>
      <c r="S29" s="16" t="s">
        <v>309</v>
      </c>
      <c r="T29" s="43" t="s">
        <v>16</v>
      </c>
      <c r="U29" s="44"/>
      <c r="V29" s="16"/>
      <c r="W29" s="16" t="s">
        <v>59</v>
      </c>
      <c r="X29" s="16" t="s">
        <v>19</v>
      </c>
      <c r="Y29" s="16" t="s">
        <v>42</v>
      </c>
      <c r="Z29" s="16">
        <v>13611204605</v>
      </c>
      <c r="AA29" s="16"/>
      <c r="AB29" s="16"/>
      <c r="AC29" s="16"/>
      <c r="AD29" s="16" t="s">
        <v>142</v>
      </c>
      <c r="AE29" s="16" t="s">
        <v>169</v>
      </c>
      <c r="AF29" s="16" t="s">
        <v>170</v>
      </c>
      <c r="AG29" s="16" t="s">
        <v>170</v>
      </c>
      <c r="AH29" s="52">
        <v>44044</v>
      </c>
      <c r="AI29" s="16" t="s">
        <v>186</v>
      </c>
      <c r="AJ29" s="43" t="s">
        <v>310</v>
      </c>
      <c r="AK29" s="16" t="s">
        <v>188</v>
      </c>
      <c r="AL29" s="16" t="s">
        <v>129</v>
      </c>
      <c r="AM29" s="16"/>
    </row>
    <row r="30" spans="1:39">
      <c r="A30" s="15" t="s">
        <v>311</v>
      </c>
      <c r="B30" s="18" t="s">
        <v>312</v>
      </c>
      <c r="C30" s="18" t="s">
        <v>24</v>
      </c>
      <c r="D30" s="18" t="s">
        <v>63</v>
      </c>
      <c r="E30" s="18"/>
      <c r="F30" s="18" t="s">
        <v>71</v>
      </c>
      <c r="G30" s="19">
        <v>44116</v>
      </c>
      <c r="H30" s="20">
        <v>201002</v>
      </c>
      <c r="I30" s="30">
        <f ca="1" t="shared" si="0"/>
        <v>1</v>
      </c>
      <c r="J30" s="30">
        <f ca="1" t="shared" si="4"/>
        <v>12</v>
      </c>
      <c r="K30" s="32">
        <v>1</v>
      </c>
      <c r="L30" s="19">
        <v>44116</v>
      </c>
      <c r="M30" s="32">
        <v>3</v>
      </c>
      <c r="N30" s="17">
        <f t="shared" si="1"/>
        <v>45210</v>
      </c>
      <c r="O30" s="15" t="s">
        <v>313</v>
      </c>
      <c r="P30" s="31">
        <f t="shared" si="2"/>
        <v>32509</v>
      </c>
      <c r="Q30" s="16">
        <f ca="1" t="shared" si="3"/>
        <v>32</v>
      </c>
      <c r="R30" s="18" t="s">
        <v>174</v>
      </c>
      <c r="S30" s="18" t="s">
        <v>314</v>
      </c>
      <c r="T30" s="45" t="s">
        <v>16</v>
      </c>
      <c r="U30" s="18" t="s">
        <v>315</v>
      </c>
      <c r="V30" s="18" t="s">
        <v>316</v>
      </c>
      <c r="W30" s="18" t="s">
        <v>66</v>
      </c>
      <c r="X30" s="18" t="s">
        <v>19</v>
      </c>
      <c r="Y30" s="18" t="s">
        <v>42</v>
      </c>
      <c r="Z30" s="18">
        <v>17600660710</v>
      </c>
      <c r="AA30" s="18"/>
      <c r="AB30" s="18"/>
      <c r="AC30" s="18">
        <v>17600909076</v>
      </c>
      <c r="AD30" s="16" t="s">
        <v>142</v>
      </c>
      <c r="AE30" s="16" t="s">
        <v>125</v>
      </c>
      <c r="AF30" s="16" t="s">
        <v>126</v>
      </c>
      <c r="AG30" s="18" t="s">
        <v>21</v>
      </c>
      <c r="AH30" s="53">
        <v>44105</v>
      </c>
      <c r="AI30" s="18" t="s">
        <v>186</v>
      </c>
      <c r="AJ30" s="16" t="s">
        <v>127</v>
      </c>
      <c r="AK30" s="18" t="s">
        <v>127</v>
      </c>
      <c r="AL30" s="16" t="s">
        <v>129</v>
      </c>
      <c r="AM30" s="18"/>
    </row>
    <row r="31" spans="1:39">
      <c r="A31" s="15" t="s">
        <v>317</v>
      </c>
      <c r="B31" s="18" t="s">
        <v>318</v>
      </c>
      <c r="C31" s="18" t="s">
        <v>13</v>
      </c>
      <c r="D31" s="18" t="s">
        <v>79</v>
      </c>
      <c r="E31" s="18"/>
      <c r="F31" s="18" t="s">
        <v>71</v>
      </c>
      <c r="G31" s="19">
        <v>44137</v>
      </c>
      <c r="H31" s="20">
        <v>201102</v>
      </c>
      <c r="I31" s="30">
        <f ca="1" t="shared" si="0"/>
        <v>0</v>
      </c>
      <c r="J31" s="30">
        <f ca="1" t="shared" si="4"/>
        <v>11</v>
      </c>
      <c r="K31" s="32">
        <v>1</v>
      </c>
      <c r="L31" s="19">
        <v>44137</v>
      </c>
      <c r="M31" s="32">
        <v>3</v>
      </c>
      <c r="N31" s="17">
        <f t="shared" si="1"/>
        <v>45231</v>
      </c>
      <c r="O31" s="15" t="s">
        <v>319</v>
      </c>
      <c r="P31" s="31">
        <f t="shared" si="2"/>
        <v>31414</v>
      </c>
      <c r="Q31" s="16">
        <f ca="1" t="shared" si="3"/>
        <v>35</v>
      </c>
      <c r="R31" s="18" t="s">
        <v>320</v>
      </c>
      <c r="S31" s="18" t="s">
        <v>321</v>
      </c>
      <c r="T31" s="45" t="s">
        <v>16</v>
      </c>
      <c r="U31" s="18" t="s">
        <v>322</v>
      </c>
      <c r="V31" s="18" t="s">
        <v>323</v>
      </c>
      <c r="W31" s="18" t="s">
        <v>51</v>
      </c>
      <c r="X31" s="18" t="s">
        <v>19</v>
      </c>
      <c r="Y31" s="18" t="s">
        <v>42</v>
      </c>
      <c r="Z31" s="18">
        <v>15901289737</v>
      </c>
      <c r="AA31" s="18"/>
      <c r="AB31" s="18"/>
      <c r="AC31" s="18">
        <v>13601097021</v>
      </c>
      <c r="AD31" s="16" t="s">
        <v>142</v>
      </c>
      <c r="AE31" s="16" t="s">
        <v>125</v>
      </c>
      <c r="AF31" s="16" t="s">
        <v>126</v>
      </c>
      <c r="AG31" s="18" t="s">
        <v>21</v>
      </c>
      <c r="AH31" s="53">
        <v>44136</v>
      </c>
      <c r="AI31" s="18" t="s">
        <v>186</v>
      </c>
      <c r="AJ31" s="16" t="s">
        <v>127</v>
      </c>
      <c r="AK31" s="18" t="s">
        <v>127</v>
      </c>
      <c r="AL31" s="16" t="s">
        <v>129</v>
      </c>
      <c r="AM31" s="18"/>
    </row>
    <row r="32" spans="1:39">
      <c r="A32" s="15" t="s">
        <v>324</v>
      </c>
      <c r="B32" s="18" t="s">
        <v>325</v>
      </c>
      <c r="C32" s="18" t="s">
        <v>13</v>
      </c>
      <c r="D32" s="18" t="s">
        <v>75</v>
      </c>
      <c r="E32" s="18"/>
      <c r="F32" s="18" t="s">
        <v>71</v>
      </c>
      <c r="G32" s="19">
        <v>44144</v>
      </c>
      <c r="H32" s="20">
        <v>201103</v>
      </c>
      <c r="I32" s="30">
        <f ca="1" t="shared" si="0"/>
        <v>0</v>
      </c>
      <c r="J32" s="30">
        <f ca="1" t="shared" si="4"/>
        <v>11</v>
      </c>
      <c r="K32" s="32">
        <v>1</v>
      </c>
      <c r="L32" s="19">
        <v>44144</v>
      </c>
      <c r="M32" s="32">
        <v>1</v>
      </c>
      <c r="N32" s="17">
        <f t="shared" si="1"/>
        <v>44508</v>
      </c>
      <c r="O32" s="15" t="s">
        <v>326</v>
      </c>
      <c r="P32" s="31">
        <f t="shared" si="2"/>
        <v>24056</v>
      </c>
      <c r="Q32" s="16">
        <f ca="1" t="shared" si="3"/>
        <v>56</v>
      </c>
      <c r="R32" s="18" t="s">
        <v>174</v>
      </c>
      <c r="S32" s="18" t="s">
        <v>327</v>
      </c>
      <c r="T32" s="45" t="s">
        <v>16</v>
      </c>
      <c r="U32" s="18" t="s">
        <v>328</v>
      </c>
      <c r="V32" s="18"/>
      <c r="W32" s="18" t="s">
        <v>73</v>
      </c>
      <c r="X32" s="18" t="s">
        <v>19</v>
      </c>
      <c r="Y32" s="18" t="s">
        <v>42</v>
      </c>
      <c r="Z32" s="18">
        <v>15032505198</v>
      </c>
      <c r="AA32" s="18"/>
      <c r="AB32" s="18"/>
      <c r="AC32" s="18">
        <v>15233048808</v>
      </c>
      <c r="AD32" s="18" t="s">
        <v>142</v>
      </c>
      <c r="AE32" s="16" t="s">
        <v>125</v>
      </c>
      <c r="AF32" s="16" t="s">
        <v>126</v>
      </c>
      <c r="AG32" s="18" t="s">
        <v>21</v>
      </c>
      <c r="AH32" s="53">
        <v>44137</v>
      </c>
      <c r="AI32" s="18" t="s">
        <v>186</v>
      </c>
      <c r="AJ32" s="16" t="s">
        <v>127</v>
      </c>
      <c r="AK32" s="18" t="s">
        <v>127</v>
      </c>
      <c r="AL32" s="16" t="s">
        <v>129</v>
      </c>
      <c r="AM32" s="18"/>
    </row>
    <row r="33" spans="1:39">
      <c r="A33" s="15" t="s">
        <v>329</v>
      </c>
      <c r="B33" s="18" t="s">
        <v>330</v>
      </c>
      <c r="C33" s="18" t="s">
        <v>13</v>
      </c>
      <c r="D33" s="18" t="s">
        <v>222</v>
      </c>
      <c r="E33" s="18" t="s">
        <v>163</v>
      </c>
      <c r="F33" s="18" t="s">
        <v>48</v>
      </c>
      <c r="G33" s="17">
        <v>44197</v>
      </c>
      <c r="H33" s="20">
        <v>200101</v>
      </c>
      <c r="I33" s="30">
        <f ca="1" t="shared" si="0"/>
        <v>0</v>
      </c>
      <c r="J33" s="30">
        <f ca="1" t="shared" si="4"/>
        <v>9</v>
      </c>
      <c r="K33" s="32">
        <v>1</v>
      </c>
      <c r="L33" s="19">
        <v>44197</v>
      </c>
      <c r="M33" s="32">
        <v>3</v>
      </c>
      <c r="N33" s="17">
        <f t="shared" si="1"/>
        <v>45291</v>
      </c>
      <c r="O33" s="15" t="s">
        <v>331</v>
      </c>
      <c r="P33" s="31">
        <f t="shared" si="2"/>
        <v>34889</v>
      </c>
      <c r="Q33" s="16">
        <f ca="1" t="shared" si="3"/>
        <v>26</v>
      </c>
      <c r="R33" s="18" t="s">
        <v>174</v>
      </c>
      <c r="S33" s="18" t="s">
        <v>332</v>
      </c>
      <c r="T33" s="45" t="s">
        <v>49</v>
      </c>
      <c r="U33" s="18"/>
      <c r="V33" s="18"/>
      <c r="W33" s="18" t="s">
        <v>73</v>
      </c>
      <c r="X33" s="18" t="s">
        <v>19</v>
      </c>
      <c r="Y33" s="18" t="s">
        <v>42</v>
      </c>
      <c r="Z33" s="18">
        <v>15901442165</v>
      </c>
      <c r="AA33" s="18"/>
      <c r="AB33" s="18"/>
      <c r="AC33" s="18">
        <v>15803142831</v>
      </c>
      <c r="AD33" s="18" t="s">
        <v>142</v>
      </c>
      <c r="AE33" s="16" t="s">
        <v>125</v>
      </c>
      <c r="AF33" s="16" t="s">
        <v>126</v>
      </c>
      <c r="AG33" s="18" t="s">
        <v>21</v>
      </c>
      <c r="AH33" s="53">
        <v>44197</v>
      </c>
      <c r="AI33" s="18" t="s">
        <v>186</v>
      </c>
      <c r="AJ33" s="16" t="s">
        <v>333</v>
      </c>
      <c r="AK33" s="18" t="s">
        <v>152</v>
      </c>
      <c r="AL33" s="16" t="s">
        <v>129</v>
      </c>
      <c r="AM33" s="18" t="s">
        <v>145</v>
      </c>
    </row>
    <row r="34" spans="1:39">
      <c r="A34" s="15" t="s">
        <v>334</v>
      </c>
      <c r="B34" s="18" t="s">
        <v>335</v>
      </c>
      <c r="C34" s="18" t="s">
        <v>13</v>
      </c>
      <c r="D34" s="18" t="s">
        <v>162</v>
      </c>
      <c r="E34" s="18" t="s">
        <v>195</v>
      </c>
      <c r="F34" s="18" t="s">
        <v>71</v>
      </c>
      <c r="G34" s="17">
        <v>44279</v>
      </c>
      <c r="H34" s="20">
        <v>210308</v>
      </c>
      <c r="I34" s="30">
        <f ca="1" t="shared" si="0"/>
        <v>0</v>
      </c>
      <c r="J34" s="30">
        <f ca="1" t="shared" si="4"/>
        <v>7</v>
      </c>
      <c r="K34" s="32">
        <v>1</v>
      </c>
      <c r="L34" s="19">
        <v>44279</v>
      </c>
      <c r="M34" s="32">
        <v>3</v>
      </c>
      <c r="N34" s="17">
        <f t="shared" si="1"/>
        <v>45374</v>
      </c>
      <c r="O34" s="15" t="s">
        <v>336</v>
      </c>
      <c r="P34" s="31">
        <f t="shared" si="2"/>
        <v>34863</v>
      </c>
      <c r="Q34" s="16">
        <f ca="1" t="shared" si="3"/>
        <v>26</v>
      </c>
      <c r="R34" s="18" t="s">
        <v>174</v>
      </c>
      <c r="S34" s="18" t="s">
        <v>337</v>
      </c>
      <c r="T34" s="18" t="s">
        <v>16</v>
      </c>
      <c r="U34" s="18" t="s">
        <v>338</v>
      </c>
      <c r="V34" s="18" t="s">
        <v>339</v>
      </c>
      <c r="W34" s="18" t="s">
        <v>66</v>
      </c>
      <c r="X34" s="18" t="s">
        <v>30</v>
      </c>
      <c r="Y34" s="18" t="s">
        <v>42</v>
      </c>
      <c r="Z34" s="18">
        <v>18800183902</v>
      </c>
      <c r="AA34" s="18" t="s">
        <v>340</v>
      </c>
      <c r="AB34" s="18" t="s">
        <v>22</v>
      </c>
      <c r="AC34" s="18">
        <v>13693302984</v>
      </c>
      <c r="AD34" s="18" t="s">
        <v>142</v>
      </c>
      <c r="AE34" s="16" t="s">
        <v>169</v>
      </c>
      <c r="AF34" s="16" t="s">
        <v>170</v>
      </c>
      <c r="AG34" s="16" t="s">
        <v>170</v>
      </c>
      <c r="AH34" s="53">
        <v>44287</v>
      </c>
      <c r="AI34" s="18" t="s">
        <v>186</v>
      </c>
      <c r="AJ34" s="16" t="s">
        <v>198</v>
      </c>
      <c r="AK34" s="45" t="s">
        <v>127</v>
      </c>
      <c r="AL34" s="16" t="s">
        <v>129</v>
      </c>
      <c r="AM34" s="18"/>
    </row>
    <row r="35" spans="1:39">
      <c r="A35" s="15" t="s">
        <v>341</v>
      </c>
      <c r="B35" s="21" t="s">
        <v>342</v>
      </c>
      <c r="C35" s="21" t="s">
        <v>24</v>
      </c>
      <c r="D35" s="21" t="s">
        <v>75</v>
      </c>
      <c r="E35" s="21" t="s">
        <v>343</v>
      </c>
      <c r="F35" s="21" t="s">
        <v>71</v>
      </c>
      <c r="G35" s="22">
        <v>44311</v>
      </c>
      <c r="H35" s="23">
        <v>210402</v>
      </c>
      <c r="I35" s="30">
        <f ca="1">IF(G35="","",DATEDIF(G35,TODAY(),"Y"))</f>
        <v>0</v>
      </c>
      <c r="J35" s="30">
        <f ca="1" t="shared" ref="J35:J51" si="5">IF(G35="","",DATEDIF(G35,TODAY(),"m"))</f>
        <v>6</v>
      </c>
      <c r="K35" s="33">
        <v>1</v>
      </c>
      <c r="L35" s="34">
        <v>44311</v>
      </c>
      <c r="M35" s="33">
        <v>3</v>
      </c>
      <c r="N35" s="22">
        <f t="shared" ref="N35:N51" si="6">IFERROR(IF(M35="无固定期限","",DATE(YEAR(L35)+M35,MONTH(L35),DAY(L35)-1)),"")</f>
        <v>45406</v>
      </c>
      <c r="O35" s="15" t="s">
        <v>344</v>
      </c>
      <c r="P35" s="36">
        <f t="shared" ref="P35:P51" si="7">IF(O35="","",VALUE(MID(O35,7,4)&amp;"/"&amp;MID(O35,11,2)&amp;"/"&amp;MID(O35,13,2)))</f>
        <v>33086</v>
      </c>
      <c r="Q35" s="16">
        <f ca="1" t="shared" ref="Q35:Q51" si="8">IF(O35="","",YEAR(TODAY())-MID(O35,7,4))</f>
        <v>31</v>
      </c>
      <c r="R35" s="18" t="s">
        <v>174</v>
      </c>
      <c r="S35" s="18" t="s">
        <v>345</v>
      </c>
      <c r="T35" s="18" t="s">
        <v>16</v>
      </c>
      <c r="U35" s="18" t="s">
        <v>346</v>
      </c>
      <c r="V35" s="18" t="s">
        <v>39</v>
      </c>
      <c r="W35" s="18" t="s">
        <v>51</v>
      </c>
      <c r="X35" s="18" t="s">
        <v>19</v>
      </c>
      <c r="Y35" s="18" t="s">
        <v>42</v>
      </c>
      <c r="Z35" s="18">
        <v>15010047297</v>
      </c>
      <c r="AA35" s="18" t="s">
        <v>347</v>
      </c>
      <c r="AB35" s="18" t="s">
        <v>34</v>
      </c>
      <c r="AC35" s="18">
        <v>13520911846</v>
      </c>
      <c r="AD35" s="18" t="s">
        <v>142</v>
      </c>
      <c r="AE35" s="16" t="s">
        <v>125</v>
      </c>
      <c r="AF35" s="16" t="s">
        <v>126</v>
      </c>
      <c r="AG35" s="18" t="s">
        <v>21</v>
      </c>
      <c r="AH35" s="53">
        <v>44320</v>
      </c>
      <c r="AI35" s="18" t="s">
        <v>186</v>
      </c>
      <c r="AJ35" s="16" t="s">
        <v>348</v>
      </c>
      <c r="AK35" s="54" t="s">
        <v>127</v>
      </c>
      <c r="AL35" s="16" t="s">
        <v>129</v>
      </c>
      <c r="AM35" s="18"/>
    </row>
    <row r="36" spans="1:39">
      <c r="A36" s="15" t="s">
        <v>349</v>
      </c>
      <c r="B36" s="24" t="s">
        <v>350</v>
      </c>
      <c r="C36" s="24" t="s">
        <v>13</v>
      </c>
      <c r="D36" s="24" t="s">
        <v>162</v>
      </c>
      <c r="E36" s="24" t="s">
        <v>195</v>
      </c>
      <c r="F36" s="24" t="s">
        <v>71</v>
      </c>
      <c r="G36" s="17">
        <v>44324</v>
      </c>
      <c r="H36" s="25">
        <v>210502</v>
      </c>
      <c r="I36" s="37">
        <f ca="1">IF(G36="","",DATEDIF(G36,TODAY(),"Y"))</f>
        <v>0</v>
      </c>
      <c r="J36" s="30">
        <f ca="1" t="shared" si="5"/>
        <v>5</v>
      </c>
      <c r="K36" s="37">
        <v>1</v>
      </c>
      <c r="L36" s="38">
        <v>44324</v>
      </c>
      <c r="M36" s="37">
        <v>3</v>
      </c>
      <c r="N36" s="39">
        <f t="shared" si="6"/>
        <v>45419</v>
      </c>
      <c r="O36" s="15" t="s">
        <v>351</v>
      </c>
      <c r="P36" s="41">
        <f t="shared" si="7"/>
        <v>22817</v>
      </c>
      <c r="Q36" s="24">
        <f ca="1" t="shared" si="8"/>
        <v>59</v>
      </c>
      <c r="R36" s="24" t="s">
        <v>174</v>
      </c>
      <c r="S36" s="24" t="s">
        <v>352</v>
      </c>
      <c r="T36" s="24" t="s">
        <v>16</v>
      </c>
      <c r="U36" s="24" t="s">
        <v>353</v>
      </c>
      <c r="V36" s="24"/>
      <c r="W36" s="24" t="s">
        <v>59</v>
      </c>
      <c r="X36" s="24" t="s">
        <v>19</v>
      </c>
      <c r="Y36" s="24" t="s">
        <v>42</v>
      </c>
      <c r="Z36" s="24">
        <v>13473343446</v>
      </c>
      <c r="AA36" s="24" t="s">
        <v>354</v>
      </c>
      <c r="AB36" s="24" t="s">
        <v>34</v>
      </c>
      <c r="AC36" s="24">
        <v>18813143397</v>
      </c>
      <c r="AD36" s="24" t="s">
        <v>142</v>
      </c>
      <c r="AE36" s="24" t="s">
        <v>169</v>
      </c>
      <c r="AF36" s="24" t="s">
        <v>249</v>
      </c>
      <c r="AG36" s="24" t="s">
        <v>355</v>
      </c>
      <c r="AH36" s="55" t="s">
        <v>127</v>
      </c>
      <c r="AI36" s="24" t="s">
        <v>186</v>
      </c>
      <c r="AJ36" s="24"/>
      <c r="AK36" s="56"/>
      <c r="AL36" s="16" t="s">
        <v>129</v>
      </c>
      <c r="AM36" s="24"/>
    </row>
    <row r="37" spans="1:39">
      <c r="A37" s="15" t="s">
        <v>356</v>
      </c>
      <c r="B37" s="24" t="s">
        <v>357</v>
      </c>
      <c r="C37" s="24" t="s">
        <v>24</v>
      </c>
      <c r="D37" s="24" t="s">
        <v>63</v>
      </c>
      <c r="E37" s="24"/>
      <c r="F37" s="24" t="s">
        <v>71</v>
      </c>
      <c r="G37" s="17">
        <v>44335</v>
      </c>
      <c r="H37" s="25">
        <v>210509</v>
      </c>
      <c r="I37" s="37">
        <f ca="1">IF(G37="","",DATEDIF(G37,TODAY(),"Y"))</f>
        <v>0</v>
      </c>
      <c r="J37" s="30">
        <f ca="1" t="shared" si="5"/>
        <v>5</v>
      </c>
      <c r="K37" s="37">
        <v>1</v>
      </c>
      <c r="L37" s="38">
        <v>44335</v>
      </c>
      <c r="M37" s="37">
        <v>3</v>
      </c>
      <c r="N37" s="38">
        <f t="shared" si="6"/>
        <v>45430</v>
      </c>
      <c r="O37" s="15" t="s">
        <v>358</v>
      </c>
      <c r="P37" s="42">
        <f t="shared" si="7"/>
        <v>31472</v>
      </c>
      <c r="Q37" s="24">
        <f ca="1" t="shared" si="8"/>
        <v>35</v>
      </c>
      <c r="R37" s="24" t="s">
        <v>320</v>
      </c>
      <c r="S37" s="24" t="s">
        <v>359</v>
      </c>
      <c r="T37" s="24" t="s">
        <v>16</v>
      </c>
      <c r="U37" s="24" t="s">
        <v>360</v>
      </c>
      <c r="V37" s="24" t="s">
        <v>361</v>
      </c>
      <c r="W37" s="24" t="s">
        <v>51</v>
      </c>
      <c r="X37" s="24" t="s">
        <v>19</v>
      </c>
      <c r="Y37" s="24" t="s">
        <v>42</v>
      </c>
      <c r="Z37" s="24">
        <v>13811828730</v>
      </c>
      <c r="AA37" s="24" t="s">
        <v>362</v>
      </c>
      <c r="AB37" s="24" t="s">
        <v>34</v>
      </c>
      <c r="AC37" s="24">
        <v>13601189116</v>
      </c>
      <c r="AD37" s="24" t="s">
        <v>142</v>
      </c>
      <c r="AE37" s="24" t="s">
        <v>125</v>
      </c>
      <c r="AF37" s="24" t="s">
        <v>126</v>
      </c>
      <c r="AG37" s="18" t="s">
        <v>21</v>
      </c>
      <c r="AH37" s="51">
        <v>44348</v>
      </c>
      <c r="AI37" s="24" t="s">
        <v>186</v>
      </c>
      <c r="AJ37" s="24"/>
      <c r="AK37" s="56"/>
      <c r="AL37" s="16" t="s">
        <v>129</v>
      </c>
      <c r="AM37" s="24"/>
    </row>
    <row r="38" spans="1:39">
      <c r="A38" s="15" t="s">
        <v>363</v>
      </c>
      <c r="B38" s="16" t="s">
        <v>364</v>
      </c>
      <c r="C38" s="16" t="s">
        <v>13</v>
      </c>
      <c r="D38" s="16" t="s">
        <v>25</v>
      </c>
      <c r="E38" s="16"/>
      <c r="F38" s="16" t="s">
        <v>71</v>
      </c>
      <c r="G38" s="17">
        <v>44372</v>
      </c>
      <c r="H38" s="26" t="s">
        <v>365</v>
      </c>
      <c r="I38" s="30">
        <f ca="1" t="shared" ref="I38:I43" si="9">IF(G38="","",DATEDIF(G38,TODAY(),"Y"))</f>
        <v>0</v>
      </c>
      <c r="J38" s="30">
        <f ca="1" t="shared" si="5"/>
        <v>4</v>
      </c>
      <c r="K38" s="30">
        <v>1</v>
      </c>
      <c r="L38" s="17">
        <v>44372</v>
      </c>
      <c r="M38" s="30">
        <v>3</v>
      </c>
      <c r="N38" s="17">
        <f t="shared" si="6"/>
        <v>45467</v>
      </c>
      <c r="O38" s="15" t="s">
        <v>366</v>
      </c>
      <c r="P38" s="31">
        <f t="shared" si="7"/>
        <v>27137</v>
      </c>
      <c r="Q38" s="16">
        <f ca="1" t="shared" si="8"/>
        <v>47</v>
      </c>
      <c r="R38" s="16" t="s">
        <v>320</v>
      </c>
      <c r="S38" s="16" t="s">
        <v>367</v>
      </c>
      <c r="T38" s="43" t="s">
        <v>16</v>
      </c>
      <c r="U38" s="16" t="s">
        <v>368</v>
      </c>
      <c r="V38" s="16" t="s">
        <v>369</v>
      </c>
      <c r="W38" s="16" t="s">
        <v>51</v>
      </c>
      <c r="X38" s="16" t="s">
        <v>41</v>
      </c>
      <c r="Y38" s="16" t="s">
        <v>42</v>
      </c>
      <c r="Z38" s="16">
        <v>15801089020</v>
      </c>
      <c r="AA38" s="16" t="s">
        <v>370</v>
      </c>
      <c r="AB38" s="16" t="s">
        <v>54</v>
      </c>
      <c r="AC38" s="16">
        <v>13803576250</v>
      </c>
      <c r="AD38" s="16" t="s">
        <v>142</v>
      </c>
      <c r="AE38" s="16" t="s">
        <v>125</v>
      </c>
      <c r="AF38" s="24" t="s">
        <v>21</v>
      </c>
      <c r="AG38" s="24" t="s">
        <v>21</v>
      </c>
      <c r="AH38" s="51">
        <v>44378</v>
      </c>
      <c r="AI38" s="16" t="s">
        <v>186</v>
      </c>
      <c r="AJ38" s="16"/>
      <c r="AK38" s="16"/>
      <c r="AL38" s="16" t="s">
        <v>129</v>
      </c>
      <c r="AM38" s="16"/>
    </row>
    <row r="39" spans="1:39">
      <c r="A39" s="15" t="s">
        <v>371</v>
      </c>
      <c r="B39" s="16" t="s">
        <v>372</v>
      </c>
      <c r="C39" s="16" t="s">
        <v>13</v>
      </c>
      <c r="D39" s="16" t="s">
        <v>265</v>
      </c>
      <c r="E39" s="16"/>
      <c r="F39" s="16" t="s">
        <v>48</v>
      </c>
      <c r="G39" s="17">
        <v>44375</v>
      </c>
      <c r="H39" s="26" t="s">
        <v>373</v>
      </c>
      <c r="I39" s="30">
        <f ca="1" t="shared" si="9"/>
        <v>0</v>
      </c>
      <c r="J39" s="30">
        <f ca="1" t="shared" si="5"/>
        <v>4</v>
      </c>
      <c r="K39" s="30">
        <v>1</v>
      </c>
      <c r="L39" s="17">
        <v>44375</v>
      </c>
      <c r="M39" s="30">
        <v>3</v>
      </c>
      <c r="N39" s="17">
        <f t="shared" si="6"/>
        <v>45470</v>
      </c>
      <c r="O39" s="15" t="s">
        <v>374</v>
      </c>
      <c r="P39" s="31">
        <f t="shared" si="7"/>
        <v>26248</v>
      </c>
      <c r="Q39" s="16">
        <f ca="1" t="shared" si="8"/>
        <v>50</v>
      </c>
      <c r="R39" s="16" t="s">
        <v>174</v>
      </c>
      <c r="S39" s="16" t="s">
        <v>375</v>
      </c>
      <c r="T39" s="43" t="s">
        <v>16</v>
      </c>
      <c r="U39" s="16" t="s">
        <v>376</v>
      </c>
      <c r="V39" s="16" t="s">
        <v>377</v>
      </c>
      <c r="W39" s="16" t="s">
        <v>66</v>
      </c>
      <c r="X39" s="16" t="s">
        <v>19</v>
      </c>
      <c r="Y39" s="16" t="s">
        <v>20</v>
      </c>
      <c r="Z39" s="16">
        <v>13439024485</v>
      </c>
      <c r="AA39" s="16" t="s">
        <v>378</v>
      </c>
      <c r="AB39" s="16" t="s">
        <v>34</v>
      </c>
      <c r="AC39" s="16">
        <v>15512225593</v>
      </c>
      <c r="AD39" s="16" t="s">
        <v>142</v>
      </c>
      <c r="AE39" s="16" t="s">
        <v>125</v>
      </c>
      <c r="AF39" s="16" t="s">
        <v>249</v>
      </c>
      <c r="AG39" s="24" t="s">
        <v>379</v>
      </c>
      <c r="AH39" s="51" t="s">
        <v>127</v>
      </c>
      <c r="AI39" s="16" t="s">
        <v>186</v>
      </c>
      <c r="AJ39" s="16"/>
      <c r="AK39" s="16"/>
      <c r="AL39" s="16" t="s">
        <v>129</v>
      </c>
      <c r="AM39" s="16"/>
    </row>
    <row r="40" spans="1:39">
      <c r="A40" s="15" t="s">
        <v>380</v>
      </c>
      <c r="B40" s="18" t="s">
        <v>381</v>
      </c>
      <c r="C40" s="18" t="s">
        <v>13</v>
      </c>
      <c r="D40" s="18" t="s">
        <v>222</v>
      </c>
      <c r="E40" s="18"/>
      <c r="F40" s="18" t="s">
        <v>80</v>
      </c>
      <c r="G40" s="19">
        <v>44379</v>
      </c>
      <c r="H40" s="18">
        <v>210701</v>
      </c>
      <c r="I40" s="30">
        <f ca="1" t="shared" si="9"/>
        <v>0</v>
      </c>
      <c r="J40" s="30">
        <f ca="1" t="shared" si="5"/>
        <v>3</v>
      </c>
      <c r="K40" s="30">
        <v>1</v>
      </c>
      <c r="L40" s="38">
        <f t="shared" ref="L40:L45" si="10">G40</f>
        <v>44379</v>
      </c>
      <c r="M40" s="30">
        <v>1</v>
      </c>
      <c r="N40" s="17">
        <f t="shared" si="6"/>
        <v>44743</v>
      </c>
      <c r="O40" s="15" t="s">
        <v>382</v>
      </c>
      <c r="P40" s="31">
        <f t="shared" si="7"/>
        <v>36893</v>
      </c>
      <c r="Q40" s="16">
        <f ca="1" t="shared" si="8"/>
        <v>20</v>
      </c>
      <c r="R40" s="24" t="s">
        <v>174</v>
      </c>
      <c r="S40" s="24" t="s">
        <v>383</v>
      </c>
      <c r="T40" s="24" t="s">
        <v>16</v>
      </c>
      <c r="U40" s="24" t="s">
        <v>384</v>
      </c>
      <c r="V40" s="24" t="s">
        <v>385</v>
      </c>
      <c r="W40" s="24" t="s">
        <v>51</v>
      </c>
      <c r="X40" s="24" t="s">
        <v>30</v>
      </c>
      <c r="Y40" s="24" t="s">
        <v>42</v>
      </c>
      <c r="Z40" s="24">
        <v>15227622004</v>
      </c>
      <c r="AA40" s="24"/>
      <c r="AB40" s="16"/>
      <c r="AC40" s="24"/>
      <c r="AD40" s="24" t="s">
        <v>277</v>
      </c>
      <c r="AE40" s="24" t="s">
        <v>386</v>
      </c>
      <c r="AF40" s="16" t="s">
        <v>33</v>
      </c>
      <c r="AG40" s="24" t="s">
        <v>387</v>
      </c>
      <c r="AH40" s="51" t="s">
        <v>127</v>
      </c>
      <c r="AI40" s="24" t="s">
        <v>186</v>
      </c>
      <c r="AJ40" s="24"/>
      <c r="AK40" s="24"/>
      <c r="AL40" s="16" t="s">
        <v>129</v>
      </c>
      <c r="AM40" s="24"/>
    </row>
    <row r="41" spans="1:39">
      <c r="A41" s="15" t="s">
        <v>388</v>
      </c>
      <c r="B41" s="18" t="s">
        <v>389</v>
      </c>
      <c r="C41" s="18" t="s">
        <v>13</v>
      </c>
      <c r="D41" s="18" t="s">
        <v>265</v>
      </c>
      <c r="E41" s="18"/>
      <c r="F41" s="18" t="s">
        <v>71</v>
      </c>
      <c r="G41" s="19">
        <v>44382</v>
      </c>
      <c r="H41" s="18">
        <v>210702</v>
      </c>
      <c r="I41" s="30">
        <f ca="1" t="shared" si="9"/>
        <v>0</v>
      </c>
      <c r="J41" s="30">
        <f ca="1" t="shared" si="5"/>
        <v>3</v>
      </c>
      <c r="K41" s="30">
        <v>1</v>
      </c>
      <c r="L41" s="38">
        <f t="shared" si="10"/>
        <v>44382</v>
      </c>
      <c r="M41" s="30">
        <v>3</v>
      </c>
      <c r="N41" s="17">
        <f t="shared" si="6"/>
        <v>45477</v>
      </c>
      <c r="O41" s="15" t="s">
        <v>390</v>
      </c>
      <c r="P41" s="31">
        <f t="shared" si="7"/>
        <v>28868</v>
      </c>
      <c r="Q41" s="16">
        <f ca="1" t="shared" si="8"/>
        <v>42</v>
      </c>
      <c r="R41" s="24" t="s">
        <v>391</v>
      </c>
      <c r="S41" s="24" t="s">
        <v>392</v>
      </c>
      <c r="T41" s="24" t="s">
        <v>16</v>
      </c>
      <c r="U41" s="24" t="s">
        <v>393</v>
      </c>
      <c r="V41" s="24" t="s">
        <v>394</v>
      </c>
      <c r="W41" s="24" t="s">
        <v>66</v>
      </c>
      <c r="X41" s="24" t="s">
        <v>19</v>
      </c>
      <c r="Y41" s="24" t="s">
        <v>42</v>
      </c>
      <c r="Z41" s="24">
        <v>13810956806</v>
      </c>
      <c r="AA41" s="24" t="s">
        <v>395</v>
      </c>
      <c r="AB41" s="16" t="s">
        <v>34</v>
      </c>
      <c r="AC41" s="24">
        <v>13277459681</v>
      </c>
      <c r="AD41" s="24" t="s">
        <v>247</v>
      </c>
      <c r="AE41" s="24" t="s">
        <v>248</v>
      </c>
      <c r="AF41" s="16" t="s">
        <v>249</v>
      </c>
      <c r="AG41" s="24" t="s">
        <v>250</v>
      </c>
      <c r="AH41" s="51" t="s">
        <v>127</v>
      </c>
      <c r="AI41" s="24" t="s">
        <v>186</v>
      </c>
      <c r="AJ41" s="24"/>
      <c r="AK41" s="24"/>
      <c r="AL41" s="16" t="s">
        <v>129</v>
      </c>
      <c r="AM41" s="24"/>
    </row>
    <row r="42" spans="1:39">
      <c r="A42" s="15" t="s">
        <v>396</v>
      </c>
      <c r="B42" s="18" t="s">
        <v>397</v>
      </c>
      <c r="C42" s="18" t="s">
        <v>13</v>
      </c>
      <c r="D42" s="18" t="s">
        <v>25</v>
      </c>
      <c r="E42" s="18"/>
      <c r="F42" s="18" t="s">
        <v>71</v>
      </c>
      <c r="G42" s="19">
        <v>44385</v>
      </c>
      <c r="H42" s="18">
        <v>210704</v>
      </c>
      <c r="I42" s="30">
        <f ca="1" t="shared" si="9"/>
        <v>0</v>
      </c>
      <c r="J42" s="30">
        <f ca="1" t="shared" si="5"/>
        <v>3</v>
      </c>
      <c r="K42" s="30">
        <v>1</v>
      </c>
      <c r="L42" s="38">
        <f t="shared" si="10"/>
        <v>44385</v>
      </c>
      <c r="M42" s="30">
        <v>3</v>
      </c>
      <c r="N42" s="17">
        <f t="shared" si="6"/>
        <v>45480</v>
      </c>
      <c r="O42" s="15" t="s">
        <v>398</v>
      </c>
      <c r="P42" s="31">
        <f t="shared" si="7"/>
        <v>27107</v>
      </c>
      <c r="Q42" s="16">
        <f ca="1" t="shared" si="8"/>
        <v>47</v>
      </c>
      <c r="R42" s="24" t="s">
        <v>399</v>
      </c>
      <c r="S42" s="24" t="s">
        <v>400</v>
      </c>
      <c r="T42" s="24" t="s">
        <v>16</v>
      </c>
      <c r="U42" s="24" t="s">
        <v>401</v>
      </c>
      <c r="V42" s="24" t="s">
        <v>402</v>
      </c>
      <c r="W42" s="24" t="s">
        <v>40</v>
      </c>
      <c r="X42" s="24" t="s">
        <v>19</v>
      </c>
      <c r="Y42" s="24" t="s">
        <v>42</v>
      </c>
      <c r="Z42" s="24">
        <v>18911607484</v>
      </c>
      <c r="AA42" s="24" t="s">
        <v>403</v>
      </c>
      <c r="AB42" s="16" t="s">
        <v>34</v>
      </c>
      <c r="AC42" s="24">
        <v>13521603721</v>
      </c>
      <c r="AD42" s="24" t="s">
        <v>142</v>
      </c>
      <c r="AE42" s="24" t="s">
        <v>125</v>
      </c>
      <c r="AF42" s="24" t="s">
        <v>21</v>
      </c>
      <c r="AG42" s="24" t="s">
        <v>21</v>
      </c>
      <c r="AH42" s="51">
        <v>44378</v>
      </c>
      <c r="AI42" s="24" t="s">
        <v>186</v>
      </c>
      <c r="AJ42" s="24"/>
      <c r="AK42" s="24"/>
      <c r="AL42" s="16" t="s">
        <v>129</v>
      </c>
      <c r="AM42" s="24"/>
    </row>
    <row r="43" spans="1:39">
      <c r="A43" s="15" t="s">
        <v>404</v>
      </c>
      <c r="B43" s="18" t="s">
        <v>405</v>
      </c>
      <c r="C43" s="18" t="s">
        <v>13</v>
      </c>
      <c r="D43" s="18" t="s">
        <v>75</v>
      </c>
      <c r="E43" s="18"/>
      <c r="F43" s="18" t="s">
        <v>48</v>
      </c>
      <c r="G43" s="19">
        <v>44387</v>
      </c>
      <c r="H43" s="18">
        <v>210705</v>
      </c>
      <c r="I43" s="30">
        <f ca="1" t="shared" si="9"/>
        <v>0</v>
      </c>
      <c r="J43" s="30">
        <f ca="1" t="shared" si="5"/>
        <v>3</v>
      </c>
      <c r="K43" s="30">
        <v>1</v>
      </c>
      <c r="L43" s="38">
        <f t="shared" si="10"/>
        <v>44387</v>
      </c>
      <c r="M43" s="30">
        <v>3</v>
      </c>
      <c r="N43" s="17">
        <f t="shared" si="6"/>
        <v>45482</v>
      </c>
      <c r="O43" s="15" t="s">
        <v>406</v>
      </c>
      <c r="P43" s="31">
        <f t="shared" si="7"/>
        <v>25902</v>
      </c>
      <c r="Q43" s="16">
        <f ca="1" t="shared" si="8"/>
        <v>51</v>
      </c>
      <c r="R43" s="24" t="s">
        <v>407</v>
      </c>
      <c r="S43" s="24" t="s">
        <v>408</v>
      </c>
      <c r="T43" s="24" t="s">
        <v>16</v>
      </c>
      <c r="U43" s="24" t="s">
        <v>409</v>
      </c>
      <c r="V43" s="24" t="s">
        <v>39</v>
      </c>
      <c r="W43" s="24" t="s">
        <v>40</v>
      </c>
      <c r="X43" s="24" t="s">
        <v>19</v>
      </c>
      <c r="Y43" s="24" t="s">
        <v>42</v>
      </c>
      <c r="Z43" s="24">
        <v>15910867781</v>
      </c>
      <c r="AA43" s="24" t="s">
        <v>410</v>
      </c>
      <c r="AB43" s="16" t="s">
        <v>34</v>
      </c>
      <c r="AC43" s="24">
        <v>18635665240</v>
      </c>
      <c r="AD43" s="24" t="s">
        <v>411</v>
      </c>
      <c r="AE43" s="24" t="s">
        <v>412</v>
      </c>
      <c r="AF43" s="16" t="s">
        <v>249</v>
      </c>
      <c r="AG43" s="24" t="s">
        <v>413</v>
      </c>
      <c r="AH43" s="51" t="s">
        <v>127</v>
      </c>
      <c r="AI43" s="24" t="s">
        <v>186</v>
      </c>
      <c r="AJ43" s="24"/>
      <c r="AK43" s="24"/>
      <c r="AL43" s="16" t="s">
        <v>129</v>
      </c>
      <c r="AM43" s="24"/>
    </row>
    <row r="44" s="13" customFormat="1" ht="12" spans="1:39">
      <c r="A44" s="15" t="s">
        <v>414</v>
      </c>
      <c r="B44" s="16" t="s">
        <v>415</v>
      </c>
      <c r="C44" s="16" t="s">
        <v>24</v>
      </c>
      <c r="D44" s="16" t="s">
        <v>63</v>
      </c>
      <c r="E44" s="16"/>
      <c r="F44" s="16" t="s">
        <v>71</v>
      </c>
      <c r="G44" s="17">
        <v>44417</v>
      </c>
      <c r="H44" s="16">
        <v>210801</v>
      </c>
      <c r="I44" s="30">
        <v>0</v>
      </c>
      <c r="J44" s="30">
        <f ca="1" t="shared" si="5"/>
        <v>2</v>
      </c>
      <c r="K44" s="30">
        <v>1</v>
      </c>
      <c r="L44" s="17">
        <f t="shared" si="10"/>
        <v>44417</v>
      </c>
      <c r="M44" s="30">
        <v>3</v>
      </c>
      <c r="N44" s="17">
        <f t="shared" si="6"/>
        <v>45512</v>
      </c>
      <c r="O44" s="15" t="s">
        <v>416</v>
      </c>
      <c r="P44" s="31">
        <f t="shared" si="7"/>
        <v>31748</v>
      </c>
      <c r="Q44" s="16">
        <f ca="1" t="shared" si="8"/>
        <v>35</v>
      </c>
      <c r="R44" s="24" t="s">
        <v>120</v>
      </c>
      <c r="S44" s="24" t="s">
        <v>417</v>
      </c>
      <c r="T44" s="47" t="s">
        <v>16</v>
      </c>
      <c r="U44" s="46" t="s">
        <v>418</v>
      </c>
      <c r="V44" s="46" t="s">
        <v>419</v>
      </c>
      <c r="W44" s="46" t="s">
        <v>40</v>
      </c>
      <c r="X44" s="46" t="s">
        <v>30</v>
      </c>
      <c r="Y44" s="46" t="s">
        <v>42</v>
      </c>
      <c r="Z44" s="16">
        <v>18600262939</v>
      </c>
      <c r="AA44" s="46" t="s">
        <v>420</v>
      </c>
      <c r="AB44" s="16" t="s">
        <v>22</v>
      </c>
      <c r="AC44" s="16">
        <v>15118388978</v>
      </c>
      <c r="AD44" s="16" t="s">
        <v>142</v>
      </c>
      <c r="AE44" s="16" t="s">
        <v>125</v>
      </c>
      <c r="AF44" s="16" t="s">
        <v>21</v>
      </c>
      <c r="AG44" s="16" t="s">
        <v>21</v>
      </c>
      <c r="AH44" s="150">
        <v>44409</v>
      </c>
      <c r="AI44" s="16" t="s">
        <v>186</v>
      </c>
      <c r="AJ44" s="16"/>
      <c r="AK44" s="16"/>
      <c r="AL44" s="16" t="s">
        <v>129</v>
      </c>
      <c r="AM44" s="16"/>
    </row>
    <row r="45" s="13" customFormat="1" spans="1:39">
      <c r="A45" s="15" t="s">
        <v>421</v>
      </c>
      <c r="B45" s="16" t="s">
        <v>422</v>
      </c>
      <c r="C45" s="16" t="s">
        <v>13</v>
      </c>
      <c r="D45" s="16" t="s">
        <v>25</v>
      </c>
      <c r="E45" s="16"/>
      <c r="F45" s="16" t="s">
        <v>71</v>
      </c>
      <c r="G45" s="17">
        <v>44438</v>
      </c>
      <c r="H45" s="16">
        <v>210804</v>
      </c>
      <c r="I45" s="30">
        <v>0</v>
      </c>
      <c r="J45" s="30">
        <f ca="1" t="shared" si="5"/>
        <v>1</v>
      </c>
      <c r="K45" s="30">
        <v>1</v>
      </c>
      <c r="L45" s="17">
        <f t="shared" si="10"/>
        <v>44438</v>
      </c>
      <c r="M45" s="30">
        <v>3</v>
      </c>
      <c r="N45" s="17">
        <f t="shared" si="6"/>
        <v>45533</v>
      </c>
      <c r="O45" s="15" t="s">
        <v>423</v>
      </c>
      <c r="P45" s="31">
        <f t="shared" si="7"/>
        <v>36523</v>
      </c>
      <c r="Q45" s="16">
        <f ca="1" t="shared" si="8"/>
        <v>22</v>
      </c>
      <c r="R45" s="24" t="s">
        <v>174</v>
      </c>
      <c r="S45" s="16" t="s">
        <v>424</v>
      </c>
      <c r="T45" s="16" t="s">
        <v>16</v>
      </c>
      <c r="U45" s="16" t="s">
        <v>425</v>
      </c>
      <c r="V45" s="16" t="s">
        <v>72</v>
      </c>
      <c r="W45" s="16" t="s">
        <v>51</v>
      </c>
      <c r="X45" s="16" t="s">
        <v>30</v>
      </c>
      <c r="Y45" s="16" t="s">
        <v>42</v>
      </c>
      <c r="Z45" s="16">
        <v>18601045735</v>
      </c>
      <c r="AA45" s="16" t="s">
        <v>426</v>
      </c>
      <c r="AB45" s="16" t="s">
        <v>22</v>
      </c>
      <c r="AC45" s="16">
        <v>13011045735</v>
      </c>
      <c r="AD45" s="16" t="s">
        <v>142</v>
      </c>
      <c r="AE45" s="16" t="s">
        <v>125</v>
      </c>
      <c r="AF45" s="16" t="s">
        <v>21</v>
      </c>
      <c r="AG45" s="16" t="s">
        <v>21</v>
      </c>
      <c r="AH45" s="151">
        <v>44440</v>
      </c>
      <c r="AI45" s="16" t="s">
        <v>186</v>
      </c>
      <c r="AJ45" s="16"/>
      <c r="AK45" s="16"/>
      <c r="AL45" s="16"/>
      <c r="AM45" s="16"/>
    </row>
    <row r="46" spans="1:39">
      <c r="A46" s="15" t="s">
        <v>427</v>
      </c>
      <c r="B46" s="18" t="s">
        <v>428</v>
      </c>
      <c r="C46" s="18" t="s">
        <v>13</v>
      </c>
      <c r="D46" s="18" t="s">
        <v>429</v>
      </c>
      <c r="E46" s="18"/>
      <c r="F46" s="18" t="s">
        <v>37</v>
      </c>
      <c r="G46" s="19">
        <v>44461</v>
      </c>
      <c r="H46" s="18">
        <v>210902</v>
      </c>
      <c r="I46" s="37">
        <v>0</v>
      </c>
      <c r="J46" s="30">
        <f ca="1" t="shared" si="5"/>
        <v>1</v>
      </c>
      <c r="K46" s="37">
        <v>1</v>
      </c>
      <c r="L46" s="19">
        <v>44461</v>
      </c>
      <c r="M46" s="37">
        <v>3</v>
      </c>
      <c r="N46" s="17">
        <f t="shared" si="6"/>
        <v>45556</v>
      </c>
      <c r="O46" s="15" t="s">
        <v>430</v>
      </c>
      <c r="P46" s="31">
        <f t="shared" si="7"/>
        <v>24332</v>
      </c>
      <c r="Q46" s="16">
        <f ca="1" t="shared" si="8"/>
        <v>55</v>
      </c>
      <c r="R46" s="24" t="s">
        <v>174</v>
      </c>
      <c r="S46" s="24" t="s">
        <v>431</v>
      </c>
      <c r="T46" s="16" t="s">
        <v>16</v>
      </c>
      <c r="U46" s="24" t="s">
        <v>432</v>
      </c>
      <c r="V46" s="24" t="s">
        <v>433</v>
      </c>
      <c r="W46" s="24" t="s">
        <v>29</v>
      </c>
      <c r="X46" s="24" t="s">
        <v>19</v>
      </c>
      <c r="Y46" s="24" t="s">
        <v>42</v>
      </c>
      <c r="Z46" s="24">
        <v>13810008986</v>
      </c>
      <c r="AA46" s="24" t="s">
        <v>434</v>
      </c>
      <c r="AB46" s="16" t="s">
        <v>45</v>
      </c>
      <c r="AC46" s="24">
        <v>13641368986</v>
      </c>
      <c r="AD46" s="16" t="s">
        <v>142</v>
      </c>
      <c r="AE46" s="16" t="s">
        <v>125</v>
      </c>
      <c r="AF46" s="16" t="s">
        <v>21</v>
      </c>
      <c r="AG46" s="16" t="s">
        <v>21</v>
      </c>
      <c r="AH46" s="150">
        <v>44470</v>
      </c>
      <c r="AI46" s="16" t="s">
        <v>186</v>
      </c>
      <c r="AJ46" s="24"/>
      <c r="AK46" s="24"/>
      <c r="AL46" s="24"/>
      <c r="AM46" s="24"/>
    </row>
    <row r="47" s="137" customFormat="1" spans="1:35">
      <c r="A47" s="15" t="s">
        <v>435</v>
      </c>
      <c r="B47" s="18" t="s">
        <v>436</v>
      </c>
      <c r="C47" s="18" t="s">
        <v>13</v>
      </c>
      <c r="D47" s="18" t="s">
        <v>265</v>
      </c>
      <c r="E47" s="18"/>
      <c r="F47" s="18" t="s">
        <v>71</v>
      </c>
      <c r="G47" s="19">
        <v>44478</v>
      </c>
      <c r="H47" s="18">
        <v>211001</v>
      </c>
      <c r="I47" s="37">
        <v>0</v>
      </c>
      <c r="J47" s="30">
        <f ca="1" t="shared" si="5"/>
        <v>0</v>
      </c>
      <c r="K47" s="37">
        <v>1</v>
      </c>
      <c r="L47" s="19">
        <v>44478</v>
      </c>
      <c r="M47" s="18">
        <v>3</v>
      </c>
      <c r="N47" s="17">
        <f t="shared" si="6"/>
        <v>45573</v>
      </c>
      <c r="O47" s="160" t="s">
        <v>437</v>
      </c>
      <c r="P47" s="31">
        <f t="shared" si="7"/>
        <v>33135</v>
      </c>
      <c r="Q47" s="16">
        <f ca="1" t="shared" si="8"/>
        <v>31</v>
      </c>
      <c r="R47" s="24" t="s">
        <v>174</v>
      </c>
      <c r="S47" s="18" t="s">
        <v>438</v>
      </c>
      <c r="T47" s="18" t="s">
        <v>38</v>
      </c>
      <c r="U47" s="18" t="s">
        <v>439</v>
      </c>
      <c r="V47" s="18" t="s">
        <v>440</v>
      </c>
      <c r="W47" s="18" t="s">
        <v>51</v>
      </c>
      <c r="X47" s="18" t="s">
        <v>19</v>
      </c>
      <c r="Y47" s="149" t="s">
        <v>42</v>
      </c>
      <c r="Z47" s="18">
        <v>18617756926</v>
      </c>
      <c r="AA47" s="18" t="s">
        <v>441</v>
      </c>
      <c r="AB47" s="16" t="s">
        <v>34</v>
      </c>
      <c r="AC47" s="18">
        <v>13833063136</v>
      </c>
      <c r="AD47" s="16" t="s">
        <v>142</v>
      </c>
      <c r="AE47" s="18"/>
      <c r="AF47" s="18"/>
      <c r="AG47" s="18"/>
      <c r="AH47" s="150">
        <v>44470</v>
      </c>
      <c r="AI47" s="16" t="s">
        <v>186</v>
      </c>
    </row>
    <row r="48" s="137" customFormat="1" spans="1:35">
      <c r="A48" s="15" t="s">
        <v>442</v>
      </c>
      <c r="B48" s="18" t="s">
        <v>443</v>
      </c>
      <c r="C48" s="18" t="s">
        <v>13</v>
      </c>
      <c r="D48" s="18" t="s">
        <v>265</v>
      </c>
      <c r="E48" s="18"/>
      <c r="F48" s="18" t="s">
        <v>71</v>
      </c>
      <c r="G48" s="19">
        <v>44478</v>
      </c>
      <c r="H48" s="18">
        <v>211002</v>
      </c>
      <c r="I48" s="37">
        <v>0</v>
      </c>
      <c r="J48" s="30">
        <f ca="1" t="shared" si="5"/>
        <v>0</v>
      </c>
      <c r="K48" s="37">
        <v>1</v>
      </c>
      <c r="L48" s="17">
        <v>44478</v>
      </c>
      <c r="M48" s="18">
        <v>3</v>
      </c>
      <c r="N48" s="22">
        <f t="shared" si="6"/>
        <v>45573</v>
      </c>
      <c r="O48" s="160" t="s">
        <v>444</v>
      </c>
      <c r="P48" s="36">
        <f t="shared" si="7"/>
        <v>31857</v>
      </c>
      <c r="Q48" s="145">
        <f ca="1" t="shared" si="8"/>
        <v>34</v>
      </c>
      <c r="R48" s="146" t="s">
        <v>174</v>
      </c>
      <c r="S48" s="21" t="s">
        <v>445</v>
      </c>
      <c r="T48" s="137" t="s">
        <v>16</v>
      </c>
      <c r="U48" s="137" t="s">
        <v>446</v>
      </c>
      <c r="V48" s="137" t="s">
        <v>447</v>
      </c>
      <c r="W48" s="137" t="s">
        <v>51</v>
      </c>
      <c r="X48" s="137" t="s">
        <v>19</v>
      </c>
      <c r="Y48" s="137" t="s">
        <v>42</v>
      </c>
      <c r="Z48" s="21"/>
      <c r="AA48" s="21"/>
      <c r="AB48" s="16"/>
      <c r="AC48" s="21"/>
      <c r="AD48" s="21"/>
      <c r="AE48" s="21"/>
      <c r="AF48" s="21"/>
      <c r="AG48" s="21"/>
      <c r="AH48" s="150">
        <v>44470</v>
      </c>
      <c r="AI48" s="16" t="s">
        <v>186</v>
      </c>
    </row>
    <row r="49" s="13" customFormat="1" spans="1:39">
      <c r="A49" s="15" t="s">
        <v>448</v>
      </c>
      <c r="B49" s="111" t="s">
        <v>449</v>
      </c>
      <c r="C49" s="16" t="s">
        <v>13</v>
      </c>
      <c r="D49" s="111" t="s">
        <v>162</v>
      </c>
      <c r="E49" s="111" t="s">
        <v>195</v>
      </c>
      <c r="F49" s="111" t="s">
        <v>71</v>
      </c>
      <c r="G49" s="17">
        <v>44491</v>
      </c>
      <c r="H49" s="16">
        <v>211003</v>
      </c>
      <c r="I49" s="30">
        <v>0</v>
      </c>
      <c r="J49" s="30">
        <f ca="1" t="shared" si="5"/>
        <v>0</v>
      </c>
      <c r="K49" s="30">
        <v>1</v>
      </c>
      <c r="L49" s="17">
        <f>G49</f>
        <v>44491</v>
      </c>
      <c r="M49" s="16">
        <v>3</v>
      </c>
      <c r="N49" s="17">
        <f t="shared" si="6"/>
        <v>45586</v>
      </c>
      <c r="O49" s="15" t="s">
        <v>450</v>
      </c>
      <c r="P49" s="31">
        <f t="shared" si="7"/>
        <v>27506</v>
      </c>
      <c r="Q49" s="16">
        <f ca="1" t="shared" si="8"/>
        <v>46</v>
      </c>
      <c r="R49" s="16" t="s">
        <v>174</v>
      </c>
      <c r="S49" s="16" t="s">
        <v>451</v>
      </c>
      <c r="T49" s="16" t="s">
        <v>16</v>
      </c>
      <c r="U49" s="16" t="s">
        <v>452</v>
      </c>
      <c r="V49" s="16"/>
      <c r="W49" s="16" t="s">
        <v>73</v>
      </c>
      <c r="X49" s="16" t="s">
        <v>30</v>
      </c>
      <c r="Y49" s="16" t="s">
        <v>42</v>
      </c>
      <c r="Z49" s="16">
        <v>18516977052</v>
      </c>
      <c r="AA49" s="16" t="s">
        <v>453</v>
      </c>
      <c r="AB49" s="16" t="s">
        <v>54</v>
      </c>
      <c r="AC49" s="16">
        <v>18231323538</v>
      </c>
      <c r="AD49" s="16" t="s">
        <v>142</v>
      </c>
      <c r="AE49" s="16" t="s">
        <v>125</v>
      </c>
      <c r="AF49" s="16"/>
      <c r="AG49" s="16"/>
      <c r="AH49" s="52">
        <v>44501</v>
      </c>
      <c r="AI49" s="16" t="s">
        <v>186</v>
      </c>
      <c r="AJ49" s="16"/>
      <c r="AK49" s="16"/>
      <c r="AL49" s="16"/>
      <c r="AM49" s="16"/>
    </row>
    <row r="50" s="13" customFormat="1" spans="1:39">
      <c r="A50" s="15" t="s">
        <v>454</v>
      </c>
      <c r="B50" s="111" t="s">
        <v>455</v>
      </c>
      <c r="C50" s="16" t="s">
        <v>13</v>
      </c>
      <c r="D50" s="111" t="s">
        <v>162</v>
      </c>
      <c r="E50" s="111" t="s">
        <v>163</v>
      </c>
      <c r="F50" s="111" t="s">
        <v>71</v>
      </c>
      <c r="G50" s="17">
        <v>44488</v>
      </c>
      <c r="H50" s="16">
        <v>211004</v>
      </c>
      <c r="I50" s="30">
        <v>0</v>
      </c>
      <c r="J50" s="30">
        <f ca="1" t="shared" si="5"/>
        <v>0</v>
      </c>
      <c r="K50" s="30">
        <v>1</v>
      </c>
      <c r="L50" s="17">
        <f>G50</f>
        <v>44488</v>
      </c>
      <c r="M50" s="16">
        <v>3</v>
      </c>
      <c r="N50" s="17">
        <f t="shared" si="6"/>
        <v>45583</v>
      </c>
      <c r="O50" s="15" t="s">
        <v>456</v>
      </c>
      <c r="P50" s="31">
        <f t="shared" si="7"/>
        <v>28369</v>
      </c>
      <c r="Q50" s="16">
        <f ca="1" t="shared" si="8"/>
        <v>44</v>
      </c>
      <c r="R50" s="16" t="s">
        <v>174</v>
      </c>
      <c r="S50" s="16" t="s">
        <v>457</v>
      </c>
      <c r="T50" s="16" t="s">
        <v>16</v>
      </c>
      <c r="U50" s="16" t="s">
        <v>458</v>
      </c>
      <c r="V50" s="16"/>
      <c r="W50" s="16" t="s">
        <v>73</v>
      </c>
      <c r="X50" s="147" t="s">
        <v>19</v>
      </c>
      <c r="Y50" s="16" t="s">
        <v>42</v>
      </c>
      <c r="Z50" s="16">
        <v>13693569723</v>
      </c>
      <c r="AA50" s="16" t="s">
        <v>459</v>
      </c>
      <c r="AB50" s="16" t="s">
        <v>34</v>
      </c>
      <c r="AC50" s="16">
        <v>13691089258</v>
      </c>
      <c r="AD50" s="16" t="s">
        <v>142</v>
      </c>
      <c r="AE50" s="16" t="s">
        <v>125</v>
      </c>
      <c r="AF50" s="16"/>
      <c r="AG50" s="16"/>
      <c r="AH50" s="52">
        <v>44501</v>
      </c>
      <c r="AI50" s="16" t="s">
        <v>186</v>
      </c>
      <c r="AJ50" s="16"/>
      <c r="AK50" s="16"/>
      <c r="AL50" s="16"/>
      <c r="AM50" s="16"/>
    </row>
    <row r="51" s="138" customFormat="1" spans="1:39">
      <c r="A51" s="139" t="s">
        <v>460</v>
      </c>
      <c r="B51" s="140" t="s">
        <v>461</v>
      </c>
      <c r="C51" s="140" t="s">
        <v>13</v>
      </c>
      <c r="D51" s="140" t="s">
        <v>462</v>
      </c>
      <c r="E51" s="140"/>
      <c r="F51" s="140" t="s">
        <v>71</v>
      </c>
      <c r="G51" s="141">
        <v>44495</v>
      </c>
      <c r="H51" s="140">
        <v>211006</v>
      </c>
      <c r="I51" s="142">
        <v>0</v>
      </c>
      <c r="J51" s="143">
        <f ca="1" t="shared" si="5"/>
        <v>0</v>
      </c>
      <c r="K51" s="142">
        <v>1</v>
      </c>
      <c r="L51" s="141">
        <f>G51</f>
        <v>44495</v>
      </c>
      <c r="M51" s="140">
        <v>3</v>
      </c>
      <c r="N51" s="141">
        <f t="shared" si="6"/>
        <v>45590</v>
      </c>
      <c r="O51" s="139" t="s">
        <v>463</v>
      </c>
      <c r="P51" s="144">
        <f t="shared" si="7"/>
        <v>27894</v>
      </c>
      <c r="Q51" s="148">
        <f ca="1" t="shared" si="8"/>
        <v>45</v>
      </c>
      <c r="R51" s="148" t="s">
        <v>174</v>
      </c>
      <c r="S51" s="148" t="s">
        <v>464</v>
      </c>
      <c r="T51" s="148" t="s">
        <v>16</v>
      </c>
      <c r="U51" s="148" t="s">
        <v>465</v>
      </c>
      <c r="V51" s="148"/>
      <c r="W51" s="148" t="s">
        <v>51</v>
      </c>
      <c r="X51" s="148" t="s">
        <v>19</v>
      </c>
      <c r="Y51" s="148" t="s">
        <v>42</v>
      </c>
      <c r="Z51" s="148">
        <v>13661149586</v>
      </c>
      <c r="AA51" s="148" t="s">
        <v>466</v>
      </c>
      <c r="AB51" s="140" t="s">
        <v>34</v>
      </c>
      <c r="AC51" s="148">
        <v>18515414399</v>
      </c>
      <c r="AD51" s="140" t="s">
        <v>142</v>
      </c>
      <c r="AE51" s="140" t="s">
        <v>125</v>
      </c>
      <c r="AF51" s="148"/>
      <c r="AG51" s="148"/>
      <c r="AH51" s="52">
        <v>44501</v>
      </c>
      <c r="AI51" s="16" t="s">
        <v>186</v>
      </c>
      <c r="AJ51" s="148"/>
      <c r="AK51" s="148"/>
      <c r="AL51" s="148"/>
      <c r="AM51" s="148"/>
    </row>
    <row r="52" spans="28:28">
      <c r="AB52" s="16"/>
    </row>
  </sheetData>
  <autoFilter ref="A1:AM51">
    <extLst/>
  </autoFilter>
  <dataValidations count="10">
    <dataValidation type="list" allowBlank="1" showInputMessage="1" sqref="C21">
      <formula1>[1]基础信息表!#REF!</formula1>
    </dataValidation>
    <dataValidation type="list" allowBlank="1" showInputMessage="1" showErrorMessage="1" sqref="W21:Y21">
      <formula1>[1]基础信息表!#REF!</formula1>
    </dataValidation>
    <dataValidation type="list" allowBlank="1" showInputMessage="1" sqref="C24 C25 C27 C28 C29 C30 C31 C32 C34 C35 C36 C37 C44 C1:C7 C8:C15 C16:C20 C40:C41 C42:C43 C45:C46">
      <formula1>序列!$A$3:$A$9</formula1>
    </dataValidation>
    <dataValidation type="list" allowBlank="1" showInputMessage="1" showErrorMessage="1" sqref="W27 W28 W29 W30 W31 W34 W35 W36 W37 W1:W7 W8:W15 W16:W20 W25:W26 W32:W33 W40:W41 W42:W43 W45:W46">
      <formula1>序列!$F$3:$F$71</formula1>
    </dataValidation>
    <dataValidation type="list" allowBlank="1" showInputMessage="1" showErrorMessage="1" sqref="X27 X28 X29 X30 X31 X32 X33 X34 X35 X36 X37 X1:X7 X8:X15 X16:X20 X25:X26 X40:X41 X42:X43 X45:X46">
      <formula1>序列!$G$3:$G$47</formula1>
    </dataValidation>
    <dataValidation type="list" allowBlank="1" showInputMessage="1" showErrorMessage="1" sqref="Y27 Y28 Y29 Y30 Y31 Y32 Y33 Y34 Y35 Y36 Y37 Y1:Y7 Y8:Y15 Y16:Y20 Y25:Y26 Y40:Y41 Y42:Y43 Y45:Y46">
      <formula1>序列!$H$3:$H$41</formula1>
    </dataValidation>
    <dataValidation type="list" allowBlank="1" showInputMessage="1" showErrorMessage="1" sqref="AB27 AB28 AB29 AB34 AB35 AB36 AB37 AB45 AB1:AB21 AB22:AB26 AB30:AB33 AB40:AB41 AB42:AB43 AB46:AB47">
      <formula1>序列!$K$3:$K$8</formula1>
    </dataValidation>
    <dataValidation type="list" allowBlank="1" showInputMessage="1" showErrorMessage="1" sqref="W38 W39 X38:X39 Y38:Y39 AB38:AB39 AB49:AB50 AB51:AB52">
      <formula1>[2]序列!#REF!</formula1>
    </dataValidation>
    <dataValidation type="list" allowBlank="1" showInputMessage="1" showErrorMessage="1" sqref="W44:Y44 AB44">
      <formula1>[3]序列!#REF!</formula1>
    </dataValidation>
    <dataValidation type="list" allowBlank="1" showInputMessage="1" sqref="C38:C39">
      <formula1>[2]序列!#REF!</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T86"/>
  <sheetViews>
    <sheetView zoomScale="115" zoomScaleNormal="115" workbookViewId="0">
      <pane xSplit="7" ySplit="2" topLeftCell="AK81" activePane="bottomRight" state="frozen"/>
      <selection/>
      <selection pane="topRight"/>
      <selection pane="bottomLeft"/>
      <selection pane="bottomRight" activeCell="F91" sqref="F91"/>
    </sheetView>
  </sheetViews>
  <sheetFormatPr defaultColWidth="8.72727272727273" defaultRowHeight="12"/>
  <cols>
    <col min="1" max="1" width="5" style="68" customWidth="1"/>
    <col min="2" max="2" width="6.45454545454545" style="68" customWidth="1"/>
    <col min="3" max="3" width="5" style="68" customWidth="1"/>
    <col min="4" max="4" width="8.45454545454546" style="68" customWidth="1"/>
    <col min="5" max="5" width="13.4545454545455" style="68" customWidth="1"/>
    <col min="6" max="6" width="5" style="68" customWidth="1"/>
    <col min="7" max="7" width="9.72727272727273" style="68" customWidth="1"/>
    <col min="8" max="8" width="6.45454545454545" style="68" customWidth="1"/>
    <col min="9" max="9" width="4.09090909090909" style="68" customWidth="1"/>
    <col min="10" max="10" width="3.47272727272727" style="68" customWidth="1"/>
    <col min="11" max="11" width="4.41818181818182" style="68" customWidth="1"/>
    <col min="12" max="12" width="11" style="68" customWidth="1"/>
    <col min="13" max="13" width="3" style="68" customWidth="1"/>
    <col min="14" max="14" width="12.1818181818182" style="68" customWidth="1"/>
    <col min="15" max="15" width="17.0909090909091" style="68" customWidth="1"/>
    <col min="16" max="16" width="9.72727272727273" style="68" customWidth="1"/>
    <col min="17" max="17" width="5" style="68" customWidth="1"/>
    <col min="18" max="18" width="6.45454545454545" style="68" customWidth="1"/>
    <col min="19" max="19" width="24.4545454545455" style="68" customWidth="1"/>
    <col min="20" max="20" width="5" style="68" customWidth="1"/>
    <col min="21" max="21" width="20.8181818181818" style="68" customWidth="1"/>
    <col min="22" max="22" width="17.0909090909091" style="68" customWidth="1"/>
    <col min="23" max="23" width="5" style="68" customWidth="1"/>
    <col min="24" max="25" width="8.45454545454546" style="68" customWidth="1"/>
    <col min="26" max="28" width="10.5454545454545" style="68" customWidth="1"/>
    <col min="29" max="29" width="12.1818181818182" style="68" customWidth="1"/>
    <col min="30" max="30" width="15.2727272727273" style="68" customWidth="1"/>
    <col min="31" max="33" width="8.45454545454546" style="68" customWidth="1"/>
    <col min="34" max="34" width="12.1818181818182" style="68" customWidth="1"/>
    <col min="35" max="35" width="10.2727272727273" style="68" customWidth="1"/>
    <col min="36" max="36" width="30" style="68" customWidth="1"/>
    <col min="37" max="37" width="6.45454545454545" style="68" customWidth="1"/>
    <col min="38" max="38" width="13.4545454545455" style="68" customWidth="1"/>
    <col min="39" max="39" width="11.8181818181818" style="68" customWidth="1"/>
    <col min="40" max="40" width="28.1818181818182" style="68" customWidth="1"/>
    <col min="41" max="42" width="5.81818181818182" style="68" customWidth="1"/>
    <col min="43" max="43" width="7.54545454545455" style="68" customWidth="1"/>
    <col min="44" max="44" width="6.45454545454545" style="68" customWidth="1"/>
    <col min="45" max="45" width="9.72727272727273" style="68" customWidth="1"/>
    <col min="46" max="46" width="7.72727272727273" style="68" customWidth="1"/>
    <col min="47" max="16384" width="8.72727272727273" style="68"/>
  </cols>
  <sheetData>
    <row r="1" spans="1:46">
      <c r="A1" s="74" t="s">
        <v>467</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96"/>
      <c r="AI1" s="70"/>
      <c r="AJ1" s="70"/>
      <c r="AK1" s="70"/>
      <c r="AL1" s="70"/>
      <c r="AM1" s="70"/>
      <c r="AN1" s="70"/>
      <c r="AO1" s="104"/>
      <c r="AP1" s="70"/>
      <c r="AQ1" s="70"/>
      <c r="AR1" s="70"/>
      <c r="AS1" s="70"/>
      <c r="AT1" s="70"/>
    </row>
    <row r="2" ht="48" spans="1:46">
      <c r="A2" s="75" t="s">
        <v>85</v>
      </c>
      <c r="B2" s="75" t="s">
        <v>86</v>
      </c>
      <c r="C2" s="75" t="s">
        <v>1</v>
      </c>
      <c r="D2" s="75" t="s">
        <v>56</v>
      </c>
      <c r="E2" s="75" t="s">
        <v>2</v>
      </c>
      <c r="F2" s="75" t="s">
        <v>3</v>
      </c>
      <c r="G2" s="75" t="s">
        <v>88</v>
      </c>
      <c r="H2" s="75" t="s">
        <v>89</v>
      </c>
      <c r="I2" s="85" t="s">
        <v>90</v>
      </c>
      <c r="J2" s="85" t="s">
        <v>91</v>
      </c>
      <c r="K2" s="85" t="s">
        <v>92</v>
      </c>
      <c r="L2" s="85" t="s">
        <v>93</v>
      </c>
      <c r="M2" s="85" t="s">
        <v>94</v>
      </c>
      <c r="N2" s="86" t="s">
        <v>95</v>
      </c>
      <c r="O2" s="87" t="s">
        <v>96</v>
      </c>
      <c r="P2" s="88" t="s">
        <v>97</v>
      </c>
      <c r="Q2" s="75" t="s">
        <v>98</v>
      </c>
      <c r="R2" s="75" t="s">
        <v>99</v>
      </c>
      <c r="S2" s="75" t="s">
        <v>100</v>
      </c>
      <c r="T2" s="75" t="s">
        <v>4</v>
      </c>
      <c r="U2" s="75" t="s">
        <v>101</v>
      </c>
      <c r="V2" s="75" t="s">
        <v>5</v>
      </c>
      <c r="W2" s="75" t="s">
        <v>6</v>
      </c>
      <c r="X2" s="75" t="s">
        <v>7</v>
      </c>
      <c r="Y2" s="75" t="s">
        <v>8</v>
      </c>
      <c r="Z2" s="75" t="s">
        <v>102</v>
      </c>
      <c r="AA2" s="75" t="s">
        <v>103</v>
      </c>
      <c r="AB2" s="75" t="s">
        <v>468</v>
      </c>
      <c r="AC2" s="75" t="s">
        <v>104</v>
      </c>
      <c r="AD2" s="75" t="s">
        <v>105</v>
      </c>
      <c r="AE2" s="75" t="s">
        <v>106</v>
      </c>
      <c r="AF2" s="75" t="s">
        <v>10</v>
      </c>
      <c r="AG2" s="75" t="s">
        <v>469</v>
      </c>
      <c r="AH2" s="97" t="s">
        <v>108</v>
      </c>
      <c r="AI2" s="75" t="s">
        <v>109</v>
      </c>
      <c r="AJ2" s="75" t="s">
        <v>110</v>
      </c>
      <c r="AK2" s="75" t="s">
        <v>111</v>
      </c>
      <c r="AL2" s="75" t="s">
        <v>112</v>
      </c>
      <c r="AM2" s="98" t="s">
        <v>470</v>
      </c>
      <c r="AN2" s="98" t="s">
        <v>471</v>
      </c>
      <c r="AO2" s="85" t="s">
        <v>472</v>
      </c>
      <c r="AP2" s="98" t="s">
        <v>473</v>
      </c>
      <c r="AQ2" s="98" t="s">
        <v>474</v>
      </c>
      <c r="AR2" s="98" t="s">
        <v>475</v>
      </c>
      <c r="AS2" s="98" t="s">
        <v>476</v>
      </c>
      <c r="AT2" s="98" t="s">
        <v>477</v>
      </c>
    </row>
    <row r="3" s="68" customFormat="1" spans="1:46">
      <c r="A3" s="76" t="s">
        <v>306</v>
      </c>
      <c r="B3" s="46" t="s">
        <v>478</v>
      </c>
      <c r="C3" s="46" t="s">
        <v>13</v>
      </c>
      <c r="D3" s="46" t="s">
        <v>462</v>
      </c>
      <c r="E3" s="46" t="s">
        <v>479</v>
      </c>
      <c r="F3" s="46" t="s">
        <v>71</v>
      </c>
      <c r="G3" s="77">
        <v>43271</v>
      </c>
      <c r="H3" s="46">
        <v>180605</v>
      </c>
      <c r="I3" s="82">
        <f ca="1" t="shared" ref="I3:I7" si="0">IF(G3="","",DATEDIF(G3,TODAY(),"Y"))</f>
        <v>3</v>
      </c>
      <c r="J3" s="82">
        <f ca="1" t="shared" ref="J3:J38" si="1">IF(G3="","",DATEDIF(G3,TODAY(),"m"))</f>
        <v>40</v>
      </c>
      <c r="K3" s="82">
        <v>1</v>
      </c>
      <c r="L3" s="77">
        <v>43466</v>
      </c>
      <c r="M3" s="82">
        <v>3</v>
      </c>
      <c r="N3" s="77">
        <f t="shared" ref="N3:N12" si="2">IFERROR(IF(M3="无固定期限","",DATE(YEAR(L3)+M3,MONTH(L3),DAY(L3)-1)),"")</f>
        <v>44561</v>
      </c>
      <c r="O3" s="76" t="s">
        <v>480</v>
      </c>
      <c r="P3" s="89">
        <f t="shared" ref="P3:P38" si="3">IF(O3="","",VALUE(MID(O3,7,4)&amp;"/"&amp;MID(O3,11,2)&amp;"/"&amp;MID(O3,13,2)))</f>
        <v>36434</v>
      </c>
      <c r="Q3" s="46">
        <f ca="1" t="shared" ref="Q3:Q34" si="4">IF(O3="","",YEAR(TODAY())-MID(O3,7,4))</f>
        <v>22</v>
      </c>
      <c r="R3" s="46" t="s">
        <v>165</v>
      </c>
      <c r="S3" s="46" t="s">
        <v>481</v>
      </c>
      <c r="T3" s="46" t="s">
        <v>16</v>
      </c>
      <c r="U3" s="46" t="s">
        <v>224</v>
      </c>
      <c r="V3" s="46" t="s">
        <v>58</v>
      </c>
      <c r="W3" s="46" t="s">
        <v>66</v>
      </c>
      <c r="X3" s="46" t="s">
        <v>30</v>
      </c>
      <c r="Y3" s="46" t="s">
        <v>42</v>
      </c>
      <c r="Z3" s="46">
        <v>17600697233</v>
      </c>
      <c r="AA3" s="46"/>
      <c r="AB3" s="46"/>
      <c r="AC3" s="46">
        <v>13436850635</v>
      </c>
      <c r="AD3" s="46" t="s">
        <v>142</v>
      </c>
      <c r="AE3" s="46" t="s">
        <v>125</v>
      </c>
      <c r="AF3" s="46" t="s">
        <v>44</v>
      </c>
      <c r="AG3" s="46" t="s">
        <v>32</v>
      </c>
      <c r="AH3" s="99"/>
      <c r="AI3" s="46" t="s">
        <v>186</v>
      </c>
      <c r="AJ3" s="46"/>
      <c r="AK3" s="46" t="s">
        <v>211</v>
      </c>
      <c r="AL3" s="46" t="s">
        <v>127</v>
      </c>
      <c r="AM3" s="77">
        <v>43837</v>
      </c>
      <c r="AN3" s="46" t="s">
        <v>482</v>
      </c>
      <c r="AO3" s="82">
        <f t="shared" ref="AO3:AO34" si="5">AM3-G3+1</f>
        <v>567</v>
      </c>
      <c r="AP3" s="46" t="s">
        <v>483</v>
      </c>
      <c r="AQ3" s="46" t="s">
        <v>484</v>
      </c>
      <c r="AR3" s="46" t="s">
        <v>484</v>
      </c>
      <c r="AS3" s="46" t="s">
        <v>484</v>
      </c>
      <c r="AT3" s="46">
        <v>1</v>
      </c>
    </row>
    <row r="4" s="68" customFormat="1" spans="1:46">
      <c r="A4" s="76" t="s">
        <v>404</v>
      </c>
      <c r="B4" s="46" t="s">
        <v>485</v>
      </c>
      <c r="C4" s="46" t="s">
        <v>13</v>
      </c>
      <c r="D4" s="46" t="s">
        <v>36</v>
      </c>
      <c r="E4" s="46" t="s">
        <v>486</v>
      </c>
      <c r="F4" s="46" t="s">
        <v>71</v>
      </c>
      <c r="G4" s="77">
        <v>43819</v>
      </c>
      <c r="H4" s="46">
        <v>191202</v>
      </c>
      <c r="I4" s="82">
        <f ca="1" t="shared" si="0"/>
        <v>1</v>
      </c>
      <c r="J4" s="82">
        <f ca="1" t="shared" si="1"/>
        <v>22</v>
      </c>
      <c r="K4" s="82">
        <v>1</v>
      </c>
      <c r="L4" s="77">
        <v>43819</v>
      </c>
      <c r="M4" s="82">
        <v>3</v>
      </c>
      <c r="N4" s="77">
        <f t="shared" si="2"/>
        <v>44914</v>
      </c>
      <c r="O4" s="46" t="s">
        <v>487</v>
      </c>
      <c r="P4" s="89">
        <f t="shared" si="3"/>
        <v>30207</v>
      </c>
      <c r="Q4" s="46">
        <f ca="1" t="shared" si="4"/>
        <v>39</v>
      </c>
      <c r="R4" s="46" t="s">
        <v>488</v>
      </c>
      <c r="S4" s="46" t="s">
        <v>489</v>
      </c>
      <c r="T4" s="46" t="s">
        <v>16</v>
      </c>
      <c r="U4" s="46" t="s">
        <v>490</v>
      </c>
      <c r="V4" s="46" t="s">
        <v>127</v>
      </c>
      <c r="W4" s="46" t="s">
        <v>59</v>
      </c>
      <c r="X4" s="46" t="s">
        <v>19</v>
      </c>
      <c r="Y4" s="46" t="s">
        <v>42</v>
      </c>
      <c r="Z4" s="46">
        <v>18264872878</v>
      </c>
      <c r="AA4" s="46"/>
      <c r="AB4" s="46"/>
      <c r="AC4" s="46">
        <v>13520870091</v>
      </c>
      <c r="AD4" s="46" t="s">
        <v>142</v>
      </c>
      <c r="AE4" s="46" t="s">
        <v>125</v>
      </c>
      <c r="AF4" s="46" t="s">
        <v>21</v>
      </c>
      <c r="AG4" s="46" t="s">
        <v>491</v>
      </c>
      <c r="AH4" s="100"/>
      <c r="AI4" s="46" t="s">
        <v>186</v>
      </c>
      <c r="AJ4" s="46"/>
      <c r="AK4" s="46" t="s">
        <v>211</v>
      </c>
      <c r="AL4" s="46" t="s">
        <v>492</v>
      </c>
      <c r="AM4" s="77">
        <v>43842</v>
      </c>
      <c r="AN4" s="46" t="s">
        <v>493</v>
      </c>
      <c r="AO4" s="82">
        <f t="shared" si="5"/>
        <v>24</v>
      </c>
      <c r="AP4" s="46" t="s">
        <v>483</v>
      </c>
      <c r="AQ4" s="46" t="s">
        <v>494</v>
      </c>
      <c r="AR4" s="46" t="s">
        <v>484</v>
      </c>
      <c r="AS4" s="46" t="s">
        <v>484</v>
      </c>
      <c r="AT4" s="46">
        <v>2</v>
      </c>
    </row>
    <row r="5" s="68" customFormat="1" spans="1:46">
      <c r="A5" s="76" t="s">
        <v>271</v>
      </c>
      <c r="B5" s="46" t="s">
        <v>495</v>
      </c>
      <c r="C5" s="46" t="s">
        <v>13</v>
      </c>
      <c r="D5" s="46" t="s">
        <v>462</v>
      </c>
      <c r="E5" s="46" t="s">
        <v>479</v>
      </c>
      <c r="F5" s="46" t="s">
        <v>71</v>
      </c>
      <c r="G5" s="77">
        <v>43186</v>
      </c>
      <c r="H5" s="46">
        <v>180302</v>
      </c>
      <c r="I5" s="82">
        <f ca="1" t="shared" si="0"/>
        <v>3</v>
      </c>
      <c r="J5" s="82">
        <f ca="1" t="shared" si="1"/>
        <v>43</v>
      </c>
      <c r="K5" s="82">
        <v>1</v>
      </c>
      <c r="L5" s="77">
        <v>43466</v>
      </c>
      <c r="M5" s="82">
        <v>3</v>
      </c>
      <c r="N5" s="77">
        <f t="shared" si="2"/>
        <v>44561</v>
      </c>
      <c r="O5" s="76" t="s">
        <v>496</v>
      </c>
      <c r="P5" s="89">
        <f t="shared" si="3"/>
        <v>31690</v>
      </c>
      <c r="Q5" s="46">
        <f ca="1" t="shared" si="4"/>
        <v>35</v>
      </c>
      <c r="R5" s="46" t="s">
        <v>174</v>
      </c>
      <c r="S5" s="46" t="s">
        <v>497</v>
      </c>
      <c r="T5" s="46" t="s">
        <v>16</v>
      </c>
      <c r="U5" s="46" t="s">
        <v>498</v>
      </c>
      <c r="V5" s="46"/>
      <c r="W5" s="46" t="s">
        <v>73</v>
      </c>
      <c r="X5" s="46" t="s">
        <v>19</v>
      </c>
      <c r="Y5" s="46" t="s">
        <v>42</v>
      </c>
      <c r="Z5" s="46">
        <v>17801044587</v>
      </c>
      <c r="AA5" s="46"/>
      <c r="AB5" s="46"/>
      <c r="AC5" s="46">
        <v>15033649937</v>
      </c>
      <c r="AD5" s="46" t="s">
        <v>142</v>
      </c>
      <c r="AE5" s="46" t="s">
        <v>125</v>
      </c>
      <c r="AF5" s="46" t="s">
        <v>44</v>
      </c>
      <c r="AG5" s="46" t="s">
        <v>32</v>
      </c>
      <c r="AH5" s="99"/>
      <c r="AI5" s="46" t="s">
        <v>186</v>
      </c>
      <c r="AJ5" s="46"/>
      <c r="AK5" s="46" t="s">
        <v>211</v>
      </c>
      <c r="AL5" s="46" t="s">
        <v>127</v>
      </c>
      <c r="AM5" s="77">
        <v>43844</v>
      </c>
      <c r="AN5" s="46" t="s">
        <v>499</v>
      </c>
      <c r="AO5" s="82">
        <f t="shared" si="5"/>
        <v>659</v>
      </c>
      <c r="AP5" s="46" t="s">
        <v>483</v>
      </c>
      <c r="AQ5" s="46" t="s">
        <v>484</v>
      </c>
      <c r="AR5" s="46" t="s">
        <v>484</v>
      </c>
      <c r="AS5" s="46" t="s">
        <v>484</v>
      </c>
      <c r="AT5" s="46">
        <v>3</v>
      </c>
    </row>
    <row r="6" s="68" customFormat="1" spans="1:46">
      <c r="A6" s="76" t="s">
        <v>284</v>
      </c>
      <c r="B6" s="46" t="s">
        <v>500</v>
      </c>
      <c r="C6" s="46" t="s">
        <v>13</v>
      </c>
      <c r="D6" s="46" t="s">
        <v>462</v>
      </c>
      <c r="E6" s="46" t="s">
        <v>501</v>
      </c>
      <c r="F6" s="46" t="s">
        <v>71</v>
      </c>
      <c r="G6" s="77">
        <v>43271</v>
      </c>
      <c r="H6" s="46">
        <v>180602</v>
      </c>
      <c r="I6" s="82">
        <f ca="1" t="shared" si="0"/>
        <v>3</v>
      </c>
      <c r="J6" s="82">
        <f ca="1" t="shared" si="1"/>
        <v>40</v>
      </c>
      <c r="K6" s="82">
        <v>1</v>
      </c>
      <c r="L6" s="77">
        <v>43466</v>
      </c>
      <c r="M6" s="82">
        <v>3</v>
      </c>
      <c r="N6" s="77">
        <f t="shared" si="2"/>
        <v>44561</v>
      </c>
      <c r="O6" s="76" t="s">
        <v>502</v>
      </c>
      <c r="P6" s="89">
        <f t="shared" si="3"/>
        <v>36184</v>
      </c>
      <c r="Q6" s="46">
        <f ca="1" t="shared" si="4"/>
        <v>22</v>
      </c>
      <c r="R6" s="46" t="s">
        <v>407</v>
      </c>
      <c r="S6" s="46" t="s">
        <v>503</v>
      </c>
      <c r="T6" s="46" t="s">
        <v>16</v>
      </c>
      <c r="U6" s="46" t="s">
        <v>224</v>
      </c>
      <c r="V6" s="46" t="s">
        <v>58</v>
      </c>
      <c r="W6" s="46" t="s">
        <v>66</v>
      </c>
      <c r="X6" s="46" t="s">
        <v>30</v>
      </c>
      <c r="Y6" s="46" t="s">
        <v>42</v>
      </c>
      <c r="Z6" s="46">
        <v>18810854549</v>
      </c>
      <c r="AA6" s="46"/>
      <c r="AB6" s="46"/>
      <c r="AC6" s="46">
        <v>15010262598</v>
      </c>
      <c r="AD6" s="46" t="s">
        <v>142</v>
      </c>
      <c r="AE6" s="46" t="s">
        <v>125</v>
      </c>
      <c r="AF6" s="46" t="s">
        <v>44</v>
      </c>
      <c r="AG6" s="46" t="s">
        <v>32</v>
      </c>
      <c r="AH6" s="99"/>
      <c r="AI6" s="46"/>
      <c r="AJ6" s="46" t="e">
        <v>#N/A</v>
      </c>
      <c r="AK6" s="46" t="e">
        <v>#N/A</v>
      </c>
      <c r="AL6" s="46" t="s">
        <v>492</v>
      </c>
      <c r="AM6" s="77">
        <v>43844</v>
      </c>
      <c r="AN6" s="46" t="s">
        <v>499</v>
      </c>
      <c r="AO6" s="82">
        <f t="shared" si="5"/>
        <v>574</v>
      </c>
      <c r="AP6" s="46" t="s">
        <v>483</v>
      </c>
      <c r="AQ6" s="46" t="s">
        <v>484</v>
      </c>
      <c r="AR6" s="46" t="s">
        <v>484</v>
      </c>
      <c r="AS6" s="46" t="s">
        <v>484</v>
      </c>
      <c r="AT6" s="46">
        <v>4</v>
      </c>
    </row>
    <row r="7" s="68" customFormat="1" spans="1:46">
      <c r="A7" s="76" t="s">
        <v>235</v>
      </c>
      <c r="B7" s="46" t="s">
        <v>504</v>
      </c>
      <c r="C7" s="46" t="s">
        <v>24</v>
      </c>
      <c r="D7" s="46" t="s">
        <v>75</v>
      </c>
      <c r="E7" s="46" t="s">
        <v>343</v>
      </c>
      <c r="F7" s="46" t="s">
        <v>71</v>
      </c>
      <c r="G7" s="77">
        <v>42971</v>
      </c>
      <c r="H7" s="46">
        <v>170801</v>
      </c>
      <c r="I7" s="82">
        <f ca="1" t="shared" si="0"/>
        <v>4</v>
      </c>
      <c r="J7" s="82">
        <f ca="1" t="shared" si="1"/>
        <v>50</v>
      </c>
      <c r="K7" s="82">
        <v>2</v>
      </c>
      <c r="L7" s="77">
        <v>43335</v>
      </c>
      <c r="M7" s="82">
        <v>3</v>
      </c>
      <c r="N7" s="77">
        <f t="shared" si="2"/>
        <v>44430</v>
      </c>
      <c r="O7" s="76" t="s">
        <v>505</v>
      </c>
      <c r="P7" s="89">
        <f t="shared" si="3"/>
        <v>30204</v>
      </c>
      <c r="Q7" s="46">
        <f ca="1" t="shared" si="4"/>
        <v>39</v>
      </c>
      <c r="R7" s="46" t="s">
        <v>174</v>
      </c>
      <c r="S7" s="46" t="s">
        <v>497</v>
      </c>
      <c r="T7" s="46" t="s">
        <v>16</v>
      </c>
      <c r="U7" s="46" t="s">
        <v>506</v>
      </c>
      <c r="V7" s="46" t="s">
        <v>39</v>
      </c>
      <c r="W7" s="46" t="s">
        <v>40</v>
      </c>
      <c r="X7" s="46" t="s">
        <v>19</v>
      </c>
      <c r="Y7" s="46" t="s">
        <v>42</v>
      </c>
      <c r="Z7" s="46">
        <v>13691070785</v>
      </c>
      <c r="AA7" s="46"/>
      <c r="AB7" s="46"/>
      <c r="AC7" s="46"/>
      <c r="AD7" s="46" t="s">
        <v>142</v>
      </c>
      <c r="AE7" s="46" t="s">
        <v>125</v>
      </c>
      <c r="AF7" s="46" t="s">
        <v>21</v>
      </c>
      <c r="AG7" s="46" t="s">
        <v>21</v>
      </c>
      <c r="AH7" s="99"/>
      <c r="AI7" s="46"/>
      <c r="AJ7" s="46" t="e">
        <v>#N/A</v>
      </c>
      <c r="AK7" s="46" t="e">
        <v>#N/A</v>
      </c>
      <c r="AL7" s="46" t="s">
        <v>127</v>
      </c>
      <c r="AM7" s="77">
        <v>43840</v>
      </c>
      <c r="AN7" s="46" t="s">
        <v>507</v>
      </c>
      <c r="AO7" s="82">
        <f t="shared" si="5"/>
        <v>870</v>
      </c>
      <c r="AP7" s="46" t="s">
        <v>483</v>
      </c>
      <c r="AQ7" s="46" t="s">
        <v>484</v>
      </c>
      <c r="AR7" s="46" t="s">
        <v>484</v>
      </c>
      <c r="AS7" s="46" t="s">
        <v>484</v>
      </c>
      <c r="AT7" s="46">
        <v>5</v>
      </c>
    </row>
    <row r="8" s="68" customFormat="1" spans="1:46">
      <c r="A8" s="76" t="s">
        <v>388</v>
      </c>
      <c r="B8" s="46" t="s">
        <v>508</v>
      </c>
      <c r="C8" s="46" t="s">
        <v>24</v>
      </c>
      <c r="D8" s="46" t="s">
        <v>63</v>
      </c>
      <c r="E8" s="46" t="s">
        <v>509</v>
      </c>
      <c r="F8" s="46" t="s">
        <v>71</v>
      </c>
      <c r="G8" s="77">
        <v>43846</v>
      </c>
      <c r="H8" s="46">
        <v>200101</v>
      </c>
      <c r="I8" s="82">
        <v>0</v>
      </c>
      <c r="J8" s="82">
        <f ca="1" t="shared" si="1"/>
        <v>21</v>
      </c>
      <c r="K8" s="82">
        <v>1</v>
      </c>
      <c r="L8" s="77">
        <v>43846</v>
      </c>
      <c r="M8" s="82">
        <v>1</v>
      </c>
      <c r="N8" s="77">
        <f t="shared" si="2"/>
        <v>44211</v>
      </c>
      <c r="O8" s="46" t="s">
        <v>510</v>
      </c>
      <c r="P8" s="89">
        <f t="shared" si="3"/>
        <v>29385</v>
      </c>
      <c r="Q8" s="46">
        <f ca="1" t="shared" si="4"/>
        <v>41</v>
      </c>
      <c r="R8" s="46" t="s">
        <v>391</v>
      </c>
      <c r="S8" s="46" t="s">
        <v>511</v>
      </c>
      <c r="T8" s="46" t="s">
        <v>16</v>
      </c>
      <c r="U8" s="46" t="s">
        <v>512</v>
      </c>
      <c r="V8" s="46" t="s">
        <v>28</v>
      </c>
      <c r="W8" s="46" t="s">
        <v>40</v>
      </c>
      <c r="X8" s="46" t="s">
        <v>19</v>
      </c>
      <c r="Y8" s="46" t="s">
        <v>42</v>
      </c>
      <c r="Z8" s="46">
        <v>13501214113</v>
      </c>
      <c r="AA8" s="46"/>
      <c r="AB8" s="46"/>
      <c r="AC8" s="46">
        <v>13801001440</v>
      </c>
      <c r="AD8" s="46" t="s">
        <v>247</v>
      </c>
      <c r="AE8" s="46" t="s">
        <v>412</v>
      </c>
      <c r="AF8" s="46" t="s">
        <v>33</v>
      </c>
      <c r="AG8" s="46" t="s">
        <v>67</v>
      </c>
      <c r="AH8" s="100"/>
      <c r="AI8" s="46" t="s">
        <v>186</v>
      </c>
      <c r="AJ8" s="46" t="e">
        <v>#N/A</v>
      </c>
      <c r="AK8" s="46" t="e">
        <v>#N/A</v>
      </c>
      <c r="AL8" s="46" t="s">
        <v>127</v>
      </c>
      <c r="AM8" s="77">
        <v>43861</v>
      </c>
      <c r="AN8" s="46" t="s">
        <v>513</v>
      </c>
      <c r="AO8" s="82">
        <f t="shared" si="5"/>
        <v>16</v>
      </c>
      <c r="AP8" s="46"/>
      <c r="AQ8" s="46" t="s">
        <v>494</v>
      </c>
      <c r="AR8" s="46" t="s">
        <v>484</v>
      </c>
      <c r="AS8" s="46" t="s">
        <v>484</v>
      </c>
      <c r="AT8" s="46">
        <v>6</v>
      </c>
    </row>
    <row r="9" s="68" customFormat="1" spans="1:46">
      <c r="A9" s="76" t="s">
        <v>371</v>
      </c>
      <c r="B9" s="46" t="s">
        <v>514</v>
      </c>
      <c r="C9" s="46" t="s">
        <v>13</v>
      </c>
      <c r="D9" s="46" t="s">
        <v>75</v>
      </c>
      <c r="E9" s="46" t="s">
        <v>343</v>
      </c>
      <c r="F9" s="46" t="s">
        <v>48</v>
      </c>
      <c r="G9" s="77">
        <v>43796</v>
      </c>
      <c r="H9" s="46">
        <v>191103</v>
      </c>
      <c r="I9" s="82">
        <f ca="1" t="shared" ref="I9:I38" si="6">IF(G9="","",DATEDIF(G9,TODAY(),"Y"))</f>
        <v>1</v>
      </c>
      <c r="J9" s="82">
        <f ca="1" t="shared" si="1"/>
        <v>23</v>
      </c>
      <c r="K9" s="82">
        <v>1</v>
      </c>
      <c r="L9" s="77">
        <v>43796</v>
      </c>
      <c r="M9" s="82">
        <v>3</v>
      </c>
      <c r="N9" s="77">
        <f t="shared" si="2"/>
        <v>44891</v>
      </c>
      <c r="O9" s="161" t="s">
        <v>515</v>
      </c>
      <c r="P9" s="89">
        <f t="shared" si="3"/>
        <v>29449</v>
      </c>
      <c r="Q9" s="46">
        <f ca="1" t="shared" si="4"/>
        <v>41</v>
      </c>
      <c r="R9" s="46" t="s">
        <v>516</v>
      </c>
      <c r="S9" s="46" t="s">
        <v>517</v>
      </c>
      <c r="T9" s="46" t="s">
        <v>16</v>
      </c>
      <c r="U9" s="46" t="s">
        <v>518</v>
      </c>
      <c r="V9" s="46" t="s">
        <v>39</v>
      </c>
      <c r="W9" s="46" t="s">
        <v>40</v>
      </c>
      <c r="X9" s="46" t="s">
        <v>19</v>
      </c>
      <c r="Y9" s="46" t="s">
        <v>42</v>
      </c>
      <c r="Z9" s="46">
        <v>18001371106</v>
      </c>
      <c r="AA9" s="46"/>
      <c r="AB9" s="46"/>
      <c r="AC9" s="46">
        <v>13671064325</v>
      </c>
      <c r="AD9" s="46" t="s">
        <v>142</v>
      </c>
      <c r="AE9" s="46" t="s">
        <v>125</v>
      </c>
      <c r="AF9" s="46" t="s">
        <v>21</v>
      </c>
      <c r="AG9" s="46" t="s">
        <v>21</v>
      </c>
      <c r="AH9" s="100">
        <v>43803</v>
      </c>
      <c r="AI9" s="46" t="s">
        <v>186</v>
      </c>
      <c r="AJ9" s="46" t="s">
        <v>519</v>
      </c>
      <c r="AK9" s="46" t="s">
        <v>188</v>
      </c>
      <c r="AL9" s="46" t="s">
        <v>127</v>
      </c>
      <c r="AM9" s="77">
        <v>43880</v>
      </c>
      <c r="AN9" s="46" t="s">
        <v>520</v>
      </c>
      <c r="AO9" s="82">
        <f t="shared" si="5"/>
        <v>85</v>
      </c>
      <c r="AP9" s="46"/>
      <c r="AQ9" s="46" t="s">
        <v>484</v>
      </c>
      <c r="AR9" s="46" t="s">
        <v>484</v>
      </c>
      <c r="AS9" s="46" t="s">
        <v>484</v>
      </c>
      <c r="AT9" s="46">
        <v>7</v>
      </c>
    </row>
    <row r="10" s="68" customFormat="1" spans="1:46">
      <c r="A10" s="76" t="s">
        <v>349</v>
      </c>
      <c r="B10" s="46" t="s">
        <v>521</v>
      </c>
      <c r="C10" s="46" t="s">
        <v>24</v>
      </c>
      <c r="D10" s="46" t="s">
        <v>63</v>
      </c>
      <c r="E10" s="46" t="s">
        <v>509</v>
      </c>
      <c r="F10" s="46" t="s">
        <v>71</v>
      </c>
      <c r="G10" s="77">
        <v>43759</v>
      </c>
      <c r="H10" s="46">
        <v>191002</v>
      </c>
      <c r="I10" s="82">
        <f ca="1" t="shared" si="6"/>
        <v>2</v>
      </c>
      <c r="J10" s="82">
        <f ca="1" t="shared" si="1"/>
        <v>24</v>
      </c>
      <c r="K10" s="82">
        <v>1</v>
      </c>
      <c r="L10" s="77">
        <v>43759</v>
      </c>
      <c r="M10" s="82">
        <v>1</v>
      </c>
      <c r="N10" s="77">
        <f t="shared" si="2"/>
        <v>44124</v>
      </c>
      <c r="O10" s="161" t="s">
        <v>522</v>
      </c>
      <c r="P10" s="89">
        <f t="shared" si="3"/>
        <v>32827</v>
      </c>
      <c r="Q10" s="46">
        <f ca="1" t="shared" si="4"/>
        <v>32</v>
      </c>
      <c r="R10" s="46" t="s">
        <v>488</v>
      </c>
      <c r="S10" s="46" t="s">
        <v>523</v>
      </c>
      <c r="T10" s="46" t="s">
        <v>16</v>
      </c>
      <c r="U10" s="46" t="s">
        <v>524</v>
      </c>
      <c r="V10" s="46" t="s">
        <v>525</v>
      </c>
      <c r="W10" s="46" t="s">
        <v>40</v>
      </c>
      <c r="X10" s="46" t="s">
        <v>30</v>
      </c>
      <c r="Y10" s="46" t="s">
        <v>42</v>
      </c>
      <c r="Z10" s="46">
        <v>13810578738</v>
      </c>
      <c r="AA10" s="46"/>
      <c r="AB10" s="46"/>
      <c r="AC10" s="46"/>
      <c r="AD10" s="46" t="s">
        <v>247</v>
      </c>
      <c r="AE10" s="46" t="s">
        <v>412</v>
      </c>
      <c r="AF10" s="46" t="s">
        <v>21</v>
      </c>
      <c r="AG10" s="46" t="s">
        <v>60</v>
      </c>
      <c r="AH10" s="100">
        <v>43771</v>
      </c>
      <c r="AI10" s="46" t="s">
        <v>186</v>
      </c>
      <c r="AJ10" s="46" t="s">
        <v>127</v>
      </c>
      <c r="AK10" s="46" t="s">
        <v>127</v>
      </c>
      <c r="AL10" s="46" t="s">
        <v>127</v>
      </c>
      <c r="AM10" s="77">
        <v>43890</v>
      </c>
      <c r="AN10" s="46" t="s">
        <v>526</v>
      </c>
      <c r="AO10" s="82">
        <f t="shared" si="5"/>
        <v>132</v>
      </c>
      <c r="AP10" s="46"/>
      <c r="AQ10" s="46" t="s">
        <v>484</v>
      </c>
      <c r="AR10" s="46" t="s">
        <v>484</v>
      </c>
      <c r="AS10" s="46" t="s">
        <v>484</v>
      </c>
      <c r="AT10" s="46">
        <v>8</v>
      </c>
    </row>
    <row r="11" s="68" customFormat="1" spans="1:46">
      <c r="A11" s="76" t="s">
        <v>306</v>
      </c>
      <c r="B11" s="46" t="s">
        <v>527</v>
      </c>
      <c r="C11" s="46" t="s">
        <v>13</v>
      </c>
      <c r="D11" s="46" t="s">
        <v>36</v>
      </c>
      <c r="E11" s="46" t="s">
        <v>528</v>
      </c>
      <c r="F11" s="46" t="s">
        <v>71</v>
      </c>
      <c r="G11" s="77">
        <v>43466</v>
      </c>
      <c r="H11" s="46">
        <v>190105</v>
      </c>
      <c r="I11" s="82">
        <f ca="1" t="shared" si="6"/>
        <v>2</v>
      </c>
      <c r="J11" s="82">
        <f ca="1" t="shared" si="1"/>
        <v>33</v>
      </c>
      <c r="K11" s="82">
        <v>1</v>
      </c>
      <c r="L11" s="77">
        <v>43528</v>
      </c>
      <c r="M11" s="82">
        <v>1</v>
      </c>
      <c r="N11" s="77">
        <f t="shared" si="2"/>
        <v>43893</v>
      </c>
      <c r="O11" s="76" t="s">
        <v>529</v>
      </c>
      <c r="P11" s="89">
        <f t="shared" si="3"/>
        <v>29624</v>
      </c>
      <c r="Q11" s="46">
        <f ca="1" t="shared" si="4"/>
        <v>40</v>
      </c>
      <c r="R11" s="46" t="s">
        <v>488</v>
      </c>
      <c r="S11" s="46" t="s">
        <v>530</v>
      </c>
      <c r="T11" s="46" t="s">
        <v>16</v>
      </c>
      <c r="U11" s="46" t="s">
        <v>531</v>
      </c>
      <c r="V11" s="46" t="s">
        <v>83</v>
      </c>
      <c r="W11" s="46" t="s">
        <v>40</v>
      </c>
      <c r="X11" s="46" t="s">
        <v>19</v>
      </c>
      <c r="Y11" s="46"/>
      <c r="Z11" s="46">
        <v>18603328556</v>
      </c>
      <c r="AA11" s="46"/>
      <c r="AB11" s="46"/>
      <c r="AC11" s="46"/>
      <c r="AD11" s="46" t="s">
        <v>247</v>
      </c>
      <c r="AE11" s="46" t="s">
        <v>412</v>
      </c>
      <c r="AF11" s="46" t="s">
        <v>21</v>
      </c>
      <c r="AG11" s="46" t="s">
        <v>67</v>
      </c>
      <c r="AH11" s="99"/>
      <c r="AI11" s="46"/>
      <c r="AJ11" s="46" t="s">
        <v>127</v>
      </c>
      <c r="AK11" s="46" t="s">
        <v>127</v>
      </c>
      <c r="AL11" s="46" t="s">
        <v>127</v>
      </c>
      <c r="AM11" s="77">
        <v>43893</v>
      </c>
      <c r="AN11" s="46" t="s">
        <v>532</v>
      </c>
      <c r="AO11" s="82">
        <f t="shared" si="5"/>
        <v>428</v>
      </c>
      <c r="AP11" s="46"/>
      <c r="AQ11" s="46" t="s">
        <v>494</v>
      </c>
      <c r="AR11" s="46" t="s">
        <v>484</v>
      </c>
      <c r="AS11" s="46" t="s">
        <v>484</v>
      </c>
      <c r="AT11" s="46">
        <v>9</v>
      </c>
    </row>
    <row r="12" s="68" customFormat="1" spans="1:46">
      <c r="A12" s="76" t="s">
        <v>334</v>
      </c>
      <c r="B12" s="46" t="s">
        <v>533</v>
      </c>
      <c r="C12" s="46" t="s">
        <v>24</v>
      </c>
      <c r="D12" s="46" t="s">
        <v>63</v>
      </c>
      <c r="E12" s="46" t="s">
        <v>509</v>
      </c>
      <c r="F12" s="46" t="s">
        <v>71</v>
      </c>
      <c r="G12" s="77">
        <v>43649</v>
      </c>
      <c r="H12" s="46">
        <v>190701</v>
      </c>
      <c r="I12" s="82">
        <f ca="1" t="shared" si="6"/>
        <v>2</v>
      </c>
      <c r="J12" s="82">
        <f ca="1" t="shared" si="1"/>
        <v>27</v>
      </c>
      <c r="K12" s="82">
        <v>1</v>
      </c>
      <c r="L12" s="77">
        <v>43649</v>
      </c>
      <c r="M12" s="82">
        <v>3</v>
      </c>
      <c r="N12" s="77">
        <f t="shared" si="2"/>
        <v>44744</v>
      </c>
      <c r="O12" s="76" t="s">
        <v>534</v>
      </c>
      <c r="P12" s="89">
        <f t="shared" si="3"/>
        <v>31626</v>
      </c>
      <c r="Q12" s="46">
        <f ca="1" t="shared" si="4"/>
        <v>35</v>
      </c>
      <c r="R12" s="46" t="s">
        <v>535</v>
      </c>
      <c r="S12" s="46" t="s">
        <v>536</v>
      </c>
      <c r="T12" s="46" t="s">
        <v>16</v>
      </c>
      <c r="U12" s="46" t="s">
        <v>537</v>
      </c>
      <c r="V12" s="46" t="s">
        <v>82</v>
      </c>
      <c r="W12" s="46" t="s">
        <v>40</v>
      </c>
      <c r="X12" s="46" t="s">
        <v>19</v>
      </c>
      <c r="Y12" s="46" t="s">
        <v>42</v>
      </c>
      <c r="Z12" s="46">
        <v>18511117719</v>
      </c>
      <c r="AA12" s="46"/>
      <c r="AB12" s="46"/>
      <c r="AC12" s="46">
        <v>13910987651</v>
      </c>
      <c r="AD12" s="46" t="s">
        <v>142</v>
      </c>
      <c r="AE12" s="46" t="s">
        <v>125</v>
      </c>
      <c r="AF12" s="46" t="s">
        <v>21</v>
      </c>
      <c r="AG12" s="46" t="s">
        <v>32</v>
      </c>
      <c r="AH12" s="99">
        <v>43648</v>
      </c>
      <c r="AI12" s="46" t="s">
        <v>186</v>
      </c>
      <c r="AJ12" s="46" t="s">
        <v>127</v>
      </c>
      <c r="AK12" s="46" t="s">
        <v>127</v>
      </c>
      <c r="AL12" s="46" t="s">
        <v>127</v>
      </c>
      <c r="AM12" s="77">
        <v>43903</v>
      </c>
      <c r="AN12" s="46" t="s">
        <v>538</v>
      </c>
      <c r="AO12" s="82">
        <f t="shared" si="5"/>
        <v>255</v>
      </c>
      <c r="AP12" s="46"/>
      <c r="AQ12" s="46" t="s">
        <v>484</v>
      </c>
      <c r="AR12" s="46" t="s">
        <v>484</v>
      </c>
      <c r="AS12" s="46" t="s">
        <v>484</v>
      </c>
      <c r="AT12" s="46">
        <v>10</v>
      </c>
    </row>
    <row r="13" s="68" customFormat="1" spans="1:46">
      <c r="A13" s="76" t="s">
        <v>404</v>
      </c>
      <c r="B13" s="46" t="s">
        <v>539</v>
      </c>
      <c r="C13" s="46" t="s">
        <v>13</v>
      </c>
      <c r="D13" s="46" t="s">
        <v>162</v>
      </c>
      <c r="E13" s="46" t="s">
        <v>540</v>
      </c>
      <c r="F13" s="46" t="s">
        <v>71</v>
      </c>
      <c r="G13" s="77">
        <v>43771</v>
      </c>
      <c r="H13" s="46"/>
      <c r="I13" s="82">
        <f ca="1" t="shared" si="6"/>
        <v>1</v>
      </c>
      <c r="J13" s="82">
        <f ca="1" t="shared" si="1"/>
        <v>23</v>
      </c>
      <c r="K13" s="82">
        <v>1</v>
      </c>
      <c r="L13" s="77">
        <v>43771</v>
      </c>
      <c r="M13" s="82">
        <v>1</v>
      </c>
      <c r="N13" s="77">
        <v>43905</v>
      </c>
      <c r="O13" s="46" t="s">
        <v>541</v>
      </c>
      <c r="P13" s="89">
        <f t="shared" si="3"/>
        <v>24955</v>
      </c>
      <c r="Q13" s="46">
        <f ca="1" t="shared" si="4"/>
        <v>53</v>
      </c>
      <c r="R13" s="46" t="s">
        <v>542</v>
      </c>
      <c r="S13" s="46" t="s">
        <v>543</v>
      </c>
      <c r="T13" s="46" t="s">
        <v>16</v>
      </c>
      <c r="U13" s="46" t="s">
        <v>544</v>
      </c>
      <c r="V13" s="46"/>
      <c r="W13" s="46" t="s">
        <v>73</v>
      </c>
      <c r="X13" s="46" t="s">
        <v>19</v>
      </c>
      <c r="Y13" s="46" t="s">
        <v>42</v>
      </c>
      <c r="Z13" s="46">
        <v>13722317199</v>
      </c>
      <c r="AA13" s="46"/>
      <c r="AB13" s="46"/>
      <c r="AC13" s="46">
        <v>15933033413</v>
      </c>
      <c r="AD13" s="46" t="s">
        <v>247</v>
      </c>
      <c r="AE13" s="46" t="s">
        <v>412</v>
      </c>
      <c r="AF13" s="46" t="s">
        <v>21</v>
      </c>
      <c r="AG13" s="46" t="s">
        <v>67</v>
      </c>
      <c r="AH13" s="46" t="s">
        <v>43</v>
      </c>
      <c r="AI13" s="46" t="s">
        <v>186</v>
      </c>
      <c r="AJ13" s="46" t="s">
        <v>545</v>
      </c>
      <c r="AK13" s="46" t="s">
        <v>188</v>
      </c>
      <c r="AL13" s="46" t="s">
        <v>492</v>
      </c>
      <c r="AM13" s="77">
        <v>43905</v>
      </c>
      <c r="AN13" s="46" t="s">
        <v>546</v>
      </c>
      <c r="AO13" s="82">
        <f t="shared" si="5"/>
        <v>135</v>
      </c>
      <c r="AP13" s="46"/>
      <c r="AQ13" s="46" t="s">
        <v>494</v>
      </c>
      <c r="AR13" s="46" t="s">
        <v>484</v>
      </c>
      <c r="AS13" s="46" t="s">
        <v>484</v>
      </c>
      <c r="AT13" s="46">
        <v>11</v>
      </c>
    </row>
    <row r="14" s="68" customFormat="1" spans="1:46">
      <c r="A14" s="76" t="s">
        <v>396</v>
      </c>
      <c r="B14" s="46" t="s">
        <v>547</v>
      </c>
      <c r="C14" s="46" t="s">
        <v>13</v>
      </c>
      <c r="D14" s="46" t="s">
        <v>162</v>
      </c>
      <c r="E14" s="46" t="s">
        <v>540</v>
      </c>
      <c r="F14" s="46" t="s">
        <v>71</v>
      </c>
      <c r="G14" s="77">
        <v>43768</v>
      </c>
      <c r="H14" s="46"/>
      <c r="I14" s="82">
        <f ca="1" t="shared" si="6"/>
        <v>1</v>
      </c>
      <c r="J14" s="82">
        <f ca="1" t="shared" si="1"/>
        <v>23</v>
      </c>
      <c r="K14" s="82">
        <v>1</v>
      </c>
      <c r="L14" s="77">
        <v>43768</v>
      </c>
      <c r="M14" s="82">
        <v>1</v>
      </c>
      <c r="N14" s="77">
        <v>43905</v>
      </c>
      <c r="O14" s="46" t="s">
        <v>548</v>
      </c>
      <c r="P14" s="89">
        <f t="shared" si="3"/>
        <v>24221</v>
      </c>
      <c r="Q14" s="46">
        <f ca="1" t="shared" si="4"/>
        <v>55</v>
      </c>
      <c r="R14" s="46" t="s">
        <v>174</v>
      </c>
      <c r="S14" s="46" t="s">
        <v>549</v>
      </c>
      <c r="T14" s="46" t="s">
        <v>16</v>
      </c>
      <c r="U14" s="46" t="s">
        <v>550</v>
      </c>
      <c r="V14" s="46"/>
      <c r="W14" s="46" t="s">
        <v>73</v>
      </c>
      <c r="X14" s="46" t="s">
        <v>19</v>
      </c>
      <c r="Y14" s="46" t="s">
        <v>42</v>
      </c>
      <c r="Z14" s="46">
        <v>13663134138</v>
      </c>
      <c r="AA14" s="46"/>
      <c r="AB14" s="46"/>
      <c r="AC14" s="46"/>
      <c r="AD14" s="46" t="s">
        <v>247</v>
      </c>
      <c r="AE14" s="46" t="s">
        <v>412</v>
      </c>
      <c r="AF14" s="46" t="s">
        <v>21</v>
      </c>
      <c r="AG14" s="46" t="s">
        <v>67</v>
      </c>
      <c r="AH14" s="46" t="s">
        <v>43</v>
      </c>
      <c r="AI14" s="46" t="s">
        <v>186</v>
      </c>
      <c r="AJ14" s="46" t="s">
        <v>551</v>
      </c>
      <c r="AK14" s="46" t="s">
        <v>188</v>
      </c>
      <c r="AL14" s="46" t="s">
        <v>492</v>
      </c>
      <c r="AM14" s="77">
        <v>43905</v>
      </c>
      <c r="AN14" s="46" t="s">
        <v>546</v>
      </c>
      <c r="AO14" s="82">
        <f t="shared" si="5"/>
        <v>138</v>
      </c>
      <c r="AP14" s="46"/>
      <c r="AQ14" s="46" t="s">
        <v>494</v>
      </c>
      <c r="AR14" s="46" t="s">
        <v>484</v>
      </c>
      <c r="AS14" s="46" t="s">
        <v>484</v>
      </c>
      <c r="AT14" s="46">
        <v>12</v>
      </c>
    </row>
    <row r="15" s="68" customFormat="1" spans="1:46">
      <c r="A15" s="46" t="s">
        <v>363</v>
      </c>
      <c r="B15" s="46" t="s">
        <v>552</v>
      </c>
      <c r="C15" s="46" t="s">
        <v>24</v>
      </c>
      <c r="D15" s="46" t="s">
        <v>75</v>
      </c>
      <c r="E15" s="46" t="s">
        <v>343</v>
      </c>
      <c r="F15" s="46" t="s">
        <v>71</v>
      </c>
      <c r="G15" s="77">
        <v>43823</v>
      </c>
      <c r="H15" s="46">
        <v>191203</v>
      </c>
      <c r="I15" s="82">
        <f ca="1" t="shared" si="6"/>
        <v>1</v>
      </c>
      <c r="J15" s="82">
        <f ca="1" t="shared" si="1"/>
        <v>22</v>
      </c>
      <c r="K15" s="82">
        <v>1</v>
      </c>
      <c r="L15" s="77">
        <v>43823</v>
      </c>
      <c r="M15" s="82">
        <v>3</v>
      </c>
      <c r="N15" s="77">
        <f t="shared" ref="N15:N34" si="7">IFERROR(IF(M15="无固定期限","",DATE(YEAR(L15)+M15,MONTH(L15),DAY(L15)-1)),"")</f>
        <v>44918</v>
      </c>
      <c r="O15" s="161" t="s">
        <v>553</v>
      </c>
      <c r="P15" s="89">
        <f t="shared" si="3"/>
        <v>30740</v>
      </c>
      <c r="Q15" s="46">
        <f ca="1" t="shared" si="4"/>
        <v>37</v>
      </c>
      <c r="R15" s="46" t="s">
        <v>174</v>
      </c>
      <c r="S15" s="46" t="s">
        <v>530</v>
      </c>
      <c r="T15" s="46" t="s">
        <v>16</v>
      </c>
      <c r="U15" s="46" t="s">
        <v>554</v>
      </c>
      <c r="V15" s="46" t="s">
        <v>555</v>
      </c>
      <c r="W15" s="46" t="s">
        <v>40</v>
      </c>
      <c r="X15" s="46" t="s">
        <v>19</v>
      </c>
      <c r="Y15" s="46" t="s">
        <v>42</v>
      </c>
      <c r="Z15" s="46">
        <v>18600672433</v>
      </c>
      <c r="AA15" s="46"/>
      <c r="AB15" s="46"/>
      <c r="AC15" s="46">
        <v>18610299336</v>
      </c>
      <c r="AD15" s="46" t="s">
        <v>142</v>
      </c>
      <c r="AE15" s="46" t="s">
        <v>125</v>
      </c>
      <c r="AF15" s="46" t="s">
        <v>21</v>
      </c>
      <c r="AG15" s="46" t="s">
        <v>60</v>
      </c>
      <c r="AH15" s="100"/>
      <c r="AI15" s="46" t="s">
        <v>186</v>
      </c>
      <c r="AJ15" s="46" t="s">
        <v>556</v>
      </c>
      <c r="AK15" s="46" t="s">
        <v>211</v>
      </c>
      <c r="AL15" s="46" t="s">
        <v>127</v>
      </c>
      <c r="AM15" s="77">
        <v>43913</v>
      </c>
      <c r="AN15" s="46" t="s">
        <v>557</v>
      </c>
      <c r="AO15" s="82">
        <f t="shared" si="5"/>
        <v>91</v>
      </c>
      <c r="AP15" s="46"/>
      <c r="AQ15" s="46" t="s">
        <v>484</v>
      </c>
      <c r="AR15" s="46" t="s">
        <v>484</v>
      </c>
      <c r="AS15" s="46" t="s">
        <v>484</v>
      </c>
      <c r="AT15" s="46">
        <v>13</v>
      </c>
    </row>
    <row r="16" s="68" customFormat="1" spans="1:46">
      <c r="A16" s="46" t="s">
        <v>160</v>
      </c>
      <c r="B16" s="46" t="s">
        <v>558</v>
      </c>
      <c r="C16" s="46" t="s">
        <v>13</v>
      </c>
      <c r="D16" s="46" t="s">
        <v>36</v>
      </c>
      <c r="E16" s="46" t="s">
        <v>559</v>
      </c>
      <c r="F16" s="46" t="s">
        <v>64</v>
      </c>
      <c r="G16" s="77">
        <v>42069</v>
      </c>
      <c r="H16" s="46">
        <v>150301</v>
      </c>
      <c r="I16" s="82">
        <f ca="1" t="shared" si="6"/>
        <v>6</v>
      </c>
      <c r="J16" s="82">
        <f ca="1" t="shared" si="1"/>
        <v>79</v>
      </c>
      <c r="K16" s="82">
        <v>2</v>
      </c>
      <c r="L16" s="77">
        <v>43466</v>
      </c>
      <c r="M16" s="82">
        <v>3</v>
      </c>
      <c r="N16" s="77">
        <f t="shared" si="7"/>
        <v>44561</v>
      </c>
      <c r="O16" s="76" t="s">
        <v>560</v>
      </c>
      <c r="P16" s="89">
        <f t="shared" si="3"/>
        <v>29937</v>
      </c>
      <c r="Q16" s="46">
        <f ca="1" t="shared" si="4"/>
        <v>40</v>
      </c>
      <c r="R16" s="46" t="s">
        <v>120</v>
      </c>
      <c r="S16" s="46" t="s">
        <v>561</v>
      </c>
      <c r="T16" s="46" t="s">
        <v>16</v>
      </c>
      <c r="U16" s="46" t="s">
        <v>562</v>
      </c>
      <c r="V16" s="46" t="s">
        <v>563</v>
      </c>
      <c r="W16" s="46" t="s">
        <v>66</v>
      </c>
      <c r="X16" s="46" t="s">
        <v>19</v>
      </c>
      <c r="Y16" s="46" t="s">
        <v>42</v>
      </c>
      <c r="Z16" s="46">
        <v>13311312509</v>
      </c>
      <c r="AA16" s="46"/>
      <c r="AB16" s="46"/>
      <c r="AC16" s="46">
        <v>13307408652</v>
      </c>
      <c r="AD16" s="46" t="s">
        <v>142</v>
      </c>
      <c r="AE16" s="46" t="s">
        <v>125</v>
      </c>
      <c r="AF16" s="46" t="s">
        <v>33</v>
      </c>
      <c r="AG16" s="46" t="s">
        <v>21</v>
      </c>
      <c r="AH16" s="99"/>
      <c r="AI16" s="46"/>
      <c r="AJ16" s="46" t="s">
        <v>564</v>
      </c>
      <c r="AK16" s="46" t="s">
        <v>144</v>
      </c>
      <c r="AL16" s="46" t="s">
        <v>129</v>
      </c>
      <c r="AM16" s="77">
        <v>43913</v>
      </c>
      <c r="AN16" s="46" t="s">
        <v>565</v>
      </c>
      <c r="AO16" s="82">
        <f t="shared" si="5"/>
        <v>1845</v>
      </c>
      <c r="AP16" s="46"/>
      <c r="AQ16" s="46" t="s">
        <v>484</v>
      </c>
      <c r="AR16" s="46" t="s">
        <v>484</v>
      </c>
      <c r="AS16" s="46" t="s">
        <v>484</v>
      </c>
      <c r="AT16" s="46">
        <v>14</v>
      </c>
    </row>
    <row r="17" s="68" customFormat="1" spans="1:46">
      <c r="A17" s="46" t="s">
        <v>306</v>
      </c>
      <c r="B17" s="46" t="s">
        <v>566</v>
      </c>
      <c r="C17" s="46" t="s">
        <v>24</v>
      </c>
      <c r="D17" s="46" t="s">
        <v>70</v>
      </c>
      <c r="E17" s="46" t="s">
        <v>567</v>
      </c>
      <c r="F17" s="46" t="s">
        <v>71</v>
      </c>
      <c r="G17" s="77">
        <v>43514</v>
      </c>
      <c r="H17" s="46">
        <v>190201</v>
      </c>
      <c r="I17" s="82">
        <f ca="1" t="shared" si="6"/>
        <v>2</v>
      </c>
      <c r="J17" s="82">
        <f ca="1" t="shared" si="1"/>
        <v>32</v>
      </c>
      <c r="K17" s="82">
        <v>1</v>
      </c>
      <c r="L17" s="77">
        <v>43514</v>
      </c>
      <c r="M17" s="82">
        <v>3</v>
      </c>
      <c r="N17" s="77">
        <f t="shared" si="7"/>
        <v>44609</v>
      </c>
      <c r="O17" s="76" t="s">
        <v>568</v>
      </c>
      <c r="P17" s="89">
        <f t="shared" si="3"/>
        <v>30744</v>
      </c>
      <c r="Q17" s="46">
        <f ca="1" t="shared" si="4"/>
        <v>37</v>
      </c>
      <c r="R17" s="46" t="s">
        <v>298</v>
      </c>
      <c r="S17" s="46" t="s">
        <v>569</v>
      </c>
      <c r="T17" s="46" t="s">
        <v>16</v>
      </c>
      <c r="U17" s="46" t="s">
        <v>570</v>
      </c>
      <c r="V17" s="46" t="s">
        <v>571</v>
      </c>
      <c r="W17" s="46" t="s">
        <v>40</v>
      </c>
      <c r="X17" s="46" t="s">
        <v>19</v>
      </c>
      <c r="Y17" s="46" t="s">
        <v>42</v>
      </c>
      <c r="Z17" s="95">
        <v>13716303583</v>
      </c>
      <c r="AA17" s="95"/>
      <c r="AB17" s="95"/>
      <c r="AC17" s="46"/>
      <c r="AD17" s="46" t="s">
        <v>142</v>
      </c>
      <c r="AE17" s="46" t="s">
        <v>125</v>
      </c>
      <c r="AF17" s="46" t="s">
        <v>21</v>
      </c>
      <c r="AG17" s="46" t="s">
        <v>21</v>
      </c>
      <c r="AH17" s="99">
        <v>43525</v>
      </c>
      <c r="AI17" s="46" t="s">
        <v>186</v>
      </c>
      <c r="AJ17" s="46" t="s">
        <v>572</v>
      </c>
      <c r="AK17" s="46" t="s">
        <v>152</v>
      </c>
      <c r="AL17" s="46" t="s">
        <v>127</v>
      </c>
      <c r="AM17" s="77">
        <v>43921</v>
      </c>
      <c r="AN17" s="46" t="s">
        <v>573</v>
      </c>
      <c r="AO17" s="82">
        <f t="shared" si="5"/>
        <v>408</v>
      </c>
      <c r="AP17" s="46" t="s">
        <v>483</v>
      </c>
      <c r="AQ17" s="46" t="s">
        <v>484</v>
      </c>
      <c r="AR17" s="46" t="s">
        <v>484</v>
      </c>
      <c r="AS17" s="46" t="s">
        <v>484</v>
      </c>
      <c r="AT17" s="46">
        <v>15</v>
      </c>
    </row>
    <row r="18" s="68" customFormat="1" spans="1:46">
      <c r="A18" s="46" t="s">
        <v>263</v>
      </c>
      <c r="B18" s="46" t="s">
        <v>574</v>
      </c>
      <c r="C18" s="46" t="s">
        <v>13</v>
      </c>
      <c r="D18" s="46" t="s">
        <v>36</v>
      </c>
      <c r="E18" s="46" t="s">
        <v>559</v>
      </c>
      <c r="F18" s="46" t="s">
        <v>71</v>
      </c>
      <c r="G18" s="77">
        <v>43270</v>
      </c>
      <c r="H18" s="46">
        <v>180601</v>
      </c>
      <c r="I18" s="82">
        <f ca="1" t="shared" si="6"/>
        <v>3</v>
      </c>
      <c r="J18" s="82">
        <f ca="1" t="shared" si="1"/>
        <v>40</v>
      </c>
      <c r="K18" s="82">
        <v>1</v>
      </c>
      <c r="L18" s="77">
        <v>43466</v>
      </c>
      <c r="M18" s="82">
        <v>3</v>
      </c>
      <c r="N18" s="77">
        <f t="shared" si="7"/>
        <v>44561</v>
      </c>
      <c r="O18" s="76" t="s">
        <v>575</v>
      </c>
      <c r="P18" s="89">
        <f t="shared" si="3"/>
        <v>34664</v>
      </c>
      <c r="Q18" s="46">
        <f ca="1" t="shared" si="4"/>
        <v>27</v>
      </c>
      <c r="R18" s="46" t="s">
        <v>165</v>
      </c>
      <c r="S18" s="46" t="s">
        <v>576</v>
      </c>
      <c r="T18" s="46" t="s">
        <v>16</v>
      </c>
      <c r="U18" s="46"/>
      <c r="V18" s="46"/>
      <c r="W18" s="46" t="s">
        <v>73</v>
      </c>
      <c r="X18" s="46" t="s">
        <v>30</v>
      </c>
      <c r="Y18" s="46" t="s">
        <v>42</v>
      </c>
      <c r="Z18" s="46">
        <v>13511305563</v>
      </c>
      <c r="AA18" s="46"/>
      <c r="AB18" s="46"/>
      <c r="AC18" s="46">
        <v>18638996721</v>
      </c>
      <c r="AD18" s="46" t="s">
        <v>142</v>
      </c>
      <c r="AE18" s="46" t="s">
        <v>125</v>
      </c>
      <c r="AF18" s="46" t="s">
        <v>33</v>
      </c>
      <c r="AG18" s="46" t="s">
        <v>33</v>
      </c>
      <c r="AH18" s="99"/>
      <c r="AI18" s="46"/>
      <c r="AJ18" s="46" t="s">
        <v>127</v>
      </c>
      <c r="AK18" s="46" t="s">
        <v>127</v>
      </c>
      <c r="AL18" s="46" t="s">
        <v>129</v>
      </c>
      <c r="AM18" s="77">
        <v>43921</v>
      </c>
      <c r="AN18" s="46" t="s">
        <v>577</v>
      </c>
      <c r="AO18" s="82">
        <f t="shared" si="5"/>
        <v>652</v>
      </c>
      <c r="AP18" s="46"/>
      <c r="AQ18" s="46" t="s">
        <v>484</v>
      </c>
      <c r="AR18" s="46" t="s">
        <v>484</v>
      </c>
      <c r="AS18" s="46" t="s">
        <v>484</v>
      </c>
      <c r="AT18" s="46">
        <v>16</v>
      </c>
    </row>
    <row r="19" s="68" customFormat="1" spans="1:46">
      <c r="A19" s="46" t="s">
        <v>290</v>
      </c>
      <c r="B19" s="46" t="s">
        <v>578</v>
      </c>
      <c r="C19" s="46" t="s">
        <v>13</v>
      </c>
      <c r="D19" s="46" t="s">
        <v>56</v>
      </c>
      <c r="E19" s="46" t="s">
        <v>579</v>
      </c>
      <c r="F19" s="46" t="s">
        <v>71</v>
      </c>
      <c r="G19" s="77">
        <v>43466</v>
      </c>
      <c r="H19" s="46">
        <v>190103</v>
      </c>
      <c r="I19" s="82">
        <f ca="1" t="shared" si="6"/>
        <v>2</v>
      </c>
      <c r="J19" s="82">
        <f ca="1" t="shared" si="1"/>
        <v>33</v>
      </c>
      <c r="K19" s="82">
        <v>1</v>
      </c>
      <c r="L19" s="77">
        <v>43466</v>
      </c>
      <c r="M19" s="82">
        <v>3</v>
      </c>
      <c r="N19" s="77">
        <f t="shared" si="7"/>
        <v>44561</v>
      </c>
      <c r="O19" s="76" t="s">
        <v>580</v>
      </c>
      <c r="P19" s="89">
        <f t="shared" si="3"/>
        <v>25412</v>
      </c>
      <c r="Q19" s="46">
        <f ca="1" t="shared" si="4"/>
        <v>52</v>
      </c>
      <c r="R19" s="46" t="s">
        <v>581</v>
      </c>
      <c r="S19" s="46" t="s">
        <v>582</v>
      </c>
      <c r="T19" s="46" t="s">
        <v>16</v>
      </c>
      <c r="U19" s="46"/>
      <c r="V19" s="46"/>
      <c r="W19" s="46" t="s">
        <v>73</v>
      </c>
      <c r="X19" s="46" t="s">
        <v>19</v>
      </c>
      <c r="Y19" s="46" t="s">
        <v>42</v>
      </c>
      <c r="Z19" s="46">
        <v>13611096121</v>
      </c>
      <c r="AA19" s="46"/>
      <c r="AB19" s="46"/>
      <c r="AC19" s="46">
        <v>13892690479</v>
      </c>
      <c r="AD19" s="46" t="s">
        <v>247</v>
      </c>
      <c r="AE19" s="46" t="s">
        <v>412</v>
      </c>
      <c r="AF19" s="46" t="s">
        <v>44</v>
      </c>
      <c r="AG19" s="46" t="s">
        <v>67</v>
      </c>
      <c r="AH19" s="99" t="s">
        <v>43</v>
      </c>
      <c r="AI19" s="46"/>
      <c r="AJ19" s="46" t="s">
        <v>564</v>
      </c>
      <c r="AK19" s="46" t="s">
        <v>152</v>
      </c>
      <c r="AL19" s="46" t="s">
        <v>129</v>
      </c>
      <c r="AM19" s="77">
        <v>43927</v>
      </c>
      <c r="AN19" s="46" t="s">
        <v>583</v>
      </c>
      <c r="AO19" s="82">
        <f t="shared" si="5"/>
        <v>462</v>
      </c>
      <c r="AP19" s="46"/>
      <c r="AQ19" s="46" t="s">
        <v>494</v>
      </c>
      <c r="AR19" s="46" t="s">
        <v>484</v>
      </c>
      <c r="AS19" s="46" t="s">
        <v>484</v>
      </c>
      <c r="AT19" s="46">
        <v>17</v>
      </c>
    </row>
    <row r="20" s="68" customFormat="1" spans="1:46">
      <c r="A20" s="46" t="s">
        <v>363</v>
      </c>
      <c r="B20" s="46" t="s">
        <v>584</v>
      </c>
      <c r="C20" s="46" t="s">
        <v>13</v>
      </c>
      <c r="D20" s="46" t="s">
        <v>36</v>
      </c>
      <c r="E20" s="46" t="s">
        <v>585</v>
      </c>
      <c r="F20" s="46" t="s">
        <v>71</v>
      </c>
      <c r="G20" s="77">
        <v>43931</v>
      </c>
      <c r="H20" s="46">
        <v>200403</v>
      </c>
      <c r="I20" s="82">
        <f ca="1" t="shared" si="6"/>
        <v>1</v>
      </c>
      <c r="J20" s="82">
        <f ca="1" t="shared" si="1"/>
        <v>18</v>
      </c>
      <c r="K20" s="82">
        <v>1</v>
      </c>
      <c r="L20" s="77">
        <v>43931</v>
      </c>
      <c r="M20" s="82">
        <v>3</v>
      </c>
      <c r="N20" s="77">
        <f t="shared" si="7"/>
        <v>45025</v>
      </c>
      <c r="O20" s="76" t="s">
        <v>586</v>
      </c>
      <c r="P20" s="89">
        <f t="shared" si="3"/>
        <v>31874</v>
      </c>
      <c r="Q20" s="46">
        <f ca="1" t="shared" si="4"/>
        <v>34</v>
      </c>
      <c r="R20" s="46" t="s">
        <v>174</v>
      </c>
      <c r="S20" s="46" t="s">
        <v>497</v>
      </c>
      <c r="T20" s="46" t="s">
        <v>16</v>
      </c>
      <c r="U20" s="46" t="s">
        <v>587</v>
      </c>
      <c r="V20" s="46" t="s">
        <v>168</v>
      </c>
      <c r="W20" s="46" t="s">
        <v>66</v>
      </c>
      <c r="X20" s="46" t="s">
        <v>41</v>
      </c>
      <c r="Y20" s="46" t="s">
        <v>42</v>
      </c>
      <c r="Z20" s="46">
        <v>13661036523</v>
      </c>
      <c r="AA20" s="46"/>
      <c r="AB20" s="46"/>
      <c r="AC20" s="46">
        <v>18600798220</v>
      </c>
      <c r="AD20" s="46" t="s">
        <v>142</v>
      </c>
      <c r="AE20" s="46" t="s">
        <v>386</v>
      </c>
      <c r="AF20" s="46" t="s">
        <v>33</v>
      </c>
      <c r="AG20" s="46" t="s">
        <v>67</v>
      </c>
      <c r="AH20" s="99" t="s">
        <v>43</v>
      </c>
      <c r="AI20" s="46" t="s">
        <v>186</v>
      </c>
      <c r="AJ20" s="46" t="s">
        <v>127</v>
      </c>
      <c r="AK20" s="46" t="s">
        <v>127</v>
      </c>
      <c r="AL20" s="46" t="s">
        <v>129</v>
      </c>
      <c r="AM20" s="77">
        <v>43941</v>
      </c>
      <c r="AN20" s="46" t="s">
        <v>588</v>
      </c>
      <c r="AO20" s="82">
        <f t="shared" si="5"/>
        <v>11</v>
      </c>
      <c r="AP20" s="46" t="s">
        <v>483</v>
      </c>
      <c r="AQ20" s="46" t="s">
        <v>494</v>
      </c>
      <c r="AR20" s="46" t="s">
        <v>484</v>
      </c>
      <c r="AS20" s="46" t="s">
        <v>484</v>
      </c>
      <c r="AT20" s="46">
        <v>18</v>
      </c>
    </row>
    <row r="21" s="68" customFormat="1" spans="1:46">
      <c r="A21" s="46" t="s">
        <v>388</v>
      </c>
      <c r="B21" s="46" t="s">
        <v>589</v>
      </c>
      <c r="C21" s="46" t="s">
        <v>24</v>
      </c>
      <c r="D21" s="46" t="s">
        <v>75</v>
      </c>
      <c r="E21" s="46" t="s">
        <v>343</v>
      </c>
      <c r="F21" s="46" t="s">
        <v>71</v>
      </c>
      <c r="G21" s="77">
        <v>43943</v>
      </c>
      <c r="H21" s="46">
        <v>200407</v>
      </c>
      <c r="I21" s="82">
        <f ca="1" t="shared" si="6"/>
        <v>1</v>
      </c>
      <c r="J21" s="82">
        <f ca="1" t="shared" si="1"/>
        <v>18</v>
      </c>
      <c r="K21" s="82">
        <v>1</v>
      </c>
      <c r="L21" s="77">
        <v>43943</v>
      </c>
      <c r="M21" s="82">
        <v>3</v>
      </c>
      <c r="N21" s="77">
        <f t="shared" si="7"/>
        <v>45037</v>
      </c>
      <c r="O21" s="76" t="s">
        <v>590</v>
      </c>
      <c r="P21" s="89">
        <f t="shared" si="3"/>
        <v>27770</v>
      </c>
      <c r="Q21" s="46">
        <f ca="1" t="shared" si="4"/>
        <v>45</v>
      </c>
      <c r="R21" s="46" t="s">
        <v>165</v>
      </c>
      <c r="S21" s="46" t="s">
        <v>591</v>
      </c>
      <c r="T21" s="46" t="s">
        <v>16</v>
      </c>
      <c r="U21" s="46" t="s">
        <v>425</v>
      </c>
      <c r="V21" s="46" t="s">
        <v>72</v>
      </c>
      <c r="W21" s="46" t="s">
        <v>51</v>
      </c>
      <c r="X21" s="46" t="s">
        <v>19</v>
      </c>
      <c r="Y21" s="46" t="s">
        <v>42</v>
      </c>
      <c r="Z21" s="46">
        <v>13671381663</v>
      </c>
      <c r="AA21" s="46"/>
      <c r="AB21" s="46"/>
      <c r="AC21" s="46">
        <v>18001323609</v>
      </c>
      <c r="AD21" s="46" t="s">
        <v>142</v>
      </c>
      <c r="AE21" s="46" t="s">
        <v>125</v>
      </c>
      <c r="AF21" s="46" t="s">
        <v>21</v>
      </c>
      <c r="AG21" s="46" t="s">
        <v>67</v>
      </c>
      <c r="AH21" s="99" t="s">
        <v>43</v>
      </c>
      <c r="AI21" s="46" t="s">
        <v>186</v>
      </c>
      <c r="AJ21" s="46" t="s">
        <v>592</v>
      </c>
      <c r="AK21" s="46" t="s">
        <v>127</v>
      </c>
      <c r="AL21" s="46" t="s">
        <v>129</v>
      </c>
      <c r="AM21" s="77">
        <v>43951</v>
      </c>
      <c r="AN21" s="46" t="s">
        <v>593</v>
      </c>
      <c r="AO21" s="82">
        <f t="shared" si="5"/>
        <v>9</v>
      </c>
      <c r="AP21" s="46" t="s">
        <v>483</v>
      </c>
      <c r="AQ21" s="46" t="s">
        <v>494</v>
      </c>
      <c r="AR21" s="46" t="s">
        <v>484</v>
      </c>
      <c r="AS21" s="46" t="s">
        <v>484</v>
      </c>
      <c r="AT21" s="46">
        <v>19</v>
      </c>
    </row>
    <row r="22" s="68" customFormat="1" spans="1:46">
      <c r="A22" s="46" t="s">
        <v>594</v>
      </c>
      <c r="B22" s="46" t="s">
        <v>595</v>
      </c>
      <c r="C22" s="46" t="s">
        <v>13</v>
      </c>
      <c r="D22" s="46" t="s">
        <v>36</v>
      </c>
      <c r="E22" s="46" t="s">
        <v>585</v>
      </c>
      <c r="F22" s="46" t="s">
        <v>71</v>
      </c>
      <c r="G22" s="77">
        <v>43917</v>
      </c>
      <c r="H22" s="46">
        <v>200302</v>
      </c>
      <c r="I22" s="82">
        <f ca="1" t="shared" si="6"/>
        <v>1</v>
      </c>
      <c r="J22" s="82">
        <f ca="1" t="shared" si="1"/>
        <v>19</v>
      </c>
      <c r="K22" s="82">
        <v>1</v>
      </c>
      <c r="L22" s="77">
        <v>43917</v>
      </c>
      <c r="M22" s="82">
        <v>3</v>
      </c>
      <c r="N22" s="77">
        <f t="shared" si="7"/>
        <v>45011</v>
      </c>
      <c r="O22" s="46" t="s">
        <v>596</v>
      </c>
      <c r="P22" s="89">
        <f t="shared" si="3"/>
        <v>34645</v>
      </c>
      <c r="Q22" s="46">
        <f ca="1" t="shared" si="4"/>
        <v>27</v>
      </c>
      <c r="R22" s="46" t="s">
        <v>174</v>
      </c>
      <c r="S22" s="46" t="s">
        <v>597</v>
      </c>
      <c r="T22" s="46" t="s">
        <v>16</v>
      </c>
      <c r="U22" s="46" t="s">
        <v>598</v>
      </c>
      <c r="V22" s="46"/>
      <c r="W22" s="46" t="s">
        <v>59</v>
      </c>
      <c r="X22" s="46" t="s">
        <v>30</v>
      </c>
      <c r="Y22" s="46" t="s">
        <v>42</v>
      </c>
      <c r="Z22" s="46">
        <v>17610888329</v>
      </c>
      <c r="AA22" s="46"/>
      <c r="AB22" s="46"/>
      <c r="AC22" s="46">
        <v>18101054931</v>
      </c>
      <c r="AD22" s="46" t="s">
        <v>142</v>
      </c>
      <c r="AE22" s="46" t="s">
        <v>386</v>
      </c>
      <c r="AF22" s="46" t="s">
        <v>33</v>
      </c>
      <c r="AG22" s="46" t="s">
        <v>67</v>
      </c>
      <c r="AH22" s="100"/>
      <c r="AI22" s="46" t="s">
        <v>186</v>
      </c>
      <c r="AJ22" s="46" t="s">
        <v>599</v>
      </c>
      <c r="AK22" s="46" t="s">
        <v>188</v>
      </c>
      <c r="AL22" s="46" t="s">
        <v>129</v>
      </c>
      <c r="AM22" s="77">
        <v>43951</v>
      </c>
      <c r="AN22" s="46" t="s">
        <v>600</v>
      </c>
      <c r="AO22" s="82">
        <f t="shared" si="5"/>
        <v>35</v>
      </c>
      <c r="AP22" s="46" t="s">
        <v>483</v>
      </c>
      <c r="AQ22" s="46" t="s">
        <v>494</v>
      </c>
      <c r="AR22" s="46" t="s">
        <v>484</v>
      </c>
      <c r="AS22" s="46" t="s">
        <v>484</v>
      </c>
      <c r="AT22" s="46">
        <v>20</v>
      </c>
    </row>
    <row r="23" s="68" customFormat="1" spans="1:46">
      <c r="A23" s="46" t="s">
        <v>263</v>
      </c>
      <c r="B23" s="46" t="s">
        <v>601</v>
      </c>
      <c r="C23" s="46" t="s">
        <v>13</v>
      </c>
      <c r="D23" s="46" t="s">
        <v>56</v>
      </c>
      <c r="E23" s="46" t="s">
        <v>479</v>
      </c>
      <c r="F23" s="46" t="s">
        <v>71</v>
      </c>
      <c r="G23" s="77">
        <v>43276</v>
      </c>
      <c r="H23" s="46">
        <v>180603</v>
      </c>
      <c r="I23" s="82">
        <f ca="1" t="shared" si="6"/>
        <v>3</v>
      </c>
      <c r="J23" s="82">
        <f ca="1" t="shared" si="1"/>
        <v>40</v>
      </c>
      <c r="K23" s="82">
        <v>2</v>
      </c>
      <c r="L23" s="77">
        <v>43466</v>
      </c>
      <c r="M23" s="82">
        <v>3</v>
      </c>
      <c r="N23" s="77">
        <f t="shared" si="7"/>
        <v>44561</v>
      </c>
      <c r="O23" s="76" t="s">
        <v>602</v>
      </c>
      <c r="P23" s="89">
        <f t="shared" si="3"/>
        <v>36087</v>
      </c>
      <c r="Q23" s="46">
        <f ca="1" t="shared" si="4"/>
        <v>23</v>
      </c>
      <c r="R23" s="46" t="s">
        <v>174</v>
      </c>
      <c r="S23" s="46" t="s">
        <v>603</v>
      </c>
      <c r="T23" s="46" t="s">
        <v>16</v>
      </c>
      <c r="U23" s="46" t="s">
        <v>224</v>
      </c>
      <c r="V23" s="46" t="s">
        <v>58</v>
      </c>
      <c r="W23" s="46" t="s">
        <v>66</v>
      </c>
      <c r="X23" s="46" t="s">
        <v>30</v>
      </c>
      <c r="Y23" s="46" t="s">
        <v>42</v>
      </c>
      <c r="Z23" s="46">
        <v>17732290490</v>
      </c>
      <c r="AA23" s="46"/>
      <c r="AB23" s="46"/>
      <c r="AC23" s="46">
        <v>15720081367</v>
      </c>
      <c r="AD23" s="46" t="s">
        <v>142</v>
      </c>
      <c r="AE23" s="46" t="s">
        <v>125</v>
      </c>
      <c r="AF23" s="46" t="s">
        <v>33</v>
      </c>
      <c r="AG23" s="46" t="s">
        <v>21</v>
      </c>
      <c r="AH23" s="99"/>
      <c r="AI23" s="46"/>
      <c r="AJ23" s="46" t="s">
        <v>564</v>
      </c>
      <c r="AK23" s="46" t="s">
        <v>144</v>
      </c>
      <c r="AL23" s="46" t="s">
        <v>129</v>
      </c>
      <c r="AM23" s="77">
        <v>43953</v>
      </c>
      <c r="AN23" s="46" t="s">
        <v>604</v>
      </c>
      <c r="AO23" s="82">
        <f t="shared" si="5"/>
        <v>678</v>
      </c>
      <c r="AP23" s="46" t="s">
        <v>483</v>
      </c>
      <c r="AQ23" s="46" t="s">
        <v>484</v>
      </c>
      <c r="AR23" s="46" t="s">
        <v>484</v>
      </c>
      <c r="AS23" s="46" t="s">
        <v>484</v>
      </c>
      <c r="AT23" s="46">
        <v>21</v>
      </c>
    </row>
    <row r="24" s="68" customFormat="1" spans="1:46">
      <c r="A24" s="46" t="s">
        <v>594</v>
      </c>
      <c r="B24" s="46" t="s">
        <v>485</v>
      </c>
      <c r="C24" s="46" t="s">
        <v>13</v>
      </c>
      <c r="D24" s="46" t="s">
        <v>36</v>
      </c>
      <c r="E24" s="46" t="s">
        <v>585</v>
      </c>
      <c r="F24" s="46" t="s">
        <v>71</v>
      </c>
      <c r="G24" s="77">
        <v>43923</v>
      </c>
      <c r="H24" s="46">
        <v>200401</v>
      </c>
      <c r="I24" s="82">
        <f ca="1" t="shared" si="6"/>
        <v>1</v>
      </c>
      <c r="J24" s="82">
        <f ca="1" t="shared" si="1"/>
        <v>18</v>
      </c>
      <c r="K24" s="82">
        <v>1</v>
      </c>
      <c r="L24" s="77">
        <v>43923</v>
      </c>
      <c r="M24" s="82">
        <v>3</v>
      </c>
      <c r="N24" s="77">
        <f t="shared" si="7"/>
        <v>45017</v>
      </c>
      <c r="O24" s="161" t="s">
        <v>487</v>
      </c>
      <c r="P24" s="89">
        <f t="shared" si="3"/>
        <v>30207</v>
      </c>
      <c r="Q24" s="46">
        <f ca="1" t="shared" si="4"/>
        <v>39</v>
      </c>
      <c r="R24" s="46" t="s">
        <v>488</v>
      </c>
      <c r="S24" s="46" t="s">
        <v>489</v>
      </c>
      <c r="T24" s="46" t="s">
        <v>16</v>
      </c>
      <c r="U24" s="46" t="s">
        <v>490</v>
      </c>
      <c r="V24" s="46" t="s">
        <v>127</v>
      </c>
      <c r="W24" s="46" t="s">
        <v>59</v>
      </c>
      <c r="X24" s="46" t="s">
        <v>19</v>
      </c>
      <c r="Y24" s="46" t="s">
        <v>42</v>
      </c>
      <c r="Z24" s="46">
        <v>18264872878</v>
      </c>
      <c r="AA24" s="46"/>
      <c r="AB24" s="46"/>
      <c r="AC24" s="46">
        <v>13520870091</v>
      </c>
      <c r="AD24" s="46" t="s">
        <v>142</v>
      </c>
      <c r="AE24" s="46" t="s">
        <v>125</v>
      </c>
      <c r="AF24" s="46" t="s">
        <v>21</v>
      </c>
      <c r="AG24" s="46" t="s">
        <v>21</v>
      </c>
      <c r="AH24" s="100">
        <v>43922</v>
      </c>
      <c r="AI24" s="46" t="s">
        <v>186</v>
      </c>
      <c r="AJ24" s="46"/>
      <c r="AK24" s="46" t="s">
        <v>211</v>
      </c>
      <c r="AL24" s="46" t="s">
        <v>129</v>
      </c>
      <c r="AM24" s="77">
        <v>43960</v>
      </c>
      <c r="AN24" s="46" t="s">
        <v>557</v>
      </c>
      <c r="AO24" s="82">
        <f t="shared" si="5"/>
        <v>38</v>
      </c>
      <c r="AP24" s="46" t="s">
        <v>483</v>
      </c>
      <c r="AQ24" s="46" t="s">
        <v>484</v>
      </c>
      <c r="AR24" s="46" t="s">
        <v>484</v>
      </c>
      <c r="AS24" s="46" t="s">
        <v>484</v>
      </c>
      <c r="AT24" s="46">
        <v>22</v>
      </c>
    </row>
    <row r="25" s="68" customFormat="1" spans="1:46">
      <c r="A25" s="46" t="s">
        <v>154</v>
      </c>
      <c r="B25" s="46" t="s">
        <v>605</v>
      </c>
      <c r="C25" s="46" t="s">
        <v>13</v>
      </c>
      <c r="D25" s="46" t="s">
        <v>56</v>
      </c>
      <c r="E25" s="46" t="s">
        <v>606</v>
      </c>
      <c r="F25" s="46" t="s">
        <v>71</v>
      </c>
      <c r="G25" s="77">
        <v>41989</v>
      </c>
      <c r="H25" s="46">
        <v>141201</v>
      </c>
      <c r="I25" s="82">
        <f ca="1" t="shared" si="6"/>
        <v>6</v>
      </c>
      <c r="J25" s="82">
        <f ca="1" t="shared" si="1"/>
        <v>82</v>
      </c>
      <c r="K25" s="82">
        <v>2</v>
      </c>
      <c r="L25" s="77">
        <v>43412</v>
      </c>
      <c r="M25" s="82">
        <v>3</v>
      </c>
      <c r="N25" s="77">
        <f t="shared" si="7"/>
        <v>44507</v>
      </c>
      <c r="O25" s="76" t="s">
        <v>607</v>
      </c>
      <c r="P25" s="89">
        <f t="shared" si="3"/>
        <v>20762</v>
      </c>
      <c r="Q25" s="46">
        <f ca="1" t="shared" si="4"/>
        <v>65</v>
      </c>
      <c r="R25" s="46" t="s">
        <v>320</v>
      </c>
      <c r="S25" s="46" t="s">
        <v>608</v>
      </c>
      <c r="T25" s="46" t="s">
        <v>16</v>
      </c>
      <c r="U25" s="46"/>
      <c r="V25" s="46" t="s">
        <v>58</v>
      </c>
      <c r="W25" s="46" t="s">
        <v>59</v>
      </c>
      <c r="X25" s="46" t="s">
        <v>19</v>
      </c>
      <c r="Y25" s="46" t="s">
        <v>42</v>
      </c>
      <c r="Z25" s="46">
        <v>13691312621</v>
      </c>
      <c r="AA25" s="46"/>
      <c r="AB25" s="46"/>
      <c r="AC25" s="46"/>
      <c r="AD25" s="46" t="s">
        <v>609</v>
      </c>
      <c r="AE25" s="46" t="s">
        <v>411</v>
      </c>
      <c r="AF25" s="46" t="s">
        <v>44</v>
      </c>
      <c r="AG25" s="46" t="s">
        <v>67</v>
      </c>
      <c r="AH25" s="99"/>
      <c r="AI25" s="46"/>
      <c r="AJ25" s="46" t="s">
        <v>564</v>
      </c>
      <c r="AK25" s="46" t="s">
        <v>144</v>
      </c>
      <c r="AL25" s="46" t="s">
        <v>610</v>
      </c>
      <c r="AM25" s="77">
        <v>43982</v>
      </c>
      <c r="AN25" s="46" t="s">
        <v>611</v>
      </c>
      <c r="AO25" s="82">
        <f t="shared" si="5"/>
        <v>1994</v>
      </c>
      <c r="AP25" s="46"/>
      <c r="AQ25" s="46" t="s">
        <v>494</v>
      </c>
      <c r="AR25" s="46" t="s">
        <v>484</v>
      </c>
      <c r="AS25" s="46"/>
      <c r="AT25" s="46">
        <v>23</v>
      </c>
    </row>
    <row r="26" s="68" customFormat="1" spans="1:46">
      <c r="A26" s="46" t="s">
        <v>205</v>
      </c>
      <c r="B26" s="46" t="s">
        <v>612</v>
      </c>
      <c r="C26" s="46" t="s">
        <v>13</v>
      </c>
      <c r="D26" s="46" t="s">
        <v>56</v>
      </c>
      <c r="E26" s="46" t="s">
        <v>613</v>
      </c>
      <c r="F26" s="46" t="s">
        <v>71</v>
      </c>
      <c r="G26" s="77">
        <v>42936</v>
      </c>
      <c r="H26" s="46">
        <v>170703</v>
      </c>
      <c r="I26" s="82">
        <f ca="1" t="shared" si="6"/>
        <v>4</v>
      </c>
      <c r="J26" s="82">
        <f ca="1" t="shared" si="1"/>
        <v>51</v>
      </c>
      <c r="K26" s="82">
        <v>2</v>
      </c>
      <c r="L26" s="77">
        <v>43666</v>
      </c>
      <c r="M26" s="82">
        <v>3</v>
      </c>
      <c r="N26" s="77">
        <f t="shared" si="7"/>
        <v>44761</v>
      </c>
      <c r="O26" s="76" t="s">
        <v>614</v>
      </c>
      <c r="P26" s="89">
        <f t="shared" si="3"/>
        <v>23972</v>
      </c>
      <c r="Q26" s="46">
        <f ca="1" t="shared" si="4"/>
        <v>56</v>
      </c>
      <c r="R26" s="46" t="s">
        <v>174</v>
      </c>
      <c r="S26" s="46" t="s">
        <v>497</v>
      </c>
      <c r="T26" s="46" t="s">
        <v>16</v>
      </c>
      <c r="U26" s="46" t="s">
        <v>615</v>
      </c>
      <c r="V26" s="46"/>
      <c r="W26" s="46" t="s">
        <v>59</v>
      </c>
      <c r="X26" s="46" t="s">
        <v>19</v>
      </c>
      <c r="Y26" s="46" t="s">
        <v>42</v>
      </c>
      <c r="Z26" s="46">
        <v>13261336789</v>
      </c>
      <c r="AA26" s="46"/>
      <c r="AB26" s="46"/>
      <c r="AC26" s="46">
        <v>18732383882</v>
      </c>
      <c r="AD26" s="46" t="s">
        <v>142</v>
      </c>
      <c r="AE26" s="46" t="s">
        <v>125</v>
      </c>
      <c r="AF26" s="46" t="s">
        <v>44</v>
      </c>
      <c r="AG26" s="46" t="s">
        <v>32</v>
      </c>
      <c r="AH26" s="99"/>
      <c r="AI26" s="46" t="s">
        <v>186</v>
      </c>
      <c r="AJ26" s="46" t="s">
        <v>616</v>
      </c>
      <c r="AK26" s="46" t="s">
        <v>188</v>
      </c>
      <c r="AL26" s="46" t="s">
        <v>129</v>
      </c>
      <c r="AM26" s="77">
        <v>43972</v>
      </c>
      <c r="AN26" s="46" t="s">
        <v>617</v>
      </c>
      <c r="AO26" s="82">
        <f t="shared" si="5"/>
        <v>1037</v>
      </c>
      <c r="AP26" s="46"/>
      <c r="AQ26" s="46" t="s">
        <v>484</v>
      </c>
      <c r="AR26" s="46" t="s">
        <v>484</v>
      </c>
      <c r="AS26" s="46" t="s">
        <v>484</v>
      </c>
      <c r="AT26" s="46">
        <v>24</v>
      </c>
    </row>
    <row r="27" s="68" customFormat="1" spans="1:46">
      <c r="A27" s="46" t="s">
        <v>371</v>
      </c>
      <c r="B27" s="46" t="s">
        <v>618</v>
      </c>
      <c r="C27" s="46" t="s">
        <v>24</v>
      </c>
      <c r="D27" s="46" t="s">
        <v>75</v>
      </c>
      <c r="E27" s="46"/>
      <c r="F27" s="46" t="s">
        <v>71</v>
      </c>
      <c r="G27" s="77">
        <v>43970</v>
      </c>
      <c r="H27" s="46">
        <v>200502</v>
      </c>
      <c r="I27" s="82">
        <f ca="1" t="shared" si="6"/>
        <v>1</v>
      </c>
      <c r="J27" s="82">
        <f ca="1" t="shared" si="1"/>
        <v>17</v>
      </c>
      <c r="K27" s="82">
        <v>1</v>
      </c>
      <c r="L27" s="77">
        <v>43970</v>
      </c>
      <c r="M27" s="82">
        <v>3</v>
      </c>
      <c r="N27" s="77">
        <f t="shared" si="7"/>
        <v>45064</v>
      </c>
      <c r="O27" s="46" t="s">
        <v>619</v>
      </c>
      <c r="P27" s="89">
        <f t="shared" si="3"/>
        <v>29237</v>
      </c>
      <c r="Q27" s="46">
        <f ca="1" t="shared" si="4"/>
        <v>41</v>
      </c>
      <c r="R27" s="46" t="s">
        <v>174</v>
      </c>
      <c r="S27" s="46" t="s">
        <v>620</v>
      </c>
      <c r="T27" s="46" t="s">
        <v>16</v>
      </c>
      <c r="U27" s="46" t="s">
        <v>621</v>
      </c>
      <c r="V27" s="46" t="s">
        <v>39</v>
      </c>
      <c r="W27" s="46" t="s">
        <v>123</v>
      </c>
      <c r="X27" s="46" t="s">
        <v>19</v>
      </c>
      <c r="Y27" s="46" t="s">
        <v>42</v>
      </c>
      <c r="Z27" s="46">
        <v>13641325236</v>
      </c>
      <c r="AA27" s="46"/>
      <c r="AB27" s="46"/>
      <c r="AC27" s="46">
        <v>13261716001</v>
      </c>
      <c r="AD27" s="46" t="s">
        <v>142</v>
      </c>
      <c r="AE27" s="46" t="s">
        <v>125</v>
      </c>
      <c r="AF27" s="46" t="s">
        <v>21</v>
      </c>
      <c r="AG27" s="46" t="s">
        <v>21</v>
      </c>
      <c r="AH27" s="100">
        <v>43983</v>
      </c>
      <c r="AI27" s="46" t="s">
        <v>186</v>
      </c>
      <c r="AJ27" s="46" t="s">
        <v>592</v>
      </c>
      <c r="AK27" s="46" t="s">
        <v>188</v>
      </c>
      <c r="AL27" s="46" t="s">
        <v>129</v>
      </c>
      <c r="AM27" s="77">
        <v>43976</v>
      </c>
      <c r="AN27" s="46" t="s">
        <v>622</v>
      </c>
      <c r="AO27" s="82">
        <f t="shared" si="5"/>
        <v>7</v>
      </c>
      <c r="AP27" s="46"/>
      <c r="AQ27" s="46" t="s">
        <v>494</v>
      </c>
      <c r="AR27" s="46" t="s">
        <v>484</v>
      </c>
      <c r="AS27" s="46" t="s">
        <v>623</v>
      </c>
      <c r="AT27" s="46">
        <v>25</v>
      </c>
    </row>
    <row r="28" s="68" customFormat="1" spans="1:46">
      <c r="A28" s="46" t="s">
        <v>363</v>
      </c>
      <c r="B28" s="46" t="s">
        <v>624</v>
      </c>
      <c r="C28" s="46" t="s">
        <v>13</v>
      </c>
      <c r="D28" s="46" t="s">
        <v>56</v>
      </c>
      <c r="E28" s="46" t="s">
        <v>479</v>
      </c>
      <c r="F28" s="46" t="s">
        <v>71</v>
      </c>
      <c r="G28" s="77">
        <v>43963</v>
      </c>
      <c r="H28" s="46">
        <v>200501</v>
      </c>
      <c r="I28" s="82">
        <f ca="1" t="shared" si="6"/>
        <v>1</v>
      </c>
      <c r="J28" s="82">
        <f ca="1" t="shared" si="1"/>
        <v>17</v>
      </c>
      <c r="K28" s="82">
        <v>1</v>
      </c>
      <c r="L28" s="77">
        <v>43963</v>
      </c>
      <c r="M28" s="82">
        <v>3</v>
      </c>
      <c r="N28" s="77">
        <f t="shared" si="7"/>
        <v>45057</v>
      </c>
      <c r="O28" s="76" t="s">
        <v>625</v>
      </c>
      <c r="P28" s="89">
        <f t="shared" si="3"/>
        <v>34337</v>
      </c>
      <c r="Q28" s="46">
        <f ca="1" t="shared" si="4"/>
        <v>27</v>
      </c>
      <c r="R28" s="46" t="s">
        <v>165</v>
      </c>
      <c r="S28" s="46" t="s">
        <v>576</v>
      </c>
      <c r="T28" s="46" t="s">
        <v>16</v>
      </c>
      <c r="U28" s="46" t="s">
        <v>626</v>
      </c>
      <c r="V28" s="46"/>
      <c r="W28" s="46" t="s">
        <v>66</v>
      </c>
      <c r="X28" s="46" t="s">
        <v>30</v>
      </c>
      <c r="Y28" s="46" t="s">
        <v>42</v>
      </c>
      <c r="Z28" s="46">
        <v>13693881632</v>
      </c>
      <c r="AA28" s="46"/>
      <c r="AB28" s="46"/>
      <c r="AC28" s="46">
        <v>13693887250</v>
      </c>
      <c r="AD28" s="46" t="s">
        <v>142</v>
      </c>
      <c r="AE28" s="46" t="s">
        <v>125</v>
      </c>
      <c r="AF28" s="46" t="s">
        <v>21</v>
      </c>
      <c r="AG28" s="46" t="s">
        <v>21</v>
      </c>
      <c r="AH28" s="100">
        <v>43985</v>
      </c>
      <c r="AI28" s="46" t="s">
        <v>186</v>
      </c>
      <c r="AJ28" s="46"/>
      <c r="AK28" s="46"/>
      <c r="AL28" s="46" t="s">
        <v>129</v>
      </c>
      <c r="AM28" s="77">
        <v>43982</v>
      </c>
      <c r="AN28" s="46" t="s">
        <v>627</v>
      </c>
      <c r="AO28" s="82">
        <f t="shared" si="5"/>
        <v>20</v>
      </c>
      <c r="AP28" s="46"/>
      <c r="AQ28" s="46" t="s">
        <v>494</v>
      </c>
      <c r="AR28" s="46" t="s">
        <v>484</v>
      </c>
      <c r="AS28" s="46" t="s">
        <v>484</v>
      </c>
      <c r="AT28" s="46">
        <v>26</v>
      </c>
    </row>
    <row r="29" s="68" customFormat="1" spans="1:46">
      <c r="A29" s="46" t="s">
        <v>177</v>
      </c>
      <c r="B29" s="46" t="s">
        <v>628</v>
      </c>
      <c r="C29" s="46" t="s">
        <v>13</v>
      </c>
      <c r="D29" s="46" t="s">
        <v>56</v>
      </c>
      <c r="E29" s="46" t="s">
        <v>629</v>
      </c>
      <c r="F29" s="46" t="s">
        <v>71</v>
      </c>
      <c r="G29" s="77">
        <v>42660</v>
      </c>
      <c r="H29" s="46">
        <v>161001</v>
      </c>
      <c r="I29" s="82">
        <f ca="1" t="shared" si="6"/>
        <v>5</v>
      </c>
      <c r="J29" s="82">
        <f ca="1" t="shared" si="1"/>
        <v>60</v>
      </c>
      <c r="K29" s="82">
        <v>2</v>
      </c>
      <c r="L29" s="77">
        <v>43466</v>
      </c>
      <c r="M29" s="82">
        <v>3</v>
      </c>
      <c r="N29" s="77">
        <f t="shared" si="7"/>
        <v>44561</v>
      </c>
      <c r="O29" s="76" t="s">
        <v>630</v>
      </c>
      <c r="P29" s="89">
        <f t="shared" si="3"/>
        <v>35367</v>
      </c>
      <c r="Q29" s="46">
        <f ca="1" t="shared" si="4"/>
        <v>25</v>
      </c>
      <c r="R29" s="46" t="s">
        <v>120</v>
      </c>
      <c r="S29" s="46" t="s">
        <v>631</v>
      </c>
      <c r="T29" s="46" t="s">
        <v>16</v>
      </c>
      <c r="U29" s="46" t="s">
        <v>632</v>
      </c>
      <c r="V29" s="46"/>
      <c r="W29" s="46" t="s">
        <v>73</v>
      </c>
      <c r="X29" s="46" t="s">
        <v>30</v>
      </c>
      <c r="Y29" s="46" t="s">
        <v>42</v>
      </c>
      <c r="Z29" s="46">
        <v>13269410442</v>
      </c>
      <c r="AA29" s="46"/>
      <c r="AB29" s="46"/>
      <c r="AC29" s="46">
        <v>18001317822</v>
      </c>
      <c r="AD29" s="46" t="s">
        <v>142</v>
      </c>
      <c r="AE29" s="46" t="s">
        <v>125</v>
      </c>
      <c r="AF29" s="46" t="s">
        <v>44</v>
      </c>
      <c r="AG29" s="46" t="s">
        <v>21</v>
      </c>
      <c r="AH29" s="99"/>
      <c r="AI29" s="46"/>
      <c r="AJ29" s="46" t="s">
        <v>616</v>
      </c>
      <c r="AK29" s="46" t="s">
        <v>188</v>
      </c>
      <c r="AL29" s="46" t="s">
        <v>129</v>
      </c>
      <c r="AM29" s="77">
        <v>43982</v>
      </c>
      <c r="AN29" s="46" t="s">
        <v>633</v>
      </c>
      <c r="AO29" s="82">
        <f t="shared" si="5"/>
        <v>1323</v>
      </c>
      <c r="AP29" s="46"/>
      <c r="AQ29" s="46" t="s">
        <v>484</v>
      </c>
      <c r="AR29" s="46" t="s">
        <v>484</v>
      </c>
      <c r="AS29" s="46" t="s">
        <v>484</v>
      </c>
      <c r="AT29" s="46">
        <v>27</v>
      </c>
    </row>
    <row r="30" s="68" customFormat="1" spans="1:46">
      <c r="A30" s="46" t="s">
        <v>317</v>
      </c>
      <c r="B30" s="46" t="s">
        <v>634</v>
      </c>
      <c r="C30" s="46" t="s">
        <v>13</v>
      </c>
      <c r="D30" s="46" t="s">
        <v>56</v>
      </c>
      <c r="E30" s="46" t="s">
        <v>479</v>
      </c>
      <c r="F30" s="46" t="s">
        <v>71</v>
      </c>
      <c r="G30" s="77">
        <v>43920</v>
      </c>
      <c r="H30" s="46">
        <v>200303</v>
      </c>
      <c r="I30" s="82">
        <f ca="1" t="shared" si="6"/>
        <v>1</v>
      </c>
      <c r="J30" s="82">
        <f ca="1" t="shared" si="1"/>
        <v>18</v>
      </c>
      <c r="K30" s="82">
        <v>1</v>
      </c>
      <c r="L30" s="77">
        <v>43920</v>
      </c>
      <c r="M30" s="82">
        <v>3</v>
      </c>
      <c r="N30" s="77">
        <f t="shared" si="7"/>
        <v>45014</v>
      </c>
      <c r="O30" s="46" t="s">
        <v>635</v>
      </c>
      <c r="P30" s="89">
        <f t="shared" si="3"/>
        <v>29730</v>
      </c>
      <c r="Q30" s="46">
        <f ca="1" t="shared" si="4"/>
        <v>40</v>
      </c>
      <c r="R30" s="46" t="s">
        <v>174</v>
      </c>
      <c r="S30" s="46" t="s">
        <v>597</v>
      </c>
      <c r="T30" s="46" t="s">
        <v>16</v>
      </c>
      <c r="U30" s="46" t="s">
        <v>636</v>
      </c>
      <c r="V30" s="46"/>
      <c r="W30" s="46" t="s">
        <v>73</v>
      </c>
      <c r="X30" s="46" t="s">
        <v>19</v>
      </c>
      <c r="Y30" s="46" t="s">
        <v>42</v>
      </c>
      <c r="Z30" s="46">
        <v>18231333568</v>
      </c>
      <c r="AA30" s="46"/>
      <c r="AB30" s="46"/>
      <c r="AC30" s="46">
        <v>13785361816</v>
      </c>
      <c r="AD30" s="46" t="s">
        <v>142</v>
      </c>
      <c r="AE30" s="46" t="s">
        <v>125</v>
      </c>
      <c r="AF30" s="46" t="s">
        <v>21</v>
      </c>
      <c r="AG30" s="46" t="s">
        <v>21</v>
      </c>
      <c r="AH30" s="100">
        <v>43922</v>
      </c>
      <c r="AI30" s="46" t="s">
        <v>186</v>
      </c>
      <c r="AJ30" s="46" t="s">
        <v>599</v>
      </c>
      <c r="AK30" s="46" t="s">
        <v>188</v>
      </c>
      <c r="AL30" s="46" t="s">
        <v>129</v>
      </c>
      <c r="AM30" s="77">
        <v>43991</v>
      </c>
      <c r="AN30" s="46" t="s">
        <v>637</v>
      </c>
      <c r="AO30" s="82">
        <f t="shared" si="5"/>
        <v>72</v>
      </c>
      <c r="AP30" s="46"/>
      <c r="AQ30" s="46" t="s">
        <v>484</v>
      </c>
      <c r="AR30" s="46" t="s">
        <v>484</v>
      </c>
      <c r="AS30" s="46" t="s">
        <v>484</v>
      </c>
      <c r="AT30" s="46">
        <v>28</v>
      </c>
    </row>
    <row r="31" s="68" customFormat="1" spans="1:46">
      <c r="A31" s="46" t="s">
        <v>199</v>
      </c>
      <c r="B31" s="46" t="s">
        <v>638</v>
      </c>
      <c r="C31" s="46" t="s">
        <v>13</v>
      </c>
      <c r="D31" s="46" t="s">
        <v>56</v>
      </c>
      <c r="E31" s="46" t="s">
        <v>479</v>
      </c>
      <c r="F31" s="46" t="s">
        <v>71</v>
      </c>
      <c r="G31" s="77">
        <v>42936</v>
      </c>
      <c r="H31" s="46">
        <v>170704</v>
      </c>
      <c r="I31" s="82">
        <f ca="1" t="shared" si="6"/>
        <v>4</v>
      </c>
      <c r="J31" s="82">
        <f ca="1" t="shared" si="1"/>
        <v>51</v>
      </c>
      <c r="K31" s="82">
        <v>1</v>
      </c>
      <c r="L31" s="77">
        <v>43466</v>
      </c>
      <c r="M31" s="82">
        <v>3</v>
      </c>
      <c r="N31" s="77">
        <f t="shared" si="7"/>
        <v>44561</v>
      </c>
      <c r="O31" s="76" t="s">
        <v>639</v>
      </c>
      <c r="P31" s="89">
        <f t="shared" si="3"/>
        <v>23543</v>
      </c>
      <c r="Q31" s="46">
        <f ca="1" t="shared" si="4"/>
        <v>57</v>
      </c>
      <c r="R31" s="46" t="s">
        <v>174</v>
      </c>
      <c r="S31" s="46" t="s">
        <v>497</v>
      </c>
      <c r="T31" s="46" t="s">
        <v>16</v>
      </c>
      <c r="U31" s="46" t="s">
        <v>640</v>
      </c>
      <c r="V31" s="46"/>
      <c r="W31" s="46" t="s">
        <v>59</v>
      </c>
      <c r="X31" s="46" t="s">
        <v>19</v>
      </c>
      <c r="Y31" s="46" t="s">
        <v>42</v>
      </c>
      <c r="Z31" s="46">
        <v>13718348329</v>
      </c>
      <c r="AA31" s="46"/>
      <c r="AB31" s="46"/>
      <c r="AC31" s="46">
        <v>13582636924</v>
      </c>
      <c r="AD31" s="46" t="s">
        <v>142</v>
      </c>
      <c r="AE31" s="46" t="s">
        <v>125</v>
      </c>
      <c r="AF31" s="46" t="s">
        <v>44</v>
      </c>
      <c r="AG31" s="46" t="s">
        <v>21</v>
      </c>
      <c r="AH31" s="99"/>
      <c r="AI31" s="46"/>
      <c r="AJ31" s="46" t="s">
        <v>616</v>
      </c>
      <c r="AK31" s="46" t="s">
        <v>188</v>
      </c>
      <c r="AL31" s="46" t="s">
        <v>129</v>
      </c>
      <c r="AM31" s="77">
        <v>43990</v>
      </c>
      <c r="AN31" s="46" t="s">
        <v>641</v>
      </c>
      <c r="AO31" s="82">
        <f t="shared" si="5"/>
        <v>1055</v>
      </c>
      <c r="AP31" s="46"/>
      <c r="AQ31" s="46" t="s">
        <v>484</v>
      </c>
      <c r="AR31" s="46" t="s">
        <v>484</v>
      </c>
      <c r="AS31" s="46" t="s">
        <v>484</v>
      </c>
      <c r="AT31" s="46">
        <v>29</v>
      </c>
    </row>
    <row r="32" s="68" customFormat="1" spans="1:46">
      <c r="A32" s="46" t="s">
        <v>317</v>
      </c>
      <c r="B32" s="46" t="s">
        <v>642</v>
      </c>
      <c r="C32" s="46" t="s">
        <v>24</v>
      </c>
      <c r="D32" s="46" t="s">
        <v>25</v>
      </c>
      <c r="E32" s="46" t="s">
        <v>643</v>
      </c>
      <c r="F32" s="46" t="s">
        <v>71</v>
      </c>
      <c r="G32" s="77">
        <v>43935</v>
      </c>
      <c r="H32" s="46">
        <v>200404</v>
      </c>
      <c r="I32" s="82">
        <f ca="1" t="shared" si="6"/>
        <v>1</v>
      </c>
      <c r="J32" s="82">
        <f ca="1" t="shared" si="1"/>
        <v>18</v>
      </c>
      <c r="K32" s="82">
        <v>1</v>
      </c>
      <c r="L32" s="77">
        <v>43935</v>
      </c>
      <c r="M32" s="82">
        <v>3</v>
      </c>
      <c r="N32" s="77">
        <f t="shared" si="7"/>
        <v>45029</v>
      </c>
      <c r="O32" s="76" t="s">
        <v>644</v>
      </c>
      <c r="P32" s="89">
        <f t="shared" si="3"/>
        <v>35402</v>
      </c>
      <c r="Q32" s="46">
        <f ca="1" t="shared" si="4"/>
        <v>25</v>
      </c>
      <c r="R32" s="46" t="s">
        <v>320</v>
      </c>
      <c r="S32" s="46" t="s">
        <v>645</v>
      </c>
      <c r="T32" s="46" t="s">
        <v>16</v>
      </c>
      <c r="U32" s="46" t="s">
        <v>646</v>
      </c>
      <c r="V32" s="46" t="s">
        <v>39</v>
      </c>
      <c r="W32" s="46" t="s">
        <v>51</v>
      </c>
      <c r="X32" s="46" t="s">
        <v>30</v>
      </c>
      <c r="Y32" s="46" t="s">
        <v>42</v>
      </c>
      <c r="Z32" s="46">
        <v>18210414462</v>
      </c>
      <c r="AA32" s="46"/>
      <c r="AB32" s="46"/>
      <c r="AC32" s="46">
        <v>13241311990</v>
      </c>
      <c r="AD32" s="46" t="s">
        <v>142</v>
      </c>
      <c r="AE32" s="46" t="s">
        <v>125</v>
      </c>
      <c r="AF32" s="46" t="s">
        <v>126</v>
      </c>
      <c r="AG32" s="46" t="s">
        <v>21</v>
      </c>
      <c r="AH32" s="100">
        <v>43953</v>
      </c>
      <c r="AI32" s="46" t="s">
        <v>186</v>
      </c>
      <c r="AJ32" s="46" t="s">
        <v>127</v>
      </c>
      <c r="AK32" s="46" t="s">
        <v>127</v>
      </c>
      <c r="AL32" s="46" t="s">
        <v>129</v>
      </c>
      <c r="AM32" s="77">
        <v>44000</v>
      </c>
      <c r="AN32" s="46" t="s">
        <v>593</v>
      </c>
      <c r="AO32" s="82">
        <f t="shared" si="5"/>
        <v>66</v>
      </c>
      <c r="AP32" s="46"/>
      <c r="AQ32" s="46" t="s">
        <v>484</v>
      </c>
      <c r="AR32" s="46" t="s">
        <v>484</v>
      </c>
      <c r="AS32" s="46" t="s">
        <v>484</v>
      </c>
      <c r="AT32" s="46">
        <v>30</v>
      </c>
    </row>
    <row r="33" s="68" customFormat="1" spans="1:46">
      <c r="A33" s="46" t="s">
        <v>302</v>
      </c>
      <c r="B33" s="46" t="s">
        <v>647</v>
      </c>
      <c r="C33" s="46" t="s">
        <v>13</v>
      </c>
      <c r="D33" s="46" t="s">
        <v>56</v>
      </c>
      <c r="E33" s="46" t="s">
        <v>648</v>
      </c>
      <c r="F33" s="46" t="s">
        <v>71</v>
      </c>
      <c r="G33" s="77">
        <v>43805</v>
      </c>
      <c r="H33" s="46">
        <v>191201</v>
      </c>
      <c r="I33" s="82">
        <f ca="1" t="shared" si="6"/>
        <v>1</v>
      </c>
      <c r="J33" s="82">
        <f ca="1" t="shared" si="1"/>
        <v>22</v>
      </c>
      <c r="K33" s="82">
        <v>1</v>
      </c>
      <c r="L33" s="77">
        <v>43805</v>
      </c>
      <c r="M33" s="82">
        <v>1</v>
      </c>
      <c r="N33" s="77">
        <f t="shared" si="7"/>
        <v>44170</v>
      </c>
      <c r="O33" s="161" t="s">
        <v>649</v>
      </c>
      <c r="P33" s="89">
        <f t="shared" si="3"/>
        <v>23480</v>
      </c>
      <c r="Q33" s="46">
        <f ca="1" t="shared" si="4"/>
        <v>57</v>
      </c>
      <c r="R33" s="46" t="s">
        <v>650</v>
      </c>
      <c r="S33" s="46" t="s">
        <v>651</v>
      </c>
      <c r="T33" s="46" t="s">
        <v>16</v>
      </c>
      <c r="U33" s="46" t="s">
        <v>518</v>
      </c>
      <c r="V33" s="46" t="s">
        <v>39</v>
      </c>
      <c r="W33" s="46" t="s">
        <v>59</v>
      </c>
      <c r="X33" s="46" t="s">
        <v>19</v>
      </c>
      <c r="Y33" s="46" t="s">
        <v>42</v>
      </c>
      <c r="Z33" s="46">
        <v>13681090386</v>
      </c>
      <c r="AA33" s="46"/>
      <c r="AB33" s="46"/>
      <c r="AC33" s="46">
        <v>13050823876</v>
      </c>
      <c r="AD33" s="46" t="s">
        <v>142</v>
      </c>
      <c r="AE33" s="46" t="s">
        <v>412</v>
      </c>
      <c r="AF33" s="46" t="s">
        <v>126</v>
      </c>
      <c r="AG33" s="46" t="s">
        <v>60</v>
      </c>
      <c r="AH33" s="100">
        <v>43803</v>
      </c>
      <c r="AI33" s="46" t="s">
        <v>186</v>
      </c>
      <c r="AJ33" s="46" t="s">
        <v>599</v>
      </c>
      <c r="AK33" s="46" t="s">
        <v>188</v>
      </c>
      <c r="AL33" s="46" t="s">
        <v>129</v>
      </c>
      <c r="AM33" s="77">
        <v>44002</v>
      </c>
      <c r="AN33" s="46" t="s">
        <v>652</v>
      </c>
      <c r="AO33" s="82">
        <f t="shared" si="5"/>
        <v>198</v>
      </c>
      <c r="AP33" s="46"/>
      <c r="AQ33" s="46" t="s">
        <v>484</v>
      </c>
      <c r="AR33" s="46" t="s">
        <v>484</v>
      </c>
      <c r="AS33" s="46" t="s">
        <v>484</v>
      </c>
      <c r="AT33" s="46">
        <v>31</v>
      </c>
    </row>
    <row r="34" s="68" customFormat="1" spans="1:46">
      <c r="A34" s="46" t="s">
        <v>324</v>
      </c>
      <c r="B34" s="46" t="s">
        <v>653</v>
      </c>
      <c r="C34" s="46" t="s">
        <v>13</v>
      </c>
      <c r="D34" s="46" t="s">
        <v>56</v>
      </c>
      <c r="E34" s="46" t="s">
        <v>613</v>
      </c>
      <c r="F34" s="46" t="s">
        <v>71</v>
      </c>
      <c r="G34" s="77">
        <v>43946</v>
      </c>
      <c r="H34" s="46">
        <v>200408</v>
      </c>
      <c r="I34" s="82">
        <f ca="1" t="shared" si="6"/>
        <v>1</v>
      </c>
      <c r="J34" s="82">
        <f ca="1" t="shared" si="1"/>
        <v>18</v>
      </c>
      <c r="K34" s="82">
        <v>1</v>
      </c>
      <c r="L34" s="77">
        <v>43946</v>
      </c>
      <c r="M34" s="82">
        <v>3</v>
      </c>
      <c r="N34" s="77">
        <f t="shared" si="7"/>
        <v>45040</v>
      </c>
      <c r="O34" s="76" t="s">
        <v>654</v>
      </c>
      <c r="P34" s="89">
        <f t="shared" si="3"/>
        <v>26295</v>
      </c>
      <c r="Q34" s="46">
        <f ca="1" t="shared" si="4"/>
        <v>50</v>
      </c>
      <c r="R34" s="46" t="s">
        <v>174</v>
      </c>
      <c r="S34" s="46" t="s">
        <v>597</v>
      </c>
      <c r="T34" s="46" t="s">
        <v>16</v>
      </c>
      <c r="U34" s="46" t="s">
        <v>655</v>
      </c>
      <c r="V34" s="46"/>
      <c r="W34" s="46" t="s">
        <v>73</v>
      </c>
      <c r="X34" s="46" t="s">
        <v>19</v>
      </c>
      <c r="Y34" s="46" t="s">
        <v>42</v>
      </c>
      <c r="Z34" s="46">
        <v>18514266239</v>
      </c>
      <c r="AA34" s="46"/>
      <c r="AB34" s="46"/>
      <c r="AC34" s="46">
        <v>15201561828</v>
      </c>
      <c r="AD34" s="46" t="s">
        <v>142</v>
      </c>
      <c r="AE34" s="46" t="s">
        <v>125</v>
      </c>
      <c r="AF34" s="46" t="s">
        <v>126</v>
      </c>
      <c r="AG34" s="46" t="s">
        <v>21</v>
      </c>
      <c r="AH34" s="100">
        <v>43953</v>
      </c>
      <c r="AI34" s="46" t="s">
        <v>186</v>
      </c>
      <c r="AJ34" s="46"/>
      <c r="AK34" s="46"/>
      <c r="AL34" s="46" t="s">
        <v>129</v>
      </c>
      <c r="AM34" s="77">
        <v>44013</v>
      </c>
      <c r="AN34" s="46" t="s">
        <v>656</v>
      </c>
      <c r="AO34" s="82">
        <f t="shared" si="5"/>
        <v>68</v>
      </c>
      <c r="AP34" s="46"/>
      <c r="AQ34" s="46" t="s">
        <v>484</v>
      </c>
      <c r="AR34" s="46" t="s">
        <v>484</v>
      </c>
      <c r="AS34" s="46" t="s">
        <v>484</v>
      </c>
      <c r="AT34" s="46">
        <v>32</v>
      </c>
    </row>
    <row r="35" s="68" customFormat="1" spans="1:46">
      <c r="A35" s="76" t="s">
        <v>404</v>
      </c>
      <c r="B35" s="46" t="s">
        <v>657</v>
      </c>
      <c r="C35" s="46" t="s">
        <v>13</v>
      </c>
      <c r="D35" s="46" t="s">
        <v>56</v>
      </c>
      <c r="E35" s="46" t="s">
        <v>658</v>
      </c>
      <c r="F35" s="46" t="s">
        <v>64</v>
      </c>
      <c r="G35" s="77">
        <v>44015</v>
      </c>
      <c r="H35" s="46">
        <v>200702</v>
      </c>
      <c r="I35" s="82">
        <f ca="1" t="shared" si="6"/>
        <v>1</v>
      </c>
      <c r="J35" s="82">
        <f ca="1" t="shared" si="1"/>
        <v>15</v>
      </c>
      <c r="K35" s="46"/>
      <c r="L35" s="46"/>
      <c r="M35" s="46"/>
      <c r="N35" s="46"/>
      <c r="O35" s="76" t="s">
        <v>659</v>
      </c>
      <c r="P35" s="89">
        <f t="shared" si="3"/>
        <v>30155</v>
      </c>
      <c r="Q35" s="46"/>
      <c r="R35" s="46"/>
      <c r="S35" s="46"/>
      <c r="T35" s="46"/>
      <c r="U35" s="46"/>
      <c r="V35" s="46"/>
      <c r="W35" s="46"/>
      <c r="X35" s="46"/>
      <c r="Y35" s="46"/>
      <c r="Z35" s="46"/>
      <c r="AA35" s="46"/>
      <c r="AB35" s="46"/>
      <c r="AC35" s="46"/>
      <c r="AD35" s="46"/>
      <c r="AE35" s="46"/>
      <c r="AF35" s="46"/>
      <c r="AG35" s="46" t="s">
        <v>660</v>
      </c>
      <c r="AH35" s="99"/>
      <c r="AI35" s="46"/>
      <c r="AJ35" s="46" t="s">
        <v>661</v>
      </c>
      <c r="AK35" s="46"/>
      <c r="AL35" s="46"/>
      <c r="AM35" s="77">
        <v>44042</v>
      </c>
      <c r="AN35" s="46" t="s">
        <v>662</v>
      </c>
      <c r="AO35" s="82">
        <f t="shared" ref="AO35:AO66" si="8">AM35-G35+1</f>
        <v>28</v>
      </c>
      <c r="AP35" s="46"/>
      <c r="AQ35" s="46" t="s">
        <v>494</v>
      </c>
      <c r="AR35" s="46" t="s">
        <v>484</v>
      </c>
      <c r="AS35" s="46" t="s">
        <v>484</v>
      </c>
      <c r="AT35" s="46">
        <v>33</v>
      </c>
    </row>
    <row r="36" s="69" customFormat="1" spans="1:46">
      <c r="A36" s="78" t="s">
        <v>284</v>
      </c>
      <c r="B36" s="79" t="s">
        <v>663</v>
      </c>
      <c r="C36" s="80" t="s">
        <v>13</v>
      </c>
      <c r="D36" s="80" t="s">
        <v>56</v>
      </c>
      <c r="E36" s="80" t="s">
        <v>664</v>
      </c>
      <c r="F36" s="80" t="s">
        <v>64</v>
      </c>
      <c r="G36" s="81">
        <v>43754</v>
      </c>
      <c r="H36" s="80">
        <v>191001</v>
      </c>
      <c r="I36" s="90">
        <f ca="1" t="shared" si="6"/>
        <v>2</v>
      </c>
      <c r="J36" s="90">
        <f ca="1" t="shared" si="1"/>
        <v>24</v>
      </c>
      <c r="K36" s="90">
        <v>1</v>
      </c>
      <c r="L36" s="81">
        <v>43754</v>
      </c>
      <c r="M36" s="90">
        <v>3</v>
      </c>
      <c r="N36" s="81">
        <f t="shared" ref="N36:N38" si="9">IFERROR(IF(M36="无固定期限","",DATE(YEAR(L36)+M36,MONTH(L36),DAY(L36)-1)),"")</f>
        <v>44849</v>
      </c>
      <c r="O36" s="162" t="s">
        <v>665</v>
      </c>
      <c r="P36" s="91">
        <f t="shared" si="3"/>
        <v>31428</v>
      </c>
      <c r="Q36" s="80">
        <f ca="1" t="shared" ref="Q36:Q38" si="10">IF(O36="","",YEAR(TODAY())-MID(O36,7,4))</f>
        <v>35</v>
      </c>
      <c r="R36" s="80" t="s">
        <v>174</v>
      </c>
      <c r="S36" s="80" t="s">
        <v>666</v>
      </c>
      <c r="T36" s="80" t="s">
        <v>16</v>
      </c>
      <c r="U36" s="80" t="s">
        <v>667</v>
      </c>
      <c r="V36" s="80" t="s">
        <v>668</v>
      </c>
      <c r="W36" s="80" t="s">
        <v>123</v>
      </c>
      <c r="X36" s="80" t="s">
        <v>19</v>
      </c>
      <c r="Y36" s="80" t="s">
        <v>42</v>
      </c>
      <c r="Z36" s="80">
        <v>13833668380</v>
      </c>
      <c r="AA36" s="80"/>
      <c r="AB36" s="80"/>
      <c r="AC36" s="80">
        <v>18911032313</v>
      </c>
      <c r="AD36" s="80" t="s">
        <v>142</v>
      </c>
      <c r="AE36" s="80" t="s">
        <v>125</v>
      </c>
      <c r="AF36" s="80" t="s">
        <v>126</v>
      </c>
      <c r="AG36" s="80" t="s">
        <v>21</v>
      </c>
      <c r="AH36" s="79">
        <v>43771</v>
      </c>
      <c r="AI36" s="80" t="s">
        <v>186</v>
      </c>
      <c r="AJ36" s="80" t="s">
        <v>669</v>
      </c>
      <c r="AK36" s="80" t="s">
        <v>188</v>
      </c>
      <c r="AL36" s="80" t="s">
        <v>129</v>
      </c>
      <c r="AM36" s="81">
        <v>44043</v>
      </c>
      <c r="AN36" s="80" t="s">
        <v>557</v>
      </c>
      <c r="AO36" s="82">
        <f t="shared" si="8"/>
        <v>290</v>
      </c>
      <c r="AP36" s="80"/>
      <c r="AQ36" s="80" t="s">
        <v>484</v>
      </c>
      <c r="AR36" s="46" t="s">
        <v>484</v>
      </c>
      <c r="AS36" s="46" t="s">
        <v>484</v>
      </c>
      <c r="AT36" s="46">
        <v>34</v>
      </c>
    </row>
    <row r="37" s="69" customFormat="1" spans="1:46">
      <c r="A37" s="78" t="s">
        <v>329</v>
      </c>
      <c r="B37" s="80" t="s">
        <v>670</v>
      </c>
      <c r="C37" s="80" t="s">
        <v>24</v>
      </c>
      <c r="D37" s="80" t="s">
        <v>75</v>
      </c>
      <c r="E37" s="80" t="s">
        <v>671</v>
      </c>
      <c r="F37" s="80" t="s">
        <v>71</v>
      </c>
      <c r="G37" s="81">
        <v>43983</v>
      </c>
      <c r="H37" s="80">
        <v>200601</v>
      </c>
      <c r="I37" s="90">
        <f ca="1" t="shared" si="6"/>
        <v>1</v>
      </c>
      <c r="J37" s="90">
        <f ca="1" t="shared" si="1"/>
        <v>16</v>
      </c>
      <c r="K37" s="90">
        <v>1</v>
      </c>
      <c r="L37" s="81">
        <v>43983</v>
      </c>
      <c r="M37" s="90">
        <v>3</v>
      </c>
      <c r="N37" s="81">
        <f t="shared" si="9"/>
        <v>45077</v>
      </c>
      <c r="O37" s="78" t="s">
        <v>672</v>
      </c>
      <c r="P37" s="91">
        <f t="shared" si="3"/>
        <v>27983</v>
      </c>
      <c r="Q37" s="80">
        <f ca="1" t="shared" si="10"/>
        <v>45</v>
      </c>
      <c r="R37" s="80" t="s">
        <v>174</v>
      </c>
      <c r="S37" s="80" t="s">
        <v>530</v>
      </c>
      <c r="T37" s="80" t="s">
        <v>16</v>
      </c>
      <c r="U37" s="80" t="s">
        <v>673</v>
      </c>
      <c r="V37" s="80"/>
      <c r="W37" s="80" t="s">
        <v>59</v>
      </c>
      <c r="X37" s="80" t="s">
        <v>19</v>
      </c>
      <c r="Y37" s="80" t="s">
        <v>42</v>
      </c>
      <c r="Z37" s="80">
        <v>13581522160</v>
      </c>
      <c r="AA37" s="80"/>
      <c r="AB37" s="80"/>
      <c r="AC37" s="80">
        <v>13911055976</v>
      </c>
      <c r="AD37" s="80" t="s">
        <v>142</v>
      </c>
      <c r="AE37" s="80" t="s">
        <v>125</v>
      </c>
      <c r="AF37" s="80" t="s">
        <v>126</v>
      </c>
      <c r="AG37" s="80" t="s">
        <v>21</v>
      </c>
      <c r="AH37" s="79">
        <v>43983</v>
      </c>
      <c r="AI37" s="80" t="s">
        <v>186</v>
      </c>
      <c r="AJ37" s="80" t="s">
        <v>674</v>
      </c>
      <c r="AK37" s="80"/>
      <c r="AL37" s="80"/>
      <c r="AM37" s="81">
        <v>44043</v>
      </c>
      <c r="AN37" s="80" t="s">
        <v>593</v>
      </c>
      <c r="AO37" s="82">
        <f t="shared" si="8"/>
        <v>61</v>
      </c>
      <c r="AP37" s="80"/>
      <c r="AQ37" s="80" t="s">
        <v>484</v>
      </c>
      <c r="AR37" s="46" t="s">
        <v>484</v>
      </c>
      <c r="AS37" s="46" t="s">
        <v>484</v>
      </c>
      <c r="AT37" s="46">
        <v>35</v>
      </c>
    </row>
    <row r="38" s="69" customFormat="1" spans="1:46">
      <c r="A38" s="78" t="s">
        <v>341</v>
      </c>
      <c r="B38" s="80" t="s">
        <v>675</v>
      </c>
      <c r="C38" s="80" t="s">
        <v>13</v>
      </c>
      <c r="D38" s="80" t="s">
        <v>56</v>
      </c>
      <c r="E38" s="80" t="s">
        <v>479</v>
      </c>
      <c r="F38" s="80" t="s">
        <v>71</v>
      </c>
      <c r="G38" s="81">
        <v>43993</v>
      </c>
      <c r="H38" s="80">
        <v>200606</v>
      </c>
      <c r="I38" s="90">
        <f ca="1" t="shared" si="6"/>
        <v>1</v>
      </c>
      <c r="J38" s="90">
        <f ca="1" t="shared" si="1"/>
        <v>16</v>
      </c>
      <c r="K38" s="90">
        <v>1</v>
      </c>
      <c r="L38" s="81">
        <v>43993</v>
      </c>
      <c r="M38" s="90">
        <v>3</v>
      </c>
      <c r="N38" s="81">
        <f t="shared" si="9"/>
        <v>45087</v>
      </c>
      <c r="O38" s="78" t="s">
        <v>676</v>
      </c>
      <c r="P38" s="91">
        <f t="shared" si="3"/>
        <v>33530</v>
      </c>
      <c r="Q38" s="80">
        <f ca="1" t="shared" si="10"/>
        <v>30</v>
      </c>
      <c r="R38" s="80" t="s">
        <v>174</v>
      </c>
      <c r="S38" s="80" t="s">
        <v>677</v>
      </c>
      <c r="T38" s="80" t="s">
        <v>16</v>
      </c>
      <c r="U38" s="80" t="s">
        <v>678</v>
      </c>
      <c r="V38" s="80" t="s">
        <v>168</v>
      </c>
      <c r="W38" s="80" t="s">
        <v>51</v>
      </c>
      <c r="X38" s="80" t="s">
        <v>30</v>
      </c>
      <c r="Y38" s="80" t="s">
        <v>42</v>
      </c>
      <c r="Z38" s="80">
        <v>18810686290</v>
      </c>
      <c r="AA38" s="80"/>
      <c r="AB38" s="80"/>
      <c r="AC38" s="80">
        <v>13520362619</v>
      </c>
      <c r="AD38" s="80" t="s">
        <v>142</v>
      </c>
      <c r="AE38" s="80" t="s">
        <v>125</v>
      </c>
      <c r="AF38" s="80" t="s">
        <v>126</v>
      </c>
      <c r="AG38" s="80" t="s">
        <v>21</v>
      </c>
      <c r="AH38" s="79">
        <v>43983</v>
      </c>
      <c r="AI38" s="80" t="s">
        <v>186</v>
      </c>
      <c r="AJ38" s="80" t="s">
        <v>679</v>
      </c>
      <c r="AK38" s="80"/>
      <c r="AL38" s="80"/>
      <c r="AM38" s="81">
        <v>44048</v>
      </c>
      <c r="AN38" s="80" t="s">
        <v>557</v>
      </c>
      <c r="AO38" s="82">
        <f t="shared" si="8"/>
        <v>56</v>
      </c>
      <c r="AP38" s="80"/>
      <c r="AQ38" s="80" t="s">
        <v>484</v>
      </c>
      <c r="AR38" s="46" t="s">
        <v>484</v>
      </c>
      <c r="AS38" s="46" t="s">
        <v>484</v>
      </c>
      <c r="AT38" s="46">
        <v>36</v>
      </c>
    </row>
    <row r="39" s="69" customFormat="1" spans="1:46">
      <c r="A39" s="78" t="s">
        <v>388</v>
      </c>
      <c r="B39" s="80" t="s">
        <v>680</v>
      </c>
      <c r="C39" s="80" t="s">
        <v>13</v>
      </c>
      <c r="D39" s="80" t="s">
        <v>75</v>
      </c>
      <c r="E39" s="80" t="s">
        <v>343</v>
      </c>
      <c r="F39" s="80" t="s">
        <v>71</v>
      </c>
      <c r="G39" s="81">
        <v>44050</v>
      </c>
      <c r="H39" s="80">
        <v>200801</v>
      </c>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1">
        <v>44056</v>
      </c>
      <c r="AN39" s="80" t="s">
        <v>681</v>
      </c>
      <c r="AO39" s="82">
        <f t="shared" si="8"/>
        <v>7</v>
      </c>
      <c r="AP39" s="80"/>
      <c r="AQ39" s="80" t="s">
        <v>494</v>
      </c>
      <c r="AR39" s="46" t="s">
        <v>484</v>
      </c>
      <c r="AS39" s="46" t="s">
        <v>484</v>
      </c>
      <c r="AT39" s="46">
        <v>37</v>
      </c>
    </row>
    <row r="40" s="69" customFormat="1" spans="1:46">
      <c r="A40" s="78" t="s">
        <v>363</v>
      </c>
      <c r="B40" s="80" t="s">
        <v>682</v>
      </c>
      <c r="C40" s="80" t="s">
        <v>13</v>
      </c>
      <c r="D40" s="80" t="s">
        <v>56</v>
      </c>
      <c r="E40" s="80" t="s">
        <v>579</v>
      </c>
      <c r="F40" s="80" t="s">
        <v>71</v>
      </c>
      <c r="G40" s="81">
        <v>44011</v>
      </c>
      <c r="H40" s="80">
        <v>200611</v>
      </c>
      <c r="I40" s="90">
        <f ca="1" t="shared" ref="I40:I51" si="11">IF(G40="","",DATEDIF(G40,TODAY(),"Y"))</f>
        <v>1</v>
      </c>
      <c r="J40" s="90">
        <f ca="1" t="shared" ref="J40:J54" si="12">IF(G40="","",DATEDIF(G40,TODAY(),"m"))</f>
        <v>15</v>
      </c>
      <c r="K40" s="90">
        <v>1</v>
      </c>
      <c r="L40" s="81">
        <f t="shared" ref="L40:L44" si="13">G40</f>
        <v>44011</v>
      </c>
      <c r="M40" s="90">
        <v>1</v>
      </c>
      <c r="N40" s="81">
        <f t="shared" ref="N40:N53" si="14">IFERROR(IF(M40="无固定期限","",DATE(YEAR(L40)+M40,MONTH(L40),DAY(L40)-1)),"")</f>
        <v>44375</v>
      </c>
      <c r="O40" s="78" t="s">
        <v>683</v>
      </c>
      <c r="P40" s="91">
        <f t="shared" ref="P40:P55" si="15">IF(O40="","",VALUE(MID(O40,7,4)&amp;"/"&amp;MID(O40,11,2)&amp;"/"&amp;MID(O40,13,2)))</f>
        <v>28723</v>
      </c>
      <c r="Q40" s="80">
        <f ca="1" t="shared" ref="Q40:Q55" si="16">IF(O40="","",YEAR(TODAY())-MID(O40,7,4))</f>
        <v>43</v>
      </c>
      <c r="R40" s="80"/>
      <c r="S40" s="80" t="s">
        <v>684</v>
      </c>
      <c r="T40" s="80" t="s">
        <v>16</v>
      </c>
      <c r="U40" s="80"/>
      <c r="V40" s="80"/>
      <c r="W40" s="80" t="s">
        <v>59</v>
      </c>
      <c r="X40" s="80"/>
      <c r="Y40" s="80" t="s">
        <v>42</v>
      </c>
      <c r="Z40" s="80">
        <v>12520415965</v>
      </c>
      <c r="AA40" s="80"/>
      <c r="AB40" s="80"/>
      <c r="AC40" s="80"/>
      <c r="AD40" s="80" t="s">
        <v>685</v>
      </c>
      <c r="AE40" s="80" t="s">
        <v>412</v>
      </c>
      <c r="AF40" s="80" t="s">
        <v>126</v>
      </c>
      <c r="AG40" s="80" t="s">
        <v>67</v>
      </c>
      <c r="AH40" s="101" t="s">
        <v>127</v>
      </c>
      <c r="AI40" s="80" t="s">
        <v>186</v>
      </c>
      <c r="AJ40" s="80" t="s">
        <v>198</v>
      </c>
      <c r="AK40" s="80"/>
      <c r="AL40" s="80"/>
      <c r="AM40" s="81">
        <v>44061</v>
      </c>
      <c r="AN40" s="80" t="s">
        <v>686</v>
      </c>
      <c r="AO40" s="82">
        <f t="shared" si="8"/>
        <v>51</v>
      </c>
      <c r="AP40" s="80"/>
      <c r="AQ40" s="80" t="s">
        <v>494</v>
      </c>
      <c r="AR40" s="46" t="s">
        <v>484</v>
      </c>
      <c r="AS40" s="46" t="s">
        <v>484</v>
      </c>
      <c r="AT40" s="46">
        <v>38</v>
      </c>
    </row>
    <row r="41" s="69" customFormat="1" spans="1:46">
      <c r="A41" s="78" t="s">
        <v>329</v>
      </c>
      <c r="B41" s="80" t="s">
        <v>687</v>
      </c>
      <c r="C41" s="80" t="s">
        <v>13</v>
      </c>
      <c r="D41" s="80" t="s">
        <v>56</v>
      </c>
      <c r="E41" s="80" t="s">
        <v>613</v>
      </c>
      <c r="F41" s="80" t="s">
        <v>64</v>
      </c>
      <c r="G41" s="81">
        <v>43985</v>
      </c>
      <c r="H41" s="80">
        <v>200603</v>
      </c>
      <c r="I41" s="90">
        <f ca="1" t="shared" si="11"/>
        <v>1</v>
      </c>
      <c r="J41" s="90">
        <f ca="1" t="shared" si="12"/>
        <v>16</v>
      </c>
      <c r="K41" s="90">
        <v>1</v>
      </c>
      <c r="L41" s="81">
        <v>43985</v>
      </c>
      <c r="M41" s="90">
        <v>3</v>
      </c>
      <c r="N41" s="81">
        <f t="shared" si="14"/>
        <v>45079</v>
      </c>
      <c r="O41" s="78" t="s">
        <v>688</v>
      </c>
      <c r="P41" s="91">
        <f t="shared" si="15"/>
        <v>31810</v>
      </c>
      <c r="Q41" s="80">
        <f ca="1" t="shared" si="16"/>
        <v>34</v>
      </c>
      <c r="R41" s="80" t="s">
        <v>174</v>
      </c>
      <c r="S41" s="80" t="s">
        <v>689</v>
      </c>
      <c r="T41" s="80" t="s">
        <v>16</v>
      </c>
      <c r="U41" s="80" t="s">
        <v>690</v>
      </c>
      <c r="V41" s="80" t="s">
        <v>168</v>
      </c>
      <c r="W41" s="80" t="s">
        <v>51</v>
      </c>
      <c r="X41" s="80" t="s">
        <v>19</v>
      </c>
      <c r="Y41" s="80" t="s">
        <v>42</v>
      </c>
      <c r="Z41" s="80">
        <v>17736990160</v>
      </c>
      <c r="AA41" s="80"/>
      <c r="AB41" s="80"/>
      <c r="AC41" s="80">
        <v>13810021633</v>
      </c>
      <c r="AD41" s="80" t="s">
        <v>142</v>
      </c>
      <c r="AE41" s="80" t="s">
        <v>125</v>
      </c>
      <c r="AF41" s="80" t="s">
        <v>126</v>
      </c>
      <c r="AG41" s="80" t="s">
        <v>21</v>
      </c>
      <c r="AH41" s="79">
        <v>43983</v>
      </c>
      <c r="AI41" s="80" t="s">
        <v>186</v>
      </c>
      <c r="AJ41" s="80" t="s">
        <v>691</v>
      </c>
      <c r="AK41" s="80"/>
      <c r="AL41" s="80"/>
      <c r="AM41" s="81">
        <v>44062</v>
      </c>
      <c r="AN41" s="80" t="s">
        <v>692</v>
      </c>
      <c r="AO41" s="82">
        <f t="shared" si="8"/>
        <v>78</v>
      </c>
      <c r="AP41" s="80"/>
      <c r="AQ41" s="80" t="s">
        <v>484</v>
      </c>
      <c r="AR41" s="46" t="s">
        <v>484</v>
      </c>
      <c r="AS41" s="46" t="s">
        <v>484</v>
      </c>
      <c r="AT41" s="46">
        <v>39</v>
      </c>
    </row>
    <row r="42" s="69" customFormat="1" spans="1:46">
      <c r="A42" s="78" t="s">
        <v>271</v>
      </c>
      <c r="B42" s="80" t="s">
        <v>693</v>
      </c>
      <c r="C42" s="80" t="s">
        <v>24</v>
      </c>
      <c r="D42" s="80" t="s">
        <v>63</v>
      </c>
      <c r="E42" s="80" t="s">
        <v>509</v>
      </c>
      <c r="F42" s="80" t="s">
        <v>48</v>
      </c>
      <c r="G42" s="81">
        <v>43626</v>
      </c>
      <c r="H42" s="80">
        <v>190601</v>
      </c>
      <c r="I42" s="90">
        <f ca="1" t="shared" si="11"/>
        <v>2</v>
      </c>
      <c r="J42" s="90">
        <f ca="1" t="shared" si="12"/>
        <v>28</v>
      </c>
      <c r="K42" s="90">
        <v>1</v>
      </c>
      <c r="L42" s="81">
        <v>43626</v>
      </c>
      <c r="M42" s="90">
        <v>3</v>
      </c>
      <c r="N42" s="81">
        <f t="shared" si="14"/>
        <v>44721</v>
      </c>
      <c r="O42" s="78" t="s">
        <v>694</v>
      </c>
      <c r="P42" s="91">
        <f t="shared" si="15"/>
        <v>25915</v>
      </c>
      <c r="Q42" s="80">
        <f ca="1" t="shared" si="16"/>
        <v>51</v>
      </c>
      <c r="R42" s="80" t="s">
        <v>320</v>
      </c>
      <c r="S42" s="80" t="s">
        <v>695</v>
      </c>
      <c r="T42" s="80" t="s">
        <v>49</v>
      </c>
      <c r="U42" s="80" t="s">
        <v>696</v>
      </c>
      <c r="V42" s="80" t="s">
        <v>697</v>
      </c>
      <c r="W42" s="80" t="s">
        <v>123</v>
      </c>
      <c r="X42" s="80" t="s">
        <v>19</v>
      </c>
      <c r="Y42" s="80" t="s">
        <v>42</v>
      </c>
      <c r="Z42" s="80">
        <v>18500398102</v>
      </c>
      <c r="AA42" s="80"/>
      <c r="AB42" s="80"/>
      <c r="AC42" s="80">
        <v>13641365679</v>
      </c>
      <c r="AD42" s="80" t="s">
        <v>142</v>
      </c>
      <c r="AE42" s="80" t="s">
        <v>125</v>
      </c>
      <c r="AF42" s="80" t="s">
        <v>126</v>
      </c>
      <c r="AG42" s="80" t="s">
        <v>60</v>
      </c>
      <c r="AH42" s="101">
        <v>43647</v>
      </c>
      <c r="AI42" s="80" t="s">
        <v>186</v>
      </c>
      <c r="AJ42" s="80" t="s">
        <v>127</v>
      </c>
      <c r="AK42" s="80" t="s">
        <v>127</v>
      </c>
      <c r="AL42" s="80" t="s">
        <v>129</v>
      </c>
      <c r="AM42" s="81">
        <v>44074</v>
      </c>
      <c r="AN42" s="80" t="s">
        <v>557</v>
      </c>
      <c r="AO42" s="82">
        <f t="shared" si="8"/>
        <v>449</v>
      </c>
      <c r="AP42" s="80"/>
      <c r="AQ42" s="80" t="s">
        <v>698</v>
      </c>
      <c r="AR42" s="46" t="s">
        <v>484</v>
      </c>
      <c r="AS42" s="46" t="s">
        <v>484</v>
      </c>
      <c r="AT42" s="46">
        <v>40</v>
      </c>
    </row>
    <row r="43" s="69" customFormat="1" spans="1:46">
      <c r="A43" s="78" t="s">
        <v>594</v>
      </c>
      <c r="B43" s="80" t="s">
        <v>699</v>
      </c>
      <c r="C43" s="80" t="s">
        <v>13</v>
      </c>
      <c r="D43" s="80" t="s">
        <v>56</v>
      </c>
      <c r="E43" s="80" t="s">
        <v>479</v>
      </c>
      <c r="F43" s="80" t="s">
        <v>71</v>
      </c>
      <c r="G43" s="81">
        <v>43999</v>
      </c>
      <c r="H43" s="80">
        <v>200608</v>
      </c>
      <c r="I43" s="90">
        <f ca="1" t="shared" si="11"/>
        <v>1</v>
      </c>
      <c r="J43" s="90">
        <f ca="1" t="shared" si="12"/>
        <v>16</v>
      </c>
      <c r="K43" s="90">
        <v>1</v>
      </c>
      <c r="L43" s="81">
        <f t="shared" si="13"/>
        <v>43999</v>
      </c>
      <c r="M43" s="90">
        <v>1</v>
      </c>
      <c r="N43" s="81">
        <f t="shared" si="14"/>
        <v>44363</v>
      </c>
      <c r="O43" s="78" t="s">
        <v>700</v>
      </c>
      <c r="P43" s="91">
        <f t="shared" si="15"/>
        <v>35662</v>
      </c>
      <c r="Q43" s="80">
        <f ca="1" t="shared" si="16"/>
        <v>24</v>
      </c>
      <c r="R43" s="80" t="s">
        <v>174</v>
      </c>
      <c r="S43" s="80" t="s">
        <v>701</v>
      </c>
      <c r="T43" s="80" t="s">
        <v>16</v>
      </c>
      <c r="U43" s="80"/>
      <c r="V43" s="80"/>
      <c r="W43" s="80" t="s">
        <v>66</v>
      </c>
      <c r="X43" s="80"/>
      <c r="Y43" s="80" t="s">
        <v>42</v>
      </c>
      <c r="Z43" s="80">
        <v>17338138773</v>
      </c>
      <c r="AA43" s="80"/>
      <c r="AB43" s="80"/>
      <c r="AC43" s="80"/>
      <c r="AD43" s="80" t="s">
        <v>685</v>
      </c>
      <c r="AE43" s="80" t="s">
        <v>412</v>
      </c>
      <c r="AF43" s="80" t="s">
        <v>126</v>
      </c>
      <c r="AG43" s="80" t="s">
        <v>67</v>
      </c>
      <c r="AH43" s="101" t="s">
        <v>127</v>
      </c>
      <c r="AI43" s="80" t="s">
        <v>186</v>
      </c>
      <c r="AJ43" s="80" t="s">
        <v>198</v>
      </c>
      <c r="AK43" s="80"/>
      <c r="AL43" s="80"/>
      <c r="AM43" s="81">
        <v>44074</v>
      </c>
      <c r="AN43" s="80" t="s">
        <v>557</v>
      </c>
      <c r="AO43" s="82">
        <f t="shared" si="8"/>
        <v>76</v>
      </c>
      <c r="AP43" s="80"/>
      <c r="AQ43" s="80" t="s">
        <v>494</v>
      </c>
      <c r="AR43" s="46" t="s">
        <v>484</v>
      </c>
      <c r="AS43" s="46" t="s">
        <v>484</v>
      </c>
      <c r="AT43" s="46">
        <v>41</v>
      </c>
    </row>
    <row r="44" s="69" customFormat="1" spans="1:46">
      <c r="A44" s="78" t="s">
        <v>341</v>
      </c>
      <c r="B44" s="80" t="s">
        <v>702</v>
      </c>
      <c r="C44" s="80" t="s">
        <v>13</v>
      </c>
      <c r="D44" s="80" t="s">
        <v>56</v>
      </c>
      <c r="E44" s="80" t="s">
        <v>540</v>
      </c>
      <c r="F44" s="80" t="s">
        <v>71</v>
      </c>
      <c r="G44" s="81">
        <v>44013</v>
      </c>
      <c r="H44" s="80">
        <v>200701</v>
      </c>
      <c r="I44" s="90">
        <f ca="1" t="shared" si="11"/>
        <v>1</v>
      </c>
      <c r="J44" s="90">
        <f ca="1" t="shared" si="12"/>
        <v>15</v>
      </c>
      <c r="K44" s="90">
        <v>1</v>
      </c>
      <c r="L44" s="81">
        <f t="shared" si="13"/>
        <v>44013</v>
      </c>
      <c r="M44" s="90">
        <v>3</v>
      </c>
      <c r="N44" s="81">
        <f t="shared" si="14"/>
        <v>45107</v>
      </c>
      <c r="O44" s="78" t="s">
        <v>703</v>
      </c>
      <c r="P44" s="91">
        <f t="shared" si="15"/>
        <v>28180</v>
      </c>
      <c r="Q44" s="80">
        <f ca="1" t="shared" si="16"/>
        <v>44</v>
      </c>
      <c r="R44" s="80"/>
      <c r="S44" s="80" t="s">
        <v>497</v>
      </c>
      <c r="T44" s="80" t="s">
        <v>16</v>
      </c>
      <c r="U44" s="80"/>
      <c r="V44" s="80"/>
      <c r="W44" s="80" t="s">
        <v>73</v>
      </c>
      <c r="X44" s="80" t="s">
        <v>19</v>
      </c>
      <c r="Y44" s="80" t="s">
        <v>42</v>
      </c>
      <c r="Z44" s="80">
        <v>13683001065</v>
      </c>
      <c r="AA44" s="80"/>
      <c r="AB44" s="80"/>
      <c r="AC44" s="80"/>
      <c r="AD44" s="80" t="s">
        <v>142</v>
      </c>
      <c r="AE44" s="80" t="s">
        <v>125</v>
      </c>
      <c r="AF44" s="80" t="s">
        <v>126</v>
      </c>
      <c r="AG44" s="80" t="s">
        <v>21</v>
      </c>
      <c r="AH44" s="79">
        <v>44013</v>
      </c>
      <c r="AI44" s="80" t="s">
        <v>186</v>
      </c>
      <c r="AJ44" s="80" t="s">
        <v>198</v>
      </c>
      <c r="AK44" s="80"/>
      <c r="AL44" s="80"/>
      <c r="AM44" s="81">
        <v>44075</v>
      </c>
      <c r="AN44" s="80" t="s">
        <v>557</v>
      </c>
      <c r="AO44" s="82">
        <f t="shared" si="8"/>
        <v>63</v>
      </c>
      <c r="AP44" s="80"/>
      <c r="AQ44" s="80" t="s">
        <v>484</v>
      </c>
      <c r="AR44" s="46" t="s">
        <v>484</v>
      </c>
      <c r="AS44" s="46" t="s">
        <v>484</v>
      </c>
      <c r="AT44" s="46">
        <v>42</v>
      </c>
    </row>
    <row r="45" s="69" customFormat="1" spans="1:46">
      <c r="A45" s="78" t="s">
        <v>302</v>
      </c>
      <c r="B45" s="80" t="s">
        <v>704</v>
      </c>
      <c r="C45" s="80" t="s">
        <v>13</v>
      </c>
      <c r="D45" s="80" t="s">
        <v>56</v>
      </c>
      <c r="E45" s="80" t="s">
        <v>579</v>
      </c>
      <c r="F45" s="80" t="s">
        <v>71</v>
      </c>
      <c r="G45" s="81">
        <v>43936</v>
      </c>
      <c r="H45" s="80">
        <v>200405</v>
      </c>
      <c r="I45" s="90">
        <f ca="1" t="shared" si="11"/>
        <v>1</v>
      </c>
      <c r="J45" s="90">
        <f ca="1" t="shared" si="12"/>
        <v>18</v>
      </c>
      <c r="K45" s="90">
        <v>1</v>
      </c>
      <c r="L45" s="81">
        <v>43936</v>
      </c>
      <c r="M45" s="90">
        <v>1</v>
      </c>
      <c r="N45" s="81">
        <f t="shared" si="14"/>
        <v>44300</v>
      </c>
      <c r="O45" s="78" t="s">
        <v>705</v>
      </c>
      <c r="P45" s="91">
        <f t="shared" si="15"/>
        <v>31551</v>
      </c>
      <c r="Q45" s="80">
        <f ca="1" t="shared" si="16"/>
        <v>35</v>
      </c>
      <c r="R45" s="80" t="s">
        <v>174</v>
      </c>
      <c r="S45" s="80" t="s">
        <v>597</v>
      </c>
      <c r="T45" s="80" t="s">
        <v>16</v>
      </c>
      <c r="U45" s="80"/>
      <c r="V45" s="80"/>
      <c r="W45" s="80" t="s">
        <v>73</v>
      </c>
      <c r="X45" s="80" t="s">
        <v>19</v>
      </c>
      <c r="Y45" s="80" t="s">
        <v>42</v>
      </c>
      <c r="Z45" s="80">
        <v>13718798061</v>
      </c>
      <c r="AA45" s="80"/>
      <c r="AB45" s="80"/>
      <c r="AC45" s="80">
        <v>13681260465</v>
      </c>
      <c r="AD45" s="80" t="s">
        <v>685</v>
      </c>
      <c r="AE45" s="80" t="s">
        <v>412</v>
      </c>
      <c r="AF45" s="80" t="s">
        <v>126</v>
      </c>
      <c r="AG45" s="80" t="s">
        <v>67</v>
      </c>
      <c r="AH45" s="101" t="s">
        <v>127</v>
      </c>
      <c r="AI45" s="80" t="s">
        <v>186</v>
      </c>
      <c r="AJ45" s="80" t="s">
        <v>198</v>
      </c>
      <c r="AK45" s="80"/>
      <c r="AL45" s="80" t="s">
        <v>129</v>
      </c>
      <c r="AM45" s="81">
        <v>44078</v>
      </c>
      <c r="AN45" s="80" t="s">
        <v>557</v>
      </c>
      <c r="AO45" s="82">
        <f t="shared" si="8"/>
        <v>143</v>
      </c>
      <c r="AP45" s="80"/>
      <c r="AQ45" s="80" t="s">
        <v>494</v>
      </c>
      <c r="AR45" s="46" t="s">
        <v>484</v>
      </c>
      <c r="AS45" s="46" t="s">
        <v>484</v>
      </c>
      <c r="AT45" s="46">
        <v>43</v>
      </c>
    </row>
    <row r="46" s="68" customFormat="1" spans="1:46">
      <c r="A46" s="76" t="s">
        <v>171</v>
      </c>
      <c r="B46" s="46" t="s">
        <v>706</v>
      </c>
      <c r="C46" s="46" t="s">
        <v>13</v>
      </c>
      <c r="D46" s="46" t="s">
        <v>79</v>
      </c>
      <c r="E46" s="46" t="s">
        <v>707</v>
      </c>
      <c r="F46" s="46" t="s">
        <v>71</v>
      </c>
      <c r="G46" s="77">
        <v>42515</v>
      </c>
      <c r="H46" s="46">
        <v>160501</v>
      </c>
      <c r="I46" s="82">
        <f ca="1" t="shared" si="11"/>
        <v>5</v>
      </c>
      <c r="J46" s="82">
        <f ca="1" t="shared" si="12"/>
        <v>65</v>
      </c>
      <c r="K46" s="82">
        <v>2</v>
      </c>
      <c r="L46" s="77">
        <v>43647</v>
      </c>
      <c r="M46" s="82">
        <v>3</v>
      </c>
      <c r="N46" s="77">
        <f t="shared" si="14"/>
        <v>44742</v>
      </c>
      <c r="O46" s="76" t="s">
        <v>708</v>
      </c>
      <c r="P46" s="89">
        <f t="shared" si="15"/>
        <v>32879</v>
      </c>
      <c r="Q46" s="46">
        <f ca="1" t="shared" si="16"/>
        <v>31</v>
      </c>
      <c r="R46" s="46" t="s">
        <v>120</v>
      </c>
      <c r="S46" s="46" t="s">
        <v>709</v>
      </c>
      <c r="T46" s="46" t="s">
        <v>38</v>
      </c>
      <c r="U46" s="46" t="s">
        <v>158</v>
      </c>
      <c r="V46" s="46" t="s">
        <v>50</v>
      </c>
      <c r="W46" s="46" t="s">
        <v>40</v>
      </c>
      <c r="X46" s="46" t="s">
        <v>30</v>
      </c>
      <c r="Y46" s="46" t="s">
        <v>42</v>
      </c>
      <c r="Z46" s="46">
        <v>15321668816</v>
      </c>
      <c r="AA46" s="46"/>
      <c r="AB46" s="46"/>
      <c r="AC46" s="46"/>
      <c r="AD46" s="46" t="s">
        <v>142</v>
      </c>
      <c r="AE46" s="46" t="s">
        <v>125</v>
      </c>
      <c r="AF46" s="46" t="s">
        <v>126</v>
      </c>
      <c r="AG46" s="46" t="s">
        <v>21</v>
      </c>
      <c r="AH46" s="99"/>
      <c r="AI46" s="46"/>
      <c r="AJ46" s="46" t="s">
        <v>159</v>
      </c>
      <c r="AK46" s="46" t="s">
        <v>152</v>
      </c>
      <c r="AL46" s="46" t="s">
        <v>129</v>
      </c>
      <c r="AM46" s="77">
        <v>44095</v>
      </c>
      <c r="AN46" s="46" t="s">
        <v>557</v>
      </c>
      <c r="AO46" s="82">
        <f t="shared" si="8"/>
        <v>1581</v>
      </c>
      <c r="AP46" s="46"/>
      <c r="AQ46" s="46" t="s">
        <v>484</v>
      </c>
      <c r="AR46" s="46" t="s">
        <v>484</v>
      </c>
      <c r="AS46" s="46" t="s">
        <v>484</v>
      </c>
      <c r="AT46" s="46">
        <v>44</v>
      </c>
    </row>
    <row r="47" s="68" customFormat="1" spans="1:46">
      <c r="A47" s="76" t="s">
        <v>396</v>
      </c>
      <c r="B47" s="46" t="s">
        <v>710</v>
      </c>
      <c r="C47" s="46" t="s">
        <v>24</v>
      </c>
      <c r="D47" s="46" t="s">
        <v>63</v>
      </c>
      <c r="E47" s="46" t="s">
        <v>509</v>
      </c>
      <c r="F47" s="46" t="s">
        <v>71</v>
      </c>
      <c r="G47" s="77">
        <v>44116</v>
      </c>
      <c r="H47" s="46">
        <v>201003</v>
      </c>
      <c r="I47" s="82">
        <f ca="1" t="shared" si="11"/>
        <v>1</v>
      </c>
      <c r="J47" s="82">
        <f ca="1" t="shared" si="12"/>
        <v>12</v>
      </c>
      <c r="K47" s="82">
        <v>1</v>
      </c>
      <c r="L47" s="77">
        <v>44116</v>
      </c>
      <c r="M47" s="82">
        <v>3</v>
      </c>
      <c r="N47" s="77">
        <f t="shared" si="14"/>
        <v>45210</v>
      </c>
      <c r="O47" s="76" t="s">
        <v>711</v>
      </c>
      <c r="P47" s="89">
        <f t="shared" si="15"/>
        <v>26707</v>
      </c>
      <c r="Q47" s="46">
        <f ca="1" t="shared" si="16"/>
        <v>48</v>
      </c>
      <c r="R47" s="46" t="s">
        <v>320</v>
      </c>
      <c r="S47" s="46" t="s">
        <v>712</v>
      </c>
      <c r="T47" s="46" t="s">
        <v>16</v>
      </c>
      <c r="U47" s="46" t="s">
        <v>713</v>
      </c>
      <c r="V47" s="46" t="s">
        <v>714</v>
      </c>
      <c r="W47" s="46" t="s">
        <v>51</v>
      </c>
      <c r="X47" s="46" t="s">
        <v>19</v>
      </c>
      <c r="Y47" s="46" t="s">
        <v>42</v>
      </c>
      <c r="Z47" s="46">
        <v>13436513925</v>
      </c>
      <c r="AA47" s="46"/>
      <c r="AB47" s="46"/>
      <c r="AC47" s="46">
        <v>13521836669</v>
      </c>
      <c r="AD47" s="46" t="s">
        <v>142</v>
      </c>
      <c r="AE47" s="46" t="s">
        <v>125</v>
      </c>
      <c r="AF47" s="46" t="s">
        <v>126</v>
      </c>
      <c r="AG47" s="46" t="s">
        <v>21</v>
      </c>
      <c r="AH47" s="99">
        <v>44105</v>
      </c>
      <c r="AI47" s="46" t="s">
        <v>186</v>
      </c>
      <c r="AJ47" s="46"/>
      <c r="AK47" s="46"/>
      <c r="AL47" s="46"/>
      <c r="AM47" s="77">
        <v>44127</v>
      </c>
      <c r="AN47" s="46" t="s">
        <v>681</v>
      </c>
      <c r="AO47" s="82">
        <f t="shared" si="8"/>
        <v>12</v>
      </c>
      <c r="AP47" s="46"/>
      <c r="AQ47" s="46" t="s">
        <v>484</v>
      </c>
      <c r="AR47" s="46" t="s">
        <v>484</v>
      </c>
      <c r="AS47" s="46" t="s">
        <v>484</v>
      </c>
      <c r="AT47" s="46">
        <v>45</v>
      </c>
    </row>
    <row r="48" s="68" customFormat="1" spans="1:46">
      <c r="A48" s="76" t="s">
        <v>388</v>
      </c>
      <c r="B48" s="46" t="s">
        <v>715</v>
      </c>
      <c r="C48" s="46" t="s">
        <v>13</v>
      </c>
      <c r="D48" s="46" t="s">
        <v>25</v>
      </c>
      <c r="E48" s="46" t="s">
        <v>643</v>
      </c>
      <c r="F48" s="46" t="s">
        <v>48</v>
      </c>
      <c r="G48" s="77">
        <v>44131</v>
      </c>
      <c r="H48" s="46">
        <v>201004</v>
      </c>
      <c r="I48" s="82">
        <f ca="1" t="shared" si="11"/>
        <v>1</v>
      </c>
      <c r="J48" s="82">
        <f ca="1" t="shared" si="12"/>
        <v>12</v>
      </c>
      <c r="K48" s="82">
        <v>1</v>
      </c>
      <c r="L48" s="77">
        <v>44131</v>
      </c>
      <c r="M48" s="82">
        <v>3</v>
      </c>
      <c r="N48" s="77">
        <f t="shared" si="14"/>
        <v>45225</v>
      </c>
      <c r="O48" s="76" t="s">
        <v>716</v>
      </c>
      <c r="P48" s="89">
        <f t="shared" si="15"/>
        <v>27706</v>
      </c>
      <c r="Q48" s="46">
        <f ca="1" t="shared" si="16"/>
        <v>46</v>
      </c>
      <c r="R48" s="46" t="s">
        <v>320</v>
      </c>
      <c r="S48" s="46" t="s">
        <v>717</v>
      </c>
      <c r="T48" s="46" t="s">
        <v>16</v>
      </c>
      <c r="U48" s="46" t="s">
        <v>718</v>
      </c>
      <c r="V48" s="46" t="s">
        <v>719</v>
      </c>
      <c r="W48" s="46" t="s">
        <v>40</v>
      </c>
      <c r="X48" s="46" t="s">
        <v>19</v>
      </c>
      <c r="Y48" s="46" t="s">
        <v>42</v>
      </c>
      <c r="Z48" s="46">
        <v>13581880793</v>
      </c>
      <c r="AA48" s="46"/>
      <c r="AB48" s="46"/>
      <c r="AC48" s="46">
        <v>18510505189</v>
      </c>
      <c r="AD48" s="46" t="s">
        <v>142</v>
      </c>
      <c r="AE48" s="46" t="s">
        <v>125</v>
      </c>
      <c r="AF48" s="46" t="s">
        <v>126</v>
      </c>
      <c r="AG48" s="46" t="s">
        <v>21</v>
      </c>
      <c r="AH48" s="99"/>
      <c r="AI48" s="46"/>
      <c r="AJ48" s="46"/>
      <c r="AK48" s="46"/>
      <c r="AL48" s="46"/>
      <c r="AM48" s="77">
        <v>44151</v>
      </c>
      <c r="AN48" s="46" t="s">
        <v>557</v>
      </c>
      <c r="AO48" s="82">
        <f t="shared" si="8"/>
        <v>21</v>
      </c>
      <c r="AP48" s="46"/>
      <c r="AQ48" s="46" t="s">
        <v>484</v>
      </c>
      <c r="AR48" s="46" t="s">
        <v>484</v>
      </c>
      <c r="AS48" s="46" t="s">
        <v>484</v>
      </c>
      <c r="AT48" s="46">
        <v>46</v>
      </c>
    </row>
    <row r="49" s="70" customFormat="1" spans="1:46">
      <c r="A49" s="76" t="s">
        <v>334</v>
      </c>
      <c r="B49" s="46" t="s">
        <v>720</v>
      </c>
      <c r="C49" s="46" t="s">
        <v>13</v>
      </c>
      <c r="D49" s="46" t="s">
        <v>56</v>
      </c>
      <c r="E49" s="46" t="s">
        <v>721</v>
      </c>
      <c r="F49" s="46" t="s">
        <v>71</v>
      </c>
      <c r="G49" s="77">
        <v>44027</v>
      </c>
      <c r="H49" s="46">
        <v>200703</v>
      </c>
      <c r="I49" s="82">
        <f ca="1" t="shared" si="11"/>
        <v>1</v>
      </c>
      <c r="J49" s="82">
        <f ca="1" t="shared" si="12"/>
        <v>15</v>
      </c>
      <c r="K49" s="82">
        <v>1</v>
      </c>
      <c r="L49" s="77">
        <f>G49</f>
        <v>44027</v>
      </c>
      <c r="M49" s="82">
        <v>3</v>
      </c>
      <c r="N49" s="77">
        <f t="shared" si="14"/>
        <v>45121</v>
      </c>
      <c r="O49" s="76" t="s">
        <v>722</v>
      </c>
      <c r="P49" s="89">
        <f t="shared" si="15"/>
        <v>25215</v>
      </c>
      <c r="Q49" s="46">
        <f ca="1" t="shared" si="16"/>
        <v>52</v>
      </c>
      <c r="R49" s="46" t="s">
        <v>174</v>
      </c>
      <c r="S49" s="46" t="s">
        <v>723</v>
      </c>
      <c r="T49" s="46" t="s">
        <v>49</v>
      </c>
      <c r="U49" s="46" t="s">
        <v>724</v>
      </c>
      <c r="V49" s="46" t="s">
        <v>725</v>
      </c>
      <c r="W49" s="46" t="s">
        <v>59</v>
      </c>
      <c r="X49" s="46" t="s">
        <v>19</v>
      </c>
      <c r="Y49" s="46" t="s">
        <v>42</v>
      </c>
      <c r="Z49" s="46">
        <v>19933202916</v>
      </c>
      <c r="AA49" s="46"/>
      <c r="AB49" s="46"/>
      <c r="AC49" s="46">
        <v>19933202816</v>
      </c>
      <c r="AD49" s="46" t="s">
        <v>142</v>
      </c>
      <c r="AE49" s="46" t="s">
        <v>125</v>
      </c>
      <c r="AF49" s="46" t="s">
        <v>126</v>
      </c>
      <c r="AG49" s="46" t="s">
        <v>21</v>
      </c>
      <c r="AH49" s="100">
        <v>44044</v>
      </c>
      <c r="AI49" s="46" t="s">
        <v>186</v>
      </c>
      <c r="AJ49" s="46" t="s">
        <v>127</v>
      </c>
      <c r="AK49" s="46" t="s">
        <v>127</v>
      </c>
      <c r="AL49" s="46" t="s">
        <v>129</v>
      </c>
      <c r="AM49" s="77">
        <v>44165</v>
      </c>
      <c r="AN49" s="46"/>
      <c r="AO49" s="82">
        <f t="shared" si="8"/>
        <v>139</v>
      </c>
      <c r="AP49" s="46"/>
      <c r="AQ49" s="46" t="s">
        <v>484</v>
      </c>
      <c r="AR49" s="46" t="s">
        <v>484</v>
      </c>
      <c r="AS49" s="46" t="s">
        <v>484</v>
      </c>
      <c r="AT49" s="46">
        <v>47</v>
      </c>
    </row>
    <row r="50" s="68" customFormat="1" spans="1:46">
      <c r="A50" s="76" t="s">
        <v>363</v>
      </c>
      <c r="B50" s="46" t="s">
        <v>726</v>
      </c>
      <c r="C50" s="46" t="s">
        <v>24</v>
      </c>
      <c r="D50" s="46" t="s">
        <v>63</v>
      </c>
      <c r="E50" s="46" t="s">
        <v>509</v>
      </c>
      <c r="F50" s="46" t="s">
        <v>71</v>
      </c>
      <c r="G50" s="77">
        <v>44116</v>
      </c>
      <c r="H50" s="46">
        <v>201001</v>
      </c>
      <c r="I50" s="82">
        <f ca="1" t="shared" si="11"/>
        <v>1</v>
      </c>
      <c r="J50" s="82">
        <f ca="1" t="shared" si="12"/>
        <v>12</v>
      </c>
      <c r="K50" s="82">
        <v>1</v>
      </c>
      <c r="L50" s="77">
        <v>44116</v>
      </c>
      <c r="M50" s="82">
        <v>3</v>
      </c>
      <c r="N50" s="77">
        <f t="shared" si="14"/>
        <v>45210</v>
      </c>
      <c r="O50" s="76" t="s">
        <v>727</v>
      </c>
      <c r="P50" s="89">
        <f t="shared" si="15"/>
        <v>28311</v>
      </c>
      <c r="Q50" s="46">
        <f ca="1" t="shared" si="16"/>
        <v>44</v>
      </c>
      <c r="R50" s="46" t="s">
        <v>320</v>
      </c>
      <c r="S50" s="46" t="s">
        <v>712</v>
      </c>
      <c r="T50" s="46" t="s">
        <v>16</v>
      </c>
      <c r="U50" s="46" t="s">
        <v>728</v>
      </c>
      <c r="V50" s="46" t="s">
        <v>168</v>
      </c>
      <c r="W50" s="46" t="s">
        <v>51</v>
      </c>
      <c r="X50" s="46" t="s">
        <v>19</v>
      </c>
      <c r="Y50" s="46" t="s">
        <v>42</v>
      </c>
      <c r="Z50" s="46">
        <v>15801558641</v>
      </c>
      <c r="AA50" s="46"/>
      <c r="AB50" s="46"/>
      <c r="AC50" s="46">
        <v>13910089474</v>
      </c>
      <c r="AD50" s="46" t="s">
        <v>142</v>
      </c>
      <c r="AE50" s="46" t="s">
        <v>125</v>
      </c>
      <c r="AF50" s="46" t="s">
        <v>126</v>
      </c>
      <c r="AG50" s="46" t="s">
        <v>21</v>
      </c>
      <c r="AH50" s="99">
        <v>44166</v>
      </c>
      <c r="AI50" s="46" t="s">
        <v>186</v>
      </c>
      <c r="AJ50" s="46" t="s">
        <v>127</v>
      </c>
      <c r="AK50" s="46" t="s">
        <v>127</v>
      </c>
      <c r="AL50" s="46"/>
      <c r="AM50" s="77">
        <v>44182</v>
      </c>
      <c r="AN50" s="46" t="s">
        <v>681</v>
      </c>
      <c r="AO50" s="82">
        <f t="shared" si="8"/>
        <v>67</v>
      </c>
      <c r="AP50" s="46"/>
      <c r="AQ50" s="46" t="s">
        <v>484</v>
      </c>
      <c r="AR50" s="46" t="s">
        <v>484</v>
      </c>
      <c r="AS50" s="46" t="s">
        <v>484</v>
      </c>
      <c r="AT50" s="46">
        <v>48</v>
      </c>
    </row>
    <row r="51" s="68" customFormat="1" spans="1:46">
      <c r="A51" s="76" t="s">
        <v>349</v>
      </c>
      <c r="B51" s="46" t="s">
        <v>729</v>
      </c>
      <c r="C51" s="46" t="s">
        <v>24</v>
      </c>
      <c r="D51" s="46" t="s">
        <v>75</v>
      </c>
      <c r="E51" s="46" t="s">
        <v>343</v>
      </c>
      <c r="F51" s="46" t="s">
        <v>71</v>
      </c>
      <c r="G51" s="77">
        <v>44088</v>
      </c>
      <c r="H51" s="46">
        <v>200902</v>
      </c>
      <c r="I51" s="82">
        <f ca="1" t="shared" si="11"/>
        <v>1</v>
      </c>
      <c r="J51" s="82">
        <f ca="1" t="shared" si="12"/>
        <v>13</v>
      </c>
      <c r="K51" s="82">
        <v>1</v>
      </c>
      <c r="L51" s="77">
        <v>44088</v>
      </c>
      <c r="M51" s="82">
        <v>3</v>
      </c>
      <c r="N51" s="77">
        <f t="shared" si="14"/>
        <v>45182</v>
      </c>
      <c r="O51" s="76" t="s">
        <v>730</v>
      </c>
      <c r="P51" s="89">
        <f t="shared" si="15"/>
        <v>32598</v>
      </c>
      <c r="Q51" s="46">
        <f ca="1" t="shared" si="16"/>
        <v>32</v>
      </c>
      <c r="R51" s="46" t="s">
        <v>731</v>
      </c>
      <c r="S51" s="46" t="s">
        <v>732</v>
      </c>
      <c r="T51" s="46" t="s">
        <v>16</v>
      </c>
      <c r="U51" s="46"/>
      <c r="V51" s="46" t="s">
        <v>39</v>
      </c>
      <c r="W51" s="46" t="s">
        <v>59</v>
      </c>
      <c r="X51" s="46" t="s">
        <v>19</v>
      </c>
      <c r="Y51" s="46" t="s">
        <v>42</v>
      </c>
      <c r="Z51" s="46">
        <v>15650756175</v>
      </c>
      <c r="AA51" s="46"/>
      <c r="AB51" s="46"/>
      <c r="AC51" s="46">
        <v>13811106081</v>
      </c>
      <c r="AD51" s="46" t="s">
        <v>142</v>
      </c>
      <c r="AE51" s="46" t="s">
        <v>125</v>
      </c>
      <c r="AF51" s="46" t="s">
        <v>126</v>
      </c>
      <c r="AG51" s="46" t="s">
        <v>21</v>
      </c>
      <c r="AH51" s="100">
        <v>44075</v>
      </c>
      <c r="AI51" s="46" t="s">
        <v>733</v>
      </c>
      <c r="AJ51" s="46"/>
      <c r="AK51" s="46" t="s">
        <v>127</v>
      </c>
      <c r="AL51" s="46"/>
      <c r="AM51" s="77">
        <v>44196</v>
      </c>
      <c r="AN51" s="46" t="s">
        <v>734</v>
      </c>
      <c r="AO51" s="82">
        <f t="shared" si="8"/>
        <v>109</v>
      </c>
      <c r="AP51" s="46"/>
      <c r="AQ51" s="46" t="s">
        <v>484</v>
      </c>
      <c r="AR51" s="46" t="s">
        <v>484</v>
      </c>
      <c r="AS51" s="46" t="s">
        <v>484</v>
      </c>
      <c r="AT51" s="46">
        <v>49</v>
      </c>
    </row>
    <row r="52" spans="1:46">
      <c r="A52" s="76" t="s">
        <v>380</v>
      </c>
      <c r="B52" s="46" t="s">
        <v>735</v>
      </c>
      <c r="C52" s="46" t="s">
        <v>13</v>
      </c>
      <c r="D52" s="46" t="s">
        <v>25</v>
      </c>
      <c r="E52" s="46" t="s">
        <v>643</v>
      </c>
      <c r="F52" s="46" t="s">
        <v>48</v>
      </c>
      <c r="G52" s="77">
        <v>44160</v>
      </c>
      <c r="H52" s="46">
        <v>201104</v>
      </c>
      <c r="I52" s="82">
        <v>0</v>
      </c>
      <c r="J52" s="82">
        <f ca="1" t="shared" si="12"/>
        <v>11</v>
      </c>
      <c r="K52" s="82">
        <v>1</v>
      </c>
      <c r="L52" s="77">
        <v>44160</v>
      </c>
      <c r="M52" s="82">
        <v>3</v>
      </c>
      <c r="N52" s="77">
        <f t="shared" si="14"/>
        <v>45254</v>
      </c>
      <c r="O52" s="76" t="s">
        <v>736</v>
      </c>
      <c r="P52" s="89">
        <f t="shared" si="15"/>
        <v>35073</v>
      </c>
      <c r="Q52" s="46">
        <f ca="1" t="shared" si="16"/>
        <v>25</v>
      </c>
      <c r="R52" s="46" t="s">
        <v>174</v>
      </c>
      <c r="S52" s="46" t="s">
        <v>737</v>
      </c>
      <c r="T52" s="46" t="s">
        <v>16</v>
      </c>
      <c r="U52" s="46"/>
      <c r="V52" s="46"/>
      <c r="W52" s="46" t="s">
        <v>59</v>
      </c>
      <c r="X52" s="46" t="s">
        <v>19</v>
      </c>
      <c r="Y52" s="46" t="s">
        <v>42</v>
      </c>
      <c r="Z52" s="46">
        <v>18002007611</v>
      </c>
      <c r="AA52" s="46"/>
      <c r="AB52" s="46"/>
      <c r="AC52" s="46"/>
      <c r="AD52" s="46" t="s">
        <v>142</v>
      </c>
      <c r="AE52" s="46" t="s">
        <v>125</v>
      </c>
      <c r="AF52" s="46" t="s">
        <v>126</v>
      </c>
      <c r="AG52" s="46" t="s">
        <v>21</v>
      </c>
      <c r="AH52" s="99">
        <v>44166</v>
      </c>
      <c r="AI52" s="46" t="s">
        <v>186</v>
      </c>
      <c r="AJ52" s="46"/>
      <c r="AK52" s="46"/>
      <c r="AL52" s="46"/>
      <c r="AM52" s="77">
        <v>44202</v>
      </c>
      <c r="AN52" s="46" t="s">
        <v>738</v>
      </c>
      <c r="AO52" s="82">
        <f t="shared" si="8"/>
        <v>43</v>
      </c>
      <c r="AP52" s="46"/>
      <c r="AQ52" s="46" t="s">
        <v>484</v>
      </c>
      <c r="AR52" s="46" t="s">
        <v>484</v>
      </c>
      <c r="AS52" s="46" t="s">
        <v>484</v>
      </c>
      <c r="AT52" s="46">
        <v>1</v>
      </c>
    </row>
    <row r="53" s="70" customFormat="1" spans="1:46">
      <c r="A53" s="76" t="s">
        <v>220</v>
      </c>
      <c r="B53" s="46" t="s">
        <v>739</v>
      </c>
      <c r="C53" s="46" t="s">
        <v>13</v>
      </c>
      <c r="D53" s="46" t="s">
        <v>162</v>
      </c>
      <c r="E53" s="46" t="s">
        <v>195</v>
      </c>
      <c r="F53" s="46" t="s">
        <v>71</v>
      </c>
      <c r="G53" s="77">
        <v>43187</v>
      </c>
      <c r="H53" s="46">
        <v>180303</v>
      </c>
      <c r="I53" s="82">
        <f ca="1">IF(G53="","",DATEDIF(G53,TODAY(),"Y"))</f>
        <v>3</v>
      </c>
      <c r="J53" s="82">
        <f ca="1" t="shared" si="12"/>
        <v>43</v>
      </c>
      <c r="K53" s="82">
        <v>1</v>
      </c>
      <c r="L53" s="77">
        <v>43466</v>
      </c>
      <c r="M53" s="82">
        <v>3</v>
      </c>
      <c r="N53" s="77">
        <f t="shared" si="14"/>
        <v>44561</v>
      </c>
      <c r="O53" s="76" t="s">
        <v>740</v>
      </c>
      <c r="P53" s="89">
        <f t="shared" si="15"/>
        <v>24039</v>
      </c>
      <c r="Q53" s="46">
        <f ca="1" t="shared" si="16"/>
        <v>56</v>
      </c>
      <c r="R53" s="46" t="s">
        <v>174</v>
      </c>
      <c r="S53" s="46" t="s">
        <v>741</v>
      </c>
      <c r="T53" s="46" t="s">
        <v>16</v>
      </c>
      <c r="U53" s="46"/>
      <c r="V53" s="46"/>
      <c r="W53" s="46" t="s">
        <v>73</v>
      </c>
      <c r="X53" s="46" t="s">
        <v>19</v>
      </c>
      <c r="Y53" s="46" t="s">
        <v>42</v>
      </c>
      <c r="Z53" s="46">
        <v>13466487435</v>
      </c>
      <c r="AA53" s="46"/>
      <c r="AB53" s="46"/>
      <c r="AC53" s="46">
        <v>13683615596</v>
      </c>
      <c r="AD53" s="46" t="s">
        <v>142</v>
      </c>
      <c r="AE53" s="46" t="s">
        <v>412</v>
      </c>
      <c r="AF53" s="46" t="s">
        <v>126</v>
      </c>
      <c r="AG53" s="46" t="s">
        <v>67</v>
      </c>
      <c r="AH53" s="99"/>
      <c r="AI53" s="46"/>
      <c r="AJ53" s="46" t="s">
        <v>239</v>
      </c>
      <c r="AK53" s="46" t="s">
        <v>188</v>
      </c>
      <c r="AL53" s="46" t="s">
        <v>129</v>
      </c>
      <c r="AM53" s="77">
        <v>44222</v>
      </c>
      <c r="AN53" s="46" t="s">
        <v>742</v>
      </c>
      <c r="AO53" s="82">
        <f t="shared" si="8"/>
        <v>1036</v>
      </c>
      <c r="AP53" s="46"/>
      <c r="AQ53" s="46" t="s">
        <v>494</v>
      </c>
      <c r="AR53" s="46" t="s">
        <v>484</v>
      </c>
      <c r="AS53" s="46" t="s">
        <v>484</v>
      </c>
      <c r="AT53" s="46">
        <v>2</v>
      </c>
    </row>
    <row r="54" spans="1:46">
      <c r="A54" s="76" t="s">
        <v>380</v>
      </c>
      <c r="B54" s="46" t="s">
        <v>743</v>
      </c>
      <c r="C54" s="46" t="s">
        <v>13</v>
      </c>
      <c r="D54" s="46" t="s">
        <v>162</v>
      </c>
      <c r="E54" s="46" t="s">
        <v>195</v>
      </c>
      <c r="F54" s="46" t="s">
        <v>71</v>
      </c>
      <c r="G54" s="77">
        <v>44197</v>
      </c>
      <c r="H54" s="46">
        <v>210102</v>
      </c>
      <c r="I54" s="82">
        <f ca="1">IF(G54="","",DATEDIF(G54,TODAY(),"Y"))</f>
        <v>0</v>
      </c>
      <c r="J54" s="82">
        <f ca="1" t="shared" si="12"/>
        <v>9</v>
      </c>
      <c r="K54" s="82">
        <v>1</v>
      </c>
      <c r="L54" s="77">
        <v>44197</v>
      </c>
      <c r="M54" s="82"/>
      <c r="N54" s="77">
        <v>44255</v>
      </c>
      <c r="O54" s="76" t="s">
        <v>744</v>
      </c>
      <c r="P54" s="89">
        <f t="shared" si="15"/>
        <v>37006</v>
      </c>
      <c r="Q54" s="46">
        <f ca="1" t="shared" si="16"/>
        <v>20</v>
      </c>
      <c r="R54" s="46" t="s">
        <v>174</v>
      </c>
      <c r="S54" s="46" t="s">
        <v>745</v>
      </c>
      <c r="T54" s="46" t="s">
        <v>16</v>
      </c>
      <c r="U54" s="46" t="s">
        <v>554</v>
      </c>
      <c r="V54" s="46" t="s">
        <v>746</v>
      </c>
      <c r="W54" s="46" t="s">
        <v>40</v>
      </c>
      <c r="X54" s="46" t="s">
        <v>30</v>
      </c>
      <c r="Y54" s="46" t="s">
        <v>42</v>
      </c>
      <c r="Z54" s="46">
        <v>13223233216</v>
      </c>
      <c r="AA54" s="46"/>
      <c r="AB54" s="46"/>
      <c r="AC54" s="46">
        <v>18210020312</v>
      </c>
      <c r="AD54" s="46" t="s">
        <v>747</v>
      </c>
      <c r="AE54" s="46" t="s">
        <v>412</v>
      </c>
      <c r="AF54" s="46" t="s">
        <v>126</v>
      </c>
      <c r="AG54" s="46" t="s">
        <v>67</v>
      </c>
      <c r="AH54" s="99" t="s">
        <v>127</v>
      </c>
      <c r="AI54" s="46" t="s">
        <v>186</v>
      </c>
      <c r="AJ54" s="46" t="s">
        <v>127</v>
      </c>
      <c r="AK54" s="46" t="s">
        <v>127</v>
      </c>
      <c r="AL54" s="46" t="s">
        <v>129</v>
      </c>
      <c r="AM54" s="77">
        <v>44255</v>
      </c>
      <c r="AN54" s="46" t="s">
        <v>546</v>
      </c>
      <c r="AO54" s="82">
        <f t="shared" si="8"/>
        <v>59</v>
      </c>
      <c r="AP54" s="46"/>
      <c r="AQ54" s="46" t="s">
        <v>494</v>
      </c>
      <c r="AR54" s="46" t="s">
        <v>484</v>
      </c>
      <c r="AS54" s="46" t="s">
        <v>484</v>
      </c>
      <c r="AT54" s="46">
        <v>3</v>
      </c>
    </row>
    <row r="55" s="71" customFormat="1" spans="1:46">
      <c r="A55" s="46">
        <v>43</v>
      </c>
      <c r="B55" s="46" t="s">
        <v>748</v>
      </c>
      <c r="C55" s="46" t="s">
        <v>13</v>
      </c>
      <c r="D55" s="46" t="s">
        <v>222</v>
      </c>
      <c r="E55" s="46" t="s">
        <v>222</v>
      </c>
      <c r="F55" s="82" t="s">
        <v>71</v>
      </c>
      <c r="G55" s="77">
        <v>44250</v>
      </c>
      <c r="H55" s="46">
        <v>210202</v>
      </c>
      <c r="I55" s="82">
        <v>0</v>
      </c>
      <c r="J55" s="82"/>
      <c r="K55" s="82"/>
      <c r="L55" s="77">
        <v>44250</v>
      </c>
      <c r="M55" s="82"/>
      <c r="N55" s="77">
        <v>45344</v>
      </c>
      <c r="O55" s="76" t="s">
        <v>749</v>
      </c>
      <c r="P55" s="89">
        <f t="shared" si="15"/>
        <v>34120</v>
      </c>
      <c r="Q55" s="46">
        <f ca="1" t="shared" si="16"/>
        <v>28</v>
      </c>
      <c r="R55" s="46" t="s">
        <v>174</v>
      </c>
      <c r="S55" s="46" t="s">
        <v>750</v>
      </c>
      <c r="T55" s="46" t="s">
        <v>16</v>
      </c>
      <c r="U55" s="46" t="s">
        <v>751</v>
      </c>
      <c r="V55" s="46" t="s">
        <v>752</v>
      </c>
      <c r="W55" s="46" t="s">
        <v>66</v>
      </c>
      <c r="X55" s="46" t="s">
        <v>30</v>
      </c>
      <c r="Y55" s="46" t="s">
        <v>42</v>
      </c>
      <c r="Z55" s="46">
        <v>13269528207</v>
      </c>
      <c r="AA55" s="46"/>
      <c r="AB55" s="46"/>
      <c r="AC55" s="46">
        <v>15610986827</v>
      </c>
      <c r="AD55" s="46" t="s">
        <v>142</v>
      </c>
      <c r="AE55" s="46" t="s">
        <v>125</v>
      </c>
      <c r="AF55" s="46" t="s">
        <v>126</v>
      </c>
      <c r="AG55" s="46"/>
      <c r="AH55" s="99"/>
      <c r="AI55" s="46" t="s">
        <v>733</v>
      </c>
      <c r="AJ55" s="46" t="s">
        <v>753</v>
      </c>
      <c r="AK55" s="46" t="s">
        <v>127</v>
      </c>
      <c r="AL55" s="46"/>
      <c r="AM55" s="77">
        <v>44258</v>
      </c>
      <c r="AN55" s="46" t="s">
        <v>754</v>
      </c>
      <c r="AO55" s="82">
        <f t="shared" si="8"/>
        <v>9</v>
      </c>
      <c r="AP55" s="105"/>
      <c r="AQ55" s="46" t="s">
        <v>494</v>
      </c>
      <c r="AR55" s="46" t="s">
        <v>484</v>
      </c>
      <c r="AS55" s="46" t="s">
        <v>484</v>
      </c>
      <c r="AT55" s="46">
        <v>4</v>
      </c>
    </row>
    <row r="56" spans="1:46">
      <c r="A56" s="46">
        <v>44</v>
      </c>
      <c r="B56" s="46" t="s">
        <v>755</v>
      </c>
      <c r="C56" s="46" t="s">
        <v>24</v>
      </c>
      <c r="D56" s="46" t="s">
        <v>25</v>
      </c>
      <c r="E56" s="46"/>
      <c r="F56" s="46" t="s">
        <v>71</v>
      </c>
      <c r="G56" s="77">
        <v>44265</v>
      </c>
      <c r="H56" s="46">
        <v>210302</v>
      </c>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77">
        <v>44266</v>
      </c>
      <c r="AN56" s="46" t="s">
        <v>756</v>
      </c>
      <c r="AO56" s="82">
        <f t="shared" si="8"/>
        <v>2</v>
      </c>
      <c r="AP56" s="46"/>
      <c r="AQ56" s="46" t="s">
        <v>494</v>
      </c>
      <c r="AR56" s="46" t="s">
        <v>484</v>
      </c>
      <c r="AS56" s="46" t="s">
        <v>484</v>
      </c>
      <c r="AT56" s="46">
        <v>5</v>
      </c>
    </row>
    <row r="57" spans="1:46">
      <c r="A57" s="46">
        <v>45</v>
      </c>
      <c r="B57" s="46" t="s">
        <v>757</v>
      </c>
      <c r="C57" s="46" t="s">
        <v>13</v>
      </c>
      <c r="D57" s="46" t="s">
        <v>162</v>
      </c>
      <c r="E57" s="46" t="s">
        <v>195</v>
      </c>
      <c r="F57" s="46" t="s">
        <v>71</v>
      </c>
      <c r="G57" s="77">
        <v>44265</v>
      </c>
      <c r="H57" s="46">
        <v>210304</v>
      </c>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77">
        <v>44265</v>
      </c>
      <c r="AN57" s="46" t="s">
        <v>557</v>
      </c>
      <c r="AO57" s="82">
        <f t="shared" si="8"/>
        <v>1</v>
      </c>
      <c r="AP57" s="46"/>
      <c r="AQ57" s="46" t="s">
        <v>494</v>
      </c>
      <c r="AR57" s="46" t="s">
        <v>484</v>
      </c>
      <c r="AS57" s="46" t="s">
        <v>484</v>
      </c>
      <c r="AT57" s="46">
        <v>6</v>
      </c>
    </row>
    <row r="58" s="70" customFormat="1" spans="1:46">
      <c r="A58" s="76" t="s">
        <v>290</v>
      </c>
      <c r="B58" s="46" t="s">
        <v>758</v>
      </c>
      <c r="C58" s="46" t="s">
        <v>13</v>
      </c>
      <c r="D58" s="46" t="s">
        <v>162</v>
      </c>
      <c r="E58" s="46" t="s">
        <v>195</v>
      </c>
      <c r="F58" s="46" t="s">
        <v>71</v>
      </c>
      <c r="G58" s="77">
        <v>43942</v>
      </c>
      <c r="H58" s="46">
        <v>200406</v>
      </c>
      <c r="I58" s="82">
        <f ca="1">IF(G58="","",DATEDIF(G58,TODAY(),"Y"))</f>
        <v>1</v>
      </c>
      <c r="J58" s="82">
        <f ca="1">IF(G58="","",DATEDIF(G58,TODAY(),"m"))</f>
        <v>18</v>
      </c>
      <c r="K58" s="82">
        <v>1</v>
      </c>
      <c r="L58" s="77">
        <v>43937</v>
      </c>
      <c r="M58" s="82">
        <v>3</v>
      </c>
      <c r="N58" s="77">
        <f t="shared" ref="N58:N71" si="17">IFERROR(IF(M58="无固定期限","",DATE(YEAR(L58)+M58,MONTH(L58),DAY(L58)-1)),"")</f>
        <v>45031</v>
      </c>
      <c r="O58" s="76" t="s">
        <v>759</v>
      </c>
      <c r="P58" s="89">
        <f t="shared" ref="P58:P71" si="18">IF(O58="","",VALUE(MID(O58,7,4)&amp;"/"&amp;MID(O58,11,2)&amp;"/"&amp;MID(O58,13,2)))</f>
        <v>27132</v>
      </c>
      <c r="Q58" s="46">
        <f ca="1" t="shared" ref="Q58:Q71" si="19">IF(O58="","",YEAR(TODAY())-MID(O58,7,4))</f>
        <v>47</v>
      </c>
      <c r="R58" s="46" t="s">
        <v>320</v>
      </c>
      <c r="S58" s="46" t="s">
        <v>517</v>
      </c>
      <c r="T58" s="46" t="s">
        <v>16</v>
      </c>
      <c r="U58" s="46"/>
      <c r="V58" s="46"/>
      <c r="W58" s="46" t="s">
        <v>73</v>
      </c>
      <c r="X58" s="46" t="s">
        <v>19</v>
      </c>
      <c r="Y58" s="46" t="s">
        <v>42</v>
      </c>
      <c r="Z58" s="46">
        <v>18910894041</v>
      </c>
      <c r="AA58" s="46"/>
      <c r="AB58" s="46"/>
      <c r="AC58" s="46">
        <v>15210323848</v>
      </c>
      <c r="AD58" s="46" t="s">
        <v>142</v>
      </c>
      <c r="AE58" s="46" t="s">
        <v>125</v>
      </c>
      <c r="AF58" s="46" t="s">
        <v>126</v>
      </c>
      <c r="AG58" s="46" t="s">
        <v>21</v>
      </c>
      <c r="AH58" s="100">
        <v>43953</v>
      </c>
      <c r="AI58" s="46" t="s">
        <v>186</v>
      </c>
      <c r="AJ58" s="46" t="s">
        <v>760</v>
      </c>
      <c r="AK58" s="46" t="s">
        <v>188</v>
      </c>
      <c r="AL58" s="46" t="s">
        <v>129</v>
      </c>
      <c r="AM58" s="77">
        <v>44280</v>
      </c>
      <c r="AN58" s="46" t="s">
        <v>761</v>
      </c>
      <c r="AO58" s="82">
        <f t="shared" si="8"/>
        <v>339</v>
      </c>
      <c r="AP58" s="46"/>
      <c r="AQ58" s="46" t="s">
        <v>484</v>
      </c>
      <c r="AR58" s="46" t="s">
        <v>484</v>
      </c>
      <c r="AS58" s="46" t="s">
        <v>484</v>
      </c>
      <c r="AT58" s="46">
        <v>7</v>
      </c>
    </row>
    <row r="59" s="70" customFormat="1" spans="1:46">
      <c r="A59" s="76" t="s">
        <v>421</v>
      </c>
      <c r="B59" s="46" t="s">
        <v>762</v>
      </c>
      <c r="C59" s="46" t="s">
        <v>24</v>
      </c>
      <c r="D59" s="46" t="s">
        <v>75</v>
      </c>
      <c r="E59" s="46"/>
      <c r="F59" s="46" t="s">
        <v>71</v>
      </c>
      <c r="G59" s="77">
        <v>44277</v>
      </c>
      <c r="H59" s="46">
        <v>210306</v>
      </c>
      <c r="I59" s="82">
        <f ca="1">IF(G59="","",DATEDIF(G59,TODAY(),"Y"))</f>
        <v>0</v>
      </c>
      <c r="J59" s="82">
        <f ca="1">IF(G59="","",DATEDIF(G59,TODAY(),"m"))</f>
        <v>7</v>
      </c>
      <c r="K59" s="82">
        <v>1</v>
      </c>
      <c r="L59" s="77">
        <v>44277</v>
      </c>
      <c r="M59" s="82">
        <v>3</v>
      </c>
      <c r="N59" s="77">
        <f t="shared" si="17"/>
        <v>45372</v>
      </c>
      <c r="O59" s="76" t="s">
        <v>763</v>
      </c>
      <c r="P59" s="89">
        <f t="shared" si="18"/>
        <v>35342</v>
      </c>
      <c r="Q59" s="46">
        <f ca="1" t="shared" si="19"/>
        <v>25</v>
      </c>
      <c r="R59" s="46" t="s">
        <v>298</v>
      </c>
      <c r="S59" s="46" t="s">
        <v>764</v>
      </c>
      <c r="T59" s="46" t="s">
        <v>16</v>
      </c>
      <c r="U59" s="46" t="s">
        <v>765</v>
      </c>
      <c r="V59" s="46" t="s">
        <v>766</v>
      </c>
      <c r="W59" s="46" t="s">
        <v>51</v>
      </c>
      <c r="X59" s="46" t="s">
        <v>30</v>
      </c>
      <c r="Y59" s="46"/>
      <c r="Z59" s="46"/>
      <c r="AA59" s="46"/>
      <c r="AB59" s="46"/>
      <c r="AC59" s="46"/>
      <c r="AD59" s="46"/>
      <c r="AE59" s="46"/>
      <c r="AF59" s="46"/>
      <c r="AG59" s="46"/>
      <c r="AH59" s="99"/>
      <c r="AI59" s="46"/>
      <c r="AJ59" s="46"/>
      <c r="AK59" s="46"/>
      <c r="AL59" s="46"/>
      <c r="AM59" s="77">
        <v>44278</v>
      </c>
      <c r="AN59" s="46" t="s">
        <v>767</v>
      </c>
      <c r="AO59" s="82">
        <f t="shared" si="8"/>
        <v>2</v>
      </c>
      <c r="AP59" s="46"/>
      <c r="AQ59" s="46" t="s">
        <v>494</v>
      </c>
      <c r="AR59" s="46" t="s">
        <v>484</v>
      </c>
      <c r="AS59" s="46" t="s">
        <v>484</v>
      </c>
      <c r="AT59" s="46">
        <v>8</v>
      </c>
    </row>
    <row r="60" s="70" customFormat="1" spans="1:46">
      <c r="A60" s="76" t="s">
        <v>442</v>
      </c>
      <c r="B60" s="46" t="s">
        <v>768</v>
      </c>
      <c r="C60" s="46" t="s">
        <v>24</v>
      </c>
      <c r="D60" s="46" t="s">
        <v>25</v>
      </c>
      <c r="E60" s="46"/>
      <c r="F60" s="46" t="s">
        <v>71</v>
      </c>
      <c r="G60" s="77">
        <v>44279</v>
      </c>
      <c r="H60" s="46">
        <v>210309</v>
      </c>
      <c r="I60" s="82">
        <v>0</v>
      </c>
      <c r="J60" s="82">
        <v>0</v>
      </c>
      <c r="K60" s="82">
        <v>1</v>
      </c>
      <c r="L60" s="77">
        <v>44279</v>
      </c>
      <c r="M60" s="82">
        <v>3</v>
      </c>
      <c r="N60" s="77">
        <f t="shared" si="17"/>
        <v>45374</v>
      </c>
      <c r="O60" s="76" t="s">
        <v>769</v>
      </c>
      <c r="P60" s="89">
        <f t="shared" si="18"/>
        <v>31344</v>
      </c>
      <c r="Q60" s="46">
        <f ca="1" t="shared" si="19"/>
        <v>36</v>
      </c>
      <c r="R60" s="46" t="s">
        <v>770</v>
      </c>
      <c r="S60" s="46" t="s">
        <v>771</v>
      </c>
      <c r="T60" s="46" t="s">
        <v>16</v>
      </c>
      <c r="U60" s="46"/>
      <c r="V60" s="46"/>
      <c r="W60" s="46"/>
      <c r="X60" s="46"/>
      <c r="Y60" s="46"/>
      <c r="Z60" s="46"/>
      <c r="AA60" s="46"/>
      <c r="AB60" s="46"/>
      <c r="AC60" s="46"/>
      <c r="AD60" s="46"/>
      <c r="AE60" s="46"/>
      <c r="AF60" s="46"/>
      <c r="AG60" s="46"/>
      <c r="AH60" s="99"/>
      <c r="AI60" s="46"/>
      <c r="AJ60" s="46"/>
      <c r="AK60" s="46"/>
      <c r="AL60" s="46"/>
      <c r="AM60" s="77">
        <v>44284</v>
      </c>
      <c r="AN60" s="46" t="s">
        <v>756</v>
      </c>
      <c r="AO60" s="82">
        <f t="shared" si="8"/>
        <v>6</v>
      </c>
      <c r="AP60" s="46"/>
      <c r="AQ60" s="46" t="s">
        <v>494</v>
      </c>
      <c r="AR60" s="46" t="s">
        <v>484</v>
      </c>
      <c r="AS60" s="46" t="s">
        <v>484</v>
      </c>
      <c r="AT60" s="46">
        <v>9</v>
      </c>
    </row>
    <row r="61" spans="1:46">
      <c r="A61" s="76" t="s">
        <v>594</v>
      </c>
      <c r="B61" s="83" t="s">
        <v>772</v>
      </c>
      <c r="C61" s="83" t="s">
        <v>13</v>
      </c>
      <c r="D61" s="83" t="s">
        <v>162</v>
      </c>
      <c r="E61" s="83" t="s">
        <v>195</v>
      </c>
      <c r="F61" s="83" t="s">
        <v>71</v>
      </c>
      <c r="G61" s="84">
        <v>44086</v>
      </c>
      <c r="H61" s="83">
        <v>200903</v>
      </c>
      <c r="I61" s="82">
        <f ca="1">IF(G61="","",DATEDIF(G61,TODAY(),"Y"))</f>
        <v>1</v>
      </c>
      <c r="J61" s="82">
        <f ca="1">IF(G61="","",DATEDIF(G61,TODAY(),"m"))</f>
        <v>13</v>
      </c>
      <c r="K61" s="92">
        <v>1</v>
      </c>
      <c r="L61" s="84">
        <v>44086</v>
      </c>
      <c r="M61" s="92">
        <v>1</v>
      </c>
      <c r="N61" s="77">
        <f t="shared" si="17"/>
        <v>44450</v>
      </c>
      <c r="O61" s="93" t="s">
        <v>773</v>
      </c>
      <c r="P61" s="89">
        <f t="shared" si="18"/>
        <v>26449</v>
      </c>
      <c r="Q61" s="46">
        <f ca="1" t="shared" si="19"/>
        <v>49</v>
      </c>
      <c r="R61" s="83" t="s">
        <v>535</v>
      </c>
      <c r="S61" s="83" t="s">
        <v>774</v>
      </c>
      <c r="T61" s="94" t="s">
        <v>16</v>
      </c>
      <c r="U61" s="83" t="s">
        <v>775</v>
      </c>
      <c r="V61" s="83"/>
      <c r="W61" s="83" t="s">
        <v>59</v>
      </c>
      <c r="X61" s="83" t="s">
        <v>19</v>
      </c>
      <c r="Y61" s="83" t="s">
        <v>42</v>
      </c>
      <c r="Z61" s="83">
        <v>18310049362</v>
      </c>
      <c r="AA61" s="83"/>
      <c r="AB61" s="83"/>
      <c r="AC61" s="83">
        <v>18813126986</v>
      </c>
      <c r="AD61" s="83" t="s">
        <v>247</v>
      </c>
      <c r="AE61" s="83" t="s">
        <v>412</v>
      </c>
      <c r="AF61" s="46" t="s">
        <v>126</v>
      </c>
      <c r="AG61" s="83" t="s">
        <v>67</v>
      </c>
      <c r="AH61" s="102" t="s">
        <v>127</v>
      </c>
      <c r="AI61" s="83" t="s">
        <v>186</v>
      </c>
      <c r="AJ61" s="47" t="s">
        <v>198</v>
      </c>
      <c r="AK61" s="83" t="s">
        <v>188</v>
      </c>
      <c r="AL61" s="46" t="s">
        <v>129</v>
      </c>
      <c r="AM61" s="77">
        <v>44286</v>
      </c>
      <c r="AN61" s="46" t="s">
        <v>776</v>
      </c>
      <c r="AO61" s="82">
        <f t="shared" si="8"/>
        <v>201</v>
      </c>
      <c r="AP61" s="46"/>
      <c r="AQ61" s="46" t="s">
        <v>494</v>
      </c>
      <c r="AR61" s="46" t="s">
        <v>484</v>
      </c>
      <c r="AS61" s="46" t="s">
        <v>484</v>
      </c>
      <c r="AT61" s="46">
        <v>10</v>
      </c>
    </row>
    <row r="62" spans="1:46">
      <c r="A62" s="76" t="s">
        <v>427</v>
      </c>
      <c r="B62" s="83" t="s">
        <v>777</v>
      </c>
      <c r="C62" s="83" t="s">
        <v>13</v>
      </c>
      <c r="D62" s="83" t="s">
        <v>162</v>
      </c>
      <c r="E62" s="83" t="s">
        <v>195</v>
      </c>
      <c r="F62" s="83" t="s">
        <v>71</v>
      </c>
      <c r="G62" s="84">
        <v>44279</v>
      </c>
      <c r="H62" s="83">
        <v>210307</v>
      </c>
      <c r="I62" s="92">
        <v>0</v>
      </c>
      <c r="J62" s="92">
        <v>0</v>
      </c>
      <c r="K62" s="92">
        <v>1</v>
      </c>
      <c r="L62" s="84">
        <v>44279</v>
      </c>
      <c r="M62" s="92">
        <v>3</v>
      </c>
      <c r="N62" s="77">
        <f t="shared" si="17"/>
        <v>45374</v>
      </c>
      <c r="O62" s="93" t="s">
        <v>778</v>
      </c>
      <c r="P62" s="89">
        <f t="shared" si="18"/>
        <v>25518</v>
      </c>
      <c r="Q62" s="46">
        <f ca="1" t="shared" si="19"/>
        <v>52</v>
      </c>
      <c r="R62" s="83" t="s">
        <v>779</v>
      </c>
      <c r="S62" s="83" t="s">
        <v>780</v>
      </c>
      <c r="T62" s="83" t="s">
        <v>16</v>
      </c>
      <c r="U62" s="83" t="s">
        <v>781</v>
      </c>
      <c r="V62" s="83"/>
      <c r="W62" s="83" t="s">
        <v>66</v>
      </c>
      <c r="X62" s="83" t="s">
        <v>19</v>
      </c>
      <c r="Y62" s="83" t="s">
        <v>42</v>
      </c>
      <c r="Z62" s="83">
        <v>13520691869</v>
      </c>
      <c r="AA62" s="83" t="s">
        <v>782</v>
      </c>
      <c r="AB62" s="83" t="s">
        <v>34</v>
      </c>
      <c r="AC62" s="83">
        <v>13552435065</v>
      </c>
      <c r="AD62" s="83" t="s">
        <v>142</v>
      </c>
      <c r="AE62" s="46" t="s">
        <v>125</v>
      </c>
      <c r="AF62" s="46" t="s">
        <v>126</v>
      </c>
      <c r="AG62" s="83"/>
      <c r="AH62" s="102"/>
      <c r="AI62" s="83" t="s">
        <v>186</v>
      </c>
      <c r="AJ62" s="46" t="s">
        <v>198</v>
      </c>
      <c r="AK62" s="83"/>
      <c r="AL62" s="83"/>
      <c r="AM62" s="77">
        <v>44286</v>
      </c>
      <c r="AN62" s="46" t="s">
        <v>557</v>
      </c>
      <c r="AO62" s="82">
        <f t="shared" si="8"/>
        <v>8</v>
      </c>
      <c r="AP62" s="46"/>
      <c r="AQ62" s="46" t="s">
        <v>494</v>
      </c>
      <c r="AR62" s="46" t="s">
        <v>484</v>
      </c>
      <c r="AS62" s="46" t="s">
        <v>484</v>
      </c>
      <c r="AT62" s="46">
        <v>11</v>
      </c>
    </row>
    <row r="63" spans="1:46">
      <c r="A63" s="76" t="s">
        <v>380</v>
      </c>
      <c r="B63" s="46" t="s">
        <v>783</v>
      </c>
      <c r="C63" s="83" t="s">
        <v>24</v>
      </c>
      <c r="D63" s="83" t="s">
        <v>25</v>
      </c>
      <c r="E63" s="83"/>
      <c r="F63" s="83" t="s">
        <v>48</v>
      </c>
      <c r="G63" s="84">
        <v>44228</v>
      </c>
      <c r="H63" s="83">
        <v>210201</v>
      </c>
      <c r="I63" s="82">
        <f ca="1" t="shared" ref="I63:I71" si="20">IF(G63="","",DATEDIF(G63,TODAY(),"Y"))</f>
        <v>0</v>
      </c>
      <c r="J63" s="82">
        <f ca="1" t="shared" ref="J63:J71" si="21">IF(G63="","",DATEDIF(G63,TODAY(),"m"))</f>
        <v>8</v>
      </c>
      <c r="K63" s="92">
        <v>1</v>
      </c>
      <c r="L63" s="84">
        <v>44228</v>
      </c>
      <c r="M63" s="92">
        <v>3</v>
      </c>
      <c r="N63" s="77">
        <f t="shared" si="17"/>
        <v>45322</v>
      </c>
      <c r="O63" s="93" t="s">
        <v>784</v>
      </c>
      <c r="P63" s="89">
        <f t="shared" si="18"/>
        <v>27756</v>
      </c>
      <c r="Q63" s="46">
        <f ca="1" t="shared" si="19"/>
        <v>46</v>
      </c>
      <c r="R63" s="83" t="s">
        <v>174</v>
      </c>
      <c r="S63" s="83" t="s">
        <v>750</v>
      </c>
      <c r="T63" s="94" t="s">
        <v>16</v>
      </c>
      <c r="U63" s="83" t="s">
        <v>785</v>
      </c>
      <c r="V63" s="83"/>
      <c r="W63" s="83" t="s">
        <v>59</v>
      </c>
      <c r="X63" s="83" t="s">
        <v>19</v>
      </c>
      <c r="Y63" s="83" t="s">
        <v>42</v>
      </c>
      <c r="Z63" s="83">
        <v>13522325908</v>
      </c>
      <c r="AA63" s="83"/>
      <c r="AB63" s="83"/>
      <c r="AC63" s="83">
        <v>15801109241</v>
      </c>
      <c r="AD63" s="83" t="s">
        <v>142</v>
      </c>
      <c r="AE63" s="46" t="s">
        <v>125</v>
      </c>
      <c r="AF63" s="46" t="s">
        <v>126</v>
      </c>
      <c r="AG63" s="83"/>
      <c r="AH63" s="102">
        <v>44256</v>
      </c>
      <c r="AI63" s="83" t="s">
        <v>186</v>
      </c>
      <c r="AJ63" s="46" t="s">
        <v>786</v>
      </c>
      <c r="AK63" s="83"/>
      <c r="AL63" s="46"/>
      <c r="AM63" s="103">
        <v>44292</v>
      </c>
      <c r="AN63" s="46" t="s">
        <v>557</v>
      </c>
      <c r="AO63" s="82">
        <f t="shared" si="8"/>
        <v>65</v>
      </c>
      <c r="AP63" s="46"/>
      <c r="AQ63" s="46" t="s">
        <v>787</v>
      </c>
      <c r="AR63" s="46" t="s">
        <v>484</v>
      </c>
      <c r="AS63" s="46" t="s">
        <v>484</v>
      </c>
      <c r="AT63" s="46">
        <v>12</v>
      </c>
    </row>
    <row r="64" s="72" customFormat="1" spans="1:46">
      <c r="A64" s="76" t="s">
        <v>371</v>
      </c>
      <c r="B64" s="46" t="s">
        <v>788</v>
      </c>
      <c r="C64" s="83" t="s">
        <v>13</v>
      </c>
      <c r="D64" s="83" t="s">
        <v>222</v>
      </c>
      <c r="E64" s="83" t="s">
        <v>195</v>
      </c>
      <c r="F64" s="83" t="s">
        <v>80</v>
      </c>
      <c r="G64" s="84">
        <v>44250</v>
      </c>
      <c r="H64" s="83">
        <v>210204</v>
      </c>
      <c r="I64" s="82">
        <f ca="1" t="shared" si="20"/>
        <v>0</v>
      </c>
      <c r="J64" s="82">
        <f ca="1" t="shared" si="21"/>
        <v>8</v>
      </c>
      <c r="K64" s="92">
        <v>1</v>
      </c>
      <c r="L64" s="84">
        <v>44250</v>
      </c>
      <c r="M64" s="92">
        <v>3</v>
      </c>
      <c r="N64" s="77">
        <f t="shared" si="17"/>
        <v>45344</v>
      </c>
      <c r="O64" s="93" t="s">
        <v>789</v>
      </c>
      <c r="P64" s="89">
        <f t="shared" si="18"/>
        <v>37564</v>
      </c>
      <c r="Q64" s="46">
        <f ca="1" t="shared" si="19"/>
        <v>19</v>
      </c>
      <c r="R64" s="83" t="s">
        <v>174</v>
      </c>
      <c r="S64" s="83" t="s">
        <v>790</v>
      </c>
      <c r="T64" s="94" t="s">
        <v>49</v>
      </c>
      <c r="U64" s="83" t="s">
        <v>791</v>
      </c>
      <c r="V64" s="83"/>
      <c r="W64" s="83" t="s">
        <v>73</v>
      </c>
      <c r="X64" s="83" t="s">
        <v>30</v>
      </c>
      <c r="Y64" s="83" t="s">
        <v>42</v>
      </c>
      <c r="Z64" s="83">
        <v>18830407155</v>
      </c>
      <c r="AA64" s="83"/>
      <c r="AB64" s="83"/>
      <c r="AC64" s="83">
        <v>18232206228</v>
      </c>
      <c r="AD64" s="83" t="s">
        <v>277</v>
      </c>
      <c r="AE64" s="46" t="s">
        <v>386</v>
      </c>
      <c r="AF64" s="46" t="s">
        <v>126</v>
      </c>
      <c r="AG64" s="83" t="s">
        <v>67</v>
      </c>
      <c r="AH64" s="102" t="s">
        <v>127</v>
      </c>
      <c r="AI64" s="83" t="s">
        <v>186</v>
      </c>
      <c r="AJ64" s="46" t="s">
        <v>127</v>
      </c>
      <c r="AK64" s="83" t="s">
        <v>127</v>
      </c>
      <c r="AL64" s="46" t="s">
        <v>129</v>
      </c>
      <c r="AM64" s="103">
        <v>44338</v>
      </c>
      <c r="AN64" s="46" t="s">
        <v>557</v>
      </c>
      <c r="AO64" s="82">
        <f t="shared" si="8"/>
        <v>89</v>
      </c>
      <c r="AP64" s="46"/>
      <c r="AQ64" s="46" t="s">
        <v>494</v>
      </c>
      <c r="AR64" s="46" t="s">
        <v>484</v>
      </c>
      <c r="AS64" s="47" t="s">
        <v>484</v>
      </c>
      <c r="AT64" s="46">
        <v>13</v>
      </c>
    </row>
    <row r="65" s="70" customFormat="1" spans="1:46">
      <c r="A65" s="76" t="s">
        <v>442</v>
      </c>
      <c r="B65" s="46" t="s">
        <v>792</v>
      </c>
      <c r="C65" s="46" t="s">
        <v>24</v>
      </c>
      <c r="D65" s="46" t="s">
        <v>63</v>
      </c>
      <c r="E65" s="46"/>
      <c r="F65" s="46" t="s">
        <v>71</v>
      </c>
      <c r="G65" s="77">
        <v>44328</v>
      </c>
      <c r="H65" s="46">
        <v>210503</v>
      </c>
      <c r="I65" s="82">
        <f ca="1" t="shared" si="20"/>
        <v>0</v>
      </c>
      <c r="J65" s="82">
        <f ca="1" t="shared" si="21"/>
        <v>5</v>
      </c>
      <c r="K65" s="82">
        <v>1</v>
      </c>
      <c r="L65" s="77">
        <v>44328</v>
      </c>
      <c r="M65" s="82">
        <v>3</v>
      </c>
      <c r="N65" s="112">
        <f t="shared" si="17"/>
        <v>45423</v>
      </c>
      <c r="O65" s="76" t="s">
        <v>793</v>
      </c>
      <c r="P65" s="113">
        <f t="shared" si="18"/>
        <v>31015</v>
      </c>
      <c r="Q65" s="122">
        <f ca="1" t="shared" si="19"/>
        <v>37</v>
      </c>
      <c r="R65" s="46" t="s">
        <v>320</v>
      </c>
      <c r="S65" s="46" t="s">
        <v>794</v>
      </c>
      <c r="T65" s="46" t="s">
        <v>16</v>
      </c>
      <c r="U65" s="46" t="s">
        <v>795</v>
      </c>
      <c r="V65" s="46" t="s">
        <v>39</v>
      </c>
      <c r="W65" s="46" t="s">
        <v>51</v>
      </c>
      <c r="X65" s="46" t="s">
        <v>41</v>
      </c>
      <c r="Y65" s="46" t="s">
        <v>42</v>
      </c>
      <c r="Z65" s="46">
        <v>13426190398</v>
      </c>
      <c r="AA65" s="46" t="s">
        <v>796</v>
      </c>
      <c r="AB65" s="46" t="s">
        <v>22</v>
      </c>
      <c r="AC65" s="46">
        <v>13661184331</v>
      </c>
      <c r="AD65" s="46" t="s">
        <v>142</v>
      </c>
      <c r="AE65" s="46" t="s">
        <v>125</v>
      </c>
      <c r="AF65" s="46" t="s">
        <v>126</v>
      </c>
      <c r="AG65" s="46" t="s">
        <v>67</v>
      </c>
      <c r="AH65" s="99"/>
      <c r="AI65" s="46" t="s">
        <v>186</v>
      </c>
      <c r="AJ65" s="46"/>
      <c r="AK65" s="46" t="s">
        <v>797</v>
      </c>
      <c r="AL65" s="46" t="s">
        <v>129</v>
      </c>
      <c r="AM65" s="103">
        <v>44329</v>
      </c>
      <c r="AN65" s="46" t="s">
        <v>557</v>
      </c>
      <c r="AO65" s="82">
        <f t="shared" si="8"/>
        <v>2</v>
      </c>
      <c r="AP65" s="46"/>
      <c r="AQ65" s="46" t="s">
        <v>494</v>
      </c>
      <c r="AR65" s="46" t="s">
        <v>484</v>
      </c>
      <c r="AS65" s="47" t="s">
        <v>484</v>
      </c>
      <c r="AT65" s="46">
        <v>14</v>
      </c>
    </row>
    <row r="66" s="70" customFormat="1" spans="1:46">
      <c r="A66" s="76" t="s">
        <v>448</v>
      </c>
      <c r="B66" s="46" t="s">
        <v>798</v>
      </c>
      <c r="C66" s="46" t="s">
        <v>13</v>
      </c>
      <c r="D66" s="46" t="s">
        <v>162</v>
      </c>
      <c r="E66" s="46" t="s">
        <v>214</v>
      </c>
      <c r="F66" s="46" t="s">
        <v>64</v>
      </c>
      <c r="G66" s="77">
        <v>44328</v>
      </c>
      <c r="H66" s="46">
        <v>210504</v>
      </c>
      <c r="I66" s="82">
        <f ca="1" t="shared" si="20"/>
        <v>0</v>
      </c>
      <c r="J66" s="82">
        <f ca="1" t="shared" si="21"/>
        <v>5</v>
      </c>
      <c r="K66" s="82">
        <v>1</v>
      </c>
      <c r="L66" s="77">
        <v>44328</v>
      </c>
      <c r="M66" s="82">
        <v>3</v>
      </c>
      <c r="N66" s="112">
        <f t="shared" si="17"/>
        <v>45423</v>
      </c>
      <c r="O66" s="76" t="s">
        <v>799</v>
      </c>
      <c r="P66" s="113">
        <f t="shared" si="18"/>
        <v>25117</v>
      </c>
      <c r="Q66" s="122">
        <f ca="1" t="shared" si="19"/>
        <v>53</v>
      </c>
      <c r="R66" s="46" t="s">
        <v>320</v>
      </c>
      <c r="S66" s="46" t="s">
        <v>800</v>
      </c>
      <c r="T66" s="46" t="s">
        <v>16</v>
      </c>
      <c r="U66" s="46" t="s">
        <v>801</v>
      </c>
      <c r="V66" s="46" t="s">
        <v>802</v>
      </c>
      <c r="W66" s="46" t="s">
        <v>51</v>
      </c>
      <c r="X66" s="46" t="s">
        <v>19</v>
      </c>
      <c r="Y66" s="46" t="s">
        <v>42</v>
      </c>
      <c r="Z66" s="46">
        <v>18511963725</v>
      </c>
      <c r="AA66" s="46" t="s">
        <v>803</v>
      </c>
      <c r="AB66" s="46" t="s">
        <v>34</v>
      </c>
      <c r="AC66" s="46">
        <v>13691388361</v>
      </c>
      <c r="AD66" s="46" t="s">
        <v>142</v>
      </c>
      <c r="AE66" s="46" t="s">
        <v>169</v>
      </c>
      <c r="AF66" s="46" t="s">
        <v>126</v>
      </c>
      <c r="AG66" s="46" t="s">
        <v>170</v>
      </c>
      <c r="AH66" s="99"/>
      <c r="AI66" s="46" t="s">
        <v>186</v>
      </c>
      <c r="AJ66" s="46" t="s">
        <v>804</v>
      </c>
      <c r="AK66" s="46" t="s">
        <v>226</v>
      </c>
      <c r="AL66" s="46" t="s">
        <v>129</v>
      </c>
      <c r="AM66" s="103">
        <v>44333</v>
      </c>
      <c r="AN66" s="46" t="s">
        <v>692</v>
      </c>
      <c r="AO66" s="82">
        <f t="shared" si="8"/>
        <v>6</v>
      </c>
      <c r="AP66" s="46"/>
      <c r="AQ66" s="46" t="s">
        <v>494</v>
      </c>
      <c r="AR66" s="46" t="s">
        <v>484</v>
      </c>
      <c r="AS66" s="47" t="s">
        <v>484</v>
      </c>
      <c r="AT66" s="46">
        <v>15</v>
      </c>
    </row>
    <row r="67" s="73" customFormat="1" spans="1:46">
      <c r="A67" s="76" t="s">
        <v>363</v>
      </c>
      <c r="B67" s="46" t="s">
        <v>805</v>
      </c>
      <c r="C67" s="83" t="s">
        <v>13</v>
      </c>
      <c r="D67" s="83" t="s">
        <v>75</v>
      </c>
      <c r="E67" s="83"/>
      <c r="F67" s="83" t="s">
        <v>48</v>
      </c>
      <c r="G67" s="84">
        <v>44209</v>
      </c>
      <c r="H67" s="83">
        <v>210103</v>
      </c>
      <c r="I67" s="82">
        <f ca="1" t="shared" si="20"/>
        <v>0</v>
      </c>
      <c r="J67" s="82">
        <f ca="1" t="shared" si="21"/>
        <v>9</v>
      </c>
      <c r="K67" s="92">
        <v>1</v>
      </c>
      <c r="L67" s="84">
        <v>44209</v>
      </c>
      <c r="M67" s="92">
        <v>3</v>
      </c>
      <c r="N67" s="77">
        <f t="shared" si="17"/>
        <v>45303</v>
      </c>
      <c r="O67" s="93" t="s">
        <v>806</v>
      </c>
      <c r="P67" s="89">
        <f t="shared" si="18"/>
        <v>29135</v>
      </c>
      <c r="Q67" s="46">
        <f ca="1" t="shared" si="19"/>
        <v>42</v>
      </c>
      <c r="R67" s="83" t="s">
        <v>174</v>
      </c>
      <c r="S67" s="83" t="s">
        <v>790</v>
      </c>
      <c r="T67" s="123" t="s">
        <v>16</v>
      </c>
      <c r="U67" s="124" t="s">
        <v>807</v>
      </c>
      <c r="V67" s="83" t="s">
        <v>81</v>
      </c>
      <c r="W67" s="83" t="s">
        <v>40</v>
      </c>
      <c r="X67" s="83" t="s">
        <v>19</v>
      </c>
      <c r="Y67" s="83" t="s">
        <v>42</v>
      </c>
      <c r="Z67" s="83">
        <v>13811659419</v>
      </c>
      <c r="AA67" s="83"/>
      <c r="AB67" s="83"/>
      <c r="AC67" s="83">
        <v>13810692790</v>
      </c>
      <c r="AD67" s="83" t="s">
        <v>142</v>
      </c>
      <c r="AE67" s="122" t="s">
        <v>125</v>
      </c>
      <c r="AF67" s="122" t="s">
        <v>126</v>
      </c>
      <c r="AG67" s="124" t="s">
        <v>21</v>
      </c>
      <c r="AH67" s="126">
        <v>44197</v>
      </c>
      <c r="AI67" s="124" t="s">
        <v>186</v>
      </c>
      <c r="AJ67" s="122" t="s">
        <v>808</v>
      </c>
      <c r="AK67" s="124" t="s">
        <v>152</v>
      </c>
      <c r="AL67" s="46" t="s">
        <v>129</v>
      </c>
      <c r="AM67" s="103">
        <v>44336</v>
      </c>
      <c r="AN67" s="46" t="s">
        <v>692</v>
      </c>
      <c r="AO67" s="82">
        <f t="shared" ref="AO67:AO86" si="22">AM67-G67+1</f>
        <v>128</v>
      </c>
      <c r="AP67" s="83"/>
      <c r="AQ67" s="109"/>
      <c r="AR67" s="46" t="s">
        <v>484</v>
      </c>
      <c r="AS67" s="46" t="s">
        <v>484</v>
      </c>
      <c r="AT67" s="46">
        <v>16</v>
      </c>
    </row>
    <row r="68" s="73" customFormat="1" spans="1:46">
      <c r="A68" s="76" t="s">
        <v>371</v>
      </c>
      <c r="B68" s="46" t="s">
        <v>809</v>
      </c>
      <c r="C68" s="83" t="s">
        <v>13</v>
      </c>
      <c r="D68" s="83" t="s">
        <v>162</v>
      </c>
      <c r="E68" s="83" t="s">
        <v>195</v>
      </c>
      <c r="F68" s="83" t="s">
        <v>71</v>
      </c>
      <c r="G68" s="84">
        <v>44266</v>
      </c>
      <c r="H68" s="83">
        <v>210305</v>
      </c>
      <c r="I68" s="82">
        <f ca="1" t="shared" si="20"/>
        <v>0</v>
      </c>
      <c r="J68" s="82">
        <f ca="1" t="shared" si="21"/>
        <v>7</v>
      </c>
      <c r="K68" s="92">
        <v>1</v>
      </c>
      <c r="L68" s="84">
        <v>44266</v>
      </c>
      <c r="M68" s="92">
        <v>3</v>
      </c>
      <c r="N68" s="77">
        <f t="shared" si="17"/>
        <v>45361</v>
      </c>
      <c r="O68" s="93" t="s">
        <v>810</v>
      </c>
      <c r="P68" s="89">
        <f t="shared" si="18"/>
        <v>25831</v>
      </c>
      <c r="Q68" s="46">
        <f ca="1" t="shared" si="19"/>
        <v>51</v>
      </c>
      <c r="R68" s="83" t="s">
        <v>581</v>
      </c>
      <c r="S68" s="83" t="s">
        <v>811</v>
      </c>
      <c r="T68" s="83" t="s">
        <v>16</v>
      </c>
      <c r="U68" s="83" t="s">
        <v>812</v>
      </c>
      <c r="V68" s="83"/>
      <c r="W68" s="83" t="s">
        <v>59</v>
      </c>
      <c r="X68" s="83" t="s">
        <v>19</v>
      </c>
      <c r="Y68" s="83" t="s">
        <v>42</v>
      </c>
      <c r="Z68" s="83">
        <v>18800174315</v>
      </c>
      <c r="AA68" s="83" t="s">
        <v>813</v>
      </c>
      <c r="AB68" s="83" t="s">
        <v>34</v>
      </c>
      <c r="AC68" s="83">
        <v>13681433623</v>
      </c>
      <c r="AD68" s="83" t="s">
        <v>142</v>
      </c>
      <c r="AE68" s="46" t="s">
        <v>169</v>
      </c>
      <c r="AF68" s="46" t="s">
        <v>126</v>
      </c>
      <c r="AG68" s="46" t="s">
        <v>170</v>
      </c>
      <c r="AH68" s="102">
        <v>44287</v>
      </c>
      <c r="AI68" s="83" t="s">
        <v>186</v>
      </c>
      <c r="AJ68" s="46" t="s">
        <v>814</v>
      </c>
      <c r="AK68" s="83" t="s">
        <v>127</v>
      </c>
      <c r="AL68" s="46" t="s">
        <v>129</v>
      </c>
      <c r="AM68" s="103">
        <v>44341</v>
      </c>
      <c r="AN68" s="46" t="s">
        <v>692</v>
      </c>
      <c r="AO68" s="82">
        <f t="shared" si="22"/>
        <v>76</v>
      </c>
      <c r="AP68" s="83"/>
      <c r="AQ68" s="83" t="s">
        <v>494</v>
      </c>
      <c r="AR68" s="46" t="s">
        <v>484</v>
      </c>
      <c r="AS68" s="46" t="s">
        <v>484</v>
      </c>
      <c r="AT68" s="46">
        <v>17</v>
      </c>
    </row>
    <row r="69" spans="1:46">
      <c r="A69" s="76" t="s">
        <v>311</v>
      </c>
      <c r="B69" s="46" t="s">
        <v>815</v>
      </c>
      <c r="C69" s="46" t="s">
        <v>13</v>
      </c>
      <c r="D69" s="46" t="s">
        <v>222</v>
      </c>
      <c r="E69" s="46" t="s">
        <v>214</v>
      </c>
      <c r="F69" s="46" t="s">
        <v>71</v>
      </c>
      <c r="G69" s="77">
        <v>43998</v>
      </c>
      <c r="H69" s="46">
        <v>200607</v>
      </c>
      <c r="I69" s="82">
        <f ca="1" t="shared" si="20"/>
        <v>1</v>
      </c>
      <c r="J69" s="82">
        <f ca="1" t="shared" si="21"/>
        <v>16</v>
      </c>
      <c r="K69" s="82">
        <v>1</v>
      </c>
      <c r="L69" s="77">
        <f>G69</f>
        <v>43998</v>
      </c>
      <c r="M69" s="82">
        <v>1</v>
      </c>
      <c r="N69" s="77">
        <f t="shared" si="17"/>
        <v>44362</v>
      </c>
      <c r="O69" s="76" t="s">
        <v>816</v>
      </c>
      <c r="P69" s="89">
        <f t="shared" si="18"/>
        <v>37013</v>
      </c>
      <c r="Q69" s="46">
        <f ca="1" t="shared" si="19"/>
        <v>20</v>
      </c>
      <c r="R69" s="46" t="s">
        <v>165</v>
      </c>
      <c r="S69" s="46" t="s">
        <v>817</v>
      </c>
      <c r="T69" s="46" t="s">
        <v>16</v>
      </c>
      <c r="U69" s="46"/>
      <c r="V69" s="46"/>
      <c r="W69" s="46" t="s">
        <v>59</v>
      </c>
      <c r="X69" s="46" t="s">
        <v>30</v>
      </c>
      <c r="Y69" s="46" t="s">
        <v>42</v>
      </c>
      <c r="Z69" s="46">
        <v>18638579624</v>
      </c>
      <c r="AA69" s="46"/>
      <c r="AB69" s="46"/>
      <c r="AC69" s="46"/>
      <c r="AD69" s="46" t="s">
        <v>277</v>
      </c>
      <c r="AE69" s="46" t="s">
        <v>386</v>
      </c>
      <c r="AF69" s="46" t="s">
        <v>126</v>
      </c>
      <c r="AG69" s="46" t="s">
        <v>67</v>
      </c>
      <c r="AH69" s="99" t="s">
        <v>127</v>
      </c>
      <c r="AI69" s="46" t="s">
        <v>186</v>
      </c>
      <c r="AJ69" s="46" t="s">
        <v>127</v>
      </c>
      <c r="AK69" s="46" t="s">
        <v>127</v>
      </c>
      <c r="AL69" s="46" t="s">
        <v>129</v>
      </c>
      <c r="AM69" s="103">
        <v>44347</v>
      </c>
      <c r="AN69" s="46" t="s">
        <v>557</v>
      </c>
      <c r="AO69" s="82">
        <f t="shared" si="22"/>
        <v>350</v>
      </c>
      <c r="AP69" s="46"/>
      <c r="AQ69" s="109"/>
      <c r="AR69" s="46" t="s">
        <v>484</v>
      </c>
      <c r="AS69" s="46" t="s">
        <v>484</v>
      </c>
      <c r="AT69" s="46">
        <v>18</v>
      </c>
    </row>
    <row r="70" spans="1:46">
      <c r="A70" s="76" t="s">
        <v>414</v>
      </c>
      <c r="B70" s="46" t="s">
        <v>818</v>
      </c>
      <c r="C70" s="106" t="s">
        <v>13</v>
      </c>
      <c r="D70" s="106" t="s">
        <v>162</v>
      </c>
      <c r="E70" s="106" t="s">
        <v>819</v>
      </c>
      <c r="F70" s="106" t="s">
        <v>71</v>
      </c>
      <c r="G70" s="107">
        <v>44326</v>
      </c>
      <c r="H70" s="106">
        <v>210505</v>
      </c>
      <c r="I70" s="114">
        <f ca="1" t="shared" si="20"/>
        <v>0</v>
      </c>
      <c r="J70" s="114">
        <f ca="1" t="shared" si="21"/>
        <v>5</v>
      </c>
      <c r="K70" s="114">
        <v>1</v>
      </c>
      <c r="L70" s="107">
        <f>G70</f>
        <v>44326</v>
      </c>
      <c r="M70" s="114">
        <v>3</v>
      </c>
      <c r="N70" s="107">
        <f t="shared" si="17"/>
        <v>45421</v>
      </c>
      <c r="O70" s="115" t="s">
        <v>820</v>
      </c>
      <c r="P70" s="116">
        <f t="shared" si="18"/>
        <v>33662</v>
      </c>
      <c r="Q70" s="106">
        <f ca="1" t="shared" si="19"/>
        <v>29</v>
      </c>
      <c r="R70" s="106" t="s">
        <v>821</v>
      </c>
      <c r="S70" s="106" t="s">
        <v>822</v>
      </c>
      <c r="T70" s="106" t="s">
        <v>16</v>
      </c>
      <c r="U70" s="106"/>
      <c r="V70" s="106"/>
      <c r="W70" s="106"/>
      <c r="X70" s="106" t="s">
        <v>19</v>
      </c>
      <c r="Y70" s="106" t="s">
        <v>42</v>
      </c>
      <c r="Z70" s="106">
        <v>17694901704</v>
      </c>
      <c r="AA70" s="106" t="s">
        <v>823</v>
      </c>
      <c r="AB70" s="106" t="s">
        <v>34</v>
      </c>
      <c r="AC70" s="106">
        <v>18526209414</v>
      </c>
      <c r="AD70" s="106" t="s">
        <v>247</v>
      </c>
      <c r="AE70" s="106" t="s">
        <v>412</v>
      </c>
      <c r="AF70" s="106" t="s">
        <v>824</v>
      </c>
      <c r="AG70" s="106" t="s">
        <v>127</v>
      </c>
      <c r="AH70" s="127" t="s">
        <v>127</v>
      </c>
      <c r="AI70" s="106" t="s">
        <v>186</v>
      </c>
      <c r="AJ70" s="106"/>
      <c r="AK70" s="106" t="s">
        <v>127</v>
      </c>
      <c r="AL70" s="106" t="s">
        <v>129</v>
      </c>
      <c r="AM70" s="103">
        <v>44347</v>
      </c>
      <c r="AN70" s="46" t="s">
        <v>825</v>
      </c>
      <c r="AO70" s="82">
        <f t="shared" si="22"/>
        <v>22</v>
      </c>
      <c r="AP70" s="46"/>
      <c r="AQ70" s="83" t="s">
        <v>494</v>
      </c>
      <c r="AR70" s="46" t="s">
        <v>484</v>
      </c>
      <c r="AS70" s="46" t="s">
        <v>484</v>
      </c>
      <c r="AT70" s="46">
        <v>19</v>
      </c>
    </row>
    <row r="71" spans="1:46">
      <c r="A71" s="76" t="s">
        <v>421</v>
      </c>
      <c r="B71" s="46" t="s">
        <v>826</v>
      </c>
      <c r="C71" s="106" t="s">
        <v>13</v>
      </c>
      <c r="D71" s="106" t="s">
        <v>162</v>
      </c>
      <c r="E71" s="106" t="s">
        <v>819</v>
      </c>
      <c r="F71" s="106" t="s">
        <v>71</v>
      </c>
      <c r="G71" s="107">
        <v>44333</v>
      </c>
      <c r="H71" s="106">
        <v>210506</v>
      </c>
      <c r="I71" s="114">
        <f ca="1" t="shared" si="20"/>
        <v>0</v>
      </c>
      <c r="J71" s="114">
        <f ca="1" t="shared" si="21"/>
        <v>5</v>
      </c>
      <c r="K71" s="114">
        <v>1</v>
      </c>
      <c r="L71" s="107">
        <v>44333</v>
      </c>
      <c r="M71" s="114">
        <v>3</v>
      </c>
      <c r="N71" s="107">
        <f t="shared" si="17"/>
        <v>45428</v>
      </c>
      <c r="O71" s="115" t="s">
        <v>827</v>
      </c>
      <c r="P71" s="116">
        <f t="shared" si="18"/>
        <v>31898</v>
      </c>
      <c r="Q71" s="106">
        <f ca="1" t="shared" si="19"/>
        <v>34</v>
      </c>
      <c r="R71" s="106" t="s">
        <v>535</v>
      </c>
      <c r="S71" s="106"/>
      <c r="T71" s="106"/>
      <c r="U71" s="106"/>
      <c r="V71" s="106"/>
      <c r="W71" s="106"/>
      <c r="X71" s="106"/>
      <c r="Y71" s="106"/>
      <c r="Z71" s="106"/>
      <c r="AA71" s="106"/>
      <c r="AB71" s="106"/>
      <c r="AC71" s="106"/>
      <c r="AD71" s="106"/>
      <c r="AE71" s="106"/>
      <c r="AF71" s="106"/>
      <c r="AG71" s="106"/>
      <c r="AH71" s="127"/>
      <c r="AI71" s="106"/>
      <c r="AJ71" s="106"/>
      <c r="AK71" s="106"/>
      <c r="AL71" s="106" t="s">
        <v>129</v>
      </c>
      <c r="AM71" s="103">
        <v>44347</v>
      </c>
      <c r="AN71" s="46" t="s">
        <v>825</v>
      </c>
      <c r="AO71" s="82">
        <f t="shared" si="22"/>
        <v>15</v>
      </c>
      <c r="AP71" s="46"/>
      <c r="AQ71" s="83" t="s">
        <v>494</v>
      </c>
      <c r="AR71" s="46" t="s">
        <v>484</v>
      </c>
      <c r="AS71" s="46" t="s">
        <v>484</v>
      </c>
      <c r="AT71" s="46">
        <v>20</v>
      </c>
    </row>
    <row r="72" spans="1:46">
      <c r="A72" s="76" t="s">
        <v>427</v>
      </c>
      <c r="B72" s="46" t="s">
        <v>828</v>
      </c>
      <c r="C72" s="46" t="s">
        <v>24</v>
      </c>
      <c r="D72" s="46" t="s">
        <v>63</v>
      </c>
      <c r="E72" s="46"/>
      <c r="F72" s="46" t="s">
        <v>71</v>
      </c>
      <c r="G72" s="77">
        <v>44334</v>
      </c>
      <c r="H72" s="46">
        <v>210508</v>
      </c>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103">
        <v>44335</v>
      </c>
      <c r="AN72" s="46" t="s">
        <v>829</v>
      </c>
      <c r="AO72" s="82">
        <f t="shared" si="22"/>
        <v>2</v>
      </c>
      <c r="AP72" s="46"/>
      <c r="AQ72" s="83" t="s">
        <v>494</v>
      </c>
      <c r="AR72" s="46" t="s">
        <v>484</v>
      </c>
      <c r="AS72" s="46" t="s">
        <v>484</v>
      </c>
      <c r="AT72" s="46">
        <v>21</v>
      </c>
    </row>
    <row r="73" spans="1:46">
      <c r="A73" s="76" t="s">
        <v>396</v>
      </c>
      <c r="B73" s="46" t="s">
        <v>830</v>
      </c>
      <c r="C73" s="106" t="s">
        <v>13</v>
      </c>
      <c r="D73" s="106" t="s">
        <v>70</v>
      </c>
      <c r="E73" s="106"/>
      <c r="F73" s="106" t="s">
        <v>80</v>
      </c>
      <c r="G73" s="107">
        <v>44322</v>
      </c>
      <c r="H73" s="108">
        <v>210501</v>
      </c>
      <c r="I73" s="114">
        <f ca="1">IF(G73="","",DATEDIF(G73,TODAY(),"Y"))</f>
        <v>0</v>
      </c>
      <c r="J73" s="114">
        <f ca="1">IF(G73="","",DATEDIF(G73,TODAY(),"m"))</f>
        <v>5</v>
      </c>
      <c r="K73" s="114">
        <v>1</v>
      </c>
      <c r="L73" s="107">
        <v>44322</v>
      </c>
      <c r="M73" s="117">
        <v>3</v>
      </c>
      <c r="N73" s="118">
        <f t="shared" ref="N73:N79" si="23">IFERROR(IF(M73="无固定期限","",DATE(YEAR(L73)+M73,MONTH(L73),DAY(L73)-1)),"")</f>
        <v>45417</v>
      </c>
      <c r="O73" s="115" t="s">
        <v>831</v>
      </c>
      <c r="P73" s="119">
        <f t="shared" ref="P73:P79" si="24">IF(O73="","",VALUE(MID(O73,7,4)&amp;"/"&amp;MID(O73,11,2)&amp;"/"&amp;MID(O73,13,2)))</f>
        <v>36655</v>
      </c>
      <c r="Q73" s="125">
        <f ca="1" t="shared" ref="Q73:Q79" si="25">IF(O73="","",YEAR(TODAY())-MID(O73,7,4))</f>
        <v>21</v>
      </c>
      <c r="R73" s="106" t="s">
        <v>320</v>
      </c>
      <c r="S73" s="106" t="s">
        <v>832</v>
      </c>
      <c r="T73" s="106" t="s">
        <v>16</v>
      </c>
      <c r="U73" s="106" t="s">
        <v>833</v>
      </c>
      <c r="V73" s="106" t="s">
        <v>17</v>
      </c>
      <c r="W73" s="106" t="s">
        <v>40</v>
      </c>
      <c r="X73" s="106" t="s">
        <v>30</v>
      </c>
      <c r="Y73" s="106" t="s">
        <v>42</v>
      </c>
      <c r="Z73" s="106">
        <v>15210853358</v>
      </c>
      <c r="AA73" s="106" t="s">
        <v>834</v>
      </c>
      <c r="AB73" s="106" t="s">
        <v>22</v>
      </c>
      <c r="AC73" s="106">
        <v>15210141809</v>
      </c>
      <c r="AD73" s="106" t="s">
        <v>835</v>
      </c>
      <c r="AE73" s="106" t="s">
        <v>836</v>
      </c>
      <c r="AF73" s="106" t="s">
        <v>21</v>
      </c>
      <c r="AG73" s="106" t="s">
        <v>837</v>
      </c>
      <c r="AH73" s="127" t="s">
        <v>127</v>
      </c>
      <c r="AI73" s="106" t="s">
        <v>186</v>
      </c>
      <c r="AJ73" s="106" t="s">
        <v>127</v>
      </c>
      <c r="AK73" s="106" t="s">
        <v>127</v>
      </c>
      <c r="AL73" s="106" t="s">
        <v>129</v>
      </c>
      <c r="AM73" s="103">
        <v>44346</v>
      </c>
      <c r="AN73" s="46" t="s">
        <v>838</v>
      </c>
      <c r="AO73" s="82">
        <f t="shared" si="22"/>
        <v>25</v>
      </c>
      <c r="AP73" s="46"/>
      <c r="AQ73" s="83" t="s">
        <v>494</v>
      </c>
      <c r="AR73" s="46" t="s">
        <v>484</v>
      </c>
      <c r="AS73" s="46" t="s">
        <v>484</v>
      </c>
      <c r="AT73" s="46">
        <v>22</v>
      </c>
    </row>
    <row r="74" s="73" customFormat="1" spans="1:46">
      <c r="A74" s="76" t="s">
        <v>421</v>
      </c>
      <c r="B74" s="109" t="s">
        <v>839</v>
      </c>
      <c r="C74" s="83" t="s">
        <v>13</v>
      </c>
      <c r="D74" s="83" t="s">
        <v>222</v>
      </c>
      <c r="E74" s="83"/>
      <c r="F74" s="83" t="s">
        <v>80</v>
      </c>
      <c r="G74" s="84">
        <v>44355</v>
      </c>
      <c r="H74" s="110" t="s">
        <v>840</v>
      </c>
      <c r="I74" s="117">
        <f ca="1">IF(G74="","",DATEDIF(G74,TODAY(),"Y"))</f>
        <v>0</v>
      </c>
      <c r="J74" s="117">
        <f ca="1">IF(G74="","",DATEDIF(G74,TODAY(),"m"))</f>
        <v>4</v>
      </c>
      <c r="K74" s="117">
        <v>1</v>
      </c>
      <c r="L74" s="118">
        <v>44355</v>
      </c>
      <c r="M74" s="114">
        <v>3</v>
      </c>
      <c r="N74" s="118">
        <f t="shared" si="23"/>
        <v>45450</v>
      </c>
      <c r="O74" s="120" t="s">
        <v>841</v>
      </c>
      <c r="P74" s="119">
        <f t="shared" si="24"/>
        <v>30074</v>
      </c>
      <c r="Q74" s="106">
        <f ca="1" t="shared" si="25"/>
        <v>39</v>
      </c>
      <c r="R74" s="106" t="s">
        <v>320</v>
      </c>
      <c r="S74" s="106" t="s">
        <v>842</v>
      </c>
      <c r="T74" s="106" t="s">
        <v>16</v>
      </c>
      <c r="U74" s="106" t="s">
        <v>843</v>
      </c>
      <c r="V74" s="106" t="s">
        <v>28</v>
      </c>
      <c r="W74" s="106" t="s">
        <v>51</v>
      </c>
      <c r="X74" s="106" t="s">
        <v>19</v>
      </c>
      <c r="Y74" s="106" t="s">
        <v>42</v>
      </c>
      <c r="Z74" s="106">
        <v>18210606635</v>
      </c>
      <c r="AA74" s="106" t="s">
        <v>844</v>
      </c>
      <c r="AB74" s="106" t="s">
        <v>34</v>
      </c>
      <c r="AC74" s="106">
        <v>15030451815</v>
      </c>
      <c r="AD74" s="106" t="s">
        <v>277</v>
      </c>
      <c r="AE74" s="106" t="s">
        <v>386</v>
      </c>
      <c r="AF74" s="106" t="s">
        <v>126</v>
      </c>
      <c r="AG74" s="106" t="s">
        <v>21</v>
      </c>
      <c r="AH74" s="128" t="s">
        <v>127</v>
      </c>
      <c r="AI74" s="106" t="s">
        <v>186</v>
      </c>
      <c r="AJ74" s="106" t="s">
        <v>845</v>
      </c>
      <c r="AK74" s="129"/>
      <c r="AL74" s="125" t="s">
        <v>129</v>
      </c>
      <c r="AM74" s="107">
        <v>44368</v>
      </c>
      <c r="AN74" s="130" t="s">
        <v>846</v>
      </c>
      <c r="AO74" s="82">
        <f t="shared" si="22"/>
        <v>14</v>
      </c>
      <c r="AP74" s="83"/>
      <c r="AQ74" s="83" t="s">
        <v>494</v>
      </c>
      <c r="AR74" s="46" t="s">
        <v>484</v>
      </c>
      <c r="AS74" s="46" t="s">
        <v>484</v>
      </c>
      <c r="AT74" s="46">
        <v>23</v>
      </c>
    </row>
    <row r="75" s="73" customFormat="1" spans="1:46">
      <c r="A75" s="76" t="s">
        <v>427</v>
      </c>
      <c r="B75" s="109" t="s">
        <v>847</v>
      </c>
      <c r="C75" s="83" t="s">
        <v>13</v>
      </c>
      <c r="D75" s="83" t="s">
        <v>162</v>
      </c>
      <c r="E75" s="83" t="s">
        <v>195</v>
      </c>
      <c r="F75" s="83" t="s">
        <v>71</v>
      </c>
      <c r="G75" s="84">
        <v>44368</v>
      </c>
      <c r="H75" s="83">
        <v>210602</v>
      </c>
      <c r="I75" s="114">
        <v>0</v>
      </c>
      <c r="J75" s="114">
        <v>0</v>
      </c>
      <c r="K75" s="114">
        <v>1</v>
      </c>
      <c r="L75" s="107">
        <v>44364</v>
      </c>
      <c r="M75" s="114">
        <v>3</v>
      </c>
      <c r="N75" s="118">
        <f t="shared" si="23"/>
        <v>45459</v>
      </c>
      <c r="O75" s="115" t="s">
        <v>848</v>
      </c>
      <c r="P75" s="119">
        <f t="shared" si="24"/>
        <v>29282</v>
      </c>
      <c r="Q75" s="106">
        <f ca="1" t="shared" si="25"/>
        <v>41</v>
      </c>
      <c r="R75" s="106" t="s">
        <v>165</v>
      </c>
      <c r="S75" s="106" t="s">
        <v>849</v>
      </c>
      <c r="T75" s="106" t="s">
        <v>16</v>
      </c>
      <c r="U75" s="106"/>
      <c r="V75" s="106"/>
      <c r="W75" s="106"/>
      <c r="X75" s="106"/>
      <c r="Y75" s="106"/>
      <c r="Z75" s="106"/>
      <c r="AA75" s="106"/>
      <c r="AB75" s="106"/>
      <c r="AC75" s="106"/>
      <c r="AD75" s="106"/>
      <c r="AE75" s="106"/>
      <c r="AF75" s="106"/>
      <c r="AG75" s="106"/>
      <c r="AH75" s="99"/>
      <c r="AI75" s="106"/>
      <c r="AJ75" s="106"/>
      <c r="AK75" s="131"/>
      <c r="AL75" s="106"/>
      <c r="AM75" s="107">
        <v>44369</v>
      </c>
      <c r="AN75" s="83" t="s">
        <v>557</v>
      </c>
      <c r="AO75" s="82">
        <f t="shared" si="22"/>
        <v>2</v>
      </c>
      <c r="AP75" s="83"/>
      <c r="AQ75" s="83" t="s">
        <v>494</v>
      </c>
      <c r="AR75" s="46" t="s">
        <v>484</v>
      </c>
      <c r="AS75" s="46" t="s">
        <v>484</v>
      </c>
      <c r="AT75" s="46">
        <v>24</v>
      </c>
    </row>
    <row r="76" s="70" customFormat="1" spans="1:46">
      <c r="A76" s="76" t="s">
        <v>302</v>
      </c>
      <c r="B76" s="46" t="s">
        <v>850</v>
      </c>
      <c r="C76" s="46" t="s">
        <v>13</v>
      </c>
      <c r="D76" s="46" t="s">
        <v>162</v>
      </c>
      <c r="E76" s="46" t="s">
        <v>195</v>
      </c>
      <c r="F76" s="46" t="s">
        <v>71</v>
      </c>
      <c r="G76" s="77">
        <v>44044</v>
      </c>
      <c r="H76" s="76">
        <v>200604</v>
      </c>
      <c r="I76" s="82">
        <f ca="1">IF(G76="","",DATEDIF(G76,TODAY(),"Y"))</f>
        <v>1</v>
      </c>
      <c r="J76" s="82">
        <f ca="1">IF(G76="","",DATEDIF(G76,TODAY(),"m"))</f>
        <v>14</v>
      </c>
      <c r="K76" s="82">
        <v>1</v>
      </c>
      <c r="L76" s="77">
        <f>G76</f>
        <v>44044</v>
      </c>
      <c r="M76" s="82">
        <v>1</v>
      </c>
      <c r="N76" s="77">
        <f t="shared" si="23"/>
        <v>44408</v>
      </c>
      <c r="O76" s="76" t="s">
        <v>851</v>
      </c>
      <c r="P76" s="89">
        <f t="shared" si="24"/>
        <v>28376</v>
      </c>
      <c r="Q76" s="46">
        <f ca="1" t="shared" si="25"/>
        <v>44</v>
      </c>
      <c r="R76" s="46" t="s">
        <v>174</v>
      </c>
      <c r="S76" s="46" t="s">
        <v>745</v>
      </c>
      <c r="T76" s="47" t="s">
        <v>16</v>
      </c>
      <c r="U76" s="46" t="s">
        <v>852</v>
      </c>
      <c r="V76" s="46" t="s">
        <v>853</v>
      </c>
      <c r="W76" s="46" t="s">
        <v>59</v>
      </c>
      <c r="X76" s="46" t="s">
        <v>19</v>
      </c>
      <c r="Y76" s="46" t="s">
        <v>42</v>
      </c>
      <c r="Z76" s="46">
        <v>18210020312</v>
      </c>
      <c r="AA76" s="46"/>
      <c r="AB76" s="46"/>
      <c r="AC76" s="46">
        <v>15132232838</v>
      </c>
      <c r="AD76" s="46" t="s">
        <v>277</v>
      </c>
      <c r="AE76" s="46" t="s">
        <v>169</v>
      </c>
      <c r="AF76" s="46" t="s">
        <v>126</v>
      </c>
      <c r="AG76" s="46" t="s">
        <v>170</v>
      </c>
      <c r="AH76" s="100" t="s">
        <v>127</v>
      </c>
      <c r="AI76" s="46" t="s">
        <v>186</v>
      </c>
      <c r="AJ76" s="46" t="s">
        <v>143</v>
      </c>
      <c r="AK76" s="46" t="s">
        <v>144</v>
      </c>
      <c r="AL76" s="46" t="s">
        <v>129</v>
      </c>
      <c r="AM76" s="77">
        <v>44377</v>
      </c>
      <c r="AN76" s="46" t="s">
        <v>565</v>
      </c>
      <c r="AO76" s="82">
        <f t="shared" si="22"/>
        <v>334</v>
      </c>
      <c r="AP76" s="46"/>
      <c r="AQ76" s="83" t="s">
        <v>494</v>
      </c>
      <c r="AR76" s="46" t="s">
        <v>484</v>
      </c>
      <c r="AS76" s="46" t="s">
        <v>484</v>
      </c>
      <c r="AT76" s="46">
        <v>25</v>
      </c>
    </row>
    <row r="77" s="72" customFormat="1" spans="1:46">
      <c r="A77" s="76" t="s">
        <v>396</v>
      </c>
      <c r="B77" s="46" t="s">
        <v>854</v>
      </c>
      <c r="C77" s="46" t="s">
        <v>24</v>
      </c>
      <c r="D77" s="46" t="s">
        <v>25</v>
      </c>
      <c r="E77" s="46"/>
      <c r="F77" s="46" t="s">
        <v>76</v>
      </c>
      <c r="G77" s="77">
        <v>44334</v>
      </c>
      <c r="H77" s="46">
        <v>210507</v>
      </c>
      <c r="I77" s="46">
        <f ca="1" t="shared" ref="I77:I85" si="26">IF(G77="","",DATEDIF(G77,TODAY(),"Y"))</f>
        <v>0</v>
      </c>
      <c r="J77" s="46">
        <f ca="1">IF(G77="","",DATEDIF(G77,TODAY(),"m"))</f>
        <v>5</v>
      </c>
      <c r="K77" s="46">
        <v>1</v>
      </c>
      <c r="L77" s="77">
        <v>44334</v>
      </c>
      <c r="M77" s="46">
        <v>3</v>
      </c>
      <c r="N77" s="46">
        <f t="shared" si="23"/>
        <v>45429</v>
      </c>
      <c r="O77" s="46" t="s">
        <v>855</v>
      </c>
      <c r="P77" s="46">
        <f t="shared" si="24"/>
        <v>31629</v>
      </c>
      <c r="Q77" s="46">
        <f ca="1" t="shared" si="25"/>
        <v>35</v>
      </c>
      <c r="R77" s="46" t="s">
        <v>320</v>
      </c>
      <c r="S77" s="46" t="s">
        <v>856</v>
      </c>
      <c r="T77" s="106" t="s">
        <v>16</v>
      </c>
      <c r="U77" s="106" t="s">
        <v>857</v>
      </c>
      <c r="V77" s="106" t="s">
        <v>17</v>
      </c>
      <c r="W77" s="106" t="s">
        <v>51</v>
      </c>
      <c r="X77" s="106" t="s">
        <v>30</v>
      </c>
      <c r="Y77" s="106" t="s">
        <v>42</v>
      </c>
      <c r="Z77" s="106">
        <v>13811211453</v>
      </c>
      <c r="AA77" s="106" t="s">
        <v>858</v>
      </c>
      <c r="AB77" s="106" t="s">
        <v>34</v>
      </c>
      <c r="AC77" s="106">
        <v>13021907934</v>
      </c>
      <c r="AD77" s="106" t="s">
        <v>142</v>
      </c>
      <c r="AE77" s="106" t="s">
        <v>125</v>
      </c>
      <c r="AF77" s="106" t="s">
        <v>126</v>
      </c>
      <c r="AG77" s="83" t="s">
        <v>21</v>
      </c>
      <c r="AH77" s="99">
        <v>44348</v>
      </c>
      <c r="AI77" s="106" t="s">
        <v>186</v>
      </c>
      <c r="AJ77" s="106"/>
      <c r="AK77" s="131"/>
      <c r="AL77" s="106" t="s">
        <v>129</v>
      </c>
      <c r="AM77" s="77">
        <v>44393</v>
      </c>
      <c r="AN77" s="130" t="s">
        <v>846</v>
      </c>
      <c r="AO77" s="82">
        <f t="shared" si="22"/>
        <v>60</v>
      </c>
      <c r="AP77" s="130"/>
      <c r="AQ77" s="83" t="s">
        <v>484</v>
      </c>
      <c r="AR77" s="46" t="s">
        <v>484</v>
      </c>
      <c r="AS77" s="46" t="s">
        <v>484</v>
      </c>
      <c r="AT77" s="46">
        <v>26</v>
      </c>
    </row>
    <row r="78" s="72" customFormat="1" spans="1:46">
      <c r="A78" s="76" t="s">
        <v>442</v>
      </c>
      <c r="B78" s="83" t="s">
        <v>859</v>
      </c>
      <c r="C78" s="83" t="s">
        <v>13</v>
      </c>
      <c r="D78" s="83" t="s">
        <v>25</v>
      </c>
      <c r="E78" s="83"/>
      <c r="F78" s="83" t="s">
        <v>71</v>
      </c>
      <c r="G78" s="84">
        <v>44383</v>
      </c>
      <c r="H78" s="83">
        <v>210703</v>
      </c>
      <c r="I78" s="82">
        <f ca="1" t="shared" si="26"/>
        <v>0</v>
      </c>
      <c r="J78" s="82">
        <f ca="1">IF(G78="","",DATEDIF(G78,TODAY(),"m"))</f>
        <v>3</v>
      </c>
      <c r="K78" s="82">
        <v>1</v>
      </c>
      <c r="L78" s="107">
        <f>G78</f>
        <v>44383</v>
      </c>
      <c r="M78" s="82">
        <v>3</v>
      </c>
      <c r="N78" s="77">
        <f t="shared" si="23"/>
        <v>45478</v>
      </c>
      <c r="O78" s="161" t="s">
        <v>860</v>
      </c>
      <c r="P78" s="89">
        <f t="shared" si="24"/>
        <v>25780</v>
      </c>
      <c r="Q78" s="46">
        <f ca="1" t="shared" si="25"/>
        <v>51</v>
      </c>
      <c r="R78" s="106" t="s">
        <v>488</v>
      </c>
      <c r="S78" s="106" t="s">
        <v>861</v>
      </c>
      <c r="T78" s="106" t="s">
        <v>16</v>
      </c>
      <c r="U78" s="106" t="s">
        <v>862</v>
      </c>
      <c r="V78" s="106" t="s">
        <v>863</v>
      </c>
      <c r="W78" s="106" t="s">
        <v>51</v>
      </c>
      <c r="X78" s="106" t="s">
        <v>19</v>
      </c>
      <c r="Y78" s="106" t="s">
        <v>42</v>
      </c>
      <c r="Z78" s="106">
        <v>18618423039</v>
      </c>
      <c r="AA78" s="106" t="s">
        <v>864</v>
      </c>
      <c r="AB78" s="106" t="s">
        <v>34</v>
      </c>
      <c r="AC78" s="106">
        <v>15811220308</v>
      </c>
      <c r="AD78" s="106" t="s">
        <v>142</v>
      </c>
      <c r="AE78" s="106" t="s">
        <v>125</v>
      </c>
      <c r="AF78" s="106" t="s">
        <v>21</v>
      </c>
      <c r="AG78" s="106" t="s">
        <v>21</v>
      </c>
      <c r="AH78" s="132">
        <v>44378</v>
      </c>
      <c r="AI78" s="106" t="s">
        <v>186</v>
      </c>
      <c r="AJ78" s="106"/>
      <c r="AK78" s="106"/>
      <c r="AL78" s="106"/>
      <c r="AM78" s="107">
        <v>44407</v>
      </c>
      <c r="AN78" s="130" t="s">
        <v>846</v>
      </c>
      <c r="AO78" s="82">
        <f t="shared" si="22"/>
        <v>25</v>
      </c>
      <c r="AP78" s="130"/>
      <c r="AQ78" s="83" t="s">
        <v>484</v>
      </c>
      <c r="AR78" s="46" t="s">
        <v>484</v>
      </c>
      <c r="AS78" s="46" t="s">
        <v>484</v>
      </c>
      <c r="AT78" s="46">
        <v>27</v>
      </c>
    </row>
    <row r="79" s="72" customFormat="1" spans="1:46">
      <c r="A79" s="76" t="s">
        <v>263</v>
      </c>
      <c r="B79" s="46" t="s">
        <v>865</v>
      </c>
      <c r="C79" s="46" t="s">
        <v>24</v>
      </c>
      <c r="D79" s="46" t="s">
        <v>63</v>
      </c>
      <c r="E79" s="46"/>
      <c r="F79" s="46" t="s">
        <v>71</v>
      </c>
      <c r="G79" s="77">
        <v>43770</v>
      </c>
      <c r="H79" s="76">
        <v>191101</v>
      </c>
      <c r="I79" s="82">
        <f ca="1" t="shared" si="26"/>
        <v>1</v>
      </c>
      <c r="J79" s="82">
        <f ca="1">IF(G79="","",DATEDIF(G79,TODAY(),"m"))</f>
        <v>23</v>
      </c>
      <c r="K79" s="82">
        <v>1</v>
      </c>
      <c r="L79" s="77">
        <v>43769</v>
      </c>
      <c r="M79" s="82">
        <v>3</v>
      </c>
      <c r="N79" s="77">
        <f t="shared" si="23"/>
        <v>44864</v>
      </c>
      <c r="O79" s="46" t="s">
        <v>866</v>
      </c>
      <c r="P79" s="89">
        <f t="shared" si="24"/>
        <v>29788</v>
      </c>
      <c r="Q79" s="46">
        <f ca="1" t="shared" si="25"/>
        <v>40</v>
      </c>
      <c r="R79" s="46" t="s">
        <v>120</v>
      </c>
      <c r="S79" s="46" t="s">
        <v>631</v>
      </c>
      <c r="T79" s="47" t="s">
        <v>16</v>
      </c>
      <c r="U79" s="46" t="s">
        <v>425</v>
      </c>
      <c r="V79" s="46" t="s">
        <v>82</v>
      </c>
      <c r="W79" s="46" t="s">
        <v>123</v>
      </c>
      <c r="X79" s="46" t="s">
        <v>19</v>
      </c>
      <c r="Y79" s="46" t="s">
        <v>42</v>
      </c>
      <c r="Z79" s="46">
        <v>18611801026</v>
      </c>
      <c r="AA79" s="46"/>
      <c r="AB79" s="46"/>
      <c r="AC79" s="46">
        <v>18910613800</v>
      </c>
      <c r="AD79" s="46" t="s">
        <v>142</v>
      </c>
      <c r="AE79" s="46" t="s">
        <v>125</v>
      </c>
      <c r="AF79" s="46" t="s">
        <v>126</v>
      </c>
      <c r="AG79" s="46" t="s">
        <v>21</v>
      </c>
      <c r="AH79" s="100">
        <v>43772</v>
      </c>
      <c r="AI79" s="46" t="s">
        <v>186</v>
      </c>
      <c r="AJ79" s="46" t="s">
        <v>127</v>
      </c>
      <c r="AK79" s="46" t="s">
        <v>127</v>
      </c>
      <c r="AL79" s="46" t="s">
        <v>129</v>
      </c>
      <c r="AM79" s="77">
        <v>44407</v>
      </c>
      <c r="AN79" s="130" t="s">
        <v>557</v>
      </c>
      <c r="AO79" s="82">
        <f t="shared" si="22"/>
        <v>638</v>
      </c>
      <c r="AP79" s="130"/>
      <c r="AQ79" s="83" t="s">
        <v>484</v>
      </c>
      <c r="AR79" s="46" t="s">
        <v>484</v>
      </c>
      <c r="AS79" s="46" t="s">
        <v>484</v>
      </c>
      <c r="AT79" s="46">
        <v>28</v>
      </c>
    </row>
    <row r="80" s="72" customFormat="1" spans="1:46">
      <c r="A80" s="76" t="s">
        <v>363</v>
      </c>
      <c r="B80" s="83" t="s">
        <v>867</v>
      </c>
      <c r="C80" s="83" t="s">
        <v>13</v>
      </c>
      <c r="D80" s="83" t="s">
        <v>162</v>
      </c>
      <c r="E80" s="83" t="s">
        <v>195</v>
      </c>
      <c r="F80" s="83" t="s">
        <v>71</v>
      </c>
      <c r="G80" s="77">
        <v>44308</v>
      </c>
      <c r="H80" s="93">
        <v>210401</v>
      </c>
      <c r="I80" s="82">
        <f ca="1" t="shared" si="26"/>
        <v>0</v>
      </c>
      <c r="J80" s="82">
        <f ca="1" t="shared" ref="J80:J86" si="27">IF(G80="","",DATEDIF(G80,TODAY(),"m"))</f>
        <v>6</v>
      </c>
      <c r="K80" s="92">
        <v>1</v>
      </c>
      <c r="L80" s="121">
        <v>44308</v>
      </c>
      <c r="M80" s="92">
        <v>3</v>
      </c>
      <c r="N80" s="77">
        <f t="shared" ref="N80:N86" si="28">IFERROR(IF(M80="无固定期限","",DATE(YEAR(L80)+M80,MONTH(L80),DAY(L80)-1)),"")</f>
        <v>45403</v>
      </c>
      <c r="O80" s="161" t="s">
        <v>868</v>
      </c>
      <c r="P80" s="89">
        <f t="shared" ref="P80:P86" si="29">IF(O80="","",VALUE(MID(O80,7,4)&amp;"/"&amp;MID(O80,11,2)&amp;"/"&amp;MID(O80,13,2)))</f>
        <v>27450</v>
      </c>
      <c r="Q80" s="46">
        <f ca="1" t="shared" ref="Q80:Q86" si="30">IF(O80="","",YEAR(TODAY())-MID(O80,7,4))</f>
        <v>46</v>
      </c>
      <c r="R80" s="83" t="s">
        <v>174</v>
      </c>
      <c r="S80" s="83" t="s">
        <v>869</v>
      </c>
      <c r="T80" s="83" t="s">
        <v>16</v>
      </c>
      <c r="U80" s="83" t="s">
        <v>870</v>
      </c>
      <c r="V80" s="83"/>
      <c r="W80" s="83" t="s">
        <v>59</v>
      </c>
      <c r="X80" s="83" t="s">
        <v>30</v>
      </c>
      <c r="Y80" s="83" t="s">
        <v>42</v>
      </c>
      <c r="Z80" s="83">
        <v>13683021339</v>
      </c>
      <c r="AA80" s="83" t="s">
        <v>871</v>
      </c>
      <c r="AB80" s="83" t="s">
        <v>54</v>
      </c>
      <c r="AC80" s="83">
        <v>18330817996</v>
      </c>
      <c r="AD80" s="83" t="s">
        <v>142</v>
      </c>
      <c r="AE80" s="46" t="s">
        <v>169</v>
      </c>
      <c r="AF80" s="46" t="s">
        <v>170</v>
      </c>
      <c r="AG80" s="46" t="s">
        <v>170</v>
      </c>
      <c r="AH80" s="102">
        <v>44320</v>
      </c>
      <c r="AI80" s="83" t="s">
        <v>186</v>
      </c>
      <c r="AJ80" s="46" t="s">
        <v>872</v>
      </c>
      <c r="AK80" s="73" t="s">
        <v>127</v>
      </c>
      <c r="AL80" s="46" t="s">
        <v>129</v>
      </c>
      <c r="AM80" s="84">
        <v>44439</v>
      </c>
      <c r="AN80" s="130" t="s">
        <v>557</v>
      </c>
      <c r="AO80" s="82">
        <f t="shared" si="22"/>
        <v>132</v>
      </c>
      <c r="AP80" s="130"/>
      <c r="AQ80" s="83" t="s">
        <v>484</v>
      </c>
      <c r="AR80" s="46" t="s">
        <v>484</v>
      </c>
      <c r="AS80" s="46" t="s">
        <v>484</v>
      </c>
      <c r="AT80" s="46">
        <v>29</v>
      </c>
    </row>
    <row r="81" s="72" customFormat="1" spans="1:46">
      <c r="A81" s="76" t="s">
        <v>341</v>
      </c>
      <c r="B81" s="83" t="s">
        <v>873</v>
      </c>
      <c r="C81" s="83" t="s">
        <v>13</v>
      </c>
      <c r="D81" s="83" t="s">
        <v>265</v>
      </c>
      <c r="E81" s="83"/>
      <c r="F81" s="83" t="s">
        <v>64</v>
      </c>
      <c r="G81" s="77">
        <v>44260</v>
      </c>
      <c r="H81" s="93">
        <v>210301</v>
      </c>
      <c r="I81" s="82">
        <f ca="1" t="shared" si="26"/>
        <v>0</v>
      </c>
      <c r="J81" s="82">
        <f ca="1" t="shared" si="27"/>
        <v>7</v>
      </c>
      <c r="K81" s="92">
        <v>1</v>
      </c>
      <c r="L81" s="84">
        <v>44260</v>
      </c>
      <c r="M81" s="92">
        <v>3</v>
      </c>
      <c r="N81" s="77">
        <f t="shared" si="28"/>
        <v>45355</v>
      </c>
      <c r="O81" s="93" t="s">
        <v>874</v>
      </c>
      <c r="P81" s="89">
        <f t="shared" si="29"/>
        <v>32560</v>
      </c>
      <c r="Q81" s="46">
        <f ca="1" t="shared" si="30"/>
        <v>32</v>
      </c>
      <c r="R81" s="83" t="s">
        <v>174</v>
      </c>
      <c r="S81" s="83" t="s">
        <v>875</v>
      </c>
      <c r="T81" s="94" t="s">
        <v>16</v>
      </c>
      <c r="U81" s="83" t="s">
        <v>876</v>
      </c>
      <c r="V81" s="83" t="s">
        <v>877</v>
      </c>
      <c r="W81" s="83" t="s">
        <v>66</v>
      </c>
      <c r="X81" s="83" t="s">
        <v>19</v>
      </c>
      <c r="Y81" s="83" t="s">
        <v>42</v>
      </c>
      <c r="Z81" s="83">
        <v>15964170390</v>
      </c>
      <c r="AA81" s="83" t="s">
        <v>878</v>
      </c>
      <c r="AB81" s="83" t="s">
        <v>34</v>
      </c>
      <c r="AC81" s="83">
        <v>18765346462</v>
      </c>
      <c r="AD81" s="83" t="s">
        <v>142</v>
      </c>
      <c r="AE81" s="46" t="s">
        <v>125</v>
      </c>
      <c r="AF81" s="46" t="s">
        <v>126</v>
      </c>
      <c r="AG81" s="83" t="s">
        <v>21</v>
      </c>
      <c r="AH81" s="102">
        <v>44256</v>
      </c>
      <c r="AI81" s="83" t="s">
        <v>186</v>
      </c>
      <c r="AJ81" s="46" t="s">
        <v>219</v>
      </c>
      <c r="AK81" s="83" t="s">
        <v>127</v>
      </c>
      <c r="AL81" s="46" t="s">
        <v>129</v>
      </c>
      <c r="AM81" s="84">
        <v>44431</v>
      </c>
      <c r="AN81" s="130" t="s">
        <v>557</v>
      </c>
      <c r="AO81" s="82">
        <f t="shared" si="22"/>
        <v>172</v>
      </c>
      <c r="AP81" s="130"/>
      <c r="AQ81" s="130" t="s">
        <v>879</v>
      </c>
      <c r="AR81" s="46" t="s">
        <v>484</v>
      </c>
      <c r="AS81" s="46" t="s">
        <v>484</v>
      </c>
      <c r="AT81" s="46">
        <v>30</v>
      </c>
    </row>
    <row r="82" s="13" customFormat="1" ht="11" customHeight="1" spans="1:46">
      <c r="A82" s="15" t="s">
        <v>306</v>
      </c>
      <c r="B82" s="83" t="s">
        <v>880</v>
      </c>
      <c r="C82" s="16" t="s">
        <v>13</v>
      </c>
      <c r="D82" s="16" t="s">
        <v>162</v>
      </c>
      <c r="E82" s="16"/>
      <c r="F82" s="16" t="s">
        <v>48</v>
      </c>
      <c r="G82" s="17">
        <v>44044</v>
      </c>
      <c r="H82" s="15">
        <v>200801</v>
      </c>
      <c r="I82" s="30">
        <f ca="1" t="shared" si="26"/>
        <v>1</v>
      </c>
      <c r="J82" s="30">
        <f ca="1" t="shared" si="27"/>
        <v>14</v>
      </c>
      <c r="K82" s="30">
        <v>1</v>
      </c>
      <c r="L82" s="17">
        <v>44044</v>
      </c>
      <c r="M82" s="30">
        <v>3</v>
      </c>
      <c r="N82" s="17">
        <f t="shared" si="28"/>
        <v>45138</v>
      </c>
      <c r="O82" s="15" t="s">
        <v>881</v>
      </c>
      <c r="P82" s="31">
        <f t="shared" si="29"/>
        <v>28573</v>
      </c>
      <c r="Q82" s="16">
        <f ca="1" t="shared" si="30"/>
        <v>43</v>
      </c>
      <c r="R82" s="16" t="s">
        <v>821</v>
      </c>
      <c r="S82" s="16" t="s">
        <v>882</v>
      </c>
      <c r="T82" s="43" t="s">
        <v>16</v>
      </c>
      <c r="U82" s="44"/>
      <c r="V82" s="16"/>
      <c r="W82" s="16" t="s">
        <v>51</v>
      </c>
      <c r="X82" s="16" t="s">
        <v>19</v>
      </c>
      <c r="Y82" s="16" t="s">
        <v>42</v>
      </c>
      <c r="Z82" s="16">
        <v>13717512652</v>
      </c>
      <c r="AA82" s="16"/>
      <c r="AB82" s="16"/>
      <c r="AC82" s="16"/>
      <c r="AD82" s="16" t="s">
        <v>142</v>
      </c>
      <c r="AE82" s="16" t="s">
        <v>125</v>
      </c>
      <c r="AF82" s="16" t="s">
        <v>126</v>
      </c>
      <c r="AG82" s="16" t="s">
        <v>60</v>
      </c>
      <c r="AH82" s="52">
        <v>44044</v>
      </c>
      <c r="AI82" s="16" t="s">
        <v>186</v>
      </c>
      <c r="AJ82" s="16" t="s">
        <v>883</v>
      </c>
      <c r="AK82" s="16" t="s">
        <v>884</v>
      </c>
      <c r="AL82" s="16" t="s">
        <v>129</v>
      </c>
      <c r="AM82" s="17">
        <v>44453</v>
      </c>
      <c r="AN82" s="111" t="s">
        <v>520</v>
      </c>
      <c r="AO82" s="82">
        <f t="shared" si="22"/>
        <v>410</v>
      </c>
      <c r="AP82" s="105"/>
      <c r="AQ82" s="111" t="s">
        <v>494</v>
      </c>
      <c r="AR82" s="111" t="s">
        <v>484</v>
      </c>
      <c r="AS82" s="111" t="s">
        <v>484</v>
      </c>
      <c r="AT82" s="46">
        <v>31</v>
      </c>
    </row>
    <row r="83" s="13" customFormat="1" spans="1:46">
      <c r="A83" s="15" t="s">
        <v>380</v>
      </c>
      <c r="B83" s="83" t="s">
        <v>885</v>
      </c>
      <c r="C83" s="16" t="s">
        <v>13</v>
      </c>
      <c r="D83" s="16" t="s">
        <v>162</v>
      </c>
      <c r="E83" s="16" t="s">
        <v>214</v>
      </c>
      <c r="F83" s="16" t="s">
        <v>64</v>
      </c>
      <c r="G83" s="17">
        <v>44370</v>
      </c>
      <c r="H83" s="26" t="s">
        <v>886</v>
      </c>
      <c r="I83" s="30">
        <f ca="1" t="shared" si="26"/>
        <v>0</v>
      </c>
      <c r="J83" s="30">
        <f ca="1" t="shared" si="27"/>
        <v>4</v>
      </c>
      <c r="K83" s="30">
        <v>1</v>
      </c>
      <c r="L83" s="17">
        <v>44370</v>
      </c>
      <c r="M83" s="30">
        <v>3</v>
      </c>
      <c r="N83" s="17">
        <f t="shared" si="28"/>
        <v>45465</v>
      </c>
      <c r="O83" s="15" t="s">
        <v>887</v>
      </c>
      <c r="P83" s="31">
        <f t="shared" si="29"/>
        <v>26312</v>
      </c>
      <c r="Q83" s="16">
        <f ca="1" t="shared" si="30"/>
        <v>49</v>
      </c>
      <c r="R83" s="16" t="s">
        <v>174</v>
      </c>
      <c r="S83" s="16" t="s">
        <v>888</v>
      </c>
      <c r="T83" s="16" t="s">
        <v>16</v>
      </c>
      <c r="U83" s="16" t="s">
        <v>889</v>
      </c>
      <c r="V83" s="16" t="s">
        <v>77</v>
      </c>
      <c r="W83" s="16" t="s">
        <v>51</v>
      </c>
      <c r="X83" s="16" t="s">
        <v>19</v>
      </c>
      <c r="Y83" s="16" t="s">
        <v>20</v>
      </c>
      <c r="Z83" s="16">
        <v>18911265388</v>
      </c>
      <c r="AA83" s="16" t="s">
        <v>890</v>
      </c>
      <c r="AB83" s="16" t="s">
        <v>34</v>
      </c>
      <c r="AC83" s="16">
        <v>18910154929</v>
      </c>
      <c r="AD83" s="16" t="s">
        <v>142</v>
      </c>
      <c r="AE83" s="16" t="s">
        <v>169</v>
      </c>
      <c r="AF83" s="16" t="s">
        <v>170</v>
      </c>
      <c r="AG83" s="16" t="s">
        <v>170</v>
      </c>
      <c r="AH83" s="51" t="s">
        <v>891</v>
      </c>
      <c r="AI83" s="16" t="s">
        <v>186</v>
      </c>
      <c r="AJ83" s="16"/>
      <c r="AK83" s="43"/>
      <c r="AL83" s="16" t="s">
        <v>129</v>
      </c>
      <c r="AM83" s="17">
        <v>44454</v>
      </c>
      <c r="AN83" s="105" t="s">
        <v>846</v>
      </c>
      <c r="AO83" s="82">
        <f t="shared" si="22"/>
        <v>85</v>
      </c>
      <c r="AP83" s="105"/>
      <c r="AQ83" s="46" t="s">
        <v>494</v>
      </c>
      <c r="AR83" s="46" t="s">
        <v>484</v>
      </c>
      <c r="AS83" s="46" t="s">
        <v>484</v>
      </c>
      <c r="AT83" s="46">
        <v>32</v>
      </c>
    </row>
    <row r="84" s="12" customFormat="1" spans="1:46">
      <c r="A84" s="15" t="s">
        <v>311</v>
      </c>
      <c r="B84" s="83" t="s">
        <v>892</v>
      </c>
      <c r="C84" s="18" t="s">
        <v>13</v>
      </c>
      <c r="D84" s="18" t="s">
        <v>162</v>
      </c>
      <c r="E84" s="18" t="s">
        <v>195</v>
      </c>
      <c r="F84" s="18" t="s">
        <v>71</v>
      </c>
      <c r="G84" s="19">
        <v>44075</v>
      </c>
      <c r="H84" s="20">
        <v>200901</v>
      </c>
      <c r="I84" s="30">
        <f ca="1" t="shared" si="26"/>
        <v>1</v>
      </c>
      <c r="J84" s="30">
        <f ca="1" t="shared" si="27"/>
        <v>13</v>
      </c>
      <c r="K84" s="30">
        <v>1</v>
      </c>
      <c r="L84" s="17">
        <f>G84</f>
        <v>44075</v>
      </c>
      <c r="M84" s="30">
        <v>3</v>
      </c>
      <c r="N84" s="17">
        <f t="shared" si="28"/>
        <v>45169</v>
      </c>
      <c r="O84" s="20" t="s">
        <v>893</v>
      </c>
      <c r="P84" s="31">
        <f t="shared" si="29"/>
        <v>36662</v>
      </c>
      <c r="Q84" s="16">
        <f ca="1" t="shared" si="30"/>
        <v>21</v>
      </c>
      <c r="R84" s="18" t="s">
        <v>542</v>
      </c>
      <c r="S84" s="18" t="s">
        <v>894</v>
      </c>
      <c r="T84" s="45" t="s">
        <v>16</v>
      </c>
      <c r="U84" s="18" t="s">
        <v>895</v>
      </c>
      <c r="V84" s="18"/>
      <c r="W84" s="18" t="s">
        <v>73</v>
      </c>
      <c r="X84" s="18" t="s">
        <v>30</v>
      </c>
      <c r="Y84" s="16" t="s">
        <v>42</v>
      </c>
      <c r="Z84" s="18">
        <v>17331244379</v>
      </c>
      <c r="AA84" s="18"/>
      <c r="AB84" s="18"/>
      <c r="AC84" s="18">
        <v>18511638726</v>
      </c>
      <c r="AD84" s="18" t="s">
        <v>277</v>
      </c>
      <c r="AE84" s="16" t="s">
        <v>169</v>
      </c>
      <c r="AF84" s="16" t="s">
        <v>170</v>
      </c>
      <c r="AG84" s="16" t="s">
        <v>170</v>
      </c>
      <c r="AH84" s="53">
        <v>44136</v>
      </c>
      <c r="AI84" s="18" t="s">
        <v>186</v>
      </c>
      <c r="AJ84" s="43" t="s">
        <v>127</v>
      </c>
      <c r="AK84" s="18" t="s">
        <v>127</v>
      </c>
      <c r="AL84" s="16" t="s">
        <v>129</v>
      </c>
      <c r="AM84" s="19">
        <v>44469</v>
      </c>
      <c r="AN84" s="133" t="s">
        <v>557</v>
      </c>
      <c r="AO84" s="82">
        <f t="shared" si="22"/>
        <v>395</v>
      </c>
      <c r="AP84" s="133"/>
      <c r="AQ84" s="134" t="s">
        <v>879</v>
      </c>
      <c r="AR84" s="135" t="s">
        <v>484</v>
      </c>
      <c r="AS84" s="134" t="s">
        <v>484</v>
      </c>
      <c r="AT84" s="134"/>
    </row>
    <row r="85" s="12" customFormat="1" spans="1:43">
      <c r="A85" s="15" t="s">
        <v>594</v>
      </c>
      <c r="B85" s="18" t="s">
        <v>896</v>
      </c>
      <c r="C85" s="18" t="s">
        <v>13</v>
      </c>
      <c r="D85" s="18" t="s">
        <v>162</v>
      </c>
      <c r="E85" s="18" t="s">
        <v>195</v>
      </c>
      <c r="F85" s="18" t="s">
        <v>71</v>
      </c>
      <c r="G85" s="17">
        <v>44282</v>
      </c>
      <c r="H85" s="20">
        <v>210310</v>
      </c>
      <c r="I85" s="30">
        <f ca="1" t="shared" si="26"/>
        <v>0</v>
      </c>
      <c r="J85" s="30">
        <f ca="1" t="shared" si="27"/>
        <v>7</v>
      </c>
      <c r="K85" s="32">
        <v>1</v>
      </c>
      <c r="L85" s="19">
        <v>44282</v>
      </c>
      <c r="M85" s="32">
        <v>3</v>
      </c>
      <c r="N85" s="17">
        <f t="shared" si="28"/>
        <v>45377</v>
      </c>
      <c r="O85" s="15" t="s">
        <v>897</v>
      </c>
      <c r="P85" s="31">
        <f t="shared" si="29"/>
        <v>30127</v>
      </c>
      <c r="Q85" s="16">
        <f ca="1" t="shared" si="30"/>
        <v>39</v>
      </c>
      <c r="R85" s="18" t="s">
        <v>174</v>
      </c>
      <c r="S85" s="18" t="s">
        <v>898</v>
      </c>
      <c r="T85" s="18" t="s">
        <v>16</v>
      </c>
      <c r="U85" s="18" t="s">
        <v>636</v>
      </c>
      <c r="V85" s="18"/>
      <c r="W85" s="18" t="s">
        <v>59</v>
      </c>
      <c r="X85" s="18" t="s">
        <v>19</v>
      </c>
      <c r="Y85" s="18" t="s">
        <v>42</v>
      </c>
      <c r="Z85" s="18">
        <v>13513267129</v>
      </c>
      <c r="AA85" s="18" t="s">
        <v>899</v>
      </c>
      <c r="AB85" s="18" t="s">
        <v>34</v>
      </c>
      <c r="AC85" s="18">
        <v>18713039525</v>
      </c>
      <c r="AD85" s="18" t="s">
        <v>142</v>
      </c>
      <c r="AE85" s="16" t="s">
        <v>169</v>
      </c>
      <c r="AF85" s="16" t="s">
        <v>170</v>
      </c>
      <c r="AG85" s="16" t="s">
        <v>170</v>
      </c>
      <c r="AH85" s="53">
        <v>44287</v>
      </c>
      <c r="AI85" s="18" t="s">
        <v>186</v>
      </c>
      <c r="AJ85" s="16" t="s">
        <v>900</v>
      </c>
      <c r="AK85" s="45" t="s">
        <v>127</v>
      </c>
      <c r="AL85" s="16" t="s">
        <v>129</v>
      </c>
      <c r="AM85" s="19">
        <v>44487</v>
      </c>
      <c r="AN85" s="133" t="s">
        <v>557</v>
      </c>
      <c r="AO85" s="82">
        <f t="shared" si="22"/>
        <v>206</v>
      </c>
      <c r="AP85" s="133"/>
      <c r="AQ85" s="133"/>
    </row>
    <row r="86" s="13" customFormat="1" spans="1:46">
      <c r="A86" s="15" t="s">
        <v>901</v>
      </c>
      <c r="B86" s="111" t="s">
        <v>902</v>
      </c>
      <c r="C86" s="16" t="s">
        <v>13</v>
      </c>
      <c r="D86" s="111" t="s">
        <v>25</v>
      </c>
      <c r="E86" s="111"/>
      <c r="F86" s="111" t="s">
        <v>71</v>
      </c>
      <c r="G86" s="17">
        <v>44494</v>
      </c>
      <c r="H86" s="16">
        <v>211005</v>
      </c>
      <c r="I86" s="30">
        <v>0</v>
      </c>
      <c r="J86" s="30">
        <f ca="1" t="shared" si="27"/>
        <v>0</v>
      </c>
      <c r="K86" s="30">
        <v>1</v>
      </c>
      <c r="L86" s="17">
        <f>G86</f>
        <v>44494</v>
      </c>
      <c r="M86" s="16">
        <v>3</v>
      </c>
      <c r="N86" s="17">
        <f t="shared" si="28"/>
        <v>45589</v>
      </c>
      <c r="O86" s="15" t="s">
        <v>903</v>
      </c>
      <c r="P86" s="31">
        <f t="shared" si="29"/>
        <v>29573</v>
      </c>
      <c r="Q86" s="16">
        <f ca="1" t="shared" si="30"/>
        <v>41</v>
      </c>
      <c r="R86" s="16" t="s">
        <v>174</v>
      </c>
      <c r="S86" s="16" t="s">
        <v>904</v>
      </c>
      <c r="T86" s="16" t="s">
        <v>16</v>
      </c>
      <c r="U86" s="16"/>
      <c r="V86" s="16"/>
      <c r="W86" s="16"/>
      <c r="X86" s="16"/>
      <c r="Y86" s="16" t="s">
        <v>42</v>
      </c>
      <c r="Z86" s="16"/>
      <c r="AA86" s="16"/>
      <c r="AB86" s="16"/>
      <c r="AC86" s="16"/>
      <c r="AD86" s="16"/>
      <c r="AE86" s="16"/>
      <c r="AF86" s="16"/>
      <c r="AG86" s="16"/>
      <c r="AH86" s="16"/>
      <c r="AI86" s="16"/>
      <c r="AJ86" s="16"/>
      <c r="AK86" s="16"/>
      <c r="AL86" s="16" t="s">
        <v>129</v>
      </c>
      <c r="AM86" s="17">
        <v>44495</v>
      </c>
      <c r="AN86" s="133" t="s">
        <v>557</v>
      </c>
      <c r="AO86" s="82">
        <f t="shared" si="22"/>
        <v>2</v>
      </c>
      <c r="AP86" s="111"/>
      <c r="AQ86" s="111"/>
      <c r="AR86" s="136"/>
      <c r="AS86" s="111"/>
      <c r="AT86" s="111"/>
    </row>
  </sheetData>
  <mergeCells count="1">
    <mergeCell ref="A1:AG1"/>
  </mergeCells>
  <dataValidations count="14">
    <dataValidation type="list" allowBlank="1" showInputMessage="1" showErrorMessage="1" sqref="V23 V31 V2:V3 V5:V7 V11:V12 V16:V21 V25:V26 V28:V29">
      <formula1>序列!$E$3:$E$537</formula1>
    </dataValidation>
    <dataValidation type="list" allowBlank="1" showInputMessage="1" showErrorMessage="1" sqref="AF11 AF23 AF31 AF1:AF3 AF5:AF7 AF16:AF21 AF25:AF26 AF28:AF29">
      <formula1>序列!$J$3:$J$7</formula1>
    </dataValidation>
    <dataValidation type="list" allowBlank="1" showInputMessage="1" sqref="C23 C34 C35 C37 C38 C39 C40 C41 C43 C44 C45 C46 C47 C49 C50 C51 C52 C53 C58 C59 C60 C61 C62 C63 C64 C67 C68 C69 C70 C71 C73 C74 C75 C76 C77 C78 C80 C81 C82 C83 C84 C85 C2:C3 C5:C8 C11:C12 C16:C21 C25:C26 C28:C29 C31:C32 C54:C57 C65:C66">
      <formula1>序列!$A$3:$A$9</formula1>
    </dataValidation>
    <dataValidation type="list" allowBlank="1" showInputMessage="1" showErrorMessage="1" sqref="F23 F34 F35 F37 F38 F39 F40 F41 F43 F44 F45 F46 F47 F49 F50 F51 F52 F53 F54 F58 F59 F60 F61 F62 F63 F64 F67 F68 F69 F73 F74 F75 F76 F77 F78 F80 F81 F82 F83 F2:F3 F5:F8 F11:F12 F16:F21 F25:F26 F28:F29 F31:F32 F65:F66 F70:F71">
      <formula1>序列!$C$4:$C$50</formula1>
    </dataValidation>
    <dataValidation type="list" allowBlank="1" showInputMessage="1" showErrorMessage="1" sqref="D23 D34 D2:D3 D5:D8 D11:D12 D16:D21 D25:D26 D28:D29 D31:D32">
      <formula1>序列!$B$3:$B$44</formula1>
    </dataValidation>
    <dataValidation type="list" allowBlank="1" showInputMessage="1" showErrorMessage="1" sqref="W23 W34 W35 W37 W38 W39 W40 W41 W43 W44 W45 W46 W47 W48 W49 W50 W51 W52 W53 W54 W55 W58 W59 W60 W61 W62 W63 W64 W67 W68 W69 W73 W74 W75 W76 W77 W78 W80 W81 W82 W83 W84 W85 W2:W3 W5:W7 W11:W12 W16:W21 W25:W26 W28:W29 W31:W32 W65:W66 W70:W71">
      <formula1>序列!$F$3:$F$71</formula1>
    </dataValidation>
    <dataValidation type="list" allowBlank="1" showInputMessage="1" showErrorMessage="1" sqref="X23 X34 X35 X37 X38 X39 X40 X41 X43 X44 X45 X46 X47 X48 X49 X50 X51 X52 X53 X54 X55 X58 X59 X60 X61 X62 X63 X64 X67 X68 X69 X73 X74 X75 X76 X77 X78 X80 X81 X82 X83 X84 X85 X2:X3 X5:X7 X11:X12 X16:X21 X25:X26 X28:X29 X31:X32 X65:X66 X70:X71">
      <formula1>序列!$G$3:$G$47</formula1>
    </dataValidation>
    <dataValidation type="list" allowBlank="1" showInputMessage="1" showErrorMessage="1" sqref="T23 T31 T2:T3 T5:T7 T11:T12 T16:T21 T25:T26 T28:T29">
      <formula1>序列!$D$3:$D$98</formula1>
    </dataValidation>
    <dataValidation type="list" allowBlank="1" showInputMessage="1" showErrorMessage="1" sqref="Y23 Y34 Y35 Y37 Y38 Y39 Y40 Y41 Y43 Y44 Y45 Y46 Y47 Y48 Y49 Y50 Y51 Y52 Y53 Y54 Y55 Y58 Y59 Y60 Y61 Y62 Y63 Y64 Y67 Y68 Y69 Y73 Y74 Y75 Y76 Y77 Y78 Y80 Y81 Y82 Y83 Y84 Y85 Y2:Y3 Y5:Y7 Y11:Y12 Y16:Y21 Y25:Y26 Y28:Y29 Y31:Y32 Y65:Y66 Y70:Y71">
      <formula1>序列!$H$3:$H$41</formula1>
    </dataValidation>
    <dataValidation type="list" allowBlank="1" showInputMessage="1" showErrorMessage="1" sqref="D27 F42 W42:Y42">
      <formula1>[1]基础信息表!#REF!</formula1>
    </dataValidation>
    <dataValidation type="list" allowBlank="1" showInputMessage="1" sqref="C42">
      <formula1>[1]基础信息表!#REF!</formula1>
    </dataValidation>
    <dataValidation type="list" allowBlank="1" showInputMessage="1" showErrorMessage="1" sqref="AB61 AB62 AB63 AB64 AB67 AB68 AB69 AB73 AB74 AB75 AB76 AB77 AB78 AB79 AB80 AB81 AB82 AB83 AB84 AB85 AB65:AB66 AB70:AB71">
      <formula1>序列!$K$3:$K$8</formula1>
    </dataValidation>
    <dataValidation type="list" allowBlank="1" showInputMessage="1" showErrorMessage="1" sqref="AB86">
      <formula1>[2]序列!#REF!</formula1>
    </dataValidation>
    <dataValidation type="list" allowBlank="1" showInputMessage="1" showErrorMessage="1" sqref="AG1:AG3 AG5:AG31">
      <formula1>序列!$I$3:$I$8</formula1>
    </dataValidation>
  </dataValidations>
  <pageMargins left="0.75" right="0.75" top="1" bottom="1" header="0.5" footer="0.5"/>
  <pageSetup paperSize="9" orientation="portrait"/>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view="pageLayout" zoomScaleNormal="100" topLeftCell="A7" workbookViewId="0">
      <selection activeCell="I6" sqref="I6"/>
    </sheetView>
  </sheetViews>
  <sheetFormatPr defaultColWidth="8.72727272727273" defaultRowHeight="13"/>
  <cols>
    <col min="1" max="1" width="5.36363636363636" style="59" customWidth="1"/>
    <col min="2" max="2" width="10.7272727272727" style="60" customWidth="1"/>
    <col min="3" max="3" width="7" style="60" customWidth="1"/>
    <col min="4" max="4" width="11.7272727272727" style="59" customWidth="1"/>
    <col min="5" max="5" width="7" style="60" customWidth="1"/>
    <col min="6" max="6" width="3.16363636363636" style="60" customWidth="1"/>
    <col min="7" max="7" width="5.36363636363636" style="60" customWidth="1"/>
    <col min="8" max="8" width="10.7272727272727" style="60" customWidth="1"/>
    <col min="9" max="9" width="7" style="60" customWidth="1"/>
    <col min="10" max="10" width="12.8181818181818" style="60" customWidth="1"/>
    <col min="11" max="11" width="7" style="60" customWidth="1"/>
    <col min="12" max="16384" width="8.72727272727273" style="60"/>
  </cols>
  <sheetData>
    <row r="1" spans="1:11">
      <c r="A1" s="61" t="s">
        <v>85</v>
      </c>
      <c r="B1" s="61" t="s">
        <v>87</v>
      </c>
      <c r="C1" s="61" t="s">
        <v>86</v>
      </c>
      <c r="D1" s="61" t="s">
        <v>102</v>
      </c>
      <c r="E1" s="61" t="s">
        <v>105</v>
      </c>
      <c r="F1" s="61"/>
      <c r="G1" s="61" t="s">
        <v>85</v>
      </c>
      <c r="H1" s="61" t="s">
        <v>87</v>
      </c>
      <c r="I1" s="61" t="s">
        <v>86</v>
      </c>
      <c r="J1" s="61" t="s">
        <v>102</v>
      </c>
      <c r="K1" s="61" t="s">
        <v>105</v>
      </c>
    </row>
    <row r="2" spans="1:11">
      <c r="A2" s="62">
        <v>1</v>
      </c>
      <c r="B2" s="63" t="s">
        <v>26</v>
      </c>
      <c r="C2" s="63" t="s">
        <v>115</v>
      </c>
      <c r="D2" s="64">
        <v>18911280030</v>
      </c>
      <c r="E2" s="65" t="s">
        <v>905</v>
      </c>
      <c r="F2" s="61"/>
      <c r="G2" s="62">
        <v>26</v>
      </c>
      <c r="H2" s="63" t="s">
        <v>462</v>
      </c>
      <c r="I2" s="63" t="s">
        <v>221</v>
      </c>
      <c r="J2" s="66">
        <v>15313380546</v>
      </c>
      <c r="K2" s="65" t="s">
        <v>905</v>
      </c>
    </row>
    <row r="3" spans="1:11">
      <c r="A3" s="62">
        <v>2</v>
      </c>
      <c r="B3" s="63" t="s">
        <v>36</v>
      </c>
      <c r="C3" s="63" t="s">
        <v>172</v>
      </c>
      <c r="D3" s="66">
        <v>13311312509</v>
      </c>
      <c r="E3" s="65" t="s">
        <v>905</v>
      </c>
      <c r="F3" s="61"/>
      <c r="G3" s="62">
        <v>27</v>
      </c>
      <c r="H3" s="63" t="s">
        <v>462</v>
      </c>
      <c r="I3" s="63" t="s">
        <v>213</v>
      </c>
      <c r="J3" s="66">
        <v>18001317828</v>
      </c>
      <c r="K3" s="65" t="s">
        <v>905</v>
      </c>
    </row>
    <row r="4" spans="1:11">
      <c r="A4" s="62">
        <v>3</v>
      </c>
      <c r="B4" s="63" t="s">
        <v>36</v>
      </c>
      <c r="C4" s="63" t="s">
        <v>264</v>
      </c>
      <c r="D4" s="63">
        <v>13718812934</v>
      </c>
      <c r="E4" s="65" t="s">
        <v>906</v>
      </c>
      <c r="F4" s="61"/>
      <c r="G4" s="62">
        <v>28</v>
      </c>
      <c r="H4" s="63" t="s">
        <v>56</v>
      </c>
      <c r="I4" s="63" t="s">
        <v>296</v>
      </c>
      <c r="J4" s="63">
        <v>13699130550</v>
      </c>
      <c r="K4" s="65" t="s">
        <v>906</v>
      </c>
    </row>
    <row r="5" spans="1:11">
      <c r="A5" s="62">
        <v>4</v>
      </c>
      <c r="B5" s="63" t="s">
        <v>36</v>
      </c>
      <c r="C5" s="63" t="s">
        <v>241</v>
      </c>
      <c r="D5" s="63">
        <v>15901108246</v>
      </c>
      <c r="E5" s="65" t="s">
        <v>906</v>
      </c>
      <c r="F5" s="61"/>
      <c r="G5" s="62">
        <v>29</v>
      </c>
      <c r="H5" s="63" t="s">
        <v>462</v>
      </c>
      <c r="I5" s="63" t="s">
        <v>815</v>
      </c>
      <c r="J5" s="63">
        <v>18638579624</v>
      </c>
      <c r="K5" s="65" t="s">
        <v>906</v>
      </c>
    </row>
    <row r="6" spans="1:11">
      <c r="A6" s="62">
        <v>5</v>
      </c>
      <c r="B6" s="63" t="s">
        <v>47</v>
      </c>
      <c r="C6" s="63" t="s">
        <v>147</v>
      </c>
      <c r="D6" s="64">
        <v>18001317819</v>
      </c>
      <c r="E6" s="65" t="s">
        <v>905</v>
      </c>
      <c r="F6" s="61"/>
      <c r="G6" s="62">
        <v>30</v>
      </c>
      <c r="H6" s="63" t="s">
        <v>462</v>
      </c>
      <c r="I6" s="63" t="s">
        <v>303</v>
      </c>
      <c r="J6" s="63">
        <v>15231725523</v>
      </c>
      <c r="K6" s="65" t="s">
        <v>906</v>
      </c>
    </row>
    <row r="7" spans="1:11">
      <c r="A7" s="62">
        <v>6</v>
      </c>
      <c r="B7" s="63" t="s">
        <v>462</v>
      </c>
      <c r="C7" s="63" t="s">
        <v>880</v>
      </c>
      <c r="D7" s="63">
        <v>13717512652</v>
      </c>
      <c r="E7" s="65" t="s">
        <v>906</v>
      </c>
      <c r="F7" s="61"/>
      <c r="G7" s="62">
        <v>31</v>
      </c>
      <c r="H7" s="63" t="s">
        <v>75</v>
      </c>
      <c r="I7" s="63" t="s">
        <v>131</v>
      </c>
      <c r="J7" s="64">
        <v>18001317820</v>
      </c>
      <c r="K7" s="65" t="s">
        <v>905</v>
      </c>
    </row>
    <row r="8" spans="1:11">
      <c r="A8" s="62">
        <v>7</v>
      </c>
      <c r="B8" s="63" t="s">
        <v>462</v>
      </c>
      <c r="C8" s="63" t="s">
        <v>137</v>
      </c>
      <c r="D8" s="66">
        <v>18001317822</v>
      </c>
      <c r="E8" s="65" t="s">
        <v>905</v>
      </c>
      <c r="F8" s="61"/>
      <c r="G8" s="62">
        <v>32</v>
      </c>
      <c r="H8" s="63" t="s">
        <v>75</v>
      </c>
      <c r="I8" s="63" t="s">
        <v>279</v>
      </c>
      <c r="J8" s="64">
        <v>18001317825</v>
      </c>
      <c r="K8" s="65" t="s">
        <v>905</v>
      </c>
    </row>
    <row r="9" spans="1:11">
      <c r="A9" s="62">
        <v>8</v>
      </c>
      <c r="B9" s="63" t="s">
        <v>462</v>
      </c>
      <c r="C9" s="63" t="s">
        <v>178</v>
      </c>
      <c r="D9" s="66">
        <v>13311312539</v>
      </c>
      <c r="E9" s="65" t="s">
        <v>905</v>
      </c>
      <c r="F9" s="61"/>
      <c r="G9" s="62">
        <v>33</v>
      </c>
      <c r="H9" s="63" t="s">
        <v>75</v>
      </c>
      <c r="I9" s="63" t="s">
        <v>729</v>
      </c>
      <c r="J9" s="63">
        <v>15650756175</v>
      </c>
      <c r="K9" s="65" t="s">
        <v>906</v>
      </c>
    </row>
    <row r="10" spans="1:11">
      <c r="A10" s="62">
        <v>9</v>
      </c>
      <c r="B10" s="63" t="s">
        <v>462</v>
      </c>
      <c r="C10" s="63" t="s">
        <v>206</v>
      </c>
      <c r="D10" s="66">
        <v>17319183757</v>
      </c>
      <c r="E10" s="65" t="s">
        <v>905</v>
      </c>
      <c r="F10" s="61"/>
      <c r="G10" s="62">
        <v>34</v>
      </c>
      <c r="H10" s="63" t="s">
        <v>79</v>
      </c>
      <c r="I10" s="63" t="s">
        <v>155</v>
      </c>
      <c r="J10" s="64">
        <v>17319182795</v>
      </c>
      <c r="K10" s="65" t="s">
        <v>905</v>
      </c>
    </row>
    <row r="11" spans="1:11">
      <c r="A11" s="62">
        <v>10</v>
      </c>
      <c r="B11" s="63" t="s">
        <v>462</v>
      </c>
      <c r="C11" s="63" t="s">
        <v>272</v>
      </c>
      <c r="D11" s="63">
        <v>17310631753</v>
      </c>
      <c r="E11" s="65" t="s">
        <v>906</v>
      </c>
      <c r="F11" s="61"/>
      <c r="G11" s="62">
        <v>35</v>
      </c>
      <c r="H11" s="63" t="s">
        <v>79</v>
      </c>
      <c r="I11" s="63" t="s">
        <v>706</v>
      </c>
      <c r="J11" s="64">
        <v>15321668816</v>
      </c>
      <c r="K11" s="65" t="s">
        <v>905</v>
      </c>
    </row>
    <row r="12" spans="1:11">
      <c r="A12" s="62">
        <v>11</v>
      </c>
      <c r="B12" s="63" t="s">
        <v>462</v>
      </c>
      <c r="C12" s="63" t="s">
        <v>307</v>
      </c>
      <c r="D12" s="63">
        <v>13611204605</v>
      </c>
      <c r="E12" s="65" t="s">
        <v>906</v>
      </c>
      <c r="F12" s="61"/>
      <c r="G12" s="62">
        <v>36</v>
      </c>
      <c r="H12" s="63" t="s">
        <v>63</v>
      </c>
      <c r="I12" s="63" t="s">
        <v>865</v>
      </c>
      <c r="J12" s="64">
        <v>18911574580</v>
      </c>
      <c r="K12" s="65" t="s">
        <v>905</v>
      </c>
    </row>
    <row r="13" spans="1:11">
      <c r="A13" s="62">
        <v>12</v>
      </c>
      <c r="B13" s="63" t="s">
        <v>462</v>
      </c>
      <c r="C13" s="63" t="s">
        <v>182</v>
      </c>
      <c r="D13" s="63">
        <v>13552303297</v>
      </c>
      <c r="E13" s="65" t="s">
        <v>906</v>
      </c>
      <c r="F13" s="61"/>
      <c r="G13" s="62">
        <v>37</v>
      </c>
      <c r="H13" s="63" t="s">
        <v>63</v>
      </c>
      <c r="I13" s="63" t="s">
        <v>200</v>
      </c>
      <c r="J13" s="64">
        <v>18001317823</v>
      </c>
      <c r="K13" s="65" t="s">
        <v>905</v>
      </c>
    </row>
    <row r="14" spans="1:11">
      <c r="A14" s="62">
        <v>13</v>
      </c>
      <c r="B14" s="63" t="s">
        <v>462</v>
      </c>
      <c r="C14" s="63" t="s">
        <v>190</v>
      </c>
      <c r="D14" s="63">
        <v>15010601039</v>
      </c>
      <c r="E14" s="65" t="s">
        <v>906</v>
      </c>
      <c r="F14" s="61"/>
      <c r="G14" s="62">
        <v>38</v>
      </c>
      <c r="H14" s="63" t="s">
        <v>70</v>
      </c>
      <c r="I14" s="63" t="s">
        <v>229</v>
      </c>
      <c r="J14" s="64">
        <v>18001028768</v>
      </c>
      <c r="K14" s="65" t="s">
        <v>905</v>
      </c>
    </row>
    <row r="15" spans="1:11">
      <c r="A15" s="62">
        <v>14</v>
      </c>
      <c r="B15" s="63" t="s">
        <v>462</v>
      </c>
      <c r="C15" s="63" t="s">
        <v>161</v>
      </c>
      <c r="D15" s="66">
        <v>17319180257</v>
      </c>
      <c r="E15" s="65" t="s">
        <v>905</v>
      </c>
      <c r="F15" s="61"/>
      <c r="G15" s="62">
        <v>39</v>
      </c>
      <c r="H15" s="63" t="s">
        <v>70</v>
      </c>
      <c r="I15" s="63" t="s">
        <v>253</v>
      </c>
      <c r="J15" s="64">
        <v>13311178791</v>
      </c>
      <c r="K15" s="65" t="s">
        <v>905</v>
      </c>
    </row>
    <row r="16" spans="1:11">
      <c r="A16" s="62">
        <v>15</v>
      </c>
      <c r="B16" s="63" t="s">
        <v>56</v>
      </c>
      <c r="C16" s="63" t="s">
        <v>236</v>
      </c>
      <c r="D16" s="63">
        <v>13512869907</v>
      </c>
      <c r="E16" s="65" t="s">
        <v>906</v>
      </c>
      <c r="F16" s="61"/>
      <c r="G16" s="62">
        <v>40</v>
      </c>
      <c r="H16" s="63" t="s">
        <v>70</v>
      </c>
      <c r="I16" s="63"/>
      <c r="J16" s="163" t="s">
        <v>907</v>
      </c>
      <c r="K16" s="65" t="s">
        <v>905</v>
      </c>
    </row>
    <row r="17" spans="1:11">
      <c r="A17" s="62">
        <v>16</v>
      </c>
      <c r="B17" s="63" t="s">
        <v>462</v>
      </c>
      <c r="C17" s="63" t="s">
        <v>285</v>
      </c>
      <c r="D17" s="63">
        <v>13691236866</v>
      </c>
      <c r="E17" s="65" t="s">
        <v>906</v>
      </c>
      <c r="F17" s="61"/>
      <c r="G17" s="62">
        <v>41</v>
      </c>
      <c r="H17" s="63" t="s">
        <v>79</v>
      </c>
      <c r="I17" s="63"/>
      <c r="J17" s="163" t="s">
        <v>908</v>
      </c>
      <c r="K17" s="65" t="s">
        <v>905</v>
      </c>
    </row>
    <row r="18" spans="1:11">
      <c r="A18" s="62">
        <v>17</v>
      </c>
      <c r="B18" s="63" t="s">
        <v>462</v>
      </c>
      <c r="C18" s="63" t="s">
        <v>258</v>
      </c>
      <c r="D18" s="63">
        <v>18033612557</v>
      </c>
      <c r="E18" s="65" t="s">
        <v>906</v>
      </c>
      <c r="F18" s="61"/>
      <c r="G18" s="62">
        <v>42</v>
      </c>
      <c r="H18" s="63" t="s">
        <v>75</v>
      </c>
      <c r="I18" s="63"/>
      <c r="J18" s="163" t="s">
        <v>909</v>
      </c>
      <c r="K18" s="65" t="s">
        <v>905</v>
      </c>
    </row>
    <row r="19" spans="1:11">
      <c r="A19" s="62">
        <v>18</v>
      </c>
      <c r="B19" s="63" t="s">
        <v>462</v>
      </c>
      <c r="C19" s="63" t="s">
        <v>739</v>
      </c>
      <c r="D19" s="63">
        <v>13466487435</v>
      </c>
      <c r="E19" s="65" t="s">
        <v>906</v>
      </c>
      <c r="F19" s="61"/>
      <c r="G19" s="62">
        <v>43</v>
      </c>
      <c r="H19" s="63" t="s">
        <v>479</v>
      </c>
      <c r="I19" s="63"/>
      <c r="J19" s="163" t="s">
        <v>910</v>
      </c>
      <c r="K19" s="65" t="s">
        <v>905</v>
      </c>
    </row>
    <row r="20" spans="1:11">
      <c r="A20" s="62">
        <v>19</v>
      </c>
      <c r="B20" s="63" t="s">
        <v>462</v>
      </c>
      <c r="C20" s="63" t="s">
        <v>758</v>
      </c>
      <c r="D20" s="63">
        <v>18910894041</v>
      </c>
      <c r="E20" s="65" t="s">
        <v>906</v>
      </c>
      <c r="F20" s="61"/>
      <c r="G20" s="62">
        <v>44</v>
      </c>
      <c r="H20" s="62"/>
      <c r="I20" s="62" t="s">
        <v>911</v>
      </c>
      <c r="J20" s="164" t="s">
        <v>912</v>
      </c>
      <c r="K20" s="62"/>
    </row>
    <row r="21" spans="1:11">
      <c r="A21" s="62">
        <v>20</v>
      </c>
      <c r="B21" s="63" t="s">
        <v>462</v>
      </c>
      <c r="C21" s="63" t="s">
        <v>850</v>
      </c>
      <c r="D21" s="63">
        <v>18210020312</v>
      </c>
      <c r="E21" s="65" t="s">
        <v>906</v>
      </c>
      <c r="F21" s="61"/>
      <c r="G21" s="62">
        <v>45</v>
      </c>
      <c r="H21" s="62"/>
      <c r="I21" s="62">
        <v>400</v>
      </c>
      <c r="J21" s="62" t="s">
        <v>913</v>
      </c>
      <c r="K21" s="62"/>
    </row>
    <row r="22" spans="1:11">
      <c r="A22" s="62">
        <v>21</v>
      </c>
      <c r="B22" s="63" t="s">
        <v>462</v>
      </c>
      <c r="C22" s="63" t="s">
        <v>892</v>
      </c>
      <c r="D22" s="63">
        <v>17331244379</v>
      </c>
      <c r="E22" s="65" t="s">
        <v>906</v>
      </c>
      <c r="F22" s="61"/>
      <c r="G22" s="62">
        <v>46</v>
      </c>
      <c r="H22" s="62"/>
      <c r="I22" s="62" t="s">
        <v>914</v>
      </c>
      <c r="J22" s="62">
        <v>68705211</v>
      </c>
      <c r="K22" s="62"/>
    </row>
    <row r="23" spans="1:11">
      <c r="A23" s="62">
        <v>22</v>
      </c>
      <c r="B23" s="63" t="s">
        <v>462</v>
      </c>
      <c r="C23" s="63" t="s">
        <v>720</v>
      </c>
      <c r="D23" s="63">
        <v>19933202916</v>
      </c>
      <c r="E23" s="65" t="s">
        <v>906</v>
      </c>
      <c r="F23" s="61"/>
      <c r="G23" s="62">
        <v>47</v>
      </c>
      <c r="H23" s="67"/>
      <c r="I23" s="62" t="s">
        <v>915</v>
      </c>
      <c r="J23" s="62">
        <v>100075</v>
      </c>
      <c r="K23" s="67"/>
    </row>
    <row r="24" spans="1:11">
      <c r="A24" s="62">
        <v>23</v>
      </c>
      <c r="B24" s="63" t="s">
        <v>56</v>
      </c>
      <c r="C24" s="63" t="s">
        <v>291</v>
      </c>
      <c r="D24" s="63">
        <v>15901282031</v>
      </c>
      <c r="E24" s="65" t="s">
        <v>906</v>
      </c>
      <c r="F24" s="61"/>
      <c r="G24" s="62">
        <v>48</v>
      </c>
      <c r="H24" s="67"/>
      <c r="I24" s="67"/>
      <c r="J24" s="67"/>
      <c r="K24" s="67"/>
    </row>
    <row r="25" spans="1:11">
      <c r="A25" s="62">
        <v>24</v>
      </c>
      <c r="B25" s="63" t="s">
        <v>462</v>
      </c>
      <c r="C25" s="63" t="s">
        <v>194</v>
      </c>
      <c r="D25" s="63">
        <v>13671597229</v>
      </c>
      <c r="E25" s="65" t="s">
        <v>906</v>
      </c>
      <c r="F25" s="61"/>
      <c r="G25" s="62">
        <v>49</v>
      </c>
      <c r="H25" s="67"/>
      <c r="I25" s="67"/>
      <c r="J25" s="67"/>
      <c r="K25" s="67"/>
    </row>
    <row r="26" spans="1:11">
      <c r="A26" s="62">
        <v>25</v>
      </c>
      <c r="B26" s="63" t="s">
        <v>462</v>
      </c>
      <c r="C26" s="63" t="s">
        <v>772</v>
      </c>
      <c r="D26" s="63">
        <v>18310049362</v>
      </c>
      <c r="E26" s="65" t="s">
        <v>906</v>
      </c>
      <c r="F26" s="61"/>
      <c r="G26" s="62">
        <v>50</v>
      </c>
      <c r="H26" s="67"/>
      <c r="I26" s="67"/>
      <c r="J26" s="67"/>
      <c r="K26" s="67"/>
    </row>
  </sheetData>
  <mergeCells count="1">
    <mergeCell ref="F1:F26"/>
  </mergeCells>
  <pageMargins left="0.751388888888889" right="0.751388888888889" top="1" bottom="1" header="0.5" footer="0.5"/>
  <pageSetup paperSize="9" orientation="portrait" horizontalDpi="600"/>
  <headerFooter>
    <oddHeader>&amp;C&amp;"微软雅黑"&amp;14&amp;B北京三汇能环科技发展有限公司</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14" sqref="E14"/>
    </sheetView>
  </sheetViews>
  <sheetFormatPr defaultColWidth="8.72727272727273" defaultRowHeight="14" outlineLevelCol="4"/>
  <cols>
    <col min="1" max="1" width="15.9090909090909" style="1"/>
    <col min="2" max="4" width="11.5454545454545" style="1"/>
    <col min="5" max="5" width="7.54545454545455" style="1"/>
    <col min="6" max="8" width="12.9090909090909" style="1"/>
    <col min="9" max="10" width="17.3636363636364" style="1"/>
    <col min="11" max="30" width="7.54545454545455" style="1"/>
    <col min="31" max="31" width="5.54545454545455" style="1"/>
    <col min="32" max="35" width="5.40909090909091" style="1"/>
    <col min="36" max="36" width="8.54545454545454" style="1"/>
    <col min="37" max="37" width="9.40909090909091" style="1"/>
    <col min="38" max="38" width="12.9090909090909" style="1"/>
    <col min="39" max="39" width="5.54545454545455" style="1"/>
    <col min="40" max="16384" width="8.72727272727273" style="1"/>
  </cols>
  <sheetData>
    <row r="1" spans="1:2">
      <c r="A1"/>
      <c r="B1"/>
    </row>
    <row r="2" spans="1:2">
      <c r="A2" s="1" t="s">
        <v>4</v>
      </c>
      <c r="B2" s="1" t="s">
        <v>916</v>
      </c>
    </row>
    <row r="4" spans="1:2">
      <c r="A4" s="1" t="s">
        <v>917</v>
      </c>
      <c r="B4" s="1" t="s">
        <v>1</v>
      </c>
    </row>
    <row r="5" spans="1:5">
      <c r="A5" s="1" t="s">
        <v>87</v>
      </c>
      <c r="B5" s="1" t="s">
        <v>13</v>
      </c>
      <c r="C5" s="1" t="s">
        <v>24</v>
      </c>
      <c r="D5" s="1" t="s">
        <v>918</v>
      </c>
      <c r="E5" s="1" t="s">
        <v>919</v>
      </c>
    </row>
    <row r="6" spans="1:5">
      <c r="A6" s="1" t="s">
        <v>75</v>
      </c>
      <c r="B6" s="58">
        <v>42.5</v>
      </c>
      <c r="C6" s="58">
        <v>38</v>
      </c>
      <c r="D6" s="58"/>
      <c r="E6" s="58">
        <v>40.25</v>
      </c>
    </row>
    <row r="7" spans="1:5">
      <c r="A7" s="1" t="s">
        <v>47</v>
      </c>
      <c r="B7" s="58"/>
      <c r="C7" s="58">
        <v>48</v>
      </c>
      <c r="D7" s="58"/>
      <c r="E7" s="58">
        <v>48</v>
      </c>
    </row>
    <row r="8" spans="1:5">
      <c r="A8" s="1" t="s">
        <v>265</v>
      </c>
      <c r="B8" s="58">
        <v>40.25</v>
      </c>
      <c r="C8" s="58"/>
      <c r="D8" s="58"/>
      <c r="E8" s="58">
        <v>40.25</v>
      </c>
    </row>
    <row r="9" spans="1:5">
      <c r="A9" s="1" t="s">
        <v>36</v>
      </c>
      <c r="B9" s="58">
        <v>37</v>
      </c>
      <c r="C9" s="58"/>
      <c r="D9" s="58"/>
      <c r="E9" s="58">
        <v>37</v>
      </c>
    </row>
    <row r="10" spans="1:5">
      <c r="A10" s="1" t="s">
        <v>63</v>
      </c>
      <c r="B10" s="58"/>
      <c r="C10" s="58">
        <v>35.5</v>
      </c>
      <c r="D10" s="58"/>
      <c r="E10" s="58">
        <v>35.5</v>
      </c>
    </row>
    <row r="11" spans="1:5">
      <c r="A11" s="1" t="s">
        <v>222</v>
      </c>
      <c r="B11" s="58">
        <v>30.1428571428571</v>
      </c>
      <c r="C11" s="58"/>
      <c r="D11" s="58"/>
      <c r="E11" s="58">
        <v>30.1428571428571</v>
      </c>
    </row>
    <row r="12" spans="1:5">
      <c r="A12" s="1" t="s">
        <v>25</v>
      </c>
      <c r="B12" s="58">
        <v>48.5</v>
      </c>
      <c r="C12" s="58">
        <v>35</v>
      </c>
      <c r="D12" s="58"/>
      <c r="E12" s="58">
        <v>44</v>
      </c>
    </row>
    <row r="13" spans="1:5">
      <c r="A13" s="1" t="s">
        <v>79</v>
      </c>
      <c r="B13" s="58">
        <v>31.5</v>
      </c>
      <c r="C13" s="58"/>
      <c r="D13" s="58"/>
      <c r="E13" s="58">
        <v>31.5</v>
      </c>
    </row>
    <row r="14" spans="1:5">
      <c r="A14" s="1" t="s">
        <v>162</v>
      </c>
      <c r="B14" s="58">
        <v>44.2222222222222</v>
      </c>
      <c r="C14" s="58"/>
      <c r="D14" s="58"/>
      <c r="E14" s="58">
        <v>44.2222222222222</v>
      </c>
    </row>
    <row r="15" spans="1:5">
      <c r="A15" s="1" t="s">
        <v>70</v>
      </c>
      <c r="B15" s="58">
        <v>31</v>
      </c>
      <c r="C15" s="58"/>
      <c r="D15" s="58"/>
      <c r="E15" s="58">
        <v>31</v>
      </c>
    </row>
    <row r="16" spans="1:5">
      <c r="A16" s="1" t="s">
        <v>918</v>
      </c>
      <c r="B16" s="58"/>
      <c r="C16" s="58"/>
      <c r="D16" s="58"/>
      <c r="E16" s="58"/>
    </row>
    <row r="17" spans="1:5">
      <c r="A17" s="1" t="s">
        <v>919</v>
      </c>
      <c r="B17" s="58">
        <v>39.7179487179487</v>
      </c>
      <c r="C17" s="58">
        <v>37.625</v>
      </c>
      <c r="D17" s="58"/>
      <c r="E17" s="58">
        <v>39.3617021276596</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M48"/>
  <sheetViews>
    <sheetView workbookViewId="0">
      <pane xSplit="2" ySplit="1" topLeftCell="C26" activePane="bottomRight" state="frozen"/>
      <selection/>
      <selection pane="topRight"/>
      <selection pane="bottomLeft"/>
      <selection pane="bottomRight" activeCell="M55" sqref="M55"/>
    </sheetView>
  </sheetViews>
  <sheetFormatPr defaultColWidth="8.72727272727273" defaultRowHeight="9.5"/>
  <cols>
    <col min="1" max="1" width="3.72727272727273" style="12" customWidth="1"/>
    <col min="2" max="2" width="5.72727272727273" style="12" customWidth="1"/>
    <col min="3" max="3" width="2.81818181818182" style="12" customWidth="1"/>
    <col min="4" max="4" width="8.63636363636364" style="12" customWidth="1"/>
    <col min="5" max="5" width="10.1818181818182" style="12" customWidth="1"/>
    <col min="6" max="6" width="5.72727272727273" style="12" customWidth="1"/>
    <col min="7" max="7" width="8.63636363636364" style="12" customWidth="1"/>
    <col min="8" max="8" width="5.72727272727273" style="12" customWidth="1"/>
    <col min="9" max="9" width="3.72727272727273" style="12" customWidth="1"/>
    <col min="10" max="10" width="3.81818181818182" style="12" customWidth="1"/>
    <col min="11" max="11" width="2.18181818181818" style="12" customWidth="1"/>
    <col min="12" max="12" width="8.63636363636364" style="12" customWidth="1"/>
    <col min="13" max="13" width="5.72727272727273" style="12" customWidth="1"/>
    <col min="14" max="14" width="8.63636363636364" style="12" customWidth="1"/>
    <col min="15" max="15" width="15.0909090909091" style="12" customWidth="1"/>
    <col min="16" max="16" width="8.63636363636364" style="12" customWidth="1"/>
    <col min="17" max="17" width="2.81818181818182" style="12" customWidth="1"/>
    <col min="18" max="18" width="5.72727272727273" style="12" customWidth="1"/>
    <col min="19" max="19" width="46.1818181818182" style="12" customWidth="1"/>
    <col min="20" max="20" width="4.27272727272727" style="12" customWidth="1"/>
    <col min="21" max="21" width="21.6363636363636" style="12" customWidth="1"/>
    <col min="22" max="22" width="15.0909090909091" style="12" customWidth="1"/>
    <col min="23" max="23" width="4.27272727272727" style="12" customWidth="1"/>
    <col min="24" max="25" width="5.27272727272727" style="12" customWidth="1"/>
    <col min="26" max="26" width="9.36363636363636" style="12" customWidth="1"/>
    <col min="27" max="27" width="9.90909090909091" style="12" customWidth="1"/>
    <col min="28" max="28" width="7.18181818181818" style="12" customWidth="1"/>
    <col min="29" max="29" width="9.90909090909091" style="12" customWidth="1"/>
    <col min="30" max="30" width="15.0909090909091" style="12" customWidth="1"/>
    <col min="31" max="33" width="7.18181818181818" style="12" customWidth="1"/>
    <col min="34" max="34" width="10.1818181818182" style="12" customWidth="1"/>
    <col min="35" max="35" width="6.81818181818182" style="12" customWidth="1"/>
    <col min="36" max="36" width="37.1818181818182" style="12" customWidth="1"/>
    <col min="37" max="37" width="15.0909090909091" style="12" customWidth="1"/>
    <col min="38" max="38" width="7.90909090909091" style="12" customWidth="1"/>
    <col min="39" max="39" width="5.27272727272727" style="12" customWidth="1"/>
    <col min="40" max="16384" width="8.72727272727273" style="12"/>
  </cols>
  <sheetData>
    <row r="1" s="11" customFormat="1" ht="17" customHeight="1" spans="1:39">
      <c r="A1" s="14" t="s">
        <v>85</v>
      </c>
      <c r="B1" s="14" t="s">
        <v>86</v>
      </c>
      <c r="C1" s="14" t="s">
        <v>1</v>
      </c>
      <c r="D1" s="14" t="s">
        <v>87</v>
      </c>
      <c r="E1" s="14" t="s">
        <v>2</v>
      </c>
      <c r="F1" s="14" t="s">
        <v>3</v>
      </c>
      <c r="G1" s="14" t="s">
        <v>88</v>
      </c>
      <c r="H1" s="14" t="s">
        <v>89</v>
      </c>
      <c r="I1" s="27" t="s">
        <v>90</v>
      </c>
      <c r="J1" s="27" t="s">
        <v>91</v>
      </c>
      <c r="K1" s="27" t="s">
        <v>92</v>
      </c>
      <c r="L1" s="27" t="s">
        <v>93</v>
      </c>
      <c r="M1" s="27" t="s">
        <v>94</v>
      </c>
      <c r="N1" s="27" t="s">
        <v>95</v>
      </c>
      <c r="O1" s="28" t="s">
        <v>96</v>
      </c>
      <c r="P1" s="29" t="s">
        <v>97</v>
      </c>
      <c r="Q1" s="14" t="s">
        <v>98</v>
      </c>
      <c r="R1" s="14" t="s">
        <v>99</v>
      </c>
      <c r="S1" s="14" t="s">
        <v>100</v>
      </c>
      <c r="T1" s="14" t="s">
        <v>4</v>
      </c>
      <c r="U1" s="14" t="s">
        <v>101</v>
      </c>
      <c r="V1" s="14" t="s">
        <v>5</v>
      </c>
      <c r="W1" s="14" t="s">
        <v>6</v>
      </c>
      <c r="X1" s="14" t="s">
        <v>7</v>
      </c>
      <c r="Y1" s="14" t="s">
        <v>8</v>
      </c>
      <c r="Z1" s="14" t="s">
        <v>102</v>
      </c>
      <c r="AA1" s="14" t="s">
        <v>103</v>
      </c>
      <c r="AB1" s="14" t="s">
        <v>11</v>
      </c>
      <c r="AC1" s="14" t="s">
        <v>104</v>
      </c>
      <c r="AD1" s="14" t="s">
        <v>105</v>
      </c>
      <c r="AE1" s="14" t="s">
        <v>106</v>
      </c>
      <c r="AF1" s="14" t="s">
        <v>10</v>
      </c>
      <c r="AG1" s="14" t="s">
        <v>107</v>
      </c>
      <c r="AH1" s="50" t="s">
        <v>108</v>
      </c>
      <c r="AI1" s="14" t="s">
        <v>109</v>
      </c>
      <c r="AJ1" s="14" t="s">
        <v>110</v>
      </c>
      <c r="AK1" s="14" t="s">
        <v>111</v>
      </c>
      <c r="AL1" s="14" t="s">
        <v>112</v>
      </c>
      <c r="AM1" s="14" t="s">
        <v>113</v>
      </c>
    </row>
    <row r="2" s="12" customFormat="1" spans="1:39">
      <c r="A2" s="15" t="s">
        <v>114</v>
      </c>
      <c r="B2" s="16" t="s">
        <v>115</v>
      </c>
      <c r="C2" s="16" t="s">
        <v>13</v>
      </c>
      <c r="D2" s="16" t="s">
        <v>116</v>
      </c>
      <c r="E2" s="16"/>
      <c r="F2" s="16" t="s">
        <v>15</v>
      </c>
      <c r="G2" s="17">
        <v>39264</v>
      </c>
      <c r="H2" s="160" t="s">
        <v>117</v>
      </c>
      <c r="I2" s="30">
        <f ca="1" t="shared" ref="I2:I45" si="0">IF(G2="","",DATEDIF(G2,TODAY(),"Y"))</f>
        <v>14</v>
      </c>
      <c r="J2" s="30">
        <f ca="1" t="shared" ref="J2:J46" si="1">IF(G2="","",DATEDIF(G2,TODAY(),"m"))</f>
        <v>171</v>
      </c>
      <c r="K2" s="30">
        <v>3</v>
      </c>
      <c r="L2" s="17">
        <v>39264</v>
      </c>
      <c r="M2" s="30" t="s">
        <v>118</v>
      </c>
      <c r="N2" s="17" t="str">
        <f t="shared" ref="N2:N48" si="2">IFERROR(IF(M2="无固定期限","",DATE(YEAR(L2)+M2,MONTH(L2),DAY(L2)-1)),"")</f>
        <v/>
      </c>
      <c r="O2" s="160" t="s">
        <v>119</v>
      </c>
      <c r="P2" s="31">
        <f t="shared" ref="P2:P48" si="3">IF(O2="","",VALUE(MID(O2,7,4)&amp;"/"&amp;MID(O2,11,2)&amp;"/"&amp;MID(O2,13,2)))</f>
        <v>26005</v>
      </c>
      <c r="Q2" s="16">
        <f ca="1" t="shared" ref="Q2:Q48" si="4">IF(O2="","",YEAR(TODAY())-MID(O2,7,4))</f>
        <v>50</v>
      </c>
      <c r="R2" s="16" t="s">
        <v>120</v>
      </c>
      <c r="S2" s="16" t="s">
        <v>121</v>
      </c>
      <c r="T2" s="43" t="s">
        <v>16</v>
      </c>
      <c r="U2" s="16" t="s">
        <v>122</v>
      </c>
      <c r="V2" s="16" t="s">
        <v>28</v>
      </c>
      <c r="W2" s="16" t="s">
        <v>123</v>
      </c>
      <c r="X2" s="16" t="s">
        <v>19</v>
      </c>
      <c r="Y2" s="16" t="s">
        <v>42</v>
      </c>
      <c r="Z2" s="16">
        <v>18911280030</v>
      </c>
      <c r="AA2" s="16"/>
      <c r="AB2" s="16"/>
      <c r="AC2" s="16"/>
      <c r="AD2" s="16" t="s">
        <v>124</v>
      </c>
      <c r="AE2" s="16" t="s">
        <v>125</v>
      </c>
      <c r="AF2" s="16" t="s">
        <v>126</v>
      </c>
      <c r="AG2" s="16" t="s">
        <v>21</v>
      </c>
      <c r="AH2" s="51"/>
      <c r="AI2" s="16" t="s">
        <v>127</v>
      </c>
      <c r="AJ2" s="16" t="s">
        <v>128</v>
      </c>
      <c r="AK2" s="16" t="s">
        <v>128</v>
      </c>
      <c r="AL2" s="16" t="s">
        <v>129</v>
      </c>
      <c r="AM2" s="16"/>
    </row>
    <row r="3" s="12" customFormat="1" spans="1:39">
      <c r="A3" s="15" t="s">
        <v>130</v>
      </c>
      <c r="B3" s="16" t="s">
        <v>131</v>
      </c>
      <c r="C3" s="16" t="s">
        <v>24</v>
      </c>
      <c r="D3" s="16" t="s">
        <v>75</v>
      </c>
      <c r="E3" s="16"/>
      <c r="F3" s="16" t="s">
        <v>37</v>
      </c>
      <c r="G3" s="17">
        <v>39264</v>
      </c>
      <c r="H3" s="160" t="s">
        <v>132</v>
      </c>
      <c r="I3" s="30">
        <f ca="1" t="shared" si="0"/>
        <v>14</v>
      </c>
      <c r="J3" s="30">
        <f ca="1" t="shared" si="1"/>
        <v>171</v>
      </c>
      <c r="K3" s="30">
        <v>3</v>
      </c>
      <c r="L3" s="17">
        <v>39264</v>
      </c>
      <c r="M3" s="30" t="s">
        <v>118</v>
      </c>
      <c r="N3" s="17" t="str">
        <f t="shared" si="2"/>
        <v/>
      </c>
      <c r="O3" s="15" t="s">
        <v>133</v>
      </c>
      <c r="P3" s="31">
        <f t="shared" si="3"/>
        <v>28083</v>
      </c>
      <c r="Q3" s="16">
        <f ca="1" t="shared" si="4"/>
        <v>45</v>
      </c>
      <c r="R3" s="16" t="s">
        <v>120</v>
      </c>
      <c r="S3" s="16" t="s">
        <v>134</v>
      </c>
      <c r="T3" s="43" t="s">
        <v>16</v>
      </c>
      <c r="U3" s="16"/>
      <c r="V3" s="16"/>
      <c r="W3" s="16" t="s">
        <v>123</v>
      </c>
      <c r="X3" s="16" t="s">
        <v>19</v>
      </c>
      <c r="Y3" s="16" t="s">
        <v>42</v>
      </c>
      <c r="Z3" s="16" t="s">
        <v>135</v>
      </c>
      <c r="AA3" s="16"/>
      <c r="AB3" s="16"/>
      <c r="AC3" s="16"/>
      <c r="AD3" s="16" t="s">
        <v>124</v>
      </c>
      <c r="AE3" s="16" t="s">
        <v>125</v>
      </c>
      <c r="AF3" s="16" t="s">
        <v>126</v>
      </c>
      <c r="AG3" s="16" t="s">
        <v>21</v>
      </c>
      <c r="AH3" s="51"/>
      <c r="AI3" s="16"/>
      <c r="AJ3" s="16" t="s">
        <v>128</v>
      </c>
      <c r="AK3" s="16" t="s">
        <v>128</v>
      </c>
      <c r="AL3" s="16" t="s">
        <v>129</v>
      </c>
      <c r="AM3" s="16"/>
    </row>
    <row r="4" s="12" customFormat="1" spans="1:39">
      <c r="A4" s="15" t="s">
        <v>136</v>
      </c>
      <c r="B4" s="16" t="s">
        <v>137</v>
      </c>
      <c r="C4" s="16" t="s">
        <v>13</v>
      </c>
      <c r="D4" s="16" t="s">
        <v>36</v>
      </c>
      <c r="E4" s="16"/>
      <c r="F4" s="16" t="s">
        <v>48</v>
      </c>
      <c r="G4" s="17">
        <v>39541</v>
      </c>
      <c r="H4" s="160" t="s">
        <v>138</v>
      </c>
      <c r="I4" s="30">
        <f ca="1" t="shared" si="0"/>
        <v>13</v>
      </c>
      <c r="J4" s="30">
        <f ca="1" t="shared" si="1"/>
        <v>162</v>
      </c>
      <c r="K4" s="30">
        <v>2</v>
      </c>
      <c r="L4" s="17">
        <v>43466</v>
      </c>
      <c r="M4" s="30">
        <v>3</v>
      </c>
      <c r="N4" s="17">
        <f t="shared" si="2"/>
        <v>44561</v>
      </c>
      <c r="O4" s="160" t="s">
        <v>139</v>
      </c>
      <c r="P4" s="31">
        <f t="shared" si="3"/>
        <v>29847</v>
      </c>
      <c r="Q4" s="16">
        <f ca="1" t="shared" si="4"/>
        <v>40</v>
      </c>
      <c r="R4" s="16" t="s">
        <v>120</v>
      </c>
      <c r="S4" s="16" t="s">
        <v>140</v>
      </c>
      <c r="T4" s="43" t="s">
        <v>16</v>
      </c>
      <c r="U4" s="16" t="s">
        <v>141</v>
      </c>
      <c r="V4" s="16" t="s">
        <v>72</v>
      </c>
      <c r="W4" s="16" t="s">
        <v>123</v>
      </c>
      <c r="X4" s="16" t="s">
        <v>19</v>
      </c>
      <c r="Y4" s="16" t="s">
        <v>42</v>
      </c>
      <c r="Z4" s="16">
        <v>18001317822</v>
      </c>
      <c r="AA4" s="16"/>
      <c r="AB4" s="16"/>
      <c r="AC4" s="16">
        <v>13974069032</v>
      </c>
      <c r="AD4" s="16" t="s">
        <v>142</v>
      </c>
      <c r="AE4" s="16" t="s">
        <v>125</v>
      </c>
      <c r="AF4" s="16" t="s">
        <v>126</v>
      </c>
      <c r="AG4" s="16" t="s">
        <v>21</v>
      </c>
      <c r="AH4" s="51"/>
      <c r="AI4" s="16"/>
      <c r="AJ4" s="16" t="s">
        <v>143</v>
      </c>
      <c r="AK4" s="16" t="s">
        <v>144</v>
      </c>
      <c r="AL4" s="16" t="s">
        <v>129</v>
      </c>
      <c r="AM4" s="16" t="s">
        <v>145</v>
      </c>
    </row>
    <row r="5" s="12" customFormat="1" spans="1:39">
      <c r="A5" s="15" t="s">
        <v>146</v>
      </c>
      <c r="B5" s="16" t="s">
        <v>147</v>
      </c>
      <c r="C5" s="16" t="s">
        <v>24</v>
      </c>
      <c r="D5" s="16" t="s">
        <v>148</v>
      </c>
      <c r="E5" s="16"/>
      <c r="F5" s="16" t="s">
        <v>64</v>
      </c>
      <c r="G5" s="17">
        <v>40330</v>
      </c>
      <c r="H5" s="15">
        <v>100601</v>
      </c>
      <c r="I5" s="30">
        <f ca="1" t="shared" si="0"/>
        <v>11</v>
      </c>
      <c r="J5" s="30">
        <f ca="1" t="shared" si="1"/>
        <v>136</v>
      </c>
      <c r="K5" s="30">
        <v>2</v>
      </c>
      <c r="L5" s="17">
        <v>43100</v>
      </c>
      <c r="M5" s="30">
        <v>3</v>
      </c>
      <c r="N5" s="17">
        <f t="shared" si="2"/>
        <v>44195</v>
      </c>
      <c r="O5" s="160" t="s">
        <v>149</v>
      </c>
      <c r="P5" s="31">
        <f t="shared" si="3"/>
        <v>26978</v>
      </c>
      <c r="Q5" s="16">
        <f ca="1" t="shared" si="4"/>
        <v>48</v>
      </c>
      <c r="R5" s="16" t="s">
        <v>120</v>
      </c>
      <c r="S5" s="16" t="s">
        <v>150</v>
      </c>
      <c r="T5" s="43" t="s">
        <v>16</v>
      </c>
      <c r="U5" s="16"/>
      <c r="V5" s="16"/>
      <c r="W5" s="16" t="s">
        <v>73</v>
      </c>
      <c r="X5" s="16" t="s">
        <v>19</v>
      </c>
      <c r="Y5" s="16" t="s">
        <v>42</v>
      </c>
      <c r="Z5" s="16">
        <v>18001317819</v>
      </c>
      <c r="AA5" s="16"/>
      <c r="AB5" s="16"/>
      <c r="AC5" s="16"/>
      <c r="AD5" s="16" t="s">
        <v>142</v>
      </c>
      <c r="AE5" s="16" t="s">
        <v>125</v>
      </c>
      <c r="AF5" s="16" t="s">
        <v>126</v>
      </c>
      <c r="AG5" s="16" t="s">
        <v>21</v>
      </c>
      <c r="AH5" s="51"/>
      <c r="AI5" s="16"/>
      <c r="AJ5" s="16" t="s">
        <v>151</v>
      </c>
      <c r="AK5" s="16" t="s">
        <v>152</v>
      </c>
      <c r="AL5" s="16" t="s">
        <v>129</v>
      </c>
      <c r="AM5" s="16" t="s">
        <v>153</v>
      </c>
    </row>
    <row r="6" s="12" customFormat="1" spans="1:39">
      <c r="A6" s="15" t="s">
        <v>154</v>
      </c>
      <c r="B6" s="16" t="s">
        <v>155</v>
      </c>
      <c r="C6" s="16" t="s">
        <v>13</v>
      </c>
      <c r="D6" s="16" t="s">
        <v>79</v>
      </c>
      <c r="E6" s="16"/>
      <c r="F6" s="16" t="s">
        <v>48</v>
      </c>
      <c r="G6" s="17">
        <v>42217</v>
      </c>
      <c r="H6" s="15">
        <v>150801</v>
      </c>
      <c r="I6" s="30">
        <f ca="1" t="shared" si="0"/>
        <v>6</v>
      </c>
      <c r="J6" s="30">
        <f ca="1" t="shared" si="1"/>
        <v>74</v>
      </c>
      <c r="K6" s="30">
        <v>2</v>
      </c>
      <c r="L6" s="17">
        <v>43647</v>
      </c>
      <c r="M6" s="30">
        <v>3</v>
      </c>
      <c r="N6" s="17">
        <f t="shared" si="2"/>
        <v>44742</v>
      </c>
      <c r="O6" s="160" t="s">
        <v>156</v>
      </c>
      <c r="P6" s="31">
        <f t="shared" si="3"/>
        <v>34169</v>
      </c>
      <c r="Q6" s="16">
        <f ca="1" t="shared" si="4"/>
        <v>28</v>
      </c>
      <c r="R6" s="16" t="s">
        <v>120</v>
      </c>
      <c r="S6" s="16" t="s">
        <v>157</v>
      </c>
      <c r="T6" s="43" t="s">
        <v>16</v>
      </c>
      <c r="U6" s="16" t="s">
        <v>158</v>
      </c>
      <c r="V6" s="16" t="s">
        <v>50</v>
      </c>
      <c r="W6" s="16" t="s">
        <v>40</v>
      </c>
      <c r="X6" s="16" t="s">
        <v>30</v>
      </c>
      <c r="Y6" s="16" t="s">
        <v>20</v>
      </c>
      <c r="Z6" s="16">
        <v>15321577428</v>
      </c>
      <c r="AA6" s="16"/>
      <c r="AB6" s="16"/>
      <c r="AC6" s="16"/>
      <c r="AD6" s="16" t="s">
        <v>142</v>
      </c>
      <c r="AE6" s="16" t="s">
        <v>125</v>
      </c>
      <c r="AF6" s="16" t="s">
        <v>126</v>
      </c>
      <c r="AG6" s="16" t="s">
        <v>21</v>
      </c>
      <c r="AH6" s="51"/>
      <c r="AI6" s="16"/>
      <c r="AJ6" s="16" t="s">
        <v>159</v>
      </c>
      <c r="AK6" s="16" t="s">
        <v>152</v>
      </c>
      <c r="AL6" s="16" t="s">
        <v>129</v>
      </c>
      <c r="AM6" s="16"/>
    </row>
    <row r="7" s="12" customFormat="1" spans="1:39">
      <c r="A7" s="15" t="s">
        <v>160</v>
      </c>
      <c r="B7" s="16" t="s">
        <v>161</v>
      </c>
      <c r="C7" s="16" t="s">
        <v>13</v>
      </c>
      <c r="D7" s="16" t="s">
        <v>162</v>
      </c>
      <c r="E7" s="16" t="s">
        <v>163</v>
      </c>
      <c r="F7" s="16" t="s">
        <v>71</v>
      </c>
      <c r="G7" s="17">
        <v>42449</v>
      </c>
      <c r="H7" s="15">
        <v>160301</v>
      </c>
      <c r="I7" s="30">
        <f ca="1" t="shared" si="0"/>
        <v>5</v>
      </c>
      <c r="J7" s="30">
        <f ca="1" t="shared" si="1"/>
        <v>67</v>
      </c>
      <c r="K7" s="30">
        <v>2</v>
      </c>
      <c r="L7" s="17">
        <v>43466</v>
      </c>
      <c r="M7" s="30">
        <v>3</v>
      </c>
      <c r="N7" s="17">
        <f t="shared" si="2"/>
        <v>44561</v>
      </c>
      <c r="O7" s="15" t="s">
        <v>164</v>
      </c>
      <c r="P7" s="31">
        <f t="shared" si="3"/>
        <v>31919</v>
      </c>
      <c r="Q7" s="16">
        <f ca="1" t="shared" si="4"/>
        <v>34</v>
      </c>
      <c r="R7" s="16" t="s">
        <v>165</v>
      </c>
      <c r="S7" s="16" t="s">
        <v>166</v>
      </c>
      <c r="T7" s="43" t="s">
        <v>16</v>
      </c>
      <c r="U7" s="16" t="s">
        <v>167</v>
      </c>
      <c r="V7" s="16" t="s">
        <v>168</v>
      </c>
      <c r="W7" s="16" t="s">
        <v>66</v>
      </c>
      <c r="X7" s="16" t="s">
        <v>30</v>
      </c>
      <c r="Y7" s="16" t="s">
        <v>42</v>
      </c>
      <c r="Z7" s="48">
        <v>17610157262</v>
      </c>
      <c r="AA7" s="16"/>
      <c r="AB7" s="16"/>
      <c r="AC7" s="16">
        <v>15801607084</v>
      </c>
      <c r="AD7" s="16" t="s">
        <v>142</v>
      </c>
      <c r="AE7" s="16" t="s">
        <v>169</v>
      </c>
      <c r="AF7" s="16" t="s">
        <v>170</v>
      </c>
      <c r="AG7" s="16" t="s">
        <v>170</v>
      </c>
      <c r="AH7" s="51"/>
      <c r="AI7" s="16"/>
      <c r="AJ7" s="16" t="s">
        <v>127</v>
      </c>
      <c r="AK7" s="16" t="s">
        <v>127</v>
      </c>
      <c r="AL7" s="16" t="s">
        <v>129</v>
      </c>
      <c r="AM7" s="16"/>
    </row>
    <row r="8" s="12" customFormat="1" spans="1:39">
      <c r="A8" s="15" t="s">
        <v>171</v>
      </c>
      <c r="B8" s="16" t="s">
        <v>172</v>
      </c>
      <c r="C8" s="16" t="s">
        <v>13</v>
      </c>
      <c r="D8" s="16" t="s">
        <v>265</v>
      </c>
      <c r="E8" s="16"/>
      <c r="F8" s="16" t="s">
        <v>48</v>
      </c>
      <c r="G8" s="17">
        <v>42726</v>
      </c>
      <c r="H8" s="15">
        <v>161201</v>
      </c>
      <c r="I8" s="30">
        <f ca="1" t="shared" si="0"/>
        <v>4</v>
      </c>
      <c r="J8" s="30">
        <f ca="1" t="shared" si="1"/>
        <v>58</v>
      </c>
      <c r="K8" s="30">
        <v>2</v>
      </c>
      <c r="L8" s="17">
        <v>43466</v>
      </c>
      <c r="M8" s="30">
        <v>3</v>
      </c>
      <c r="N8" s="17">
        <f t="shared" si="2"/>
        <v>44561</v>
      </c>
      <c r="O8" s="160" t="s">
        <v>173</v>
      </c>
      <c r="P8" s="31">
        <f t="shared" si="3"/>
        <v>31420</v>
      </c>
      <c r="Q8" s="16">
        <f ca="1" t="shared" si="4"/>
        <v>35</v>
      </c>
      <c r="R8" s="16" t="s">
        <v>174</v>
      </c>
      <c r="S8" s="16" t="s">
        <v>175</v>
      </c>
      <c r="T8" s="43" t="s">
        <v>16</v>
      </c>
      <c r="U8" s="16" t="s">
        <v>176</v>
      </c>
      <c r="V8" s="16"/>
      <c r="W8" s="16" t="s">
        <v>73</v>
      </c>
      <c r="X8" s="16" t="s">
        <v>19</v>
      </c>
      <c r="Y8" s="16" t="s">
        <v>42</v>
      </c>
      <c r="Z8" s="16">
        <v>17777859609</v>
      </c>
      <c r="AA8" s="16"/>
      <c r="AB8" s="16"/>
      <c r="AC8" s="16"/>
      <c r="AD8" s="16" t="s">
        <v>142</v>
      </c>
      <c r="AE8" s="16" t="s">
        <v>125</v>
      </c>
      <c r="AF8" s="16" t="s">
        <v>126</v>
      </c>
      <c r="AG8" s="16" t="s">
        <v>21</v>
      </c>
      <c r="AH8" s="51"/>
      <c r="AI8" s="16"/>
      <c r="AJ8" s="16" t="s">
        <v>127</v>
      </c>
      <c r="AK8" s="16" t="s">
        <v>127</v>
      </c>
      <c r="AL8" s="16" t="s">
        <v>129</v>
      </c>
      <c r="AM8" s="16"/>
    </row>
    <row r="9" s="12" customFormat="1" spans="1:39">
      <c r="A9" s="15" t="s">
        <v>177</v>
      </c>
      <c r="B9" s="16" t="s">
        <v>178</v>
      </c>
      <c r="C9" s="16" t="s">
        <v>13</v>
      </c>
      <c r="D9" s="16" t="s">
        <v>162</v>
      </c>
      <c r="E9" s="16" t="s">
        <v>163</v>
      </c>
      <c r="F9" s="16" t="s">
        <v>64</v>
      </c>
      <c r="G9" s="17">
        <v>42774</v>
      </c>
      <c r="H9" s="15">
        <v>170201</v>
      </c>
      <c r="I9" s="30">
        <f ca="1" t="shared" si="0"/>
        <v>4</v>
      </c>
      <c r="J9" s="30">
        <f ca="1" t="shared" si="1"/>
        <v>56</v>
      </c>
      <c r="K9" s="30">
        <v>2</v>
      </c>
      <c r="L9" s="17">
        <v>43466</v>
      </c>
      <c r="M9" s="30">
        <v>3</v>
      </c>
      <c r="N9" s="17">
        <f t="shared" si="2"/>
        <v>44561</v>
      </c>
      <c r="O9" s="160" t="s">
        <v>179</v>
      </c>
      <c r="P9" s="31">
        <f t="shared" si="3"/>
        <v>31566</v>
      </c>
      <c r="Q9" s="16">
        <f ca="1" t="shared" si="4"/>
        <v>35</v>
      </c>
      <c r="R9" s="16" t="s">
        <v>174</v>
      </c>
      <c r="S9" s="16" t="s">
        <v>180</v>
      </c>
      <c r="T9" s="43" t="s">
        <v>16</v>
      </c>
      <c r="U9" s="16"/>
      <c r="V9" s="16"/>
      <c r="W9" s="16" t="s">
        <v>73</v>
      </c>
      <c r="X9" s="16" t="s">
        <v>19</v>
      </c>
      <c r="Y9" s="16" t="s">
        <v>42</v>
      </c>
      <c r="Z9" s="16">
        <v>13522603310</v>
      </c>
      <c r="AA9" s="16"/>
      <c r="AB9" s="16"/>
      <c r="AC9" s="16">
        <v>13722265690</v>
      </c>
      <c r="AD9" s="16" t="s">
        <v>142</v>
      </c>
      <c r="AE9" s="16" t="s">
        <v>169</v>
      </c>
      <c r="AF9" s="16" t="s">
        <v>170</v>
      </c>
      <c r="AG9" s="16" t="s">
        <v>170</v>
      </c>
      <c r="AH9" s="51"/>
      <c r="AI9" s="16"/>
      <c r="AJ9" s="16" t="s">
        <v>127</v>
      </c>
      <c r="AK9" s="16" t="s">
        <v>127</v>
      </c>
      <c r="AL9" s="16" t="s">
        <v>129</v>
      </c>
      <c r="AM9" s="16"/>
    </row>
    <row r="10" s="12" customFormat="1" spans="1:39">
      <c r="A10" s="15" t="s">
        <v>181</v>
      </c>
      <c r="B10" s="16" t="s">
        <v>182</v>
      </c>
      <c r="C10" s="16" t="s">
        <v>13</v>
      </c>
      <c r="D10" s="16" t="s">
        <v>162</v>
      </c>
      <c r="E10" s="16" t="s">
        <v>163</v>
      </c>
      <c r="F10" s="16" t="s">
        <v>71</v>
      </c>
      <c r="G10" s="17">
        <v>42935</v>
      </c>
      <c r="H10" s="15">
        <v>170701</v>
      </c>
      <c r="I10" s="30">
        <f ca="1" t="shared" si="0"/>
        <v>4</v>
      </c>
      <c r="J10" s="30">
        <f ca="1" t="shared" si="1"/>
        <v>51</v>
      </c>
      <c r="K10" s="30">
        <v>2</v>
      </c>
      <c r="L10" s="17">
        <v>43466</v>
      </c>
      <c r="M10" s="30">
        <v>3</v>
      </c>
      <c r="N10" s="17">
        <f t="shared" si="2"/>
        <v>44561</v>
      </c>
      <c r="O10" s="15" t="s">
        <v>183</v>
      </c>
      <c r="P10" s="31">
        <f t="shared" si="3"/>
        <v>30342</v>
      </c>
      <c r="Q10" s="16">
        <f ca="1" t="shared" si="4"/>
        <v>38</v>
      </c>
      <c r="R10" s="16" t="s">
        <v>174</v>
      </c>
      <c r="S10" s="16" t="s">
        <v>184</v>
      </c>
      <c r="T10" s="43" t="s">
        <v>16</v>
      </c>
      <c r="U10" s="16" t="s">
        <v>185</v>
      </c>
      <c r="V10" s="16"/>
      <c r="W10" s="16" t="s">
        <v>59</v>
      </c>
      <c r="X10" s="16" t="s">
        <v>19</v>
      </c>
      <c r="Y10" s="16" t="s">
        <v>42</v>
      </c>
      <c r="Z10" s="16">
        <v>13552303297</v>
      </c>
      <c r="AA10" s="16"/>
      <c r="AB10" s="16"/>
      <c r="AC10" s="16">
        <v>13681419195</v>
      </c>
      <c r="AD10" s="16" t="s">
        <v>142</v>
      </c>
      <c r="AE10" s="16" t="s">
        <v>169</v>
      </c>
      <c r="AF10" s="16" t="s">
        <v>170</v>
      </c>
      <c r="AG10" s="16" t="s">
        <v>170</v>
      </c>
      <c r="AH10" s="51"/>
      <c r="AI10" s="16" t="s">
        <v>186</v>
      </c>
      <c r="AJ10" s="16" t="s">
        <v>187</v>
      </c>
      <c r="AK10" s="16" t="s">
        <v>188</v>
      </c>
      <c r="AL10" s="16" t="s">
        <v>129</v>
      </c>
      <c r="AM10" s="16" t="s">
        <v>145</v>
      </c>
    </row>
    <row r="11" s="12" customFormat="1" spans="1:39">
      <c r="A11" s="15" t="s">
        <v>189</v>
      </c>
      <c r="B11" s="16" t="s">
        <v>190</v>
      </c>
      <c r="C11" s="16" t="s">
        <v>13</v>
      </c>
      <c r="D11" s="16" t="s">
        <v>162</v>
      </c>
      <c r="E11" s="16" t="s">
        <v>163</v>
      </c>
      <c r="F11" s="16" t="s">
        <v>71</v>
      </c>
      <c r="G11" s="17">
        <v>42936</v>
      </c>
      <c r="H11" s="15">
        <v>170702</v>
      </c>
      <c r="I11" s="30">
        <f ca="1" t="shared" si="0"/>
        <v>4</v>
      </c>
      <c r="J11" s="30">
        <f ca="1" t="shared" si="1"/>
        <v>51</v>
      </c>
      <c r="K11" s="30">
        <v>2</v>
      </c>
      <c r="L11" s="17">
        <v>43466</v>
      </c>
      <c r="M11" s="30">
        <v>3</v>
      </c>
      <c r="N11" s="17">
        <f t="shared" si="2"/>
        <v>44561</v>
      </c>
      <c r="O11" s="15" t="s">
        <v>191</v>
      </c>
      <c r="P11" s="31">
        <f t="shared" si="3"/>
        <v>27996</v>
      </c>
      <c r="Q11" s="16">
        <f ca="1" t="shared" si="4"/>
        <v>45</v>
      </c>
      <c r="R11" s="16" t="s">
        <v>174</v>
      </c>
      <c r="S11" s="16" t="s">
        <v>192</v>
      </c>
      <c r="T11" s="43" t="s">
        <v>16</v>
      </c>
      <c r="U11" s="16"/>
      <c r="V11" s="16"/>
      <c r="W11" s="16" t="s">
        <v>73</v>
      </c>
      <c r="X11" s="16" t="s">
        <v>19</v>
      </c>
      <c r="Y11" s="16" t="s">
        <v>42</v>
      </c>
      <c r="Z11" s="16">
        <v>15010601039</v>
      </c>
      <c r="AA11" s="16"/>
      <c r="AB11" s="16"/>
      <c r="AC11" s="16">
        <v>13810624405</v>
      </c>
      <c r="AD11" s="16" t="s">
        <v>142</v>
      </c>
      <c r="AE11" s="16" t="s">
        <v>169</v>
      </c>
      <c r="AF11" s="16" t="s">
        <v>170</v>
      </c>
      <c r="AG11" s="16" t="s">
        <v>170</v>
      </c>
      <c r="AH11" s="51"/>
      <c r="AI11" s="16"/>
      <c r="AJ11" s="16" t="s">
        <v>187</v>
      </c>
      <c r="AK11" s="16" t="s">
        <v>188</v>
      </c>
      <c r="AL11" s="16" t="s">
        <v>129</v>
      </c>
      <c r="AM11" s="16" t="s">
        <v>145</v>
      </c>
    </row>
    <row r="12" s="12" customFormat="1" spans="1:39">
      <c r="A12" s="15" t="s">
        <v>193</v>
      </c>
      <c r="B12" s="16" t="s">
        <v>194</v>
      </c>
      <c r="C12" s="16" t="s">
        <v>13</v>
      </c>
      <c r="D12" s="16" t="s">
        <v>162</v>
      </c>
      <c r="E12" s="16" t="s">
        <v>195</v>
      </c>
      <c r="F12" s="16" t="s">
        <v>71</v>
      </c>
      <c r="G12" s="17">
        <v>43017</v>
      </c>
      <c r="H12" s="15">
        <v>171001</v>
      </c>
      <c r="I12" s="30">
        <f ca="1" t="shared" si="0"/>
        <v>4</v>
      </c>
      <c r="J12" s="30">
        <f ca="1" t="shared" si="1"/>
        <v>48</v>
      </c>
      <c r="K12" s="30">
        <v>2</v>
      </c>
      <c r="L12" s="17">
        <v>43466</v>
      </c>
      <c r="M12" s="30">
        <v>3</v>
      </c>
      <c r="N12" s="17">
        <f t="shared" si="2"/>
        <v>44561</v>
      </c>
      <c r="O12" s="160" t="s">
        <v>196</v>
      </c>
      <c r="P12" s="31">
        <f t="shared" si="3"/>
        <v>24900</v>
      </c>
      <c r="Q12" s="16">
        <f ca="1" t="shared" si="4"/>
        <v>53</v>
      </c>
      <c r="R12" s="16" t="s">
        <v>120</v>
      </c>
      <c r="S12" s="16" t="s">
        <v>197</v>
      </c>
      <c r="T12" s="43" t="s">
        <v>16</v>
      </c>
      <c r="U12" s="16"/>
      <c r="V12" s="16"/>
      <c r="W12" s="16" t="s">
        <v>78</v>
      </c>
      <c r="X12" s="16" t="s">
        <v>19</v>
      </c>
      <c r="Y12" s="16" t="s">
        <v>42</v>
      </c>
      <c r="Z12" s="16">
        <v>13671597229</v>
      </c>
      <c r="AA12" s="16"/>
      <c r="AB12" s="16"/>
      <c r="AC12" s="16">
        <v>18001317819</v>
      </c>
      <c r="AD12" s="16" t="s">
        <v>142</v>
      </c>
      <c r="AE12" s="16" t="s">
        <v>169</v>
      </c>
      <c r="AF12" s="16" t="s">
        <v>170</v>
      </c>
      <c r="AG12" s="16" t="s">
        <v>170</v>
      </c>
      <c r="AH12" s="51"/>
      <c r="AI12" s="16"/>
      <c r="AJ12" s="16" t="s">
        <v>198</v>
      </c>
      <c r="AK12" s="16" t="s">
        <v>188</v>
      </c>
      <c r="AL12" s="16" t="s">
        <v>129</v>
      </c>
      <c r="AM12" s="16"/>
    </row>
    <row r="13" s="12" customFormat="1" spans="1:39">
      <c r="A13" s="15" t="s">
        <v>199</v>
      </c>
      <c r="B13" s="16" t="s">
        <v>200</v>
      </c>
      <c r="C13" s="16" t="s">
        <v>24</v>
      </c>
      <c r="D13" s="16" t="s">
        <v>63</v>
      </c>
      <c r="E13" s="16"/>
      <c r="F13" s="16" t="s">
        <v>48</v>
      </c>
      <c r="G13" s="17">
        <v>43122</v>
      </c>
      <c r="H13" s="15">
        <v>180101</v>
      </c>
      <c r="I13" s="30">
        <f ca="1" t="shared" si="0"/>
        <v>3</v>
      </c>
      <c r="J13" s="30">
        <f ca="1" t="shared" si="1"/>
        <v>45</v>
      </c>
      <c r="K13" s="30">
        <v>2</v>
      </c>
      <c r="L13" s="17">
        <v>43486</v>
      </c>
      <c r="M13" s="30">
        <v>3</v>
      </c>
      <c r="N13" s="17">
        <f t="shared" si="2"/>
        <v>44581</v>
      </c>
      <c r="O13" s="15" t="s">
        <v>201</v>
      </c>
      <c r="P13" s="31">
        <f t="shared" si="3"/>
        <v>31612</v>
      </c>
      <c r="Q13" s="16">
        <f ca="1" t="shared" si="4"/>
        <v>35</v>
      </c>
      <c r="R13" s="16" t="s">
        <v>174</v>
      </c>
      <c r="S13" s="16" t="s">
        <v>202</v>
      </c>
      <c r="T13" s="43" t="s">
        <v>16</v>
      </c>
      <c r="U13" s="16" t="s">
        <v>203</v>
      </c>
      <c r="V13" s="16" t="s">
        <v>204</v>
      </c>
      <c r="W13" s="16" t="s">
        <v>123</v>
      </c>
      <c r="X13" s="16" t="s">
        <v>41</v>
      </c>
      <c r="Y13" s="16" t="s">
        <v>42</v>
      </c>
      <c r="Z13" s="16">
        <v>15910769441</v>
      </c>
      <c r="AA13" s="16"/>
      <c r="AB13" s="16"/>
      <c r="AC13" s="16"/>
      <c r="AD13" s="16" t="s">
        <v>142</v>
      </c>
      <c r="AE13" s="16" t="s">
        <v>125</v>
      </c>
      <c r="AF13" s="16" t="s">
        <v>126</v>
      </c>
      <c r="AG13" s="16" t="s">
        <v>21</v>
      </c>
      <c r="AH13" s="51"/>
      <c r="AI13" s="16" t="s">
        <v>186</v>
      </c>
      <c r="AJ13" s="16" t="s">
        <v>127</v>
      </c>
      <c r="AK13" s="16" t="s">
        <v>127</v>
      </c>
      <c r="AL13" s="16" t="s">
        <v>129</v>
      </c>
      <c r="AM13" s="16"/>
    </row>
    <row r="14" s="12" customFormat="1" spans="1:39">
      <c r="A14" s="15" t="s">
        <v>205</v>
      </c>
      <c r="B14" s="16" t="s">
        <v>206</v>
      </c>
      <c r="C14" s="16" t="s">
        <v>13</v>
      </c>
      <c r="D14" s="16" t="s">
        <v>162</v>
      </c>
      <c r="E14" s="16" t="s">
        <v>163</v>
      </c>
      <c r="F14" s="16" t="s">
        <v>71</v>
      </c>
      <c r="G14" s="17">
        <v>43125</v>
      </c>
      <c r="H14" s="15">
        <v>180102</v>
      </c>
      <c r="I14" s="30">
        <f ca="1" t="shared" si="0"/>
        <v>3</v>
      </c>
      <c r="J14" s="30">
        <f ca="1" t="shared" si="1"/>
        <v>45</v>
      </c>
      <c r="K14" s="30">
        <v>1</v>
      </c>
      <c r="L14" s="17">
        <v>43466</v>
      </c>
      <c r="M14" s="30">
        <v>3</v>
      </c>
      <c r="N14" s="17">
        <f t="shared" si="2"/>
        <v>44561</v>
      </c>
      <c r="O14" s="160" t="s">
        <v>207</v>
      </c>
      <c r="P14" s="31">
        <f t="shared" si="3"/>
        <v>24196</v>
      </c>
      <c r="Q14" s="16">
        <f ca="1" t="shared" si="4"/>
        <v>55</v>
      </c>
      <c r="R14" s="16" t="s">
        <v>174</v>
      </c>
      <c r="S14" s="16" t="s">
        <v>208</v>
      </c>
      <c r="T14" s="43" t="s">
        <v>16</v>
      </c>
      <c r="U14" s="16" t="s">
        <v>209</v>
      </c>
      <c r="V14" s="16"/>
      <c r="W14" s="16" t="s">
        <v>59</v>
      </c>
      <c r="X14" s="16" t="s">
        <v>19</v>
      </c>
      <c r="Y14" s="16" t="s">
        <v>42</v>
      </c>
      <c r="Z14" s="16">
        <v>18701238320</v>
      </c>
      <c r="AA14" s="16"/>
      <c r="AB14" s="16"/>
      <c r="AC14" s="16">
        <v>13691524256</v>
      </c>
      <c r="AD14" s="16" t="s">
        <v>142</v>
      </c>
      <c r="AE14" s="16" t="s">
        <v>169</v>
      </c>
      <c r="AF14" s="16" t="s">
        <v>170</v>
      </c>
      <c r="AG14" s="16" t="s">
        <v>170</v>
      </c>
      <c r="AH14" s="51"/>
      <c r="AI14" s="16" t="s">
        <v>186</v>
      </c>
      <c r="AJ14" s="16" t="s">
        <v>210</v>
      </c>
      <c r="AK14" s="16" t="s">
        <v>211</v>
      </c>
      <c r="AL14" s="16" t="s">
        <v>129</v>
      </c>
      <c r="AM14" s="16" t="s">
        <v>153</v>
      </c>
    </row>
    <row r="15" s="12" customFormat="1" spans="1:39">
      <c r="A15" s="15" t="s">
        <v>212</v>
      </c>
      <c r="B15" s="16" t="s">
        <v>213</v>
      </c>
      <c r="C15" s="16" t="s">
        <v>13</v>
      </c>
      <c r="D15" s="16" t="s">
        <v>148</v>
      </c>
      <c r="E15" s="16" t="s">
        <v>214</v>
      </c>
      <c r="F15" s="16" t="s">
        <v>71</v>
      </c>
      <c r="G15" s="17">
        <v>43160</v>
      </c>
      <c r="H15" s="15">
        <v>180301</v>
      </c>
      <c r="I15" s="30">
        <f ca="1" t="shared" si="0"/>
        <v>3</v>
      </c>
      <c r="J15" s="30">
        <f ca="1" t="shared" si="1"/>
        <v>43</v>
      </c>
      <c r="K15" s="30">
        <v>1</v>
      </c>
      <c r="L15" s="17">
        <v>43466</v>
      </c>
      <c r="M15" s="30">
        <v>3</v>
      </c>
      <c r="N15" s="17">
        <f t="shared" si="2"/>
        <v>44561</v>
      </c>
      <c r="O15" s="160" t="s">
        <v>215</v>
      </c>
      <c r="P15" s="31">
        <f t="shared" si="3"/>
        <v>23647</v>
      </c>
      <c r="Q15" s="16">
        <f ca="1" t="shared" si="4"/>
        <v>57</v>
      </c>
      <c r="R15" s="16" t="s">
        <v>120</v>
      </c>
      <c r="S15" s="16" t="s">
        <v>216</v>
      </c>
      <c r="T15" s="43" t="s">
        <v>16</v>
      </c>
      <c r="U15" s="16" t="s">
        <v>217</v>
      </c>
      <c r="V15" s="16" t="s">
        <v>218</v>
      </c>
      <c r="W15" s="16" t="s">
        <v>59</v>
      </c>
      <c r="X15" s="16" t="s">
        <v>19</v>
      </c>
      <c r="Y15" s="16" t="s">
        <v>42</v>
      </c>
      <c r="Z15" s="16">
        <v>13511089546</v>
      </c>
      <c r="AA15" s="16"/>
      <c r="AB15" s="16"/>
      <c r="AC15" s="16">
        <v>15973783074</v>
      </c>
      <c r="AD15" s="16" t="s">
        <v>142</v>
      </c>
      <c r="AE15" s="16" t="s">
        <v>125</v>
      </c>
      <c r="AF15" s="16" t="s">
        <v>126</v>
      </c>
      <c r="AG15" s="16" t="s">
        <v>21</v>
      </c>
      <c r="AH15" s="51"/>
      <c r="AI15" s="16"/>
      <c r="AJ15" s="16" t="s">
        <v>219</v>
      </c>
      <c r="AK15" s="16" t="s">
        <v>211</v>
      </c>
      <c r="AL15" s="16" t="s">
        <v>129</v>
      </c>
      <c r="AM15" s="16"/>
    </row>
    <row r="16" s="12" customFormat="1" spans="1:39">
      <c r="A16" s="15" t="s">
        <v>220</v>
      </c>
      <c r="B16" s="16" t="s">
        <v>221</v>
      </c>
      <c r="C16" s="16" t="s">
        <v>13</v>
      </c>
      <c r="D16" s="16" t="s">
        <v>222</v>
      </c>
      <c r="E16" s="16" t="s">
        <v>214</v>
      </c>
      <c r="F16" s="16" t="s">
        <v>48</v>
      </c>
      <c r="G16" s="17">
        <v>43280</v>
      </c>
      <c r="H16" s="15">
        <v>180604</v>
      </c>
      <c r="I16" s="30">
        <f ca="1" t="shared" si="0"/>
        <v>3</v>
      </c>
      <c r="J16" s="30">
        <f ca="1" t="shared" si="1"/>
        <v>39</v>
      </c>
      <c r="K16" s="30">
        <v>1</v>
      </c>
      <c r="L16" s="17">
        <v>43831</v>
      </c>
      <c r="M16" s="30">
        <v>3</v>
      </c>
      <c r="N16" s="17">
        <f t="shared" si="2"/>
        <v>44926</v>
      </c>
      <c r="O16" s="15" t="s">
        <v>223</v>
      </c>
      <c r="P16" s="31">
        <f t="shared" si="3"/>
        <v>35691</v>
      </c>
      <c r="Q16" s="16">
        <f ca="1" t="shared" si="4"/>
        <v>24</v>
      </c>
      <c r="R16" s="16" t="s">
        <v>120</v>
      </c>
      <c r="S16" s="16" t="s">
        <v>150</v>
      </c>
      <c r="T16" s="43" t="s">
        <v>16</v>
      </c>
      <c r="U16" s="16" t="s">
        <v>224</v>
      </c>
      <c r="V16" s="16" t="s">
        <v>58</v>
      </c>
      <c r="W16" s="16" t="s">
        <v>51</v>
      </c>
      <c r="X16" s="16" t="s">
        <v>30</v>
      </c>
      <c r="Y16" s="16" t="s">
        <v>42</v>
      </c>
      <c r="Z16" s="16">
        <v>15313380546</v>
      </c>
      <c r="AA16" s="16"/>
      <c r="AB16" s="16"/>
      <c r="AC16" s="16">
        <v>18001317819</v>
      </c>
      <c r="AD16" s="16" t="s">
        <v>142</v>
      </c>
      <c r="AE16" s="16" t="s">
        <v>125</v>
      </c>
      <c r="AF16" s="16" t="s">
        <v>126</v>
      </c>
      <c r="AG16" s="16" t="s">
        <v>21</v>
      </c>
      <c r="AH16" s="51"/>
      <c r="AI16" s="16"/>
      <c r="AJ16" s="16" t="s">
        <v>225</v>
      </c>
      <c r="AK16" s="16" t="s">
        <v>226</v>
      </c>
      <c r="AL16" s="16" t="s">
        <v>129</v>
      </c>
      <c r="AM16" s="16" t="s">
        <v>227</v>
      </c>
    </row>
    <row r="17" s="12" customFormat="1" spans="1:39">
      <c r="A17" s="15" t="s">
        <v>228</v>
      </c>
      <c r="B17" s="16" t="s">
        <v>229</v>
      </c>
      <c r="C17" s="16" t="s">
        <v>13</v>
      </c>
      <c r="D17" s="16" t="s">
        <v>70</v>
      </c>
      <c r="E17" s="16"/>
      <c r="F17" s="16" t="s">
        <v>37</v>
      </c>
      <c r="G17" s="17">
        <v>43466</v>
      </c>
      <c r="H17" s="15">
        <v>190101</v>
      </c>
      <c r="I17" s="30">
        <f ca="1" t="shared" si="0"/>
        <v>2</v>
      </c>
      <c r="J17" s="30">
        <f ca="1" t="shared" si="1"/>
        <v>33</v>
      </c>
      <c r="K17" s="30">
        <v>2</v>
      </c>
      <c r="L17" s="17">
        <v>43831</v>
      </c>
      <c r="M17" s="30">
        <v>3</v>
      </c>
      <c r="N17" s="17">
        <f t="shared" si="2"/>
        <v>44926</v>
      </c>
      <c r="O17" s="15" t="s">
        <v>230</v>
      </c>
      <c r="P17" s="31">
        <f t="shared" si="3"/>
        <v>29822</v>
      </c>
      <c r="Q17" s="16">
        <f ca="1" t="shared" si="4"/>
        <v>40</v>
      </c>
      <c r="R17" s="16" t="s">
        <v>174</v>
      </c>
      <c r="S17" s="16" t="s">
        <v>231</v>
      </c>
      <c r="T17" s="43" t="s">
        <v>16</v>
      </c>
      <c r="U17" s="16" t="s">
        <v>232</v>
      </c>
      <c r="V17" s="16" t="s">
        <v>17</v>
      </c>
      <c r="W17" s="16" t="s">
        <v>40</v>
      </c>
      <c r="X17" s="16" t="s">
        <v>19</v>
      </c>
      <c r="Y17" s="16" t="s">
        <v>42</v>
      </c>
      <c r="Z17" s="16">
        <v>18610985335</v>
      </c>
      <c r="AA17" s="16"/>
      <c r="AB17" s="16"/>
      <c r="AC17" s="16">
        <v>18001028768</v>
      </c>
      <c r="AD17" s="16" t="s">
        <v>142</v>
      </c>
      <c r="AE17" s="16" t="s">
        <v>125</v>
      </c>
      <c r="AF17" s="16" t="s">
        <v>126</v>
      </c>
      <c r="AG17" s="16" t="s">
        <v>21</v>
      </c>
      <c r="AH17" s="51">
        <v>43525</v>
      </c>
      <c r="AI17" s="16"/>
      <c r="AJ17" s="16" t="s">
        <v>233</v>
      </c>
      <c r="AK17" s="16" t="s">
        <v>144</v>
      </c>
      <c r="AL17" s="16" t="s">
        <v>129</v>
      </c>
      <c r="AM17" s="16" t="s">
        <v>234</v>
      </c>
    </row>
    <row r="18" s="12" customFormat="1" spans="1:39">
      <c r="A18" s="15" t="s">
        <v>235</v>
      </c>
      <c r="B18" s="16" t="s">
        <v>236</v>
      </c>
      <c r="C18" s="16" t="s">
        <v>13</v>
      </c>
      <c r="D18" s="16" t="s">
        <v>162</v>
      </c>
      <c r="E18" s="16" t="s">
        <v>163</v>
      </c>
      <c r="F18" s="16" t="s">
        <v>71</v>
      </c>
      <c r="G18" s="17">
        <v>43466</v>
      </c>
      <c r="H18" s="15">
        <v>190102</v>
      </c>
      <c r="I18" s="30">
        <f ca="1" t="shared" si="0"/>
        <v>2</v>
      </c>
      <c r="J18" s="30">
        <f ca="1" t="shared" si="1"/>
        <v>33</v>
      </c>
      <c r="K18" s="30">
        <v>1</v>
      </c>
      <c r="L18" s="17">
        <v>43466</v>
      </c>
      <c r="M18" s="30">
        <v>3</v>
      </c>
      <c r="N18" s="17">
        <f t="shared" si="2"/>
        <v>44561</v>
      </c>
      <c r="O18" s="160" t="s">
        <v>237</v>
      </c>
      <c r="P18" s="31">
        <f t="shared" si="3"/>
        <v>24371</v>
      </c>
      <c r="Q18" s="16">
        <f ca="1" t="shared" si="4"/>
        <v>55</v>
      </c>
      <c r="R18" s="16" t="s">
        <v>174</v>
      </c>
      <c r="S18" s="16" t="s">
        <v>238</v>
      </c>
      <c r="T18" s="43" t="s">
        <v>16</v>
      </c>
      <c r="U18" s="16"/>
      <c r="V18" s="16"/>
      <c r="W18" s="16" t="s">
        <v>73</v>
      </c>
      <c r="X18" s="16" t="s">
        <v>19</v>
      </c>
      <c r="Y18" s="16" t="s">
        <v>42</v>
      </c>
      <c r="Z18" s="16">
        <v>13512869907</v>
      </c>
      <c r="AA18" s="16"/>
      <c r="AB18" s="16"/>
      <c r="AC18" s="16">
        <v>13502162901</v>
      </c>
      <c r="AD18" s="16" t="s">
        <v>142</v>
      </c>
      <c r="AE18" s="16" t="s">
        <v>169</v>
      </c>
      <c r="AF18" s="16" t="s">
        <v>170</v>
      </c>
      <c r="AG18" s="16" t="s">
        <v>170</v>
      </c>
      <c r="AH18" s="51">
        <v>43466</v>
      </c>
      <c r="AI18" s="16" t="s">
        <v>186</v>
      </c>
      <c r="AJ18" s="16" t="s">
        <v>239</v>
      </c>
      <c r="AK18" s="16" t="s">
        <v>188</v>
      </c>
      <c r="AL18" s="16" t="s">
        <v>129</v>
      </c>
      <c r="AM18" s="16"/>
    </row>
    <row r="19" s="12" customFormat="1" spans="1:39">
      <c r="A19" s="15" t="s">
        <v>240</v>
      </c>
      <c r="B19" s="16" t="s">
        <v>241</v>
      </c>
      <c r="C19" s="16" t="s">
        <v>13</v>
      </c>
      <c r="D19" s="16" t="s">
        <v>36</v>
      </c>
      <c r="E19" s="16"/>
      <c r="F19" s="16" t="s">
        <v>71</v>
      </c>
      <c r="G19" s="17">
        <v>43466</v>
      </c>
      <c r="H19" s="15" t="s">
        <v>242</v>
      </c>
      <c r="I19" s="30">
        <f ca="1" t="shared" si="0"/>
        <v>2</v>
      </c>
      <c r="J19" s="30">
        <f ca="1" t="shared" si="1"/>
        <v>33</v>
      </c>
      <c r="K19" s="30">
        <v>1</v>
      </c>
      <c r="L19" s="17">
        <v>43770</v>
      </c>
      <c r="M19" s="30">
        <v>1</v>
      </c>
      <c r="N19" s="17">
        <f t="shared" si="2"/>
        <v>44135</v>
      </c>
      <c r="O19" s="160" t="s">
        <v>243</v>
      </c>
      <c r="P19" s="31">
        <f t="shared" si="3"/>
        <v>32068</v>
      </c>
      <c r="Q19" s="16">
        <f ca="1" t="shared" si="4"/>
        <v>34</v>
      </c>
      <c r="R19" s="16" t="s">
        <v>244</v>
      </c>
      <c r="S19" s="16" t="s">
        <v>245</v>
      </c>
      <c r="T19" s="43" t="s">
        <v>16</v>
      </c>
      <c r="U19" s="16" t="s">
        <v>246</v>
      </c>
      <c r="V19" s="16" t="s">
        <v>84</v>
      </c>
      <c r="W19" s="16" t="s">
        <v>40</v>
      </c>
      <c r="X19" s="16" t="s">
        <v>19</v>
      </c>
      <c r="Y19" s="16" t="s">
        <v>20</v>
      </c>
      <c r="Z19" s="16">
        <v>15901108246</v>
      </c>
      <c r="AA19" s="16"/>
      <c r="AB19" s="16"/>
      <c r="AC19" s="16">
        <v>15901568370</v>
      </c>
      <c r="AD19" s="16" t="s">
        <v>247</v>
      </c>
      <c r="AE19" s="16" t="s">
        <v>248</v>
      </c>
      <c r="AF19" s="24" t="s">
        <v>249</v>
      </c>
      <c r="AG19" s="16" t="s">
        <v>250</v>
      </c>
      <c r="AH19" s="51" t="s">
        <v>127</v>
      </c>
      <c r="AI19" s="16"/>
      <c r="AJ19" s="16" t="s">
        <v>251</v>
      </c>
      <c r="AK19" s="16" t="s">
        <v>144</v>
      </c>
      <c r="AL19" s="16" t="s">
        <v>129</v>
      </c>
      <c r="AM19" s="16"/>
    </row>
    <row r="20" s="12" customFormat="1" spans="1:39">
      <c r="A20" s="15" t="s">
        <v>252</v>
      </c>
      <c r="B20" s="16" t="s">
        <v>253</v>
      </c>
      <c r="C20" s="16" t="s">
        <v>13</v>
      </c>
      <c r="D20" s="16" t="s">
        <v>70</v>
      </c>
      <c r="E20" s="16"/>
      <c r="F20" s="16" t="s">
        <v>71</v>
      </c>
      <c r="G20" s="17">
        <v>43579</v>
      </c>
      <c r="H20" s="15">
        <v>190401</v>
      </c>
      <c r="I20" s="30">
        <f ca="1" t="shared" si="0"/>
        <v>2</v>
      </c>
      <c r="J20" s="30">
        <f ca="1" t="shared" si="1"/>
        <v>30</v>
      </c>
      <c r="K20" s="30">
        <v>1</v>
      </c>
      <c r="L20" s="17">
        <v>43579</v>
      </c>
      <c r="M20" s="30">
        <v>3</v>
      </c>
      <c r="N20" s="17">
        <f t="shared" si="2"/>
        <v>44674</v>
      </c>
      <c r="O20" s="15" t="s">
        <v>254</v>
      </c>
      <c r="P20" s="31">
        <f t="shared" si="3"/>
        <v>36481</v>
      </c>
      <c r="Q20" s="16">
        <f ca="1" t="shared" si="4"/>
        <v>22</v>
      </c>
      <c r="R20" s="16" t="s">
        <v>174</v>
      </c>
      <c r="S20" s="16" t="s">
        <v>255</v>
      </c>
      <c r="T20" s="43" t="s">
        <v>49</v>
      </c>
      <c r="U20" s="16" t="s">
        <v>256</v>
      </c>
      <c r="V20" s="16" t="s">
        <v>77</v>
      </c>
      <c r="W20" s="16" t="s">
        <v>66</v>
      </c>
      <c r="X20" s="16" t="s">
        <v>30</v>
      </c>
      <c r="Y20" s="16" t="s">
        <v>42</v>
      </c>
      <c r="Z20" s="16">
        <v>13290553433</v>
      </c>
      <c r="AA20" s="16"/>
      <c r="AB20" s="16"/>
      <c r="AC20" s="16">
        <v>13483568168</v>
      </c>
      <c r="AD20" s="16" t="s">
        <v>142</v>
      </c>
      <c r="AE20" s="16" t="s">
        <v>125</v>
      </c>
      <c r="AF20" s="16" t="s">
        <v>126</v>
      </c>
      <c r="AG20" s="16" t="s">
        <v>21</v>
      </c>
      <c r="AH20" s="51">
        <v>43589</v>
      </c>
      <c r="AI20" s="16" t="s">
        <v>186</v>
      </c>
      <c r="AJ20" s="16" t="s">
        <v>127</v>
      </c>
      <c r="AK20" s="16" t="s">
        <v>127</v>
      </c>
      <c r="AL20" s="16" t="s">
        <v>129</v>
      </c>
      <c r="AM20" s="16"/>
    </row>
    <row r="21" s="12" customFormat="1" spans="1:39">
      <c r="A21" s="15" t="s">
        <v>257</v>
      </c>
      <c r="B21" s="16" t="s">
        <v>258</v>
      </c>
      <c r="C21" s="16" t="s">
        <v>13</v>
      </c>
      <c r="D21" s="16" t="s">
        <v>162</v>
      </c>
      <c r="E21" s="16" t="s">
        <v>195</v>
      </c>
      <c r="F21" s="16" t="s">
        <v>64</v>
      </c>
      <c r="G21" s="17">
        <v>43666</v>
      </c>
      <c r="H21" s="15">
        <v>190702</v>
      </c>
      <c r="I21" s="30">
        <f ca="1" t="shared" si="0"/>
        <v>2</v>
      </c>
      <c r="J21" s="30">
        <f ca="1" t="shared" si="1"/>
        <v>27</v>
      </c>
      <c r="K21" s="30">
        <v>1</v>
      </c>
      <c r="L21" s="17">
        <v>43666</v>
      </c>
      <c r="M21" s="30">
        <v>3</v>
      </c>
      <c r="N21" s="17">
        <f t="shared" si="2"/>
        <v>44761</v>
      </c>
      <c r="O21" s="15" t="s">
        <v>259</v>
      </c>
      <c r="P21" s="31">
        <f t="shared" si="3"/>
        <v>32835</v>
      </c>
      <c r="Q21" s="16">
        <f ca="1" t="shared" si="4"/>
        <v>32</v>
      </c>
      <c r="R21" s="16" t="s">
        <v>174</v>
      </c>
      <c r="S21" s="16" t="s">
        <v>260</v>
      </c>
      <c r="T21" s="43" t="s">
        <v>16</v>
      </c>
      <c r="U21" s="16" t="s">
        <v>261</v>
      </c>
      <c r="V21" s="16" t="s">
        <v>262</v>
      </c>
      <c r="W21" s="16" t="s">
        <v>66</v>
      </c>
      <c r="X21" s="16" t="s">
        <v>19</v>
      </c>
      <c r="Y21" s="16" t="s">
        <v>42</v>
      </c>
      <c r="Z21" s="16">
        <v>18033612557</v>
      </c>
      <c r="AA21" s="16"/>
      <c r="AB21" s="16"/>
      <c r="AC21" s="16">
        <v>18333623979</v>
      </c>
      <c r="AD21" s="16" t="s">
        <v>142</v>
      </c>
      <c r="AE21" s="16" t="s">
        <v>125</v>
      </c>
      <c r="AF21" s="16" t="s">
        <v>126</v>
      </c>
      <c r="AG21" s="16" t="s">
        <v>21</v>
      </c>
      <c r="AH21" s="51">
        <v>43680</v>
      </c>
      <c r="AI21" s="16" t="s">
        <v>186</v>
      </c>
      <c r="AJ21" s="16" t="s">
        <v>127</v>
      </c>
      <c r="AK21" s="16" t="s">
        <v>127</v>
      </c>
      <c r="AL21" s="16" t="s">
        <v>129</v>
      </c>
      <c r="AM21" s="16"/>
    </row>
    <row r="22" s="12" customFormat="1" spans="1:39">
      <c r="A22" s="15" t="s">
        <v>263</v>
      </c>
      <c r="B22" s="16" t="s">
        <v>264</v>
      </c>
      <c r="C22" s="16" t="s">
        <v>13</v>
      </c>
      <c r="D22" s="16" t="s">
        <v>265</v>
      </c>
      <c r="E22" s="16"/>
      <c r="F22" s="16" t="s">
        <v>71</v>
      </c>
      <c r="G22" s="17">
        <v>43770</v>
      </c>
      <c r="H22" s="15">
        <v>191102</v>
      </c>
      <c r="I22" s="30">
        <f ca="1" t="shared" si="0"/>
        <v>1</v>
      </c>
      <c r="J22" s="30">
        <f ca="1" t="shared" si="1"/>
        <v>23</v>
      </c>
      <c r="K22" s="30">
        <v>1</v>
      </c>
      <c r="L22" s="17">
        <v>43770</v>
      </c>
      <c r="M22" s="30">
        <v>3</v>
      </c>
      <c r="N22" s="17">
        <f t="shared" si="2"/>
        <v>44865</v>
      </c>
      <c r="O22" s="165" t="s">
        <v>266</v>
      </c>
      <c r="P22" s="31">
        <f t="shared" si="3"/>
        <v>28414</v>
      </c>
      <c r="Q22" s="16">
        <f ca="1" t="shared" si="4"/>
        <v>44</v>
      </c>
      <c r="R22" s="16" t="s">
        <v>174</v>
      </c>
      <c r="S22" s="16" t="s">
        <v>267</v>
      </c>
      <c r="T22" s="43" t="s">
        <v>16</v>
      </c>
      <c r="U22" s="16" t="s">
        <v>268</v>
      </c>
      <c r="V22" s="16" t="s">
        <v>269</v>
      </c>
      <c r="W22" s="16" t="s">
        <v>123</v>
      </c>
      <c r="X22" s="16" t="s">
        <v>19</v>
      </c>
      <c r="Y22" s="16" t="s">
        <v>42</v>
      </c>
      <c r="Z22" s="16">
        <v>13718812934</v>
      </c>
      <c r="AA22" s="16"/>
      <c r="AB22" s="16"/>
      <c r="AC22" s="16">
        <v>13552848682</v>
      </c>
      <c r="AD22" s="16" t="s">
        <v>142</v>
      </c>
      <c r="AE22" s="16" t="s">
        <v>125</v>
      </c>
      <c r="AF22" s="16" t="s">
        <v>126</v>
      </c>
      <c r="AG22" s="16" t="s">
        <v>21</v>
      </c>
      <c r="AH22" s="52">
        <v>43772</v>
      </c>
      <c r="AI22" s="16" t="s">
        <v>186</v>
      </c>
      <c r="AJ22" s="16" t="s">
        <v>270</v>
      </c>
      <c r="AK22" s="16" t="s">
        <v>188</v>
      </c>
      <c r="AL22" s="16" t="s">
        <v>129</v>
      </c>
      <c r="AM22" s="16"/>
    </row>
    <row r="23" s="12" customFormat="1" spans="1:39">
      <c r="A23" s="15" t="s">
        <v>271</v>
      </c>
      <c r="B23" s="16" t="s">
        <v>272</v>
      </c>
      <c r="C23" s="16" t="s">
        <v>13</v>
      </c>
      <c r="D23" s="16" t="s">
        <v>222</v>
      </c>
      <c r="E23" s="16" t="s">
        <v>163</v>
      </c>
      <c r="F23" s="16" t="s">
        <v>71</v>
      </c>
      <c r="G23" s="17">
        <v>43909</v>
      </c>
      <c r="H23" s="15">
        <v>200301</v>
      </c>
      <c r="I23" s="30">
        <f ca="1" t="shared" si="0"/>
        <v>1</v>
      </c>
      <c r="J23" s="30">
        <f ca="1" t="shared" si="1"/>
        <v>19</v>
      </c>
      <c r="K23" s="30">
        <v>1</v>
      </c>
      <c r="L23" s="17">
        <v>43909</v>
      </c>
      <c r="M23" s="30">
        <v>3</v>
      </c>
      <c r="N23" s="17">
        <f t="shared" si="2"/>
        <v>45003</v>
      </c>
      <c r="O23" s="165" t="s">
        <v>273</v>
      </c>
      <c r="P23" s="31">
        <f t="shared" si="3"/>
        <v>33927</v>
      </c>
      <c r="Q23" s="16">
        <f ca="1" t="shared" si="4"/>
        <v>29</v>
      </c>
      <c r="R23" s="16" t="s">
        <v>174</v>
      </c>
      <c r="S23" s="16" t="s">
        <v>274</v>
      </c>
      <c r="T23" s="43" t="s">
        <v>16</v>
      </c>
      <c r="U23" s="16" t="s">
        <v>275</v>
      </c>
      <c r="V23" s="16" t="s">
        <v>276</v>
      </c>
      <c r="W23" s="16" t="s">
        <v>66</v>
      </c>
      <c r="X23" s="16" t="s">
        <v>19</v>
      </c>
      <c r="Y23" s="16" t="s">
        <v>42</v>
      </c>
      <c r="Z23" s="16">
        <v>17310631753</v>
      </c>
      <c r="AA23" s="16"/>
      <c r="AB23" s="16"/>
      <c r="AC23" s="16">
        <v>13513307825</v>
      </c>
      <c r="AD23" s="16" t="s">
        <v>277</v>
      </c>
      <c r="AE23" s="16" t="s">
        <v>125</v>
      </c>
      <c r="AF23" s="16" t="s">
        <v>126</v>
      </c>
      <c r="AG23" s="16" t="s">
        <v>21</v>
      </c>
      <c r="AH23" s="52">
        <v>44013</v>
      </c>
      <c r="AI23" s="16" t="s">
        <v>186</v>
      </c>
      <c r="AJ23" s="16" t="s">
        <v>198</v>
      </c>
      <c r="AK23" s="16" t="s">
        <v>188</v>
      </c>
      <c r="AL23" s="16" t="s">
        <v>129</v>
      </c>
      <c r="AM23" s="16"/>
    </row>
    <row r="24" s="12" customFormat="1" spans="1:39">
      <c r="A24" s="15" t="s">
        <v>278</v>
      </c>
      <c r="B24" s="16" t="s">
        <v>279</v>
      </c>
      <c r="C24" s="16" t="s">
        <v>13</v>
      </c>
      <c r="D24" s="16" t="s">
        <v>75</v>
      </c>
      <c r="E24" s="16"/>
      <c r="F24" s="16" t="s">
        <v>71</v>
      </c>
      <c r="G24" s="17">
        <v>43928</v>
      </c>
      <c r="H24" s="15">
        <v>200402</v>
      </c>
      <c r="I24" s="30">
        <f ca="1" t="shared" si="0"/>
        <v>1</v>
      </c>
      <c r="J24" s="30">
        <f ca="1" t="shared" si="1"/>
        <v>18</v>
      </c>
      <c r="K24" s="30">
        <v>1</v>
      </c>
      <c r="L24" s="17">
        <v>43928</v>
      </c>
      <c r="M24" s="30">
        <v>3</v>
      </c>
      <c r="N24" s="17">
        <f t="shared" si="2"/>
        <v>45022</v>
      </c>
      <c r="O24" s="165" t="s">
        <v>280</v>
      </c>
      <c r="P24" s="31">
        <f t="shared" si="3"/>
        <v>33953</v>
      </c>
      <c r="Q24" s="16">
        <f ca="1" t="shared" si="4"/>
        <v>29</v>
      </c>
      <c r="R24" s="16" t="s">
        <v>165</v>
      </c>
      <c r="S24" s="16" t="s">
        <v>281</v>
      </c>
      <c r="T24" s="43" t="s">
        <v>16</v>
      </c>
      <c r="U24" s="16" t="s">
        <v>282</v>
      </c>
      <c r="V24" s="16" t="s">
        <v>39</v>
      </c>
      <c r="W24" s="16" t="s">
        <v>40</v>
      </c>
      <c r="X24" s="16" t="s">
        <v>30</v>
      </c>
      <c r="Y24" s="16" t="s">
        <v>42</v>
      </c>
      <c r="Z24" s="16">
        <v>18810422109</v>
      </c>
      <c r="AA24" s="16"/>
      <c r="AB24" s="16"/>
      <c r="AC24" s="16">
        <v>18811466221</v>
      </c>
      <c r="AD24" s="16" t="s">
        <v>142</v>
      </c>
      <c r="AE24" s="16" t="s">
        <v>125</v>
      </c>
      <c r="AF24" s="16" t="s">
        <v>126</v>
      </c>
      <c r="AG24" s="16" t="s">
        <v>21</v>
      </c>
      <c r="AH24" s="52">
        <v>43922</v>
      </c>
      <c r="AI24" s="16" t="s">
        <v>186</v>
      </c>
      <c r="AJ24" s="16" t="s">
        <v>283</v>
      </c>
      <c r="AK24" s="16" t="s">
        <v>211</v>
      </c>
      <c r="AL24" s="16" t="s">
        <v>129</v>
      </c>
      <c r="AM24" s="16"/>
    </row>
    <row r="25" s="12" customFormat="1" spans="1:39">
      <c r="A25" s="15" t="s">
        <v>284</v>
      </c>
      <c r="B25" s="16" t="s">
        <v>285</v>
      </c>
      <c r="C25" s="16" t="s">
        <v>13</v>
      </c>
      <c r="D25" s="16" t="s">
        <v>222</v>
      </c>
      <c r="E25" s="16" t="s">
        <v>195</v>
      </c>
      <c r="F25" s="16" t="s">
        <v>64</v>
      </c>
      <c r="G25" s="17">
        <v>43946</v>
      </c>
      <c r="H25" s="15">
        <v>200409</v>
      </c>
      <c r="I25" s="30">
        <f ca="1" t="shared" si="0"/>
        <v>1</v>
      </c>
      <c r="J25" s="30">
        <f ca="1" t="shared" si="1"/>
        <v>18</v>
      </c>
      <c r="K25" s="30">
        <v>1</v>
      </c>
      <c r="L25" s="17">
        <v>43946</v>
      </c>
      <c r="M25" s="30">
        <v>3</v>
      </c>
      <c r="N25" s="17">
        <f t="shared" si="2"/>
        <v>45040</v>
      </c>
      <c r="O25" s="15" t="s">
        <v>286</v>
      </c>
      <c r="P25" s="31">
        <f t="shared" si="3"/>
        <v>36441</v>
      </c>
      <c r="Q25" s="16">
        <f ca="1" t="shared" si="4"/>
        <v>22</v>
      </c>
      <c r="R25" s="16" t="s">
        <v>174</v>
      </c>
      <c r="S25" s="16" t="s">
        <v>287</v>
      </c>
      <c r="T25" s="43" t="s">
        <v>16</v>
      </c>
      <c r="U25" s="16" t="s">
        <v>288</v>
      </c>
      <c r="V25" s="16" t="s">
        <v>17</v>
      </c>
      <c r="W25" s="16" t="s">
        <v>51</v>
      </c>
      <c r="X25" s="16" t="s">
        <v>19</v>
      </c>
      <c r="Y25" s="16" t="s">
        <v>42</v>
      </c>
      <c r="Z25" s="16">
        <v>13691236866</v>
      </c>
      <c r="AA25" s="16"/>
      <c r="AB25" s="16"/>
      <c r="AC25" s="16">
        <v>13521063613</v>
      </c>
      <c r="AD25" s="16" t="s">
        <v>142</v>
      </c>
      <c r="AE25" s="16" t="s">
        <v>125</v>
      </c>
      <c r="AF25" s="16" t="s">
        <v>126</v>
      </c>
      <c r="AG25" s="16" t="s">
        <v>21</v>
      </c>
      <c r="AH25" s="52">
        <v>43953</v>
      </c>
      <c r="AI25" s="16" t="s">
        <v>186</v>
      </c>
      <c r="AJ25" s="16" t="s">
        <v>289</v>
      </c>
      <c r="AK25" s="16" t="s">
        <v>144</v>
      </c>
      <c r="AL25" s="16" t="s">
        <v>129</v>
      </c>
      <c r="AM25" s="16" t="s">
        <v>145</v>
      </c>
    </row>
    <row r="26" s="12" customFormat="1" spans="1:39">
      <c r="A26" s="15" t="s">
        <v>290</v>
      </c>
      <c r="B26" s="16" t="s">
        <v>291</v>
      </c>
      <c r="C26" s="16" t="s">
        <v>13</v>
      </c>
      <c r="D26" s="16" t="s">
        <v>162</v>
      </c>
      <c r="E26" s="16" t="s">
        <v>195</v>
      </c>
      <c r="F26" s="16" t="s">
        <v>71</v>
      </c>
      <c r="G26" s="17">
        <v>43979</v>
      </c>
      <c r="H26" s="15">
        <v>200504</v>
      </c>
      <c r="I26" s="30">
        <f ca="1" t="shared" si="0"/>
        <v>1</v>
      </c>
      <c r="J26" s="30">
        <f ca="1" t="shared" si="1"/>
        <v>17</v>
      </c>
      <c r="K26" s="30">
        <v>1</v>
      </c>
      <c r="L26" s="17">
        <v>43949</v>
      </c>
      <c r="M26" s="30">
        <v>3</v>
      </c>
      <c r="N26" s="17">
        <f t="shared" si="2"/>
        <v>45043</v>
      </c>
      <c r="O26" s="15" t="s">
        <v>292</v>
      </c>
      <c r="P26" s="31">
        <f t="shared" si="3"/>
        <v>25836</v>
      </c>
      <c r="Q26" s="16">
        <f ca="1" t="shared" si="4"/>
        <v>51</v>
      </c>
      <c r="R26" s="16" t="s">
        <v>174</v>
      </c>
      <c r="S26" s="16" t="s">
        <v>293</v>
      </c>
      <c r="T26" s="43" t="s">
        <v>16</v>
      </c>
      <c r="U26" s="16"/>
      <c r="V26" s="16"/>
      <c r="W26" s="16" t="s">
        <v>73</v>
      </c>
      <c r="X26" s="16" t="s">
        <v>19</v>
      </c>
      <c r="Y26" s="16" t="s">
        <v>42</v>
      </c>
      <c r="Z26" s="16">
        <v>15901282031</v>
      </c>
      <c r="AA26" s="16"/>
      <c r="AB26" s="16"/>
      <c r="AC26" s="16">
        <v>13681189776</v>
      </c>
      <c r="AD26" s="16" t="s">
        <v>142</v>
      </c>
      <c r="AE26" s="16" t="s">
        <v>169</v>
      </c>
      <c r="AF26" s="16" t="s">
        <v>170</v>
      </c>
      <c r="AG26" s="16" t="s">
        <v>170</v>
      </c>
      <c r="AH26" s="52">
        <v>43983</v>
      </c>
      <c r="AI26" s="16" t="s">
        <v>186</v>
      </c>
      <c r="AJ26" s="16" t="s">
        <v>294</v>
      </c>
      <c r="AK26" s="16" t="s">
        <v>144</v>
      </c>
      <c r="AL26" s="16" t="s">
        <v>129</v>
      </c>
      <c r="AM26" s="16" t="s">
        <v>145</v>
      </c>
    </row>
    <row r="27" s="12" customFormat="1" spans="1:39">
      <c r="A27" s="15" t="s">
        <v>295</v>
      </c>
      <c r="B27" s="16" t="s">
        <v>296</v>
      </c>
      <c r="C27" s="16" t="s">
        <v>13</v>
      </c>
      <c r="D27" s="16" t="s">
        <v>162</v>
      </c>
      <c r="E27" s="16" t="s">
        <v>214</v>
      </c>
      <c r="F27" s="16" t="s">
        <v>71</v>
      </c>
      <c r="G27" s="17">
        <v>43987</v>
      </c>
      <c r="H27" s="15">
        <v>200605</v>
      </c>
      <c r="I27" s="30">
        <f ca="1" t="shared" si="0"/>
        <v>1</v>
      </c>
      <c r="J27" s="30">
        <f ca="1" t="shared" si="1"/>
        <v>16</v>
      </c>
      <c r="K27" s="30">
        <v>6</v>
      </c>
      <c r="L27" s="17">
        <f t="shared" ref="L27:L30" si="5">G27</f>
        <v>43987</v>
      </c>
      <c r="M27" s="30">
        <v>3</v>
      </c>
      <c r="N27" s="17">
        <f t="shared" si="2"/>
        <v>45081</v>
      </c>
      <c r="O27" s="15" t="s">
        <v>297</v>
      </c>
      <c r="P27" s="31">
        <f t="shared" si="3"/>
        <v>24119</v>
      </c>
      <c r="Q27" s="16">
        <f ca="1" t="shared" si="4"/>
        <v>55</v>
      </c>
      <c r="R27" s="16" t="s">
        <v>298</v>
      </c>
      <c r="S27" s="16" t="s">
        <v>299</v>
      </c>
      <c r="T27" s="43" t="s">
        <v>300</v>
      </c>
      <c r="U27" s="16" t="s">
        <v>301</v>
      </c>
      <c r="V27" s="16"/>
      <c r="W27" s="16" t="s">
        <v>59</v>
      </c>
      <c r="X27" s="16" t="s">
        <v>19</v>
      </c>
      <c r="Y27" s="16" t="s">
        <v>42</v>
      </c>
      <c r="Z27" s="16">
        <v>13699130550</v>
      </c>
      <c r="AA27" s="16"/>
      <c r="AB27" s="16"/>
      <c r="AC27" s="16">
        <v>13520750593</v>
      </c>
      <c r="AD27" s="16" t="s">
        <v>142</v>
      </c>
      <c r="AE27" s="16" t="s">
        <v>169</v>
      </c>
      <c r="AF27" s="16" t="s">
        <v>170</v>
      </c>
      <c r="AG27" s="16" t="s">
        <v>170</v>
      </c>
      <c r="AH27" s="52">
        <v>43983</v>
      </c>
      <c r="AI27" s="16" t="s">
        <v>186</v>
      </c>
      <c r="AJ27" s="16" t="s">
        <v>198</v>
      </c>
      <c r="AK27" s="16" t="s">
        <v>188</v>
      </c>
      <c r="AL27" s="16" t="s">
        <v>129</v>
      </c>
      <c r="AM27" s="16"/>
    </row>
    <row r="28" s="12" customFormat="1" spans="1:39">
      <c r="A28" s="15" t="s">
        <v>302</v>
      </c>
      <c r="B28" s="16" t="s">
        <v>303</v>
      </c>
      <c r="C28" s="16" t="s">
        <v>13</v>
      </c>
      <c r="D28" s="16" t="s">
        <v>222</v>
      </c>
      <c r="E28" s="16" t="s">
        <v>163</v>
      </c>
      <c r="F28" s="16" t="s">
        <v>71</v>
      </c>
      <c r="G28" s="17">
        <v>44000</v>
      </c>
      <c r="H28" s="15">
        <v>200609</v>
      </c>
      <c r="I28" s="30">
        <f ca="1" t="shared" si="0"/>
        <v>1</v>
      </c>
      <c r="J28" s="30">
        <f ca="1" t="shared" si="1"/>
        <v>16</v>
      </c>
      <c r="K28" s="30">
        <v>1</v>
      </c>
      <c r="L28" s="17">
        <f t="shared" si="5"/>
        <v>44000</v>
      </c>
      <c r="M28" s="30">
        <v>1</v>
      </c>
      <c r="N28" s="17">
        <f t="shared" si="2"/>
        <v>44364</v>
      </c>
      <c r="O28" s="15" t="s">
        <v>304</v>
      </c>
      <c r="P28" s="31">
        <f t="shared" si="3"/>
        <v>36558</v>
      </c>
      <c r="Q28" s="16">
        <f ca="1" t="shared" si="4"/>
        <v>21</v>
      </c>
      <c r="R28" s="16" t="s">
        <v>174</v>
      </c>
      <c r="S28" s="16" t="s">
        <v>305</v>
      </c>
      <c r="T28" s="43" t="s">
        <v>16</v>
      </c>
      <c r="U28" s="16"/>
      <c r="V28" s="16"/>
      <c r="W28" s="16" t="s">
        <v>66</v>
      </c>
      <c r="X28" s="16" t="s">
        <v>30</v>
      </c>
      <c r="Y28" s="16" t="s">
        <v>42</v>
      </c>
      <c r="Z28" s="49">
        <v>15231725523</v>
      </c>
      <c r="AA28" s="49"/>
      <c r="AB28" s="49"/>
      <c r="AC28" s="16"/>
      <c r="AD28" s="16" t="s">
        <v>277</v>
      </c>
      <c r="AE28" s="16" t="s">
        <v>125</v>
      </c>
      <c r="AF28" s="16" t="s">
        <v>126</v>
      </c>
      <c r="AG28" s="16" t="s">
        <v>21</v>
      </c>
      <c r="AH28" s="51">
        <v>44256</v>
      </c>
      <c r="AI28" s="16" t="s">
        <v>186</v>
      </c>
      <c r="AJ28" s="16" t="s">
        <v>127</v>
      </c>
      <c r="AK28" s="16" t="s">
        <v>127</v>
      </c>
      <c r="AL28" s="16" t="s">
        <v>129</v>
      </c>
      <c r="AM28" s="16"/>
    </row>
    <row r="29" s="12" customFormat="1" spans="1:39">
      <c r="A29" s="15" t="s">
        <v>306</v>
      </c>
      <c r="B29" s="16" t="s">
        <v>307</v>
      </c>
      <c r="C29" s="16" t="s">
        <v>13</v>
      </c>
      <c r="D29" s="16" t="s">
        <v>162</v>
      </c>
      <c r="E29" s="16" t="s">
        <v>163</v>
      </c>
      <c r="F29" s="16" t="s">
        <v>71</v>
      </c>
      <c r="G29" s="17">
        <v>44054</v>
      </c>
      <c r="H29" s="15">
        <v>200802</v>
      </c>
      <c r="I29" s="30">
        <f ca="1" t="shared" si="0"/>
        <v>1</v>
      </c>
      <c r="J29" s="30">
        <f ca="1" t="shared" si="1"/>
        <v>14</v>
      </c>
      <c r="K29" s="30">
        <v>1</v>
      </c>
      <c r="L29" s="17">
        <f t="shared" si="5"/>
        <v>44054</v>
      </c>
      <c r="M29" s="30">
        <v>3</v>
      </c>
      <c r="N29" s="17">
        <f t="shared" si="2"/>
        <v>45148</v>
      </c>
      <c r="O29" s="15" t="s">
        <v>308</v>
      </c>
      <c r="P29" s="31">
        <f t="shared" si="3"/>
        <v>26918</v>
      </c>
      <c r="Q29" s="16">
        <f ca="1" t="shared" si="4"/>
        <v>48</v>
      </c>
      <c r="R29" s="16" t="s">
        <v>174</v>
      </c>
      <c r="S29" s="16" t="s">
        <v>309</v>
      </c>
      <c r="T29" s="43" t="s">
        <v>16</v>
      </c>
      <c r="U29" s="44"/>
      <c r="V29" s="16"/>
      <c r="W29" s="16" t="s">
        <v>59</v>
      </c>
      <c r="X29" s="16" t="s">
        <v>19</v>
      </c>
      <c r="Y29" s="16" t="s">
        <v>42</v>
      </c>
      <c r="Z29" s="16">
        <v>13611204605</v>
      </c>
      <c r="AA29" s="16"/>
      <c r="AB29" s="16"/>
      <c r="AC29" s="16"/>
      <c r="AD29" s="16" t="s">
        <v>142</v>
      </c>
      <c r="AE29" s="16" t="s">
        <v>169</v>
      </c>
      <c r="AF29" s="16" t="s">
        <v>170</v>
      </c>
      <c r="AG29" s="16" t="s">
        <v>170</v>
      </c>
      <c r="AH29" s="52">
        <v>44044</v>
      </c>
      <c r="AI29" s="16" t="s">
        <v>186</v>
      </c>
      <c r="AJ29" s="43" t="s">
        <v>310</v>
      </c>
      <c r="AK29" s="16" t="s">
        <v>188</v>
      </c>
      <c r="AL29" s="16" t="s">
        <v>129</v>
      </c>
      <c r="AM29" s="16"/>
    </row>
    <row r="30" s="12" customFormat="1" spans="1:39">
      <c r="A30" s="15" t="s">
        <v>311</v>
      </c>
      <c r="B30" s="18" t="s">
        <v>892</v>
      </c>
      <c r="C30" s="18" t="s">
        <v>13</v>
      </c>
      <c r="D30" s="18" t="s">
        <v>162</v>
      </c>
      <c r="E30" s="18" t="s">
        <v>195</v>
      </c>
      <c r="F30" s="18" t="s">
        <v>71</v>
      </c>
      <c r="G30" s="19">
        <v>44075</v>
      </c>
      <c r="H30" s="20">
        <v>200901</v>
      </c>
      <c r="I30" s="30">
        <f ca="1" t="shared" si="0"/>
        <v>1</v>
      </c>
      <c r="J30" s="30">
        <f ca="1" t="shared" si="1"/>
        <v>13</v>
      </c>
      <c r="K30" s="30">
        <v>1</v>
      </c>
      <c r="L30" s="17">
        <f t="shared" si="5"/>
        <v>44075</v>
      </c>
      <c r="M30" s="30">
        <v>3</v>
      </c>
      <c r="N30" s="17">
        <f t="shared" si="2"/>
        <v>45169</v>
      </c>
      <c r="O30" s="20" t="s">
        <v>893</v>
      </c>
      <c r="P30" s="31">
        <f t="shared" si="3"/>
        <v>36662</v>
      </c>
      <c r="Q30" s="16">
        <f ca="1" t="shared" si="4"/>
        <v>21</v>
      </c>
      <c r="R30" s="18" t="s">
        <v>542</v>
      </c>
      <c r="S30" s="18" t="s">
        <v>894</v>
      </c>
      <c r="T30" s="45" t="s">
        <v>16</v>
      </c>
      <c r="U30" s="18" t="s">
        <v>895</v>
      </c>
      <c r="V30" s="18"/>
      <c r="W30" s="18" t="s">
        <v>73</v>
      </c>
      <c r="X30" s="18" t="s">
        <v>30</v>
      </c>
      <c r="Y30" s="16" t="s">
        <v>42</v>
      </c>
      <c r="Z30" s="18">
        <v>17331244379</v>
      </c>
      <c r="AA30" s="18"/>
      <c r="AB30" s="18"/>
      <c r="AC30" s="18">
        <v>18511638726</v>
      </c>
      <c r="AD30" s="18" t="s">
        <v>277</v>
      </c>
      <c r="AE30" s="16" t="s">
        <v>169</v>
      </c>
      <c r="AF30" s="16" t="s">
        <v>170</v>
      </c>
      <c r="AG30" s="16" t="s">
        <v>170</v>
      </c>
      <c r="AH30" s="53">
        <v>44136</v>
      </c>
      <c r="AI30" s="18" t="s">
        <v>186</v>
      </c>
      <c r="AJ30" s="43" t="s">
        <v>127</v>
      </c>
      <c r="AK30" s="18" t="s">
        <v>127</v>
      </c>
      <c r="AL30" s="16" t="s">
        <v>129</v>
      </c>
      <c r="AM30" s="18"/>
    </row>
    <row r="31" s="12" customFormat="1" spans="1:39">
      <c r="A31" s="15" t="s">
        <v>317</v>
      </c>
      <c r="B31" s="18" t="s">
        <v>312</v>
      </c>
      <c r="C31" s="18" t="s">
        <v>24</v>
      </c>
      <c r="D31" s="18" t="s">
        <v>63</v>
      </c>
      <c r="E31" s="18"/>
      <c r="F31" s="18" t="s">
        <v>71</v>
      </c>
      <c r="G31" s="19">
        <v>44116</v>
      </c>
      <c r="H31" s="20">
        <v>201002</v>
      </c>
      <c r="I31" s="30">
        <f ca="1" t="shared" si="0"/>
        <v>1</v>
      </c>
      <c r="J31" s="30">
        <f ca="1" t="shared" si="1"/>
        <v>12</v>
      </c>
      <c r="K31" s="32">
        <v>1</v>
      </c>
      <c r="L31" s="19">
        <v>44116</v>
      </c>
      <c r="M31" s="32">
        <v>3</v>
      </c>
      <c r="N31" s="17">
        <f t="shared" si="2"/>
        <v>45210</v>
      </c>
      <c r="O31" s="20" t="s">
        <v>313</v>
      </c>
      <c r="P31" s="31">
        <f t="shared" si="3"/>
        <v>32509</v>
      </c>
      <c r="Q31" s="16">
        <f ca="1" t="shared" si="4"/>
        <v>32</v>
      </c>
      <c r="R31" s="18" t="s">
        <v>174</v>
      </c>
      <c r="S31" s="18" t="s">
        <v>314</v>
      </c>
      <c r="T31" s="45" t="s">
        <v>16</v>
      </c>
      <c r="U31" s="18" t="s">
        <v>315</v>
      </c>
      <c r="V31" s="18" t="s">
        <v>316</v>
      </c>
      <c r="W31" s="18" t="s">
        <v>66</v>
      </c>
      <c r="X31" s="18" t="s">
        <v>19</v>
      </c>
      <c r="Y31" s="18" t="s">
        <v>42</v>
      </c>
      <c r="Z31" s="18">
        <v>17600660710</v>
      </c>
      <c r="AA31" s="18"/>
      <c r="AB31" s="18"/>
      <c r="AC31" s="18">
        <v>17600909076</v>
      </c>
      <c r="AD31" s="16" t="s">
        <v>142</v>
      </c>
      <c r="AE31" s="16" t="s">
        <v>125</v>
      </c>
      <c r="AF31" s="16" t="s">
        <v>126</v>
      </c>
      <c r="AG31" s="18" t="s">
        <v>21</v>
      </c>
      <c r="AH31" s="53">
        <v>44105</v>
      </c>
      <c r="AI31" s="18" t="s">
        <v>186</v>
      </c>
      <c r="AJ31" s="16" t="s">
        <v>127</v>
      </c>
      <c r="AK31" s="18" t="s">
        <v>127</v>
      </c>
      <c r="AL31" s="16" t="s">
        <v>129</v>
      </c>
      <c r="AM31" s="18"/>
    </row>
    <row r="32" s="12" customFormat="1" spans="1:39">
      <c r="A32" s="15" t="s">
        <v>324</v>
      </c>
      <c r="B32" s="18" t="s">
        <v>318</v>
      </c>
      <c r="C32" s="18" t="s">
        <v>13</v>
      </c>
      <c r="D32" s="18" t="s">
        <v>79</v>
      </c>
      <c r="E32" s="18"/>
      <c r="F32" s="18" t="s">
        <v>71</v>
      </c>
      <c r="G32" s="19">
        <v>44137</v>
      </c>
      <c r="H32" s="20">
        <v>201102</v>
      </c>
      <c r="I32" s="30">
        <f ca="1" t="shared" si="0"/>
        <v>0</v>
      </c>
      <c r="J32" s="30">
        <f ca="1" t="shared" si="1"/>
        <v>11</v>
      </c>
      <c r="K32" s="32">
        <v>1</v>
      </c>
      <c r="L32" s="19">
        <v>44137</v>
      </c>
      <c r="M32" s="32">
        <v>3</v>
      </c>
      <c r="N32" s="17">
        <f t="shared" si="2"/>
        <v>45231</v>
      </c>
      <c r="O32" s="20" t="s">
        <v>319</v>
      </c>
      <c r="P32" s="31">
        <f t="shared" si="3"/>
        <v>31414</v>
      </c>
      <c r="Q32" s="16">
        <f ca="1" t="shared" si="4"/>
        <v>35</v>
      </c>
      <c r="R32" s="18" t="s">
        <v>320</v>
      </c>
      <c r="S32" s="18" t="s">
        <v>321</v>
      </c>
      <c r="T32" s="45" t="s">
        <v>16</v>
      </c>
      <c r="U32" s="18" t="s">
        <v>322</v>
      </c>
      <c r="V32" s="18" t="s">
        <v>323</v>
      </c>
      <c r="W32" s="18" t="s">
        <v>51</v>
      </c>
      <c r="X32" s="18" t="s">
        <v>19</v>
      </c>
      <c r="Y32" s="18" t="s">
        <v>42</v>
      </c>
      <c r="Z32" s="18">
        <v>15901289737</v>
      </c>
      <c r="AA32" s="18"/>
      <c r="AB32" s="18"/>
      <c r="AC32" s="18">
        <v>13601097021</v>
      </c>
      <c r="AD32" s="16" t="s">
        <v>142</v>
      </c>
      <c r="AE32" s="16" t="s">
        <v>125</v>
      </c>
      <c r="AF32" s="16" t="s">
        <v>126</v>
      </c>
      <c r="AG32" s="18" t="s">
        <v>21</v>
      </c>
      <c r="AH32" s="53">
        <v>44136</v>
      </c>
      <c r="AI32" s="18" t="s">
        <v>186</v>
      </c>
      <c r="AJ32" s="16" t="s">
        <v>127</v>
      </c>
      <c r="AK32" s="18" t="s">
        <v>127</v>
      </c>
      <c r="AL32" s="16" t="s">
        <v>129</v>
      </c>
      <c r="AM32" s="18"/>
    </row>
    <row r="33" s="12" customFormat="1" spans="1:39">
      <c r="A33" s="15" t="s">
        <v>329</v>
      </c>
      <c r="B33" s="18" t="s">
        <v>325</v>
      </c>
      <c r="C33" s="18" t="s">
        <v>13</v>
      </c>
      <c r="D33" s="18" t="s">
        <v>75</v>
      </c>
      <c r="E33" s="18"/>
      <c r="F33" s="18" t="s">
        <v>71</v>
      </c>
      <c r="G33" s="19">
        <v>44144</v>
      </c>
      <c r="H33" s="20">
        <v>201103</v>
      </c>
      <c r="I33" s="30">
        <f ca="1" t="shared" si="0"/>
        <v>0</v>
      </c>
      <c r="J33" s="30">
        <f ca="1" t="shared" si="1"/>
        <v>11</v>
      </c>
      <c r="K33" s="32">
        <v>1</v>
      </c>
      <c r="L33" s="19">
        <v>44144</v>
      </c>
      <c r="M33" s="32">
        <v>1</v>
      </c>
      <c r="N33" s="17">
        <f t="shared" si="2"/>
        <v>44508</v>
      </c>
      <c r="O33" s="20" t="s">
        <v>326</v>
      </c>
      <c r="P33" s="31">
        <f t="shared" si="3"/>
        <v>24056</v>
      </c>
      <c r="Q33" s="16">
        <f ca="1" t="shared" si="4"/>
        <v>56</v>
      </c>
      <c r="R33" s="18" t="s">
        <v>174</v>
      </c>
      <c r="S33" s="18" t="s">
        <v>327</v>
      </c>
      <c r="T33" s="45" t="s">
        <v>16</v>
      </c>
      <c r="U33" s="18" t="s">
        <v>328</v>
      </c>
      <c r="V33" s="18"/>
      <c r="W33" s="18" t="s">
        <v>73</v>
      </c>
      <c r="X33" s="18" t="s">
        <v>19</v>
      </c>
      <c r="Y33" s="18" t="s">
        <v>42</v>
      </c>
      <c r="Z33" s="18">
        <v>15032505198</v>
      </c>
      <c r="AA33" s="18"/>
      <c r="AB33" s="18"/>
      <c r="AC33" s="18">
        <v>15233048808</v>
      </c>
      <c r="AD33" s="18" t="s">
        <v>142</v>
      </c>
      <c r="AE33" s="16" t="s">
        <v>125</v>
      </c>
      <c r="AF33" s="16" t="s">
        <v>126</v>
      </c>
      <c r="AG33" s="18" t="s">
        <v>21</v>
      </c>
      <c r="AH33" s="53">
        <v>44137</v>
      </c>
      <c r="AI33" s="18" t="s">
        <v>186</v>
      </c>
      <c r="AJ33" s="16" t="s">
        <v>127</v>
      </c>
      <c r="AK33" s="18" t="s">
        <v>127</v>
      </c>
      <c r="AL33" s="16" t="s">
        <v>129</v>
      </c>
      <c r="AM33" s="18"/>
    </row>
    <row r="34" s="12" customFormat="1" spans="1:39">
      <c r="A34" s="15" t="s">
        <v>334</v>
      </c>
      <c r="B34" s="18" t="s">
        <v>330</v>
      </c>
      <c r="C34" s="18" t="s">
        <v>13</v>
      </c>
      <c r="D34" s="18" t="s">
        <v>222</v>
      </c>
      <c r="E34" s="18" t="s">
        <v>163</v>
      </c>
      <c r="F34" s="18" t="s">
        <v>48</v>
      </c>
      <c r="G34" s="17">
        <v>44197</v>
      </c>
      <c r="H34" s="20">
        <v>200101</v>
      </c>
      <c r="I34" s="30">
        <f ca="1" t="shared" si="0"/>
        <v>0</v>
      </c>
      <c r="J34" s="30">
        <f ca="1" t="shared" si="1"/>
        <v>9</v>
      </c>
      <c r="K34" s="32">
        <v>1</v>
      </c>
      <c r="L34" s="19">
        <v>44197</v>
      </c>
      <c r="M34" s="32">
        <v>3</v>
      </c>
      <c r="N34" s="17">
        <f t="shared" si="2"/>
        <v>45291</v>
      </c>
      <c r="O34" s="20" t="s">
        <v>331</v>
      </c>
      <c r="P34" s="31">
        <f t="shared" si="3"/>
        <v>34889</v>
      </c>
      <c r="Q34" s="16">
        <f ca="1" t="shared" si="4"/>
        <v>26</v>
      </c>
      <c r="R34" s="18" t="s">
        <v>174</v>
      </c>
      <c r="S34" s="18" t="s">
        <v>332</v>
      </c>
      <c r="T34" s="45" t="s">
        <v>49</v>
      </c>
      <c r="U34" s="18"/>
      <c r="V34" s="18"/>
      <c r="W34" s="18" t="s">
        <v>73</v>
      </c>
      <c r="X34" s="18" t="s">
        <v>19</v>
      </c>
      <c r="Y34" s="18" t="s">
        <v>42</v>
      </c>
      <c r="Z34" s="18">
        <v>15901442165</v>
      </c>
      <c r="AA34" s="18"/>
      <c r="AB34" s="18"/>
      <c r="AC34" s="18">
        <v>15803142831</v>
      </c>
      <c r="AD34" s="18" t="s">
        <v>142</v>
      </c>
      <c r="AE34" s="16" t="s">
        <v>125</v>
      </c>
      <c r="AF34" s="16" t="s">
        <v>126</v>
      </c>
      <c r="AG34" s="18" t="s">
        <v>21</v>
      </c>
      <c r="AH34" s="53">
        <v>44197</v>
      </c>
      <c r="AI34" s="18" t="s">
        <v>186</v>
      </c>
      <c r="AJ34" s="16" t="s">
        <v>333</v>
      </c>
      <c r="AK34" s="18" t="s">
        <v>152</v>
      </c>
      <c r="AL34" s="16" t="s">
        <v>129</v>
      </c>
      <c r="AM34" s="18" t="s">
        <v>145</v>
      </c>
    </row>
    <row r="35" s="12" customFormat="1" spans="1:39">
      <c r="A35" s="15" t="s">
        <v>594</v>
      </c>
      <c r="B35" s="18" t="s">
        <v>335</v>
      </c>
      <c r="C35" s="18" t="s">
        <v>13</v>
      </c>
      <c r="D35" s="18" t="s">
        <v>162</v>
      </c>
      <c r="E35" s="18" t="s">
        <v>195</v>
      </c>
      <c r="F35" s="18" t="s">
        <v>71</v>
      </c>
      <c r="G35" s="17">
        <v>44279</v>
      </c>
      <c r="H35" s="20">
        <v>210308</v>
      </c>
      <c r="I35" s="30">
        <f ca="1" t="shared" si="0"/>
        <v>0</v>
      </c>
      <c r="J35" s="30">
        <f ca="1" t="shared" si="1"/>
        <v>7</v>
      </c>
      <c r="K35" s="32">
        <v>1</v>
      </c>
      <c r="L35" s="19">
        <v>44279</v>
      </c>
      <c r="M35" s="32">
        <v>3</v>
      </c>
      <c r="N35" s="17">
        <f t="shared" si="2"/>
        <v>45374</v>
      </c>
      <c r="O35" s="20" t="s">
        <v>336</v>
      </c>
      <c r="P35" s="31">
        <f t="shared" si="3"/>
        <v>34863</v>
      </c>
      <c r="Q35" s="16">
        <f ca="1" t="shared" si="4"/>
        <v>26</v>
      </c>
      <c r="R35" s="18" t="s">
        <v>174</v>
      </c>
      <c r="S35" s="18" t="s">
        <v>337</v>
      </c>
      <c r="T35" s="18" t="s">
        <v>16</v>
      </c>
      <c r="U35" s="18" t="s">
        <v>338</v>
      </c>
      <c r="V35" s="18" t="s">
        <v>339</v>
      </c>
      <c r="W35" s="18" t="s">
        <v>66</v>
      </c>
      <c r="X35" s="18" t="s">
        <v>30</v>
      </c>
      <c r="Y35" s="18" t="s">
        <v>42</v>
      </c>
      <c r="Z35" s="18">
        <v>18800183902</v>
      </c>
      <c r="AA35" s="18" t="s">
        <v>340</v>
      </c>
      <c r="AB35" s="18" t="s">
        <v>22</v>
      </c>
      <c r="AC35" s="18">
        <v>13693302984</v>
      </c>
      <c r="AD35" s="18" t="s">
        <v>142</v>
      </c>
      <c r="AE35" s="16" t="s">
        <v>169</v>
      </c>
      <c r="AF35" s="16" t="s">
        <v>170</v>
      </c>
      <c r="AG35" s="16" t="s">
        <v>170</v>
      </c>
      <c r="AH35" s="53">
        <v>44287</v>
      </c>
      <c r="AI35" s="18" t="s">
        <v>186</v>
      </c>
      <c r="AJ35" s="16" t="s">
        <v>198</v>
      </c>
      <c r="AK35" s="45" t="s">
        <v>127</v>
      </c>
      <c r="AL35" s="16" t="s">
        <v>129</v>
      </c>
      <c r="AM35" s="18"/>
    </row>
    <row r="36" s="12" customFormat="1" spans="1:39">
      <c r="A36" s="15" t="s">
        <v>341</v>
      </c>
      <c r="B36" s="18" t="s">
        <v>896</v>
      </c>
      <c r="C36" s="18" t="s">
        <v>13</v>
      </c>
      <c r="D36" s="18" t="s">
        <v>162</v>
      </c>
      <c r="E36" s="18" t="s">
        <v>195</v>
      </c>
      <c r="F36" s="18" t="s">
        <v>71</v>
      </c>
      <c r="G36" s="17">
        <v>44282</v>
      </c>
      <c r="H36" s="20">
        <v>210310</v>
      </c>
      <c r="I36" s="30">
        <f ca="1" t="shared" si="0"/>
        <v>0</v>
      </c>
      <c r="J36" s="30">
        <f ca="1" t="shared" si="1"/>
        <v>7</v>
      </c>
      <c r="K36" s="32">
        <v>1</v>
      </c>
      <c r="L36" s="19">
        <v>44282</v>
      </c>
      <c r="M36" s="32">
        <v>3</v>
      </c>
      <c r="N36" s="17">
        <f t="shared" si="2"/>
        <v>45377</v>
      </c>
      <c r="O36" s="20" t="s">
        <v>897</v>
      </c>
      <c r="P36" s="31">
        <f t="shared" si="3"/>
        <v>30127</v>
      </c>
      <c r="Q36" s="16">
        <f ca="1" t="shared" si="4"/>
        <v>39</v>
      </c>
      <c r="R36" s="18" t="s">
        <v>174</v>
      </c>
      <c r="S36" s="18" t="s">
        <v>898</v>
      </c>
      <c r="T36" s="18" t="s">
        <v>16</v>
      </c>
      <c r="U36" s="18" t="s">
        <v>636</v>
      </c>
      <c r="V36" s="18"/>
      <c r="W36" s="18" t="s">
        <v>59</v>
      </c>
      <c r="X36" s="18" t="s">
        <v>19</v>
      </c>
      <c r="Y36" s="18" t="s">
        <v>42</v>
      </c>
      <c r="Z36" s="18">
        <v>13513267129</v>
      </c>
      <c r="AA36" s="18" t="s">
        <v>899</v>
      </c>
      <c r="AB36" s="18" t="s">
        <v>34</v>
      </c>
      <c r="AC36" s="18">
        <v>18713039525</v>
      </c>
      <c r="AD36" s="18" t="s">
        <v>142</v>
      </c>
      <c r="AE36" s="16" t="s">
        <v>169</v>
      </c>
      <c r="AF36" s="16" t="s">
        <v>170</v>
      </c>
      <c r="AG36" s="16" t="s">
        <v>170</v>
      </c>
      <c r="AH36" s="53">
        <v>44287</v>
      </c>
      <c r="AI36" s="18" t="s">
        <v>186</v>
      </c>
      <c r="AJ36" s="16" t="s">
        <v>900</v>
      </c>
      <c r="AK36" s="45" t="s">
        <v>127</v>
      </c>
      <c r="AL36" s="16" t="s">
        <v>129</v>
      </c>
      <c r="AM36" s="18"/>
    </row>
    <row r="37" s="12" customFormat="1" spans="1:39">
      <c r="A37" s="15" t="s">
        <v>349</v>
      </c>
      <c r="B37" s="21" t="s">
        <v>342</v>
      </c>
      <c r="C37" s="21" t="s">
        <v>24</v>
      </c>
      <c r="D37" s="21" t="s">
        <v>75</v>
      </c>
      <c r="E37" s="21" t="s">
        <v>343</v>
      </c>
      <c r="F37" s="21" t="s">
        <v>71</v>
      </c>
      <c r="G37" s="22">
        <v>44311</v>
      </c>
      <c r="H37" s="23">
        <v>210402</v>
      </c>
      <c r="I37" s="30">
        <f ca="1" t="shared" si="0"/>
        <v>0</v>
      </c>
      <c r="J37" s="30">
        <f ca="1" t="shared" si="1"/>
        <v>6</v>
      </c>
      <c r="K37" s="33">
        <v>1</v>
      </c>
      <c r="L37" s="34">
        <v>44311</v>
      </c>
      <c r="M37" s="33">
        <v>3</v>
      </c>
      <c r="N37" s="22">
        <f t="shared" si="2"/>
        <v>45406</v>
      </c>
      <c r="O37" s="35" t="s">
        <v>344</v>
      </c>
      <c r="P37" s="36">
        <f t="shared" si="3"/>
        <v>33086</v>
      </c>
      <c r="Q37" s="16">
        <f ca="1" t="shared" si="4"/>
        <v>31</v>
      </c>
      <c r="R37" s="18" t="s">
        <v>174</v>
      </c>
      <c r="S37" s="18" t="s">
        <v>345</v>
      </c>
      <c r="T37" s="18" t="s">
        <v>16</v>
      </c>
      <c r="U37" s="18" t="s">
        <v>346</v>
      </c>
      <c r="V37" s="18" t="s">
        <v>39</v>
      </c>
      <c r="W37" s="18" t="s">
        <v>51</v>
      </c>
      <c r="X37" s="18" t="s">
        <v>19</v>
      </c>
      <c r="Y37" s="18" t="s">
        <v>42</v>
      </c>
      <c r="Z37" s="18">
        <v>15010047297</v>
      </c>
      <c r="AA37" s="18" t="s">
        <v>347</v>
      </c>
      <c r="AB37" s="18" t="s">
        <v>34</v>
      </c>
      <c r="AC37" s="18">
        <v>13520911846</v>
      </c>
      <c r="AD37" s="18" t="s">
        <v>142</v>
      </c>
      <c r="AE37" s="16" t="s">
        <v>125</v>
      </c>
      <c r="AF37" s="16" t="s">
        <v>126</v>
      </c>
      <c r="AG37" s="18" t="s">
        <v>21</v>
      </c>
      <c r="AH37" s="53">
        <v>44320</v>
      </c>
      <c r="AI37" s="18" t="s">
        <v>186</v>
      </c>
      <c r="AJ37" s="16" t="s">
        <v>348</v>
      </c>
      <c r="AK37" s="54" t="s">
        <v>127</v>
      </c>
      <c r="AL37" s="16" t="s">
        <v>129</v>
      </c>
      <c r="AM37" s="18"/>
    </row>
    <row r="38" s="12" customFormat="1" spans="1:39">
      <c r="A38" s="15" t="s">
        <v>356</v>
      </c>
      <c r="B38" s="24" t="s">
        <v>350</v>
      </c>
      <c r="C38" s="24" t="s">
        <v>13</v>
      </c>
      <c r="D38" s="24" t="s">
        <v>162</v>
      </c>
      <c r="E38" s="24" t="s">
        <v>195</v>
      </c>
      <c r="F38" s="24" t="s">
        <v>71</v>
      </c>
      <c r="G38" s="17">
        <v>44324</v>
      </c>
      <c r="H38" s="25">
        <v>210502</v>
      </c>
      <c r="I38" s="37">
        <f ca="1" t="shared" si="0"/>
        <v>0</v>
      </c>
      <c r="J38" s="37">
        <f ca="1" t="shared" si="1"/>
        <v>5</v>
      </c>
      <c r="K38" s="37">
        <v>1</v>
      </c>
      <c r="L38" s="38">
        <v>44324</v>
      </c>
      <c r="M38" s="37">
        <v>3</v>
      </c>
      <c r="N38" s="39">
        <f t="shared" si="2"/>
        <v>45419</v>
      </c>
      <c r="O38" s="40" t="s">
        <v>351</v>
      </c>
      <c r="P38" s="41">
        <f t="shared" si="3"/>
        <v>22817</v>
      </c>
      <c r="Q38" s="24">
        <f ca="1" t="shared" si="4"/>
        <v>59</v>
      </c>
      <c r="R38" s="24" t="s">
        <v>174</v>
      </c>
      <c r="S38" s="24" t="s">
        <v>352</v>
      </c>
      <c r="T38" s="24" t="s">
        <v>16</v>
      </c>
      <c r="U38" s="24" t="s">
        <v>353</v>
      </c>
      <c r="V38" s="24"/>
      <c r="W38" s="24" t="s">
        <v>59</v>
      </c>
      <c r="X38" s="24" t="s">
        <v>19</v>
      </c>
      <c r="Y38" s="24" t="s">
        <v>42</v>
      </c>
      <c r="Z38" s="24">
        <v>13473343446</v>
      </c>
      <c r="AA38" s="24" t="s">
        <v>354</v>
      </c>
      <c r="AB38" s="24" t="s">
        <v>34</v>
      </c>
      <c r="AC38" s="24">
        <v>18813143397</v>
      </c>
      <c r="AD38" s="24" t="s">
        <v>142</v>
      </c>
      <c r="AE38" s="24" t="s">
        <v>169</v>
      </c>
      <c r="AF38" s="24" t="s">
        <v>249</v>
      </c>
      <c r="AG38" s="24" t="s">
        <v>355</v>
      </c>
      <c r="AH38" s="55" t="s">
        <v>127</v>
      </c>
      <c r="AI38" s="24" t="s">
        <v>186</v>
      </c>
      <c r="AJ38" s="24"/>
      <c r="AK38" s="56"/>
      <c r="AL38" s="16" t="s">
        <v>129</v>
      </c>
      <c r="AM38" s="24"/>
    </row>
    <row r="39" s="12" customFormat="1" spans="1:39">
      <c r="A39" s="15" t="s">
        <v>363</v>
      </c>
      <c r="B39" s="24" t="s">
        <v>357</v>
      </c>
      <c r="C39" s="24" t="s">
        <v>24</v>
      </c>
      <c r="D39" s="24" t="s">
        <v>63</v>
      </c>
      <c r="E39" s="24"/>
      <c r="F39" s="24" t="s">
        <v>71</v>
      </c>
      <c r="G39" s="17">
        <v>44335</v>
      </c>
      <c r="H39" s="25">
        <v>210509</v>
      </c>
      <c r="I39" s="37">
        <f ca="1" t="shared" si="0"/>
        <v>0</v>
      </c>
      <c r="J39" s="37">
        <f ca="1" t="shared" si="1"/>
        <v>5</v>
      </c>
      <c r="K39" s="37">
        <v>1</v>
      </c>
      <c r="L39" s="38">
        <v>44335</v>
      </c>
      <c r="M39" s="37">
        <v>3</v>
      </c>
      <c r="N39" s="38">
        <f t="shared" si="2"/>
        <v>45430</v>
      </c>
      <c r="O39" s="40" t="s">
        <v>358</v>
      </c>
      <c r="P39" s="42">
        <f t="shared" si="3"/>
        <v>31472</v>
      </c>
      <c r="Q39" s="24">
        <f ca="1" t="shared" si="4"/>
        <v>35</v>
      </c>
      <c r="R39" s="24" t="s">
        <v>320</v>
      </c>
      <c r="S39" s="24" t="s">
        <v>359</v>
      </c>
      <c r="T39" s="24" t="s">
        <v>16</v>
      </c>
      <c r="U39" s="24" t="s">
        <v>360</v>
      </c>
      <c r="V39" s="24" t="s">
        <v>361</v>
      </c>
      <c r="W39" s="24" t="s">
        <v>51</v>
      </c>
      <c r="X39" s="24" t="s">
        <v>19</v>
      </c>
      <c r="Y39" s="24" t="s">
        <v>42</v>
      </c>
      <c r="Z39" s="24">
        <v>13811828730</v>
      </c>
      <c r="AA39" s="24" t="s">
        <v>362</v>
      </c>
      <c r="AB39" s="24" t="s">
        <v>34</v>
      </c>
      <c r="AC39" s="24">
        <v>13601189116</v>
      </c>
      <c r="AD39" s="24" t="s">
        <v>142</v>
      </c>
      <c r="AE39" s="24" t="s">
        <v>125</v>
      </c>
      <c r="AF39" s="24" t="s">
        <v>126</v>
      </c>
      <c r="AG39" s="18" t="s">
        <v>21</v>
      </c>
      <c r="AH39" s="51">
        <v>44348</v>
      </c>
      <c r="AI39" s="24" t="s">
        <v>186</v>
      </c>
      <c r="AJ39" s="24"/>
      <c r="AK39" s="56"/>
      <c r="AL39" s="16" t="s">
        <v>129</v>
      </c>
      <c r="AM39" s="24"/>
    </row>
    <row r="40" s="12" customFormat="1" spans="1:39">
      <c r="A40" s="15" t="s">
        <v>371</v>
      </c>
      <c r="B40" s="16" t="s">
        <v>364</v>
      </c>
      <c r="C40" s="16" t="s">
        <v>13</v>
      </c>
      <c r="D40" s="16" t="s">
        <v>25</v>
      </c>
      <c r="E40" s="16"/>
      <c r="F40" s="16" t="s">
        <v>71</v>
      </c>
      <c r="G40" s="17">
        <v>44372</v>
      </c>
      <c r="H40" s="26" t="s">
        <v>365</v>
      </c>
      <c r="I40" s="30">
        <f ca="1" t="shared" si="0"/>
        <v>0</v>
      </c>
      <c r="J40" s="30">
        <f ca="1" t="shared" si="1"/>
        <v>4</v>
      </c>
      <c r="K40" s="30">
        <v>1</v>
      </c>
      <c r="L40" s="17">
        <v>44372</v>
      </c>
      <c r="M40" s="30">
        <v>3</v>
      </c>
      <c r="N40" s="17">
        <f t="shared" si="2"/>
        <v>45467</v>
      </c>
      <c r="O40" s="15" t="s">
        <v>366</v>
      </c>
      <c r="P40" s="31">
        <f t="shared" si="3"/>
        <v>27137</v>
      </c>
      <c r="Q40" s="16">
        <f ca="1" t="shared" si="4"/>
        <v>47</v>
      </c>
      <c r="R40" s="16" t="s">
        <v>320</v>
      </c>
      <c r="S40" s="16" t="s">
        <v>367</v>
      </c>
      <c r="T40" s="43" t="s">
        <v>16</v>
      </c>
      <c r="U40" s="16" t="s">
        <v>368</v>
      </c>
      <c r="V40" s="16" t="s">
        <v>369</v>
      </c>
      <c r="W40" s="16" t="s">
        <v>51</v>
      </c>
      <c r="X40" s="16" t="s">
        <v>41</v>
      </c>
      <c r="Y40" s="16" t="s">
        <v>42</v>
      </c>
      <c r="Z40" s="16">
        <v>15801089020</v>
      </c>
      <c r="AA40" s="16" t="s">
        <v>370</v>
      </c>
      <c r="AB40" s="16" t="s">
        <v>54</v>
      </c>
      <c r="AC40" s="16">
        <v>13803576250</v>
      </c>
      <c r="AD40" s="16" t="s">
        <v>142</v>
      </c>
      <c r="AE40" s="16" t="s">
        <v>125</v>
      </c>
      <c r="AF40" s="24" t="s">
        <v>21</v>
      </c>
      <c r="AG40" s="24" t="s">
        <v>21</v>
      </c>
      <c r="AH40" s="51">
        <v>44378</v>
      </c>
      <c r="AI40" s="16" t="s">
        <v>186</v>
      </c>
      <c r="AJ40" s="16"/>
      <c r="AK40" s="16"/>
      <c r="AL40" s="16" t="s">
        <v>129</v>
      </c>
      <c r="AM40" s="16"/>
    </row>
    <row r="41" s="12" customFormat="1" spans="1:39">
      <c r="A41" s="15" t="s">
        <v>380</v>
      </c>
      <c r="B41" s="16" t="s">
        <v>372</v>
      </c>
      <c r="C41" s="16" t="s">
        <v>13</v>
      </c>
      <c r="D41" s="16" t="s">
        <v>265</v>
      </c>
      <c r="E41" s="16"/>
      <c r="F41" s="16" t="s">
        <v>48</v>
      </c>
      <c r="G41" s="17">
        <v>44375</v>
      </c>
      <c r="H41" s="26" t="s">
        <v>373</v>
      </c>
      <c r="I41" s="30">
        <f ca="1" t="shared" si="0"/>
        <v>0</v>
      </c>
      <c r="J41" s="30">
        <f ca="1" t="shared" si="1"/>
        <v>4</v>
      </c>
      <c r="K41" s="30">
        <v>1</v>
      </c>
      <c r="L41" s="17">
        <v>44375</v>
      </c>
      <c r="M41" s="30">
        <v>3</v>
      </c>
      <c r="N41" s="17">
        <f t="shared" si="2"/>
        <v>45470</v>
      </c>
      <c r="O41" s="15" t="s">
        <v>374</v>
      </c>
      <c r="P41" s="31">
        <f t="shared" si="3"/>
        <v>26248</v>
      </c>
      <c r="Q41" s="16">
        <f ca="1" t="shared" si="4"/>
        <v>50</v>
      </c>
      <c r="R41" s="16" t="s">
        <v>174</v>
      </c>
      <c r="S41" s="16" t="s">
        <v>375</v>
      </c>
      <c r="T41" s="43" t="s">
        <v>16</v>
      </c>
      <c r="U41" s="16" t="s">
        <v>376</v>
      </c>
      <c r="V41" s="16" t="s">
        <v>377</v>
      </c>
      <c r="W41" s="16" t="s">
        <v>66</v>
      </c>
      <c r="X41" s="16" t="s">
        <v>19</v>
      </c>
      <c r="Y41" s="16" t="s">
        <v>20</v>
      </c>
      <c r="Z41" s="16">
        <v>13439024485</v>
      </c>
      <c r="AA41" s="16" t="s">
        <v>378</v>
      </c>
      <c r="AB41" s="16" t="s">
        <v>34</v>
      </c>
      <c r="AC41" s="16">
        <v>15512225593</v>
      </c>
      <c r="AD41" s="16" t="s">
        <v>142</v>
      </c>
      <c r="AE41" s="16" t="s">
        <v>125</v>
      </c>
      <c r="AF41" s="16" t="s">
        <v>249</v>
      </c>
      <c r="AG41" s="24" t="s">
        <v>379</v>
      </c>
      <c r="AH41" s="51" t="s">
        <v>127</v>
      </c>
      <c r="AI41" s="16" t="s">
        <v>186</v>
      </c>
      <c r="AJ41" s="16"/>
      <c r="AK41" s="16"/>
      <c r="AL41" s="16" t="s">
        <v>129</v>
      </c>
      <c r="AM41" s="16"/>
    </row>
    <row r="42" s="12" customFormat="1" spans="1:39">
      <c r="A42" s="15" t="s">
        <v>388</v>
      </c>
      <c r="B42" s="18" t="s">
        <v>381</v>
      </c>
      <c r="C42" s="18" t="s">
        <v>13</v>
      </c>
      <c r="D42" s="18" t="s">
        <v>222</v>
      </c>
      <c r="E42" s="18"/>
      <c r="F42" s="18" t="s">
        <v>80</v>
      </c>
      <c r="G42" s="19">
        <v>44379</v>
      </c>
      <c r="H42" s="18">
        <v>210701</v>
      </c>
      <c r="I42" s="30">
        <f ca="1" t="shared" si="0"/>
        <v>0</v>
      </c>
      <c r="J42" s="30">
        <f ca="1" t="shared" si="1"/>
        <v>3</v>
      </c>
      <c r="K42" s="30">
        <v>1</v>
      </c>
      <c r="L42" s="38">
        <f t="shared" ref="L42:L47" si="6">G42</f>
        <v>44379</v>
      </c>
      <c r="M42" s="30">
        <v>1</v>
      </c>
      <c r="N42" s="17">
        <f t="shared" si="2"/>
        <v>44743</v>
      </c>
      <c r="O42" s="40" t="s">
        <v>920</v>
      </c>
      <c r="P42" s="31">
        <f t="shared" si="3"/>
        <v>37184</v>
      </c>
      <c r="Q42" s="16">
        <f ca="1" t="shared" si="4"/>
        <v>20</v>
      </c>
      <c r="R42" s="24" t="s">
        <v>174</v>
      </c>
      <c r="S42" s="24" t="s">
        <v>383</v>
      </c>
      <c r="T42" s="24" t="s">
        <v>16</v>
      </c>
      <c r="U42" s="24" t="s">
        <v>384</v>
      </c>
      <c r="V42" s="24" t="s">
        <v>385</v>
      </c>
      <c r="W42" s="24" t="s">
        <v>51</v>
      </c>
      <c r="X42" s="24" t="s">
        <v>30</v>
      </c>
      <c r="Y42" s="24" t="s">
        <v>42</v>
      </c>
      <c r="Z42" s="24">
        <v>15227622004</v>
      </c>
      <c r="AA42" s="24"/>
      <c r="AB42" s="24"/>
      <c r="AC42" s="24"/>
      <c r="AD42" s="24" t="s">
        <v>277</v>
      </c>
      <c r="AE42" s="24" t="s">
        <v>386</v>
      </c>
      <c r="AF42" s="16" t="s">
        <v>33</v>
      </c>
      <c r="AG42" s="24" t="s">
        <v>387</v>
      </c>
      <c r="AH42" s="51" t="s">
        <v>127</v>
      </c>
      <c r="AI42" s="24" t="s">
        <v>186</v>
      </c>
      <c r="AJ42" s="24"/>
      <c r="AK42" s="24"/>
      <c r="AL42" s="16" t="s">
        <v>129</v>
      </c>
      <c r="AM42" s="24"/>
    </row>
    <row r="43" s="12" customFormat="1" spans="1:39">
      <c r="A43" s="15" t="s">
        <v>396</v>
      </c>
      <c r="B43" s="18" t="s">
        <v>389</v>
      </c>
      <c r="C43" s="18" t="s">
        <v>13</v>
      </c>
      <c r="D43" s="18" t="s">
        <v>265</v>
      </c>
      <c r="E43" s="18"/>
      <c r="F43" s="18" t="s">
        <v>71</v>
      </c>
      <c r="G43" s="19">
        <v>44382</v>
      </c>
      <c r="H43" s="18">
        <v>210702</v>
      </c>
      <c r="I43" s="30">
        <f ca="1" t="shared" si="0"/>
        <v>0</v>
      </c>
      <c r="J43" s="30">
        <f ca="1" t="shared" si="1"/>
        <v>3</v>
      </c>
      <c r="K43" s="30">
        <v>1</v>
      </c>
      <c r="L43" s="38">
        <f t="shared" si="6"/>
        <v>44382</v>
      </c>
      <c r="M43" s="30">
        <v>3</v>
      </c>
      <c r="N43" s="17">
        <f t="shared" si="2"/>
        <v>45477</v>
      </c>
      <c r="O43" s="40" t="s">
        <v>390</v>
      </c>
      <c r="P43" s="31">
        <f t="shared" si="3"/>
        <v>28868</v>
      </c>
      <c r="Q43" s="16">
        <f ca="1" t="shared" si="4"/>
        <v>42</v>
      </c>
      <c r="R43" s="24" t="s">
        <v>391</v>
      </c>
      <c r="S43" s="24" t="s">
        <v>392</v>
      </c>
      <c r="T43" s="24" t="s">
        <v>16</v>
      </c>
      <c r="U43" s="24" t="s">
        <v>393</v>
      </c>
      <c r="V43" s="24" t="s">
        <v>394</v>
      </c>
      <c r="W43" s="24" t="s">
        <v>66</v>
      </c>
      <c r="X43" s="24" t="s">
        <v>19</v>
      </c>
      <c r="Y43" s="24" t="s">
        <v>42</v>
      </c>
      <c r="Z43" s="24">
        <v>13810956806</v>
      </c>
      <c r="AA43" s="24" t="s">
        <v>395</v>
      </c>
      <c r="AB43" s="24" t="s">
        <v>34</v>
      </c>
      <c r="AC43" s="24">
        <v>13277459681</v>
      </c>
      <c r="AD43" s="24" t="s">
        <v>247</v>
      </c>
      <c r="AE43" s="24" t="s">
        <v>248</v>
      </c>
      <c r="AF43" s="16" t="s">
        <v>249</v>
      </c>
      <c r="AG43" s="24" t="s">
        <v>250</v>
      </c>
      <c r="AH43" s="51" t="s">
        <v>127</v>
      </c>
      <c r="AI43" s="24" t="s">
        <v>186</v>
      </c>
      <c r="AJ43" s="24"/>
      <c r="AK43" s="24"/>
      <c r="AL43" s="16" t="s">
        <v>129</v>
      </c>
      <c r="AM43" s="24"/>
    </row>
    <row r="44" s="12" customFormat="1" spans="1:39">
      <c r="A44" s="15" t="s">
        <v>404</v>
      </c>
      <c r="B44" s="18" t="s">
        <v>397</v>
      </c>
      <c r="C44" s="18" t="s">
        <v>13</v>
      </c>
      <c r="D44" s="18" t="s">
        <v>25</v>
      </c>
      <c r="E44" s="18"/>
      <c r="F44" s="18" t="s">
        <v>71</v>
      </c>
      <c r="G44" s="19">
        <v>44385</v>
      </c>
      <c r="H44" s="18">
        <v>210704</v>
      </c>
      <c r="I44" s="30">
        <f ca="1" t="shared" si="0"/>
        <v>0</v>
      </c>
      <c r="J44" s="30">
        <f ca="1" t="shared" si="1"/>
        <v>3</v>
      </c>
      <c r="K44" s="30">
        <v>1</v>
      </c>
      <c r="L44" s="38">
        <f t="shared" si="6"/>
        <v>44385</v>
      </c>
      <c r="M44" s="30">
        <v>3</v>
      </c>
      <c r="N44" s="17">
        <f t="shared" si="2"/>
        <v>45480</v>
      </c>
      <c r="O44" s="40" t="s">
        <v>398</v>
      </c>
      <c r="P44" s="31">
        <f t="shared" si="3"/>
        <v>27107</v>
      </c>
      <c r="Q44" s="16">
        <f ca="1" t="shared" si="4"/>
        <v>47</v>
      </c>
      <c r="R44" s="24" t="s">
        <v>399</v>
      </c>
      <c r="S44" s="24" t="s">
        <v>400</v>
      </c>
      <c r="T44" s="24" t="s">
        <v>16</v>
      </c>
      <c r="U44" s="24" t="s">
        <v>401</v>
      </c>
      <c r="V44" s="24" t="s">
        <v>402</v>
      </c>
      <c r="W44" s="24" t="s">
        <v>40</v>
      </c>
      <c r="X44" s="24" t="s">
        <v>19</v>
      </c>
      <c r="Y44" s="24" t="s">
        <v>42</v>
      </c>
      <c r="Z44" s="24">
        <v>18911607484</v>
      </c>
      <c r="AA44" s="24" t="s">
        <v>403</v>
      </c>
      <c r="AB44" s="24" t="s">
        <v>34</v>
      </c>
      <c r="AC44" s="24">
        <v>13521603721</v>
      </c>
      <c r="AD44" s="24" t="s">
        <v>142</v>
      </c>
      <c r="AE44" s="24" t="s">
        <v>125</v>
      </c>
      <c r="AF44" s="24" t="s">
        <v>21</v>
      </c>
      <c r="AG44" s="24" t="s">
        <v>21</v>
      </c>
      <c r="AH44" s="51">
        <v>44378</v>
      </c>
      <c r="AI44" s="24" t="s">
        <v>186</v>
      </c>
      <c r="AJ44" s="24"/>
      <c r="AK44" s="24"/>
      <c r="AL44" s="16" t="s">
        <v>129</v>
      </c>
      <c r="AM44" s="24"/>
    </row>
    <row r="45" s="12" customFormat="1" spans="1:39">
      <c r="A45" s="15" t="s">
        <v>414</v>
      </c>
      <c r="B45" s="18" t="s">
        <v>405</v>
      </c>
      <c r="C45" s="18" t="s">
        <v>13</v>
      </c>
      <c r="D45" s="18" t="s">
        <v>75</v>
      </c>
      <c r="E45" s="18"/>
      <c r="F45" s="18" t="s">
        <v>48</v>
      </c>
      <c r="G45" s="19">
        <v>44387</v>
      </c>
      <c r="H45" s="18">
        <v>210705</v>
      </c>
      <c r="I45" s="30">
        <f ca="1" t="shared" si="0"/>
        <v>0</v>
      </c>
      <c r="J45" s="30">
        <f ca="1" t="shared" si="1"/>
        <v>3</v>
      </c>
      <c r="K45" s="30">
        <v>1</v>
      </c>
      <c r="L45" s="38">
        <f t="shared" si="6"/>
        <v>44387</v>
      </c>
      <c r="M45" s="30">
        <v>3</v>
      </c>
      <c r="N45" s="17">
        <f t="shared" si="2"/>
        <v>45482</v>
      </c>
      <c r="O45" s="40" t="s">
        <v>406</v>
      </c>
      <c r="P45" s="31">
        <f t="shared" si="3"/>
        <v>25902</v>
      </c>
      <c r="Q45" s="16">
        <f ca="1" t="shared" si="4"/>
        <v>51</v>
      </c>
      <c r="R45" s="24" t="s">
        <v>407</v>
      </c>
      <c r="S45" s="24" t="s">
        <v>408</v>
      </c>
      <c r="T45" s="24" t="s">
        <v>16</v>
      </c>
      <c r="U45" s="24" t="s">
        <v>409</v>
      </c>
      <c r="V45" s="24" t="s">
        <v>39</v>
      </c>
      <c r="W45" s="24" t="s">
        <v>40</v>
      </c>
      <c r="X45" s="24" t="s">
        <v>19</v>
      </c>
      <c r="Y45" s="24" t="s">
        <v>42</v>
      </c>
      <c r="Z45" s="24">
        <v>15910867781</v>
      </c>
      <c r="AA45" s="24" t="s">
        <v>410</v>
      </c>
      <c r="AB45" s="24" t="s">
        <v>34</v>
      </c>
      <c r="AC45" s="24">
        <v>18635665240</v>
      </c>
      <c r="AD45" s="24" t="s">
        <v>411</v>
      </c>
      <c r="AE45" s="24" t="s">
        <v>412</v>
      </c>
      <c r="AF45" s="16" t="s">
        <v>249</v>
      </c>
      <c r="AG45" s="24" t="s">
        <v>413</v>
      </c>
      <c r="AH45" s="51" t="s">
        <v>127</v>
      </c>
      <c r="AI45" s="24" t="s">
        <v>186</v>
      </c>
      <c r="AJ45" s="24"/>
      <c r="AK45" s="24"/>
      <c r="AL45" s="16" t="s">
        <v>129</v>
      </c>
      <c r="AM45" s="24"/>
    </row>
    <row r="46" s="13" customFormat="1" ht="12" spans="1:39">
      <c r="A46" s="15" t="s">
        <v>421</v>
      </c>
      <c r="B46" s="16" t="s">
        <v>415</v>
      </c>
      <c r="C46" s="16" t="s">
        <v>24</v>
      </c>
      <c r="D46" s="16" t="s">
        <v>63</v>
      </c>
      <c r="E46" s="16"/>
      <c r="F46" s="16" t="s">
        <v>71</v>
      </c>
      <c r="G46" s="17">
        <v>44417</v>
      </c>
      <c r="H46" s="16">
        <v>210801</v>
      </c>
      <c r="I46" s="30">
        <v>0</v>
      </c>
      <c r="J46" s="30">
        <f ca="1" t="shared" si="1"/>
        <v>2</v>
      </c>
      <c r="K46" s="30">
        <v>1</v>
      </c>
      <c r="L46" s="17">
        <f t="shared" si="6"/>
        <v>44417</v>
      </c>
      <c r="M46" s="30">
        <v>3</v>
      </c>
      <c r="N46" s="17">
        <f t="shared" si="2"/>
        <v>45512</v>
      </c>
      <c r="O46" s="15" t="s">
        <v>416</v>
      </c>
      <c r="P46" s="31">
        <f t="shared" si="3"/>
        <v>31748</v>
      </c>
      <c r="Q46" s="16">
        <f ca="1" t="shared" si="4"/>
        <v>35</v>
      </c>
      <c r="R46" s="46" t="s">
        <v>120</v>
      </c>
      <c r="S46" s="46" t="s">
        <v>417</v>
      </c>
      <c r="T46" s="47" t="s">
        <v>16</v>
      </c>
      <c r="U46" s="46" t="s">
        <v>418</v>
      </c>
      <c r="V46" s="46" t="s">
        <v>419</v>
      </c>
      <c r="W46" s="46" t="s">
        <v>40</v>
      </c>
      <c r="X46" s="46" t="s">
        <v>30</v>
      </c>
      <c r="Y46" s="46" t="s">
        <v>42</v>
      </c>
      <c r="Z46" s="16">
        <v>18600262939</v>
      </c>
      <c r="AA46" s="46" t="s">
        <v>420</v>
      </c>
      <c r="AB46" s="46" t="s">
        <v>22</v>
      </c>
      <c r="AC46" s="16">
        <v>15118388978</v>
      </c>
      <c r="AD46" s="16" t="s">
        <v>142</v>
      </c>
      <c r="AE46" s="16" t="s">
        <v>125</v>
      </c>
      <c r="AF46" s="16" t="s">
        <v>21</v>
      </c>
      <c r="AG46" s="16" t="s">
        <v>21</v>
      </c>
      <c r="AH46" s="51">
        <v>44409</v>
      </c>
      <c r="AI46" s="16" t="s">
        <v>186</v>
      </c>
      <c r="AJ46" s="16"/>
      <c r="AK46" s="16"/>
      <c r="AL46" s="16" t="s">
        <v>129</v>
      </c>
      <c r="AM46" s="16"/>
    </row>
    <row r="47" s="13" customFormat="1" spans="1:39">
      <c r="A47" s="15" t="s">
        <v>427</v>
      </c>
      <c r="B47" s="16" t="s">
        <v>422</v>
      </c>
      <c r="C47" s="16" t="s">
        <v>13</v>
      </c>
      <c r="D47" s="16" t="s">
        <v>25</v>
      </c>
      <c r="E47" s="16"/>
      <c r="F47" s="16" t="s">
        <v>71</v>
      </c>
      <c r="G47" s="17">
        <v>44438</v>
      </c>
      <c r="H47" s="16">
        <v>210804</v>
      </c>
      <c r="I47" s="30">
        <v>0</v>
      </c>
      <c r="J47" s="30">
        <v>0</v>
      </c>
      <c r="K47" s="30">
        <v>1</v>
      </c>
      <c r="L47" s="17">
        <f t="shared" si="6"/>
        <v>44438</v>
      </c>
      <c r="M47" s="30">
        <v>3</v>
      </c>
      <c r="N47" s="17">
        <f t="shared" si="2"/>
        <v>45533</v>
      </c>
      <c r="O47" s="15" t="s">
        <v>423</v>
      </c>
      <c r="P47" s="31">
        <f t="shared" si="3"/>
        <v>36523</v>
      </c>
      <c r="Q47" s="16">
        <f ca="1" t="shared" si="4"/>
        <v>22</v>
      </c>
      <c r="R47" s="16" t="s">
        <v>174</v>
      </c>
      <c r="S47" s="16" t="s">
        <v>424</v>
      </c>
      <c r="T47" s="16" t="s">
        <v>16</v>
      </c>
      <c r="U47" s="16" t="s">
        <v>425</v>
      </c>
      <c r="V47" s="16" t="s">
        <v>72</v>
      </c>
      <c r="W47" s="16" t="s">
        <v>51</v>
      </c>
      <c r="X47" s="16" t="s">
        <v>30</v>
      </c>
      <c r="Y47" s="16" t="s">
        <v>42</v>
      </c>
      <c r="Z47" s="16">
        <v>18601045735</v>
      </c>
      <c r="AA47" s="16" t="s">
        <v>426</v>
      </c>
      <c r="AB47" s="16" t="s">
        <v>22</v>
      </c>
      <c r="AC47" s="16">
        <v>13011045735</v>
      </c>
      <c r="AD47" s="16" t="s">
        <v>142</v>
      </c>
      <c r="AE47" s="16" t="s">
        <v>125</v>
      </c>
      <c r="AF47" s="16" t="s">
        <v>21</v>
      </c>
      <c r="AG47" s="16" t="s">
        <v>21</v>
      </c>
      <c r="AH47" s="57">
        <v>44440</v>
      </c>
      <c r="AI47" s="16" t="s">
        <v>186</v>
      </c>
      <c r="AJ47" s="16"/>
      <c r="AK47" s="16"/>
      <c r="AL47" s="16"/>
      <c r="AM47" s="16"/>
    </row>
    <row r="48" s="12" customFormat="1" spans="1:39">
      <c r="A48" s="15" t="s">
        <v>435</v>
      </c>
      <c r="B48" s="18" t="s">
        <v>428</v>
      </c>
      <c r="C48" s="18" t="s">
        <v>13</v>
      </c>
      <c r="D48" s="18" t="s">
        <v>429</v>
      </c>
      <c r="E48" s="18"/>
      <c r="F48" s="18" t="s">
        <v>37</v>
      </c>
      <c r="G48" s="19">
        <v>44461</v>
      </c>
      <c r="H48" s="18">
        <v>210902</v>
      </c>
      <c r="I48" s="37">
        <v>0</v>
      </c>
      <c r="J48" s="37">
        <v>0</v>
      </c>
      <c r="K48" s="37">
        <v>1</v>
      </c>
      <c r="L48" s="19">
        <v>44461</v>
      </c>
      <c r="M48" s="37">
        <v>3</v>
      </c>
      <c r="N48" s="17">
        <f t="shared" si="2"/>
        <v>45556</v>
      </c>
      <c r="O48" s="40" t="s">
        <v>430</v>
      </c>
      <c r="P48" s="31">
        <f t="shared" si="3"/>
        <v>24332</v>
      </c>
      <c r="Q48" s="16">
        <f ca="1" t="shared" si="4"/>
        <v>55</v>
      </c>
      <c r="R48" s="24" t="s">
        <v>174</v>
      </c>
      <c r="S48" s="24" t="s">
        <v>431</v>
      </c>
      <c r="T48" s="16" t="s">
        <v>16</v>
      </c>
      <c r="U48" s="24" t="s">
        <v>432</v>
      </c>
      <c r="V48" s="24" t="s">
        <v>433</v>
      </c>
      <c r="W48" s="24" t="s">
        <v>29</v>
      </c>
      <c r="X48" s="24" t="s">
        <v>19</v>
      </c>
      <c r="Y48" s="24" t="s">
        <v>42</v>
      </c>
      <c r="Z48" s="24">
        <v>13810008986</v>
      </c>
      <c r="AA48" s="24" t="s">
        <v>434</v>
      </c>
      <c r="AB48" s="24" t="s">
        <v>45</v>
      </c>
      <c r="AC48" s="24">
        <v>13641368986</v>
      </c>
      <c r="AD48" s="16" t="s">
        <v>142</v>
      </c>
      <c r="AE48" s="16" t="s">
        <v>125</v>
      </c>
      <c r="AF48" s="16" t="s">
        <v>21</v>
      </c>
      <c r="AG48" s="16" t="s">
        <v>21</v>
      </c>
      <c r="AH48" s="51">
        <v>44470</v>
      </c>
      <c r="AI48" s="16" t="s">
        <v>186</v>
      </c>
      <c r="AJ48" s="24"/>
      <c r="AK48" s="24"/>
      <c r="AL48" s="24"/>
      <c r="AM48" s="24"/>
    </row>
  </sheetData>
  <autoFilter ref="A1:AM48">
    <extLst/>
  </autoFilter>
  <dataValidations count="10">
    <dataValidation type="list" allowBlank="1" showInputMessage="1" sqref="C21">
      <formula1>[1]基础信息表!#REF!</formula1>
    </dataValidation>
    <dataValidation type="list" allowBlank="1" showInputMessage="1" showErrorMessage="1" sqref="W21:Y21">
      <formula1>[1]基础信息表!#REF!</formula1>
    </dataValidation>
    <dataValidation type="list" allowBlank="1" showInputMessage="1" sqref="C24 C25 C27 C28 C29 C30 C31 C32 C33 C35 C36 C37 C38 C39 C46 C1:C7 C8:C15 C16:C20 C42:C43 C44:C45 C47:C48">
      <formula1>序列!$A$3:$A$9</formula1>
    </dataValidation>
    <dataValidation type="list" allowBlank="1" showInputMessage="1" showErrorMessage="1" sqref="W27 W28 W29 W30 W31 W32 W35 W36 W37 W38 W39 W1:W7 W8:W15 W16:W20 W25:W26 W33:W34 W42:W43 W44:W45 W47:W48">
      <formula1>序列!$F$3:$F$71</formula1>
    </dataValidation>
    <dataValidation type="list" allowBlank="1" showInputMessage="1" showErrorMessage="1" sqref="X27 X28 X29 X30 X31 X32 X33 X34 X35 X36 X37 X38 X39 X1:X7 X8:X15 X16:X20 X25:X26 X42:X43 X44:X45 X47:X48">
      <formula1>序列!$G$3:$G$47</formula1>
    </dataValidation>
    <dataValidation type="list" allowBlank="1" showInputMessage="1" showErrorMessage="1" sqref="Y27 Y28 Y31 Y32 Y33 Y34 Y35 Y36 Y37 Y38 Y39 Y1:Y7 Y8:Y15 Y16:Y20 Y25:Y26 Y29:Y30 Y42:Y43 Y44:Y45 Y47:Y48">
      <formula1>序列!$H$3:$H$41</formula1>
    </dataValidation>
    <dataValidation type="list" allowBlank="1" showInputMessage="1" showErrorMessage="1" sqref="AB27 AB28 AB37 AB38 AB39 AB1:AB21 AB22:AB26 AB29:AB30 AB31:AB34 AB35:AB36 AB42:AB43 AB44:AB45 AB47:AB48">
      <formula1>序列!$K$3:$K$8</formula1>
    </dataValidation>
    <dataValidation type="list" allowBlank="1" showInputMessage="1" showErrorMessage="1" sqref="W40 W41 X40:X41 Y40:Y41 AB40:AB41">
      <formula1>[2]序列!#REF!</formula1>
    </dataValidation>
    <dataValidation type="list" allowBlank="1" showInputMessage="1" showErrorMessage="1" sqref="W46:Y46 AB46">
      <formula1>[3]序列!#REF!</formula1>
    </dataValidation>
    <dataValidation type="list" allowBlank="1" showInputMessage="1" sqref="C40:C41">
      <formula1>[2]序列!#REF!</formula1>
    </dataValidation>
  </dataValidation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M14"/>
  <sheetViews>
    <sheetView workbookViewId="0">
      <selection activeCell="M11" sqref="M11"/>
    </sheetView>
  </sheetViews>
  <sheetFormatPr defaultColWidth="8.72727272727273" defaultRowHeight="14"/>
  <cols>
    <col min="5" max="5" width="12.8181818181818"/>
    <col min="11" max="11" width="12.8181818181818"/>
  </cols>
  <sheetData>
    <row r="4" ht="17.5" spans="11:11">
      <c r="K4" s="10">
        <v>39.43</v>
      </c>
    </row>
    <row r="5" ht="17.5" spans="11:11">
      <c r="K5" s="10">
        <v>38.72</v>
      </c>
    </row>
    <row r="6" spans="11:11">
      <c r="K6">
        <f>K4-K5</f>
        <v>0.710000000000001</v>
      </c>
    </row>
    <row r="7" spans="5:11">
      <c r="E7">
        <v>38</v>
      </c>
      <c r="K7" s="8">
        <f>K6/K4</f>
        <v>0.0180065939639868</v>
      </c>
    </row>
    <row r="8" spans="5:5">
      <c r="E8">
        <v>47</v>
      </c>
    </row>
    <row r="9" spans="5:5">
      <c r="E9">
        <f>E8-E7</f>
        <v>9</v>
      </c>
    </row>
    <row r="10" spans="5:5">
      <c r="E10" s="8">
        <f>E9/E7</f>
        <v>0.236842105263158</v>
      </c>
    </row>
    <row r="13" ht="15" spans="2:13">
      <c r="B13" s="9" t="s">
        <v>921</v>
      </c>
      <c r="C13" s="9" t="s">
        <v>922</v>
      </c>
      <c r="D13" s="9" t="s">
        <v>671</v>
      </c>
      <c r="E13" s="9" t="s">
        <v>923</v>
      </c>
      <c r="F13" s="9" t="s">
        <v>924</v>
      </c>
      <c r="G13" s="9" t="s">
        <v>925</v>
      </c>
      <c r="H13" s="9" t="s">
        <v>926</v>
      </c>
      <c r="I13" s="9" t="s">
        <v>927</v>
      </c>
      <c r="J13" s="9" t="s">
        <v>928</v>
      </c>
      <c r="K13" s="9" t="s">
        <v>929</v>
      </c>
      <c r="L13" s="9" t="s">
        <v>930</v>
      </c>
      <c r="M13" s="9" t="s">
        <v>931</v>
      </c>
    </row>
    <row r="14" ht="15" spans="2:13">
      <c r="B14" s="9">
        <v>15</v>
      </c>
      <c r="C14" s="9">
        <v>6</v>
      </c>
      <c r="D14" s="9">
        <v>5</v>
      </c>
      <c r="E14" s="9">
        <v>4</v>
      </c>
      <c r="F14" s="9">
        <v>4</v>
      </c>
      <c r="G14" s="9">
        <v>3</v>
      </c>
      <c r="H14" s="9">
        <v>2</v>
      </c>
      <c r="I14" s="9">
        <v>2</v>
      </c>
      <c r="J14" s="9">
        <v>2</v>
      </c>
      <c r="K14" s="9">
        <v>2</v>
      </c>
      <c r="L14" s="9">
        <v>1</v>
      </c>
      <c r="M14" s="9">
        <v>1</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1"/>
  <sheetViews>
    <sheetView zoomScale="115" zoomScaleNormal="115" workbookViewId="0">
      <selection activeCell="B1" sqref="B1:H11"/>
    </sheetView>
  </sheetViews>
  <sheetFormatPr defaultColWidth="8.72727272727273" defaultRowHeight="14" outlineLevelCol="7"/>
  <cols>
    <col min="1" max="1" width="8.72727272727273" style="1"/>
    <col min="2" max="2" width="3.72727272727273" style="2" customWidth="1"/>
    <col min="3" max="3" width="8.63636363636364" style="2" customWidth="1"/>
    <col min="4" max="4" width="5.72727272727273" style="2" customWidth="1"/>
    <col min="5" max="5" width="3.15454545454545" style="1" customWidth="1"/>
    <col min="6" max="16384" width="8.72727272727273" style="1"/>
  </cols>
  <sheetData>
    <row r="1" spans="2:8">
      <c r="B1" s="3" t="s">
        <v>85</v>
      </c>
      <c r="C1" s="3" t="s">
        <v>87</v>
      </c>
      <c r="D1" s="3" t="s">
        <v>86</v>
      </c>
      <c r="F1" s="3" t="s">
        <v>85</v>
      </c>
      <c r="G1" s="3" t="s">
        <v>87</v>
      </c>
      <c r="H1" s="3" t="s">
        <v>86</v>
      </c>
    </row>
    <row r="2" spans="2:8">
      <c r="B2" s="4" t="s">
        <v>932</v>
      </c>
      <c r="C2" s="5" t="s">
        <v>116</v>
      </c>
      <c r="D2" s="5" t="s">
        <v>115</v>
      </c>
      <c r="F2" s="4" t="s">
        <v>933</v>
      </c>
      <c r="G2" s="5" t="s">
        <v>25</v>
      </c>
      <c r="H2" s="6" t="s">
        <v>397</v>
      </c>
    </row>
    <row r="3" spans="2:8">
      <c r="B3" s="4" t="s">
        <v>934</v>
      </c>
      <c r="C3" s="5" t="s">
        <v>70</v>
      </c>
      <c r="D3" s="5" t="s">
        <v>229</v>
      </c>
      <c r="F3" s="4" t="s">
        <v>935</v>
      </c>
      <c r="G3" s="5" t="s">
        <v>148</v>
      </c>
      <c r="H3" s="5" t="s">
        <v>147</v>
      </c>
    </row>
    <row r="4" spans="2:8">
      <c r="B4" s="4" t="s">
        <v>936</v>
      </c>
      <c r="C4" s="5" t="s">
        <v>70</v>
      </c>
      <c r="D4" s="5" t="s">
        <v>253</v>
      </c>
      <c r="F4" s="4" t="s">
        <v>937</v>
      </c>
      <c r="G4" s="7" t="s">
        <v>462</v>
      </c>
      <c r="H4" s="5" t="s">
        <v>178</v>
      </c>
    </row>
    <row r="5" spans="2:8">
      <c r="B5" s="4" t="s">
        <v>938</v>
      </c>
      <c r="C5" s="5" t="s">
        <v>75</v>
      </c>
      <c r="D5" s="5" t="s">
        <v>131</v>
      </c>
      <c r="F5" s="4" t="s">
        <v>939</v>
      </c>
      <c r="G5" s="7" t="s">
        <v>462</v>
      </c>
      <c r="H5" s="5" t="s">
        <v>258</v>
      </c>
    </row>
    <row r="6" spans="2:8">
      <c r="B6" s="4" t="s">
        <v>940</v>
      </c>
      <c r="C6" s="5" t="s">
        <v>75</v>
      </c>
      <c r="D6" s="6" t="s">
        <v>405</v>
      </c>
      <c r="F6" s="4" t="s">
        <v>941</v>
      </c>
      <c r="G6" s="7" t="s">
        <v>462</v>
      </c>
      <c r="H6" s="5" t="s">
        <v>221</v>
      </c>
    </row>
    <row r="7" spans="2:8">
      <c r="B7" s="4" t="s">
        <v>942</v>
      </c>
      <c r="C7" s="5" t="s">
        <v>36</v>
      </c>
      <c r="D7" s="5" t="s">
        <v>137</v>
      </c>
      <c r="F7" s="4" t="s">
        <v>943</v>
      </c>
      <c r="G7" s="7" t="s">
        <v>462</v>
      </c>
      <c r="H7" s="5" t="s">
        <v>272</v>
      </c>
    </row>
    <row r="8" spans="2:8">
      <c r="B8" s="4" t="s">
        <v>944</v>
      </c>
      <c r="C8" s="5" t="s">
        <v>36</v>
      </c>
      <c r="D8" s="5" t="s">
        <v>172</v>
      </c>
      <c r="F8" s="4" t="s">
        <v>945</v>
      </c>
      <c r="G8" s="7" t="s">
        <v>462</v>
      </c>
      <c r="H8" s="5" t="s">
        <v>285</v>
      </c>
    </row>
    <row r="9" spans="2:8">
      <c r="B9" s="4" t="s">
        <v>946</v>
      </c>
      <c r="C9" s="5" t="s">
        <v>63</v>
      </c>
      <c r="D9" s="5" t="s">
        <v>200</v>
      </c>
      <c r="F9" s="4" t="s">
        <v>947</v>
      </c>
      <c r="G9" s="7" t="s">
        <v>462</v>
      </c>
      <c r="H9" s="6" t="s">
        <v>330</v>
      </c>
    </row>
    <row r="10" spans="2:8">
      <c r="B10" s="4" t="s">
        <v>948</v>
      </c>
      <c r="C10" s="5" t="s">
        <v>79</v>
      </c>
      <c r="D10" s="5" t="s">
        <v>155</v>
      </c>
      <c r="F10" s="4" t="s">
        <v>949</v>
      </c>
      <c r="G10" s="6" t="s">
        <v>950</v>
      </c>
      <c r="H10" s="6" t="s">
        <v>428</v>
      </c>
    </row>
    <row r="11" spans="2:8">
      <c r="B11" s="4" t="s">
        <v>951</v>
      </c>
      <c r="C11" s="5" t="s">
        <v>25</v>
      </c>
      <c r="D11" s="5" t="s">
        <v>364</v>
      </c>
      <c r="F11" s="4" t="s">
        <v>952</v>
      </c>
      <c r="G11" s="5" t="s">
        <v>265</v>
      </c>
      <c r="H11" s="5" t="s">
        <v>372</v>
      </c>
    </row>
  </sheetData>
  <sortState ref="B2:E23">
    <sortCondition ref="C2" descending="1"/>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序列</vt:lpstr>
      <vt:lpstr>在职员工</vt:lpstr>
      <vt:lpstr>离职员工</vt:lpstr>
      <vt:lpstr>通讯录</vt:lpstr>
      <vt:lpstr>Sheet1</vt:lpstr>
      <vt:lpstr>分析用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孙方涛</cp:lastModifiedBy>
  <dcterms:created xsi:type="dcterms:W3CDTF">2016-06-29T01:54:00Z</dcterms:created>
  <dcterms:modified xsi:type="dcterms:W3CDTF">2021-10-28T05:45:16Z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A2B99F814A0C413B8F68EB019BF84E46</vt:lpwstr>
  </property>
</Properties>
</file>