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3920" tabRatio="835" activeTab="1"/>
  </bookViews>
  <sheets>
    <sheet name="序列" sheetId="2" r:id="rId1"/>
    <sheet name="员工信息表（在职）" sheetId="1" r:id="rId2"/>
  </sheets>
  <externalReferences>
    <externalReference r:id="rId3"/>
  </externalReferences>
  <definedNames>
    <definedName name="_xlnm._FilterDatabase" localSheetId="0" hidden="1">序列!$A$2:$H$14</definedName>
    <definedName name="_xlnm._FilterDatabase" localSheetId="1" hidden="1">'员工信息表（在职）'!$2:$18</definedName>
  </definedNames>
  <calcPr calcId="144525" concurrentCalc="0"/>
</workbook>
</file>

<file path=xl/sharedStrings.xml><?xml version="1.0" encoding="utf-8"?>
<sst xmlns="http://schemas.openxmlformats.org/spreadsheetml/2006/main" count="240">
  <si>
    <t>基础信息表（下拉信息列表）</t>
  </si>
  <si>
    <t>性别</t>
  </si>
  <si>
    <t>部门</t>
  </si>
  <si>
    <t>职务</t>
  </si>
  <si>
    <t>民族</t>
  </si>
  <si>
    <t>专业</t>
  </si>
  <si>
    <t>学历</t>
  </si>
  <si>
    <t>婚姻状况</t>
  </si>
  <si>
    <t>政治面貌</t>
  </si>
  <si>
    <t>社保情况</t>
  </si>
  <si>
    <t>合同甲方</t>
  </si>
  <si>
    <t>与本人关系</t>
  </si>
  <si>
    <t>1、本表中的部门、职务、民族、专业、学历、婚姻状况、政治面貌均可在下拉菜单中选择</t>
  </si>
  <si>
    <t>男</t>
  </si>
  <si>
    <t>总经办</t>
  </si>
  <si>
    <t>总经理</t>
  </si>
  <si>
    <t>汉族</t>
  </si>
  <si>
    <t>工商管理</t>
  </si>
  <si>
    <t>博士</t>
  </si>
  <si>
    <t>已婚</t>
  </si>
  <si>
    <t>党员</t>
  </si>
  <si>
    <t>三汇能环</t>
  </si>
  <si>
    <t>父母</t>
  </si>
  <si>
    <t>2、表中的序号、性别、出生日期、年龄、工龄、合同到期日期均有公式自动计算</t>
  </si>
  <si>
    <t>女</t>
  </si>
  <si>
    <t>销售中心</t>
  </si>
  <si>
    <t>副总经理</t>
  </si>
  <si>
    <t>回族</t>
  </si>
  <si>
    <t>法律</t>
  </si>
  <si>
    <t>硕士</t>
  </si>
  <si>
    <t>未婚</t>
  </si>
  <si>
    <t>团员</t>
  </si>
  <si>
    <t>代理缴纳</t>
  </si>
  <si>
    <t>三汇冷暖</t>
  </si>
  <si>
    <t>配偶</t>
  </si>
  <si>
    <t>3、有公式的单元格若行数预留不够，公式自行下拉</t>
  </si>
  <si>
    <t>技术中心</t>
  </si>
  <si>
    <t>总监</t>
  </si>
  <si>
    <t>瑶族</t>
  </si>
  <si>
    <t>会计学</t>
  </si>
  <si>
    <t>本科</t>
  </si>
  <si>
    <t>离异</t>
  </si>
  <si>
    <t>群众</t>
  </si>
  <si>
    <t>无需缴纳</t>
  </si>
  <si>
    <t>金科汇海</t>
  </si>
  <si>
    <t>子女</t>
  </si>
  <si>
    <t>4、下拉信息列表自行补充修改即可</t>
  </si>
  <si>
    <t>采购中心</t>
  </si>
  <si>
    <t>经理</t>
  </si>
  <si>
    <t>满族</t>
  </si>
  <si>
    <t>通信工程</t>
  </si>
  <si>
    <t>大专</t>
  </si>
  <si>
    <t>补助自交</t>
  </si>
  <si>
    <t>荣辉洁源</t>
  </si>
  <si>
    <t>兄弟姐妹</t>
  </si>
  <si>
    <t>5、结构分析表完全自动生成无需录入任何内容</t>
  </si>
  <si>
    <t>运保中心</t>
  </si>
  <si>
    <t>副经理</t>
  </si>
  <si>
    <t>制冷设备维修</t>
  </si>
  <si>
    <t>高中</t>
  </si>
  <si>
    <t>芝麻物联</t>
  </si>
  <si>
    <t>同事</t>
  </si>
  <si>
    <t>6、续签合同提醒：自动生成5天内合同即将到期的员工的信息，无需录入任何内容</t>
  </si>
  <si>
    <t>客服中心</t>
  </si>
  <si>
    <t>主管</t>
  </si>
  <si>
    <t>机械</t>
  </si>
  <si>
    <t>中专</t>
  </si>
  <si>
    <t>不交</t>
  </si>
  <si>
    <t>朋友</t>
  </si>
  <si>
    <t>7、员工生日提醒：自动生成本月生日的员工信息，无需录入任何内容</t>
  </si>
  <si>
    <t>综合中心</t>
  </si>
  <si>
    <t>专员</t>
  </si>
  <si>
    <t>计算机</t>
  </si>
  <si>
    <t>初中</t>
  </si>
  <si>
    <t>8、员工查询：输入姓名后所有内容自动生成</t>
  </si>
  <si>
    <t>财务中心</t>
  </si>
  <si>
    <t>助理</t>
  </si>
  <si>
    <t>建筑工程</t>
  </si>
  <si>
    <t>小学</t>
  </si>
  <si>
    <t>信息中心</t>
  </si>
  <si>
    <t>学徒</t>
  </si>
  <si>
    <t>自动化</t>
  </si>
  <si>
    <t>人力资源管理</t>
  </si>
  <si>
    <t>电气工程及其自动化</t>
  </si>
  <si>
    <t>建筑环境与设备工程</t>
  </si>
  <si>
    <t xml:space="preserve"> </t>
  </si>
  <si>
    <t>生日</t>
  </si>
  <si>
    <t>辅助列</t>
  </si>
  <si>
    <t>序号</t>
  </si>
  <si>
    <t>姓名</t>
  </si>
  <si>
    <t>中心</t>
  </si>
  <si>
    <t>入职日期</t>
  </si>
  <si>
    <t>工号</t>
  </si>
  <si>
    <t>工龄
（年）</t>
  </si>
  <si>
    <t>工龄(月)</t>
  </si>
  <si>
    <t>第几次签订合同</t>
  </si>
  <si>
    <t>最近一次合同签订日期</t>
  </si>
  <si>
    <t>合同年限</t>
  </si>
  <si>
    <t>合同到期日期</t>
  </si>
  <si>
    <t>身份证号</t>
  </si>
  <si>
    <t>出生日期</t>
  </si>
  <si>
    <t>年龄</t>
  </si>
  <si>
    <t>籍贯</t>
  </si>
  <si>
    <t>户籍所在地</t>
  </si>
  <si>
    <t>毕业院校</t>
  </si>
  <si>
    <t>联系电话</t>
  </si>
  <si>
    <t>紧急联系人姓名</t>
  </si>
  <si>
    <t>备用联系方式</t>
  </si>
  <si>
    <t>备注</t>
  </si>
  <si>
    <t>用工形式</t>
  </si>
  <si>
    <t>社保
单位</t>
  </si>
  <si>
    <t>社保开始月份</t>
  </si>
  <si>
    <t>薪酬审批单</t>
  </si>
  <si>
    <t>资格证书</t>
  </si>
  <si>
    <t>职称</t>
  </si>
  <si>
    <t>意外险</t>
  </si>
  <si>
    <t>职业资格</t>
  </si>
  <si>
    <t>001</t>
  </si>
  <si>
    <t>徐利斌</t>
  </si>
  <si>
    <t>070701</t>
  </si>
  <si>
    <t>432503197103130052</t>
  </si>
  <si>
    <t>湖南</t>
  </si>
  <si>
    <t>天津市西青区</t>
  </si>
  <si>
    <t>湘潭大学</t>
  </si>
  <si>
    <t>专科</t>
  </si>
  <si>
    <t>无固定期限劳动合同</t>
  </si>
  <si>
    <t>全职</t>
  </si>
  <si>
    <t>同社保</t>
  </si>
  <si>
    <t>无</t>
  </si>
  <si>
    <t>设备管理高级工程师</t>
  </si>
  <si>
    <t>平安e企赢</t>
  </si>
  <si>
    <t>002</t>
  </si>
  <si>
    <t>熊辰</t>
  </si>
  <si>
    <t>110104200005093510</t>
  </si>
  <si>
    <t>北京</t>
  </si>
  <si>
    <t>北京市丰台区</t>
  </si>
  <si>
    <t>法国INSEE</t>
  </si>
  <si>
    <t>陈丽辉</t>
  </si>
  <si>
    <t>003</t>
  </si>
  <si>
    <t>冀玉荣</t>
  </si>
  <si>
    <t>运行中心</t>
  </si>
  <si>
    <t>13252719620628014</t>
  </si>
  <si>
    <t>河北</t>
  </si>
  <si>
    <t>河北省张家口市</t>
  </si>
  <si>
    <t>怀安第三中学</t>
  </si>
  <si>
    <t>马玉梅</t>
  </si>
  <si>
    <t>004</t>
  </si>
  <si>
    <t>刘靳</t>
  </si>
  <si>
    <t>1101031986080581540</t>
  </si>
  <si>
    <t>首都经济贸易大学</t>
  </si>
  <si>
    <t>刘琦</t>
  </si>
  <si>
    <t>005</t>
  </si>
  <si>
    <t>赵沙</t>
  </si>
  <si>
    <t>110108198603013125</t>
  </si>
  <si>
    <t>北京市海淀区</t>
  </si>
  <si>
    <t>北京交通大学</t>
  </si>
  <si>
    <t>工商企业管理</t>
  </si>
  <si>
    <t>罗峰</t>
  </si>
  <si>
    <t>006</t>
  </si>
  <si>
    <t>张海龙</t>
  </si>
  <si>
    <t>132532197201142154</t>
  </si>
  <si>
    <t>中央电视广播大学</t>
  </si>
  <si>
    <t>建筑工程施工</t>
  </si>
  <si>
    <t>尤红梅</t>
  </si>
  <si>
    <t>007</t>
  </si>
  <si>
    <t>陈国清</t>
  </si>
  <si>
    <t>360502197404181658</t>
  </si>
  <si>
    <t>北京市房山区</t>
  </si>
  <si>
    <t>赣南师范学院</t>
  </si>
  <si>
    <t>文秘</t>
  </si>
  <si>
    <t>陈国胜</t>
  </si>
  <si>
    <t>008</t>
  </si>
  <si>
    <t>高晓辉</t>
  </si>
  <si>
    <t>工程中心</t>
  </si>
  <si>
    <t>132401197111112437</t>
  </si>
  <si>
    <t>河北省保定</t>
  </si>
  <si>
    <t>北京广播电视中等职业学校</t>
  </si>
  <si>
    <t>建筑施工</t>
  </si>
  <si>
    <t>张静敏</t>
  </si>
  <si>
    <t>009</t>
  </si>
  <si>
    <t>马冬</t>
  </si>
  <si>
    <t>维修中心</t>
  </si>
  <si>
    <t>1305282001010220015</t>
  </si>
  <si>
    <t>河北省邢台市</t>
  </si>
  <si>
    <t>010</t>
  </si>
  <si>
    <t>李文彩</t>
  </si>
  <si>
    <t>429006197901138215</t>
  </si>
  <si>
    <t>湖北</t>
  </si>
  <si>
    <t>湖北省天门市</t>
  </si>
  <si>
    <t>011</t>
  </si>
  <si>
    <t>张建峰</t>
  </si>
  <si>
    <t>370421197007314619</t>
  </si>
  <si>
    <t>山东</t>
  </si>
  <si>
    <t>山东省滕州市</t>
  </si>
  <si>
    <t>012</t>
  </si>
  <si>
    <t>魏爱兵</t>
  </si>
  <si>
    <t>372501197403192053</t>
  </si>
  <si>
    <t>013</t>
  </si>
  <si>
    <t>常建林</t>
  </si>
  <si>
    <t>140581197011307410</t>
  </si>
  <si>
    <t>山西</t>
  </si>
  <si>
    <t>山西省高平市</t>
  </si>
  <si>
    <t>014</t>
  </si>
  <si>
    <t>向丹丹</t>
  </si>
  <si>
    <t>430703198612021122</t>
  </si>
  <si>
    <t>湖南省常德市</t>
  </si>
  <si>
    <t>湖南农业大学</t>
  </si>
  <si>
    <t>企业财务管理</t>
  </si>
  <si>
    <t>向中前</t>
  </si>
  <si>
    <t>015</t>
  </si>
  <si>
    <t>刘乐</t>
  </si>
  <si>
    <t>016</t>
  </si>
  <si>
    <t>余永超</t>
  </si>
  <si>
    <t>节能事业部</t>
  </si>
  <si>
    <t>413028196608135732</t>
  </si>
  <si>
    <t>河北省衡水市</t>
  </si>
  <si>
    <t>东北财经大学</t>
  </si>
  <si>
    <t>EMBA</t>
  </si>
  <si>
    <t>余欣壑</t>
  </si>
  <si>
    <t>董海元</t>
  </si>
  <si>
    <t>130626199009195833</t>
  </si>
  <si>
    <t>河北省保定市</t>
  </si>
  <si>
    <t>工程造价</t>
  </si>
  <si>
    <t>李希贤</t>
  </si>
  <si>
    <t>杜凯</t>
  </si>
  <si>
    <t>运维中心</t>
  </si>
  <si>
    <t>132532197504221212</t>
  </si>
  <si>
    <t>河北张家口</t>
  </si>
  <si>
    <t>杜建娥</t>
  </si>
  <si>
    <t>邓来军</t>
  </si>
  <si>
    <t>370983197709014211</t>
  </si>
  <si>
    <t>山东肥城</t>
  </si>
  <si>
    <t>辛玉珍</t>
  </si>
  <si>
    <t>刘金朝</t>
  </si>
  <si>
    <t>410423198012183510</t>
  </si>
  <si>
    <t>河南</t>
  </si>
  <si>
    <t>王芳</t>
  </si>
  <si>
    <t>张德庆</t>
  </si>
  <si>
    <t>370811197605146036</t>
  </si>
  <si>
    <t>邵秋平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</si>
</sst>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theme="0"/>
      <name val="仿宋"/>
      <charset val="134"/>
    </font>
    <font>
      <sz val="9"/>
      <name val="仿宋"/>
      <charset val="134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/>
    <xf numFmtId="0" fontId="1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" fillId="0" borderId="1" xfId="0" applyFont="1" applyFill="1" applyBorder="1" applyAlignment="1" quotePrefix="1">
      <alignment horizontal="left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3399FF"/>
      <color rgb="00FF9999"/>
      <color rgb="00FFFE83"/>
      <color rgb="00B2B000"/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9318;&#39029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168910</xdr:colOff>
      <xdr:row>11</xdr:row>
      <xdr:rowOff>175260</xdr:rowOff>
    </xdr:from>
    <xdr:to>
      <xdr:col>7</xdr:col>
      <xdr:colOff>456565</xdr:colOff>
      <xdr:row>12</xdr:row>
      <xdr:rowOff>241935</xdr:rowOff>
    </xdr:to>
    <xdr:grpSp>
      <xdr:nvGrpSpPr>
        <xdr:cNvPr id="8" name="组合 7"/>
        <xdr:cNvGrpSpPr/>
      </xdr:nvGrpSpPr>
      <xdr:grpSpPr>
        <a:xfrm>
          <a:off x="4617720" y="3204210"/>
          <a:ext cx="287655" cy="322580"/>
          <a:chOff x="8505" y="8312"/>
          <a:chExt cx="726" cy="778"/>
        </a:xfrm>
      </xdr:grpSpPr>
      <xdr:sp>
        <xdr:nvSpPr>
          <xdr:cNvPr id="6" name="椭圆 50"/>
          <xdr:cNvSpPr/>
        </xdr:nvSpPr>
        <xdr:spPr>
          <a:xfrm>
            <a:off x="8505" y="8312"/>
            <a:ext cx="727" cy="779"/>
          </a:xfrm>
          <a:prstGeom prst="ellipse">
            <a:avLst/>
          </a:prstGeom>
          <a:noFill/>
          <a:ln w="28575" cap="flat" cmpd="sng">
            <a:solidFill>
              <a:schemeClr val="bg1"/>
            </a:solidFill>
            <a:prstDash val="solid"/>
            <a:headEnd type="none" w="med" len="med"/>
            <a:tailEnd type="none" w="med" len="med"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  <xdr:sp>
        <xdr:nvSpPr>
          <xdr:cNvPr id="7" name="等腰三角形 51"/>
          <xdr:cNvSpPr/>
        </xdr:nvSpPr>
        <xdr:spPr>
          <a:xfrm rot="5400000">
            <a:off x="8691" y="8459"/>
            <a:ext cx="449" cy="485"/>
          </a:xfrm>
          <a:prstGeom prst="triangle">
            <a:avLst>
              <a:gd name="adj" fmla="val 50000"/>
            </a:avLst>
          </a:prstGeom>
          <a:solidFill>
            <a:schemeClr val="bg1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buFont typeface="Arial" panose="020B0604020202090204" pitchFamily="7" charset="0"/>
              <a:buNone/>
            </a:pPr>
            <a:endParaRPr lang="zh-CN" altLang="en-US" sz="1400" dirty="0">
              <a:solidFill>
                <a:srgbClr val="FFFFFF"/>
              </a:solidFill>
              <a:latin typeface="Calibri" panose="020F0502020204030204" pitchFamily="34" charset="0"/>
            </a:endParaRPr>
          </a:p>
        </xdr:txBody>
      </xdr:sp>
    </xdr:grp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1236980</xdr:colOff>
      <xdr:row>0</xdr:row>
      <xdr:rowOff>445770</xdr:rowOff>
    </xdr:to>
    <xdr:grpSp>
      <xdr:nvGrpSpPr>
        <xdr:cNvPr id="16" name="组合 15">
          <a:hlinkClick xmlns:r="http://schemas.openxmlformats.org/officeDocument/2006/relationships" r:id="rId1"/>
        </xdr:cNvPr>
        <xdr:cNvGrpSpPr/>
      </xdr:nvGrpSpPr>
      <xdr:grpSpPr>
        <a:xfrm>
          <a:off x="7666355" y="0"/>
          <a:ext cx="1236980" cy="445770"/>
          <a:chOff x="7770" y="8283"/>
          <a:chExt cx="1948" cy="678"/>
        </a:xfrm>
      </xdr:grpSpPr>
      <xdr:sp>
        <xdr:nvSpPr>
          <xdr:cNvPr id="17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8" name="组合 17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9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20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0</xdr:colOff>
      <xdr:row>0</xdr:row>
      <xdr:rowOff>0</xdr:rowOff>
    </xdr:from>
    <xdr:to>
      <xdr:col>36</xdr:col>
      <xdr:colOff>0</xdr:colOff>
      <xdr:row>0</xdr:row>
      <xdr:rowOff>445770</xdr:rowOff>
    </xdr:to>
    <xdr:grpSp>
      <xdr:nvGrpSpPr>
        <xdr:cNvPr id="7" name="组合 6">
          <a:hlinkClick xmlns:r="http://schemas.openxmlformats.org/officeDocument/2006/relationships" r:id="rId1"/>
        </xdr:cNvPr>
        <xdr:cNvGrpSpPr/>
      </xdr:nvGrpSpPr>
      <xdr:grpSpPr>
        <a:xfrm>
          <a:off x="25330150" y="0"/>
          <a:ext cx="804545" cy="142240"/>
          <a:chOff x="7770" y="8283"/>
          <a:chExt cx="1948" cy="678"/>
        </a:xfrm>
      </xdr:grpSpPr>
      <xdr:sp>
        <xdr:nvSpPr>
          <xdr:cNvPr id="10" name="平行四边形 4"/>
          <xdr:cNvSpPr/>
        </xdr:nvSpPr>
        <xdr:spPr>
          <a:xfrm>
            <a:off x="7770" y="8283"/>
            <a:ext cx="1948" cy="678"/>
          </a:xfrm>
          <a:prstGeom prst="parallelogram">
            <a:avLst>
              <a:gd name="adj" fmla="val 41518"/>
            </a:avLst>
          </a:prstGeom>
          <a:solidFill>
            <a:srgbClr val="0070C0"/>
          </a:solidFill>
          <a:ln w="9525">
            <a:noFill/>
          </a:ln>
        </xdr:spPr>
        <xdr:txBody>
          <a:bodyPr anchor="ctr"/>
          <a:lstStyle>
            <a:defPPr>
              <a:defRPr lang="zh-CN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>
              <a:buFont typeface="Arial" panose="020B0604020202090204" pitchFamily="7" charset="0"/>
              <a:buNone/>
            </a:pPr>
            <a:r>
              <a:rPr lang="zh-CN" altLang="en-US" sz="1400" b="1" dirty="0">
                <a:solidFill>
                  <a:srgbClr val="FFFFFF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返回</a:t>
            </a:r>
            <a:endParaRPr lang="zh-CN" altLang="en-US" sz="1400" b="1" dirty="0">
              <a:solidFill>
                <a:srgbClr val="FFFFFF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xdr:txBody>
      </xdr:sp>
      <xdr:grpSp>
        <xdr:nvGrpSpPr>
          <xdr:cNvPr id="11" name="组合 10"/>
          <xdr:cNvGrpSpPr/>
        </xdr:nvGrpSpPr>
        <xdr:grpSpPr>
          <a:xfrm>
            <a:off x="8115" y="8375"/>
            <a:ext cx="499" cy="475"/>
            <a:chOff x="8505" y="8702"/>
            <a:chExt cx="726" cy="778"/>
          </a:xfrm>
        </xdr:grpSpPr>
        <xdr:sp>
          <xdr:nvSpPr>
            <xdr:cNvPr id="12" name="椭圆 50"/>
            <xdr:cNvSpPr/>
          </xdr:nvSpPr>
          <xdr:spPr>
            <a:xfrm>
              <a:off x="8505" y="8702"/>
              <a:ext cx="727" cy="779"/>
            </a:xfrm>
            <a:prstGeom prst="ellipse">
              <a:avLst/>
            </a:prstGeom>
            <a:noFill/>
            <a:ln w="28575" cap="flat" cmpd="sng">
              <a:solidFill>
                <a:schemeClr val="bg1"/>
              </a:solidFill>
              <a:prstDash val="solid"/>
              <a:headEnd type="none" w="med" len="med"/>
              <a:tailEnd type="none" w="med" len="med"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  <xdr:sp>
          <xdr:nvSpPr>
            <xdr:cNvPr id="13" name="等腰三角形 51"/>
            <xdr:cNvSpPr/>
          </xdr:nvSpPr>
          <xdr:spPr>
            <a:xfrm rot="5400000">
              <a:off x="8691" y="8849"/>
              <a:ext cx="449" cy="485"/>
            </a:xfrm>
            <a:prstGeom prst="triangle">
              <a:avLst>
                <a:gd name="adj" fmla="val 50000"/>
              </a:avLst>
            </a:prstGeom>
            <a:solidFill>
              <a:schemeClr val="bg1"/>
            </a:solidFill>
            <a:ln w="9525">
              <a:noFill/>
            </a:ln>
          </xdr:spPr>
          <xdr:txBody>
            <a:bodyPr anchor="ctr"/>
            <a:lstStyle>
              <a:defPPr>
                <a:defRPr lang="zh-CN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buFont typeface="Arial" panose="020B0604020202090204" pitchFamily="7" charset="0"/>
                <a:buNone/>
              </a:pPr>
              <a:endParaRPr lang="zh-CN" altLang="en-US" sz="1400" dirty="0">
                <a:solidFill>
                  <a:srgbClr val="FFFFFF"/>
                </a:solidFill>
                <a:latin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基础信息表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mpd="sng">
          <a:noFill/>
        </a:ln>
      </a:spPr>
      <a:bodyPr vertOverflow="clip" horzOverflow="clip" wrap="none" rtlCol="0" anchor="t">
        <a:spAutoFit/>
      </a:bodyPr>
      <a:lstStyle>
        <a:defPPr algn="ctr">
          <a:defRPr lang="zh-CN" altLang="en-US" sz="16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M14"/>
  <sheetViews>
    <sheetView showGridLines="0" workbookViewId="0">
      <selection activeCell="I5" sqref="I5"/>
    </sheetView>
  </sheetViews>
  <sheetFormatPr defaultColWidth="9" defaultRowHeight="20.15" customHeight="1"/>
  <cols>
    <col min="1" max="1" width="9" style="54"/>
    <col min="2" max="2" width="11" style="54" customWidth="1"/>
    <col min="3" max="4" width="9" style="54"/>
    <col min="5" max="5" width="11.3653846153846" style="54" customWidth="1"/>
    <col min="6" max="7" width="9" style="54"/>
    <col min="8" max="11" width="11.4519230769231" style="54" customWidth="1"/>
    <col min="12" max="12" width="2.91346153846154" style="55" customWidth="1"/>
    <col min="13" max="13" width="81.4519230769231" style="55" customWidth="1"/>
    <col min="14" max="16384" width="9" style="55"/>
  </cols>
  <sheetData>
    <row r="1" ht="37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customHeight="1" spans="1:13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8" t="s">
        <v>9</v>
      </c>
      <c r="J2" s="58" t="s">
        <v>10</v>
      </c>
      <c r="K2" s="58" t="s">
        <v>11</v>
      </c>
      <c r="M2" s="59" t="s">
        <v>12</v>
      </c>
    </row>
    <row r="3" customHeight="1" spans="1:13">
      <c r="A3" s="58" t="s">
        <v>13</v>
      </c>
      <c r="B3" s="58" t="s">
        <v>14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8" t="s">
        <v>21</v>
      </c>
      <c r="J3" s="58" t="s">
        <v>21</v>
      </c>
      <c r="K3" s="58" t="s">
        <v>22</v>
      </c>
      <c r="M3" s="60" t="s">
        <v>23</v>
      </c>
    </row>
    <row r="4" customHeight="1" spans="1:13">
      <c r="A4" s="58" t="s">
        <v>24</v>
      </c>
      <c r="B4" s="58" t="s">
        <v>25</v>
      </c>
      <c r="C4" s="58" t="s">
        <v>26</v>
      </c>
      <c r="D4" s="58" t="s">
        <v>27</v>
      </c>
      <c r="E4" s="58" t="s">
        <v>28</v>
      </c>
      <c r="F4" s="58" t="s">
        <v>29</v>
      </c>
      <c r="G4" s="58" t="s">
        <v>30</v>
      </c>
      <c r="H4" s="58" t="s">
        <v>31</v>
      </c>
      <c r="I4" s="58" t="s">
        <v>32</v>
      </c>
      <c r="J4" s="58" t="s">
        <v>33</v>
      </c>
      <c r="K4" s="58" t="s">
        <v>34</v>
      </c>
      <c r="M4" s="60" t="s">
        <v>35</v>
      </c>
    </row>
    <row r="5" customHeight="1" spans="1:13">
      <c r="A5" s="58"/>
      <c r="B5" s="58" t="s">
        <v>36</v>
      </c>
      <c r="C5" s="58" t="s">
        <v>37</v>
      </c>
      <c r="D5" s="58" t="s">
        <v>38</v>
      </c>
      <c r="E5" s="58" t="s">
        <v>39</v>
      </c>
      <c r="F5" s="58" t="s">
        <v>40</v>
      </c>
      <c r="G5" s="58" t="s">
        <v>41</v>
      </c>
      <c r="H5" s="58" t="s">
        <v>42</v>
      </c>
      <c r="I5" s="58" t="s">
        <v>43</v>
      </c>
      <c r="J5" s="58" t="s">
        <v>44</v>
      </c>
      <c r="K5" s="58" t="s">
        <v>45</v>
      </c>
      <c r="M5" s="60" t="s">
        <v>46</v>
      </c>
    </row>
    <row r="6" customHeight="1" spans="1:13">
      <c r="A6" s="58"/>
      <c r="B6" s="58" t="s">
        <v>47</v>
      </c>
      <c r="C6" s="58" t="s">
        <v>48</v>
      </c>
      <c r="D6" s="58" t="s">
        <v>49</v>
      </c>
      <c r="E6" s="58" t="s">
        <v>50</v>
      </c>
      <c r="F6" s="58" t="s">
        <v>51</v>
      </c>
      <c r="G6" s="58"/>
      <c r="H6" s="58"/>
      <c r="I6" s="58" t="s">
        <v>52</v>
      </c>
      <c r="J6" s="58" t="s">
        <v>53</v>
      </c>
      <c r="K6" s="58" t="s">
        <v>54</v>
      </c>
      <c r="M6" s="60" t="s">
        <v>55</v>
      </c>
    </row>
    <row r="7" customHeight="1" spans="1:13">
      <c r="A7" s="58"/>
      <c r="B7" s="58" t="s">
        <v>56</v>
      </c>
      <c r="C7" s="58" t="s">
        <v>57</v>
      </c>
      <c r="D7" s="58"/>
      <c r="E7" s="58" t="s">
        <v>58</v>
      </c>
      <c r="F7" s="58" t="s">
        <v>59</v>
      </c>
      <c r="G7" s="58"/>
      <c r="H7" s="58"/>
      <c r="I7" s="58" t="s">
        <v>60</v>
      </c>
      <c r="J7" s="58"/>
      <c r="K7" s="58" t="s">
        <v>61</v>
      </c>
      <c r="M7" s="60" t="s">
        <v>62</v>
      </c>
    </row>
    <row r="8" customHeight="1" spans="1:13">
      <c r="A8" s="58"/>
      <c r="B8" s="58" t="s">
        <v>63</v>
      </c>
      <c r="C8" s="58" t="s">
        <v>64</v>
      </c>
      <c r="D8" s="58"/>
      <c r="E8" s="58" t="s">
        <v>65</v>
      </c>
      <c r="F8" s="58" t="s">
        <v>66</v>
      </c>
      <c r="G8" s="58"/>
      <c r="H8" s="58"/>
      <c r="I8" s="58" t="s">
        <v>67</v>
      </c>
      <c r="J8" s="58"/>
      <c r="K8" s="58" t="s">
        <v>68</v>
      </c>
      <c r="M8" s="60" t="s">
        <v>69</v>
      </c>
    </row>
    <row r="9" customHeight="1" spans="1:13">
      <c r="A9" s="58"/>
      <c r="B9" s="58" t="s">
        <v>70</v>
      </c>
      <c r="C9" s="58" t="s">
        <v>71</v>
      </c>
      <c r="D9" s="58"/>
      <c r="E9" s="58" t="s">
        <v>72</v>
      </c>
      <c r="F9" s="58" t="s">
        <v>73</v>
      </c>
      <c r="G9" s="58"/>
      <c r="H9" s="58"/>
      <c r="I9" s="58"/>
      <c r="J9" s="58"/>
      <c r="K9" s="58"/>
      <c r="M9" s="61" t="s">
        <v>74</v>
      </c>
    </row>
    <row r="10" customHeight="1" spans="1:11">
      <c r="A10" s="58"/>
      <c r="B10" s="58" t="s">
        <v>75</v>
      </c>
      <c r="C10" s="58" t="s">
        <v>76</v>
      </c>
      <c r="D10" s="58"/>
      <c r="E10" s="58" t="s">
        <v>77</v>
      </c>
      <c r="F10" s="58" t="s">
        <v>78</v>
      </c>
      <c r="G10" s="58"/>
      <c r="H10" s="58"/>
      <c r="I10" s="58"/>
      <c r="J10" s="58"/>
      <c r="K10" s="58"/>
    </row>
    <row r="11" customHeight="1" spans="1:11">
      <c r="A11" s="58"/>
      <c r="B11" s="58" t="s">
        <v>79</v>
      </c>
      <c r="C11" s="58" t="s">
        <v>80</v>
      </c>
      <c r="D11" s="58"/>
      <c r="E11" s="58" t="s">
        <v>81</v>
      </c>
      <c r="F11" s="58"/>
      <c r="G11" s="58"/>
      <c r="H11" s="58"/>
      <c r="I11" s="58"/>
      <c r="J11" s="58"/>
      <c r="K11" s="58"/>
    </row>
    <row r="12" customHeight="1" spans="5:5">
      <c r="E12" s="58" t="s">
        <v>82</v>
      </c>
    </row>
    <row r="13" customHeight="1" spans="5:5">
      <c r="E13" s="54" t="s">
        <v>83</v>
      </c>
    </row>
    <row r="14" customHeight="1" spans="5:5">
      <c r="E14" s="54" t="s">
        <v>84</v>
      </c>
    </row>
  </sheetData>
  <autoFilter ref="A2:H14"/>
  <mergeCells count="1">
    <mergeCell ref="A1:H1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6"/>
  </sheetPr>
  <dimension ref="A1:XFD53"/>
  <sheetViews>
    <sheetView tabSelected="1" topLeftCell="C1" workbookViewId="0">
      <pane xSplit="2" ySplit="2" topLeftCell="E10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1.2"/>
  <cols>
    <col min="1" max="1" width="4.81730769230769" style="6" customWidth="1"/>
    <col min="2" max="2" width="6.45192307692308" style="6" customWidth="1"/>
    <col min="3" max="3" width="5" style="6" customWidth="1"/>
    <col min="4" max="4" width="12.0192307692308" style="1" customWidth="1"/>
    <col min="5" max="5" width="5" style="1" customWidth="1"/>
    <col min="6" max="6" width="8.08653846153846" style="1" customWidth="1"/>
    <col min="7" max="7" width="11.5480769230769" style="1" customWidth="1"/>
    <col min="8" max="8" width="6.45192307692308" style="1" customWidth="1"/>
    <col min="9" max="9" width="9.73076923076923" style="1" customWidth="1"/>
    <col min="10" max="10" width="6.45192307692308" style="6" customWidth="1"/>
    <col min="11" max="11" width="4.08653846153846" style="7" customWidth="1"/>
    <col min="12" max="12" width="8.54807692307692" style="7" customWidth="1"/>
    <col min="13" max="13" width="7.54807692307692" style="7" customWidth="1"/>
    <col min="14" max="14" width="11" style="7" customWidth="1"/>
    <col min="15" max="15" width="9.73076923076923" style="8" customWidth="1"/>
    <col min="16" max="16" width="12.1826923076923" style="7" customWidth="1"/>
    <col min="17" max="17" width="17.0865384615385" style="9" customWidth="1"/>
    <col min="18" max="18" width="9.73076923076923" style="10" customWidth="1"/>
    <col min="19" max="19" width="5" style="6" customWidth="1"/>
    <col min="20" max="20" width="6.45192307692308" style="1" customWidth="1"/>
    <col min="21" max="21" width="53.9134615384615" style="1" customWidth="1"/>
    <col min="22" max="22" width="5" style="1" customWidth="1"/>
    <col min="23" max="23" width="24.4519230769231" style="1" customWidth="1"/>
    <col min="24" max="24" width="17.0865384615385" style="1" customWidth="1"/>
    <col min="25" max="25" width="5" style="1" customWidth="1"/>
    <col min="26" max="27" width="8.45192307692308" style="1" customWidth="1"/>
    <col min="28" max="28" width="11.8461538461538" style="1" customWidth="1"/>
    <col min="29" max="30" width="14.0865384615385" style="1" customWidth="1"/>
    <col min="31" max="31" width="12.1826923076923" style="1" customWidth="1"/>
    <col min="32" max="32" width="17.0865384615385" style="6" customWidth="1"/>
    <col min="33" max="34" width="8.45192307692308" style="6" customWidth="1"/>
    <col min="35" max="35" width="8.08653846153846" style="6" customWidth="1"/>
    <col min="36" max="36" width="12.1826923076923" style="11" customWidth="1"/>
    <col min="37" max="37" width="10.2692307692308" style="6" customWidth="1"/>
    <col min="38" max="38" width="41.9134615384615" style="1" customWidth="1"/>
    <col min="39" max="39" width="17.0865384615385" style="6" customWidth="1"/>
    <col min="40" max="40" width="8.91346153846154" style="6" customWidth="1"/>
    <col min="41" max="41" width="8.08653846153846" style="6" customWidth="1"/>
    <col min="42" max="16384" width="9" style="6"/>
  </cols>
  <sheetData>
    <row r="1" spans="3:35">
      <c r="C1" s="12" t="s">
        <v>85</v>
      </c>
      <c r="D1" s="13"/>
      <c r="E1" s="13"/>
      <c r="F1" s="13"/>
      <c r="G1" s="13"/>
      <c r="H1" s="13"/>
      <c r="I1" s="13"/>
      <c r="J1" s="12"/>
      <c r="K1" s="12"/>
      <c r="L1" s="12"/>
      <c r="M1" s="12"/>
      <c r="N1" s="12"/>
      <c r="O1" s="13"/>
      <c r="P1" s="12"/>
      <c r="Q1" s="13"/>
      <c r="R1" s="12"/>
      <c r="S1" s="12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2"/>
      <c r="AG1" s="12"/>
      <c r="AH1" s="12"/>
      <c r="AI1" s="12"/>
    </row>
    <row r="2" ht="56" spans="1:41">
      <c r="A2" s="6" t="s">
        <v>86</v>
      </c>
      <c r="B2" s="6" t="s">
        <v>87</v>
      </c>
      <c r="C2" s="14" t="s">
        <v>88</v>
      </c>
      <c r="D2" s="15" t="s">
        <v>89</v>
      </c>
      <c r="E2" s="15" t="s">
        <v>1</v>
      </c>
      <c r="F2" s="15" t="s">
        <v>90</v>
      </c>
      <c r="G2" s="15" t="s">
        <v>2</v>
      </c>
      <c r="H2" s="15" t="s">
        <v>3</v>
      </c>
      <c r="I2" s="15" t="s">
        <v>91</v>
      </c>
      <c r="J2" s="14" t="s">
        <v>92</v>
      </c>
      <c r="K2" s="22" t="s">
        <v>93</v>
      </c>
      <c r="L2" s="23" t="s">
        <v>94</v>
      </c>
      <c r="M2" s="22" t="s">
        <v>95</v>
      </c>
      <c r="N2" s="22" t="s">
        <v>96</v>
      </c>
      <c r="O2" s="31" t="s">
        <v>97</v>
      </c>
      <c r="P2" s="23" t="s">
        <v>98</v>
      </c>
      <c r="Q2" s="34" t="s">
        <v>99</v>
      </c>
      <c r="R2" s="35" t="s">
        <v>100</v>
      </c>
      <c r="S2" s="14" t="s">
        <v>101</v>
      </c>
      <c r="T2" s="36" t="s">
        <v>102</v>
      </c>
      <c r="U2" s="36" t="s">
        <v>103</v>
      </c>
      <c r="V2" s="15" t="s">
        <v>4</v>
      </c>
      <c r="W2" s="15" t="s">
        <v>104</v>
      </c>
      <c r="X2" s="15" t="s">
        <v>5</v>
      </c>
      <c r="Y2" s="15" t="s">
        <v>6</v>
      </c>
      <c r="Z2" s="15" t="s">
        <v>7</v>
      </c>
      <c r="AA2" s="15" t="s">
        <v>8</v>
      </c>
      <c r="AB2" s="15" t="s">
        <v>105</v>
      </c>
      <c r="AC2" s="15" t="s">
        <v>106</v>
      </c>
      <c r="AD2" s="15" t="s">
        <v>11</v>
      </c>
      <c r="AE2" s="15" t="s">
        <v>107</v>
      </c>
      <c r="AF2" s="14" t="s">
        <v>108</v>
      </c>
      <c r="AG2" s="14" t="s">
        <v>109</v>
      </c>
      <c r="AH2" s="14" t="s">
        <v>10</v>
      </c>
      <c r="AI2" s="47" t="s">
        <v>110</v>
      </c>
      <c r="AJ2" s="48" t="s">
        <v>111</v>
      </c>
      <c r="AK2" s="14" t="s">
        <v>112</v>
      </c>
      <c r="AL2" s="14" t="s">
        <v>113</v>
      </c>
      <c r="AM2" s="14" t="s">
        <v>114</v>
      </c>
      <c r="AN2" s="14" t="s">
        <v>115</v>
      </c>
      <c r="AO2" s="6" t="s">
        <v>116</v>
      </c>
    </row>
    <row r="3" s="1" customFormat="1" ht="20" customHeight="1" spans="1:40">
      <c r="A3" s="1" t="str">
        <f ca="1">IFERROR(IF(MONTH(R3)=MONTH(TODAY()),"生日"&amp;ROW(R3),""),"")</f>
        <v/>
      </c>
      <c r="B3" s="1" t="str">
        <f ca="1">IFERROR(IF(AND(P3-TODAY()&gt;0,P3-TODAY()&lt;5),"续签"&amp;ROW(P3),""),"")</f>
        <v/>
      </c>
      <c r="C3" s="16" t="s">
        <v>117</v>
      </c>
      <c r="D3" s="17" t="s">
        <v>118</v>
      </c>
      <c r="E3" s="17" t="s">
        <v>13</v>
      </c>
      <c r="F3" s="17" t="s">
        <v>25</v>
      </c>
      <c r="G3" s="17"/>
      <c r="H3" s="17" t="s">
        <v>15</v>
      </c>
      <c r="I3" s="24">
        <v>39264</v>
      </c>
      <c r="J3" s="62" t="s">
        <v>119</v>
      </c>
      <c r="K3" s="25">
        <f ca="1">IF(I3="","",DATEDIF(I3,TODAY(),"Y"))</f>
        <v>14</v>
      </c>
      <c r="L3" s="25">
        <f ca="1">IF(I3="","",DATEDIF(I3,TODAY(),"m"))</f>
        <v>171</v>
      </c>
      <c r="M3" s="25">
        <v>3</v>
      </c>
      <c r="N3" s="24">
        <v>39264</v>
      </c>
      <c r="O3" s="25">
        <v>3</v>
      </c>
      <c r="P3" s="24">
        <f>IFERROR(IF(O3="无固定期限","",DATE(YEAR(N3)+O3,MONTH(N3),DAY(N3)-1)),"")</f>
        <v>40359</v>
      </c>
      <c r="Q3" s="63" t="s">
        <v>120</v>
      </c>
      <c r="R3" s="37">
        <f t="shared" ref="R3:R18" si="0">IF(Q3="","",VALUE(MID(Q3,7,4)&amp;"/"&amp;MID(Q3,11,2)&amp;"/"&amp;MID(Q3,13,2)))</f>
        <v>26005</v>
      </c>
      <c r="S3" s="17">
        <f ca="1" t="shared" ref="S3:S18" si="1">IF(Q3="","",YEAR(TODAY())-MID(Q3,7,4))</f>
        <v>50</v>
      </c>
      <c r="T3" s="17" t="s">
        <v>121</v>
      </c>
      <c r="U3" s="17" t="s">
        <v>122</v>
      </c>
      <c r="V3" s="42" t="s">
        <v>16</v>
      </c>
      <c r="W3" s="17" t="s">
        <v>123</v>
      </c>
      <c r="X3" s="17" t="s">
        <v>28</v>
      </c>
      <c r="Y3" s="17" t="s">
        <v>124</v>
      </c>
      <c r="Z3" s="17" t="s">
        <v>19</v>
      </c>
      <c r="AA3" s="17" t="s">
        <v>42</v>
      </c>
      <c r="AB3" s="17">
        <v>18911280030</v>
      </c>
      <c r="AC3" s="17"/>
      <c r="AD3" s="17"/>
      <c r="AE3" s="17"/>
      <c r="AF3" s="17" t="s">
        <v>125</v>
      </c>
      <c r="AG3" s="17" t="s">
        <v>126</v>
      </c>
      <c r="AH3" s="17" t="s">
        <v>127</v>
      </c>
      <c r="AI3" s="17" t="s">
        <v>21</v>
      </c>
      <c r="AJ3" s="49"/>
      <c r="AK3" s="17" t="s">
        <v>128</v>
      </c>
      <c r="AL3" s="17" t="s">
        <v>129</v>
      </c>
      <c r="AM3" s="17" t="s">
        <v>129</v>
      </c>
      <c r="AN3" s="17" t="s">
        <v>130</v>
      </c>
    </row>
    <row r="4" s="1" customFormat="1" ht="20" customHeight="1" spans="3:40">
      <c r="C4" s="16" t="s">
        <v>131</v>
      </c>
      <c r="D4" s="17" t="s">
        <v>132</v>
      </c>
      <c r="E4" s="17" t="s">
        <v>13</v>
      </c>
      <c r="F4" s="17" t="s">
        <v>70</v>
      </c>
      <c r="G4" s="17"/>
      <c r="H4" s="17" t="s">
        <v>71</v>
      </c>
      <c r="I4" s="24">
        <v>44322</v>
      </c>
      <c r="J4" s="17"/>
      <c r="K4" s="25"/>
      <c r="L4" s="25"/>
      <c r="M4" s="25"/>
      <c r="N4" s="24"/>
      <c r="O4" s="25"/>
      <c r="P4" s="24"/>
      <c r="Q4" s="16" t="s">
        <v>133</v>
      </c>
      <c r="R4" s="37">
        <f t="shared" si="0"/>
        <v>36655</v>
      </c>
      <c r="S4" s="17">
        <f ca="1" t="shared" si="1"/>
        <v>21</v>
      </c>
      <c r="T4" s="17" t="s">
        <v>134</v>
      </c>
      <c r="U4" s="17" t="s">
        <v>135</v>
      </c>
      <c r="V4" s="42" t="s">
        <v>16</v>
      </c>
      <c r="W4" s="17" t="s">
        <v>136</v>
      </c>
      <c r="X4" s="17" t="s">
        <v>17</v>
      </c>
      <c r="Y4" s="17" t="s">
        <v>40</v>
      </c>
      <c r="Z4" s="17" t="s">
        <v>30</v>
      </c>
      <c r="AA4" s="17" t="s">
        <v>42</v>
      </c>
      <c r="AB4" s="17">
        <v>15210853358</v>
      </c>
      <c r="AC4" s="17" t="s">
        <v>137</v>
      </c>
      <c r="AD4" s="17" t="s">
        <v>22</v>
      </c>
      <c r="AE4" s="17">
        <v>15210141809</v>
      </c>
      <c r="AF4" s="17"/>
      <c r="AG4" s="17"/>
      <c r="AH4" s="17"/>
      <c r="AI4" s="17"/>
      <c r="AJ4" s="49"/>
      <c r="AK4" s="17"/>
      <c r="AL4" s="17"/>
      <c r="AM4" s="17"/>
      <c r="AN4" s="17"/>
    </row>
    <row r="5" s="1" customFormat="1" ht="20" customHeight="1" spans="3:40">
      <c r="C5" s="16" t="s">
        <v>138</v>
      </c>
      <c r="D5" s="17" t="s">
        <v>139</v>
      </c>
      <c r="E5" s="17" t="s">
        <v>13</v>
      </c>
      <c r="F5" s="17" t="s">
        <v>140</v>
      </c>
      <c r="G5" s="17"/>
      <c r="H5" s="17" t="s">
        <v>71</v>
      </c>
      <c r="I5" s="24">
        <v>44324</v>
      </c>
      <c r="J5" s="17"/>
      <c r="K5" s="25"/>
      <c r="L5" s="25"/>
      <c r="M5" s="25"/>
      <c r="N5" s="24"/>
      <c r="O5" s="25">
        <v>3</v>
      </c>
      <c r="P5" s="24"/>
      <c r="Q5" s="16" t="s">
        <v>141</v>
      </c>
      <c r="R5" s="37">
        <f t="shared" si="0"/>
        <v>22825</v>
      </c>
      <c r="S5" s="17">
        <f ca="1" t="shared" si="1"/>
        <v>59</v>
      </c>
      <c r="T5" s="17" t="s">
        <v>142</v>
      </c>
      <c r="U5" s="17" t="s">
        <v>143</v>
      </c>
      <c r="V5" s="42" t="s">
        <v>16</v>
      </c>
      <c r="W5" s="17" t="s">
        <v>144</v>
      </c>
      <c r="X5" s="17"/>
      <c r="Y5" s="17" t="s">
        <v>59</v>
      </c>
      <c r="Z5" s="17" t="s">
        <v>19</v>
      </c>
      <c r="AA5" s="17" t="s">
        <v>42</v>
      </c>
      <c r="AB5" s="17">
        <v>13473343446</v>
      </c>
      <c r="AC5" s="17" t="s">
        <v>145</v>
      </c>
      <c r="AD5" s="17" t="s">
        <v>34</v>
      </c>
      <c r="AE5" s="17">
        <v>18813143397</v>
      </c>
      <c r="AF5" s="17"/>
      <c r="AG5" s="17"/>
      <c r="AH5" s="17"/>
      <c r="AI5" s="17"/>
      <c r="AJ5" s="49"/>
      <c r="AK5" s="17"/>
      <c r="AL5" s="17"/>
      <c r="AM5" s="17"/>
      <c r="AN5" s="17"/>
    </row>
    <row r="6" s="1" customFormat="1" ht="20" customHeight="1" spans="3:40">
      <c r="C6" s="16" t="s">
        <v>146</v>
      </c>
      <c r="D6" s="17" t="s">
        <v>147</v>
      </c>
      <c r="E6" s="17" t="s">
        <v>24</v>
      </c>
      <c r="F6" s="17" t="s">
        <v>25</v>
      </c>
      <c r="G6" s="17"/>
      <c r="H6" s="17" t="s">
        <v>76</v>
      </c>
      <c r="I6" s="24">
        <v>44334</v>
      </c>
      <c r="J6" s="17"/>
      <c r="K6" s="25"/>
      <c r="L6" s="25"/>
      <c r="M6" s="25"/>
      <c r="N6" s="24"/>
      <c r="O6" s="25">
        <v>3</v>
      </c>
      <c r="P6" s="24"/>
      <c r="Q6" s="16" t="s">
        <v>148</v>
      </c>
      <c r="R6" s="37">
        <f t="shared" si="0"/>
        <v>31629</v>
      </c>
      <c r="S6" s="17">
        <f ca="1" t="shared" si="1"/>
        <v>35</v>
      </c>
      <c r="T6" s="17" t="s">
        <v>134</v>
      </c>
      <c r="U6" s="17" t="s">
        <v>135</v>
      </c>
      <c r="V6" s="42" t="s">
        <v>16</v>
      </c>
      <c r="W6" s="17" t="s">
        <v>149</v>
      </c>
      <c r="X6" s="17" t="s">
        <v>17</v>
      </c>
      <c r="Y6" s="17" t="s">
        <v>51</v>
      </c>
      <c r="Z6" s="17" t="s">
        <v>30</v>
      </c>
      <c r="AA6" s="17" t="s">
        <v>42</v>
      </c>
      <c r="AB6" s="17">
        <v>13811211453</v>
      </c>
      <c r="AC6" s="17" t="s">
        <v>150</v>
      </c>
      <c r="AD6" s="17" t="s">
        <v>22</v>
      </c>
      <c r="AE6" s="17">
        <v>13021907934</v>
      </c>
      <c r="AF6" s="17"/>
      <c r="AG6" s="17"/>
      <c r="AH6" s="17"/>
      <c r="AI6" s="17"/>
      <c r="AJ6" s="49"/>
      <c r="AK6" s="17"/>
      <c r="AL6" s="17"/>
      <c r="AM6" s="17"/>
      <c r="AN6" s="17"/>
    </row>
    <row r="7" s="1" customFormat="1" ht="20" customHeight="1" spans="3:40">
      <c r="C7" s="16" t="s">
        <v>151</v>
      </c>
      <c r="D7" s="17" t="s">
        <v>152</v>
      </c>
      <c r="E7" s="17" t="s">
        <v>24</v>
      </c>
      <c r="F7" s="17" t="s">
        <v>63</v>
      </c>
      <c r="G7" s="17"/>
      <c r="H7" s="17" t="s">
        <v>71</v>
      </c>
      <c r="I7" s="24">
        <v>44335</v>
      </c>
      <c r="J7" s="17"/>
      <c r="K7" s="25"/>
      <c r="L7" s="25"/>
      <c r="M7" s="25"/>
      <c r="N7" s="24"/>
      <c r="O7" s="25">
        <v>3</v>
      </c>
      <c r="P7" s="24"/>
      <c r="Q7" s="16" t="s">
        <v>153</v>
      </c>
      <c r="R7" s="37">
        <f t="shared" si="0"/>
        <v>31472</v>
      </c>
      <c r="S7" s="17">
        <f ca="1" t="shared" si="1"/>
        <v>35</v>
      </c>
      <c r="T7" s="17" t="s">
        <v>134</v>
      </c>
      <c r="U7" s="17" t="s">
        <v>154</v>
      </c>
      <c r="V7" s="42" t="s">
        <v>16</v>
      </c>
      <c r="W7" s="17" t="s">
        <v>155</v>
      </c>
      <c r="X7" s="17" t="s">
        <v>156</v>
      </c>
      <c r="Y7" s="17" t="s">
        <v>51</v>
      </c>
      <c r="Z7" s="17" t="s">
        <v>19</v>
      </c>
      <c r="AA7" s="17" t="s">
        <v>42</v>
      </c>
      <c r="AB7" s="17">
        <v>13811828730</v>
      </c>
      <c r="AC7" s="17" t="s">
        <v>157</v>
      </c>
      <c r="AD7" s="17" t="s">
        <v>34</v>
      </c>
      <c r="AE7" s="17">
        <v>13601189116</v>
      </c>
      <c r="AF7" s="17"/>
      <c r="AG7" s="17"/>
      <c r="AH7" s="17"/>
      <c r="AI7" s="17"/>
      <c r="AJ7" s="49"/>
      <c r="AK7" s="17"/>
      <c r="AL7" s="17"/>
      <c r="AM7" s="17"/>
      <c r="AN7" s="17"/>
    </row>
    <row r="8" s="1" customFormat="1" ht="20" customHeight="1" spans="3:40">
      <c r="C8" s="16" t="s">
        <v>158</v>
      </c>
      <c r="D8" s="17" t="s">
        <v>159</v>
      </c>
      <c r="E8" s="17" t="s">
        <v>13</v>
      </c>
      <c r="F8" s="17" t="s">
        <v>140</v>
      </c>
      <c r="G8" s="17"/>
      <c r="H8" s="17" t="s">
        <v>64</v>
      </c>
      <c r="I8" s="24">
        <v>44370</v>
      </c>
      <c r="J8" s="17"/>
      <c r="K8" s="25"/>
      <c r="L8" s="25"/>
      <c r="M8" s="25"/>
      <c r="N8" s="24"/>
      <c r="O8" s="25">
        <v>3</v>
      </c>
      <c r="P8" s="24"/>
      <c r="Q8" s="16" t="s">
        <v>160</v>
      </c>
      <c r="R8" s="37">
        <f t="shared" si="0"/>
        <v>26312</v>
      </c>
      <c r="S8" s="17">
        <f ca="1" t="shared" si="1"/>
        <v>49</v>
      </c>
      <c r="T8" s="17" t="s">
        <v>142</v>
      </c>
      <c r="U8" s="17" t="s">
        <v>143</v>
      </c>
      <c r="V8" s="42" t="s">
        <v>16</v>
      </c>
      <c r="W8" s="17" t="s">
        <v>161</v>
      </c>
      <c r="X8" s="17" t="s">
        <v>162</v>
      </c>
      <c r="Y8" s="17" t="s">
        <v>51</v>
      </c>
      <c r="Z8" s="17" t="s">
        <v>19</v>
      </c>
      <c r="AA8" s="17" t="s">
        <v>20</v>
      </c>
      <c r="AB8" s="17">
        <v>18911265388</v>
      </c>
      <c r="AC8" s="17" t="s">
        <v>163</v>
      </c>
      <c r="AD8" s="17" t="s">
        <v>34</v>
      </c>
      <c r="AE8" s="17">
        <v>18910154929</v>
      </c>
      <c r="AF8" s="17"/>
      <c r="AG8" s="17"/>
      <c r="AH8" s="17"/>
      <c r="AI8" s="17"/>
      <c r="AJ8" s="49"/>
      <c r="AK8" s="17"/>
      <c r="AL8" s="17"/>
      <c r="AM8" s="17"/>
      <c r="AN8" s="17"/>
    </row>
    <row r="9" s="1" customFormat="1" ht="20" customHeight="1" spans="3:40">
      <c r="C9" s="16" t="s">
        <v>164</v>
      </c>
      <c r="D9" s="17" t="s">
        <v>165</v>
      </c>
      <c r="E9" s="17" t="s">
        <v>13</v>
      </c>
      <c r="F9" s="17" t="s">
        <v>25</v>
      </c>
      <c r="G9" s="17"/>
      <c r="H9" s="17" t="s">
        <v>71</v>
      </c>
      <c r="I9" s="24">
        <v>44372</v>
      </c>
      <c r="J9" s="17"/>
      <c r="K9" s="25"/>
      <c r="L9" s="25"/>
      <c r="M9" s="25"/>
      <c r="N9" s="24"/>
      <c r="O9" s="25">
        <v>3</v>
      </c>
      <c r="P9" s="24"/>
      <c r="Q9" s="16" t="s">
        <v>166</v>
      </c>
      <c r="R9" s="37">
        <f t="shared" si="0"/>
        <v>27137</v>
      </c>
      <c r="S9" s="17">
        <f ca="1" t="shared" si="1"/>
        <v>47</v>
      </c>
      <c r="T9" s="17" t="s">
        <v>134</v>
      </c>
      <c r="U9" s="17" t="s">
        <v>167</v>
      </c>
      <c r="V9" s="42" t="s">
        <v>16</v>
      </c>
      <c r="W9" s="17" t="s">
        <v>168</v>
      </c>
      <c r="X9" s="17" t="s">
        <v>169</v>
      </c>
      <c r="Y9" s="17" t="s">
        <v>51</v>
      </c>
      <c r="Z9" s="17" t="s">
        <v>41</v>
      </c>
      <c r="AA9" s="17" t="s">
        <v>42</v>
      </c>
      <c r="AB9" s="17">
        <v>15801089020</v>
      </c>
      <c r="AC9" s="17" t="s">
        <v>170</v>
      </c>
      <c r="AD9" s="17" t="s">
        <v>54</v>
      </c>
      <c r="AE9" s="17">
        <v>13803576250</v>
      </c>
      <c r="AF9" s="17"/>
      <c r="AG9" s="17"/>
      <c r="AH9" s="17"/>
      <c r="AI9" s="17"/>
      <c r="AJ9" s="49"/>
      <c r="AK9" s="17"/>
      <c r="AL9" s="17"/>
      <c r="AM9" s="17"/>
      <c r="AN9" s="17"/>
    </row>
    <row r="10" s="1" customFormat="1" ht="20" customHeight="1" spans="3:40">
      <c r="C10" s="16" t="s">
        <v>171</v>
      </c>
      <c r="D10" s="17" t="s">
        <v>172</v>
      </c>
      <c r="E10" s="17" t="s">
        <v>13</v>
      </c>
      <c r="F10" s="17" t="s">
        <v>173</v>
      </c>
      <c r="G10" s="17"/>
      <c r="H10" s="17" t="s">
        <v>15</v>
      </c>
      <c r="I10" s="24">
        <v>44375</v>
      </c>
      <c r="J10" s="17"/>
      <c r="K10" s="25"/>
      <c r="L10" s="25"/>
      <c r="M10" s="25"/>
      <c r="N10" s="24"/>
      <c r="O10" s="25">
        <v>3</v>
      </c>
      <c r="P10" s="24"/>
      <c r="Q10" s="16" t="s">
        <v>174</v>
      </c>
      <c r="R10" s="37">
        <f t="shared" si="0"/>
        <v>26248</v>
      </c>
      <c r="S10" s="17">
        <f ca="1" t="shared" si="1"/>
        <v>50</v>
      </c>
      <c r="T10" s="17" t="s">
        <v>142</v>
      </c>
      <c r="U10" s="17" t="s">
        <v>175</v>
      </c>
      <c r="V10" s="42" t="s">
        <v>16</v>
      </c>
      <c r="W10" s="17" t="s">
        <v>176</v>
      </c>
      <c r="X10" s="17" t="s">
        <v>177</v>
      </c>
      <c r="Y10" s="17" t="s">
        <v>66</v>
      </c>
      <c r="Z10" s="17" t="s">
        <v>19</v>
      </c>
      <c r="AA10" s="17" t="s">
        <v>20</v>
      </c>
      <c r="AB10" s="17">
        <v>13439024485</v>
      </c>
      <c r="AC10" s="17" t="s">
        <v>178</v>
      </c>
      <c r="AD10" s="17" t="s">
        <v>34</v>
      </c>
      <c r="AE10" s="17">
        <v>15512225593</v>
      </c>
      <c r="AF10" s="17"/>
      <c r="AG10" s="17"/>
      <c r="AH10" s="17"/>
      <c r="AI10" s="17"/>
      <c r="AJ10" s="49"/>
      <c r="AK10" s="17"/>
      <c r="AL10" s="17"/>
      <c r="AM10" s="17"/>
      <c r="AN10" s="17"/>
    </row>
    <row r="11" s="1" customFormat="1" ht="20" customHeight="1" spans="3:40">
      <c r="C11" s="16" t="s">
        <v>179</v>
      </c>
      <c r="D11" s="17" t="s">
        <v>180</v>
      </c>
      <c r="E11" s="17" t="s">
        <v>13</v>
      </c>
      <c r="F11" s="17" t="s">
        <v>181</v>
      </c>
      <c r="G11" s="17"/>
      <c r="H11" s="17" t="s">
        <v>71</v>
      </c>
      <c r="I11" s="24">
        <v>44378</v>
      </c>
      <c r="J11" s="17"/>
      <c r="K11" s="25"/>
      <c r="L11" s="25"/>
      <c r="M11" s="25"/>
      <c r="N11" s="24"/>
      <c r="O11" s="25">
        <v>1</v>
      </c>
      <c r="P11" s="24"/>
      <c r="Q11" s="16" t="s">
        <v>182</v>
      </c>
      <c r="R11" s="37">
        <f t="shared" si="0"/>
        <v>36893</v>
      </c>
      <c r="S11" s="17">
        <f ca="1" t="shared" si="1"/>
        <v>20</v>
      </c>
      <c r="T11" s="17" t="s">
        <v>142</v>
      </c>
      <c r="U11" s="17" t="s">
        <v>183</v>
      </c>
      <c r="V11" s="42" t="s">
        <v>16</v>
      </c>
      <c r="W11" s="17"/>
      <c r="X11" s="17"/>
      <c r="Y11" s="17" t="s">
        <v>51</v>
      </c>
      <c r="Z11" s="17" t="s">
        <v>30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49"/>
      <c r="AK11" s="17"/>
      <c r="AL11" s="17"/>
      <c r="AM11" s="17"/>
      <c r="AN11" s="17"/>
    </row>
    <row r="12" s="1" customFormat="1" ht="20" customHeight="1" spans="3:40">
      <c r="C12" s="16" t="s">
        <v>184</v>
      </c>
      <c r="D12" s="17" t="s">
        <v>185</v>
      </c>
      <c r="E12" s="17" t="s">
        <v>13</v>
      </c>
      <c r="F12" s="17" t="s">
        <v>173</v>
      </c>
      <c r="G12" s="17"/>
      <c r="H12" s="17" t="s">
        <v>71</v>
      </c>
      <c r="I12" s="24">
        <v>44383</v>
      </c>
      <c r="J12" s="17"/>
      <c r="K12" s="25"/>
      <c r="L12" s="25"/>
      <c r="M12" s="25"/>
      <c r="N12" s="24"/>
      <c r="O12" s="25">
        <v>1</v>
      </c>
      <c r="P12" s="24"/>
      <c r="Q12" s="16" t="s">
        <v>186</v>
      </c>
      <c r="R12" s="37">
        <f t="shared" si="0"/>
        <v>28868</v>
      </c>
      <c r="S12" s="17">
        <f ca="1" t="shared" si="1"/>
        <v>42</v>
      </c>
      <c r="T12" s="17" t="s">
        <v>187</v>
      </c>
      <c r="U12" s="17" t="s">
        <v>188</v>
      </c>
      <c r="V12" s="42" t="s">
        <v>16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49"/>
      <c r="AK12" s="17"/>
      <c r="AL12" s="17"/>
      <c r="AM12" s="17"/>
      <c r="AN12" s="17"/>
    </row>
    <row r="13" s="1" customFormat="1" ht="20" customHeight="1" spans="3:40">
      <c r="C13" s="16" t="s">
        <v>189</v>
      </c>
      <c r="D13" s="17" t="s">
        <v>190</v>
      </c>
      <c r="E13" s="17" t="s">
        <v>13</v>
      </c>
      <c r="F13" s="17" t="s">
        <v>25</v>
      </c>
      <c r="G13" s="17"/>
      <c r="H13" s="17" t="s">
        <v>71</v>
      </c>
      <c r="I13" s="24">
        <v>44384</v>
      </c>
      <c r="J13" s="17"/>
      <c r="K13" s="25"/>
      <c r="L13" s="25"/>
      <c r="M13" s="25"/>
      <c r="N13" s="24"/>
      <c r="O13" s="25">
        <v>3</v>
      </c>
      <c r="P13" s="24"/>
      <c r="Q13" s="16" t="s">
        <v>191</v>
      </c>
      <c r="R13" s="37">
        <f t="shared" si="0"/>
        <v>25780</v>
      </c>
      <c r="S13" s="17">
        <f ca="1" t="shared" si="1"/>
        <v>51</v>
      </c>
      <c r="T13" s="17" t="s">
        <v>192</v>
      </c>
      <c r="U13" s="17" t="s">
        <v>193</v>
      </c>
      <c r="V13" s="42" t="s">
        <v>16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49"/>
      <c r="AK13" s="17"/>
      <c r="AL13" s="17"/>
      <c r="AM13" s="17"/>
      <c r="AN13" s="17"/>
    </row>
    <row r="14" s="1" customFormat="1" ht="20" customHeight="1" spans="3:40">
      <c r="C14" s="16" t="s">
        <v>194</v>
      </c>
      <c r="D14" s="17" t="s">
        <v>195</v>
      </c>
      <c r="E14" s="17" t="s">
        <v>13</v>
      </c>
      <c r="F14" s="17" t="s">
        <v>25</v>
      </c>
      <c r="G14" s="17"/>
      <c r="H14" s="17" t="s">
        <v>71</v>
      </c>
      <c r="I14" s="24">
        <v>44385</v>
      </c>
      <c r="J14" s="17"/>
      <c r="K14" s="25"/>
      <c r="L14" s="25"/>
      <c r="M14" s="25"/>
      <c r="N14" s="24"/>
      <c r="O14" s="25">
        <v>3</v>
      </c>
      <c r="P14" s="24"/>
      <c r="Q14" s="16" t="s">
        <v>196</v>
      </c>
      <c r="R14" s="37">
        <f t="shared" si="0"/>
        <v>27107</v>
      </c>
      <c r="S14" s="17">
        <f ca="1" t="shared" si="1"/>
        <v>47</v>
      </c>
      <c r="T14" s="17" t="s">
        <v>134</v>
      </c>
      <c r="U14" s="17" t="s">
        <v>154</v>
      </c>
      <c r="V14" s="42" t="s">
        <v>16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49"/>
      <c r="AK14" s="17"/>
      <c r="AL14" s="17"/>
      <c r="AM14" s="17"/>
      <c r="AN14" s="17"/>
    </row>
    <row r="15" s="1" customFormat="1" ht="20" customHeight="1" spans="1:16330">
      <c r="A15" s="17"/>
      <c r="B15" s="17"/>
      <c r="C15" s="17" t="s">
        <v>197</v>
      </c>
      <c r="D15" s="17" t="s">
        <v>198</v>
      </c>
      <c r="E15" s="17" t="s">
        <v>13</v>
      </c>
      <c r="F15" s="17" t="s">
        <v>75</v>
      </c>
      <c r="G15" s="17"/>
      <c r="H15" s="17" t="s">
        <v>48</v>
      </c>
      <c r="I15" s="24">
        <v>44389</v>
      </c>
      <c r="J15" s="17"/>
      <c r="K15" s="17"/>
      <c r="L15" s="17"/>
      <c r="M15" s="17"/>
      <c r="N15" s="17"/>
      <c r="O15" s="17">
        <v>3</v>
      </c>
      <c r="P15" s="17"/>
      <c r="Q15" s="62" t="s">
        <v>199</v>
      </c>
      <c r="R15" s="37">
        <f t="shared" si="0"/>
        <v>25902</v>
      </c>
      <c r="S15" s="17">
        <f ca="1" t="shared" si="1"/>
        <v>51</v>
      </c>
      <c r="T15" s="17" t="s">
        <v>200</v>
      </c>
      <c r="U15" s="17" t="s">
        <v>201</v>
      </c>
      <c r="V15" s="42" t="s">
        <v>16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</row>
    <row r="16" s="1" customFormat="1" ht="20" customHeight="1" spans="3:40">
      <c r="C16" s="17" t="s">
        <v>202</v>
      </c>
      <c r="D16" s="17" t="s">
        <v>203</v>
      </c>
      <c r="E16" s="17" t="s">
        <v>24</v>
      </c>
      <c r="F16" s="17" t="s">
        <v>63</v>
      </c>
      <c r="G16" s="17"/>
      <c r="H16" s="17" t="s">
        <v>71</v>
      </c>
      <c r="I16" s="24">
        <v>44417</v>
      </c>
      <c r="J16" s="17"/>
      <c r="K16" s="25"/>
      <c r="L16" s="25"/>
      <c r="M16" s="25"/>
      <c r="N16" s="24"/>
      <c r="O16" s="25">
        <v>3</v>
      </c>
      <c r="P16" s="24"/>
      <c r="Q16" s="16" t="s">
        <v>204</v>
      </c>
      <c r="R16" s="37">
        <f t="shared" si="0"/>
        <v>31748</v>
      </c>
      <c r="S16" s="17">
        <f ca="1" t="shared" si="1"/>
        <v>35</v>
      </c>
      <c r="T16" s="17" t="s">
        <v>121</v>
      </c>
      <c r="U16" s="17" t="s">
        <v>205</v>
      </c>
      <c r="V16" s="42" t="s">
        <v>16</v>
      </c>
      <c r="W16" s="17" t="s">
        <v>206</v>
      </c>
      <c r="X16" s="17" t="s">
        <v>207</v>
      </c>
      <c r="Y16" s="17" t="s">
        <v>40</v>
      </c>
      <c r="Z16" s="17" t="s">
        <v>30</v>
      </c>
      <c r="AA16" s="17" t="s">
        <v>42</v>
      </c>
      <c r="AB16" s="17">
        <v>18600262939</v>
      </c>
      <c r="AC16" s="17" t="s">
        <v>208</v>
      </c>
      <c r="AD16" s="17" t="s">
        <v>22</v>
      </c>
      <c r="AE16" s="17">
        <v>15118388978</v>
      </c>
      <c r="AF16" s="17"/>
      <c r="AG16" s="17"/>
      <c r="AH16" s="17"/>
      <c r="AI16" s="17"/>
      <c r="AJ16" s="49"/>
      <c r="AK16" s="17"/>
      <c r="AL16" s="17"/>
      <c r="AM16" s="17"/>
      <c r="AN16" s="17"/>
    </row>
    <row r="17" s="1" customFormat="1" ht="20" customHeight="1" spans="3:40">
      <c r="C17" s="17" t="s">
        <v>209</v>
      </c>
      <c r="D17" s="17" t="s">
        <v>210</v>
      </c>
      <c r="E17" s="17" t="s">
        <v>13</v>
      </c>
      <c r="F17" s="17" t="s">
        <v>25</v>
      </c>
      <c r="G17" s="17"/>
      <c r="H17" s="17" t="s">
        <v>71</v>
      </c>
      <c r="I17" s="24">
        <v>44430</v>
      </c>
      <c r="J17" s="17"/>
      <c r="K17" s="25"/>
      <c r="L17" s="25"/>
      <c r="M17" s="25"/>
      <c r="N17" s="24"/>
      <c r="O17" s="25">
        <v>3</v>
      </c>
      <c r="P17" s="24"/>
      <c r="Q17" s="16"/>
      <c r="R17" s="37" t="str">
        <f t="shared" si="0"/>
        <v/>
      </c>
      <c r="S17" s="17" t="str">
        <f ca="1" t="shared" si="1"/>
        <v/>
      </c>
      <c r="T17" s="17"/>
      <c r="U17" s="17"/>
      <c r="V17" s="4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49"/>
      <c r="AK17" s="17"/>
      <c r="AL17" s="17"/>
      <c r="AM17" s="17"/>
      <c r="AN17" s="17"/>
    </row>
    <row r="18" s="2" customFormat="1" ht="20" customHeight="1" spans="3:40">
      <c r="C18" s="18" t="s">
        <v>211</v>
      </c>
      <c r="D18" s="18" t="s">
        <v>212</v>
      </c>
      <c r="E18" s="18" t="s">
        <v>13</v>
      </c>
      <c r="F18" s="18" t="s">
        <v>213</v>
      </c>
      <c r="G18" s="18"/>
      <c r="H18" s="18" t="s">
        <v>15</v>
      </c>
      <c r="I18" s="26">
        <v>44461</v>
      </c>
      <c r="J18" s="18"/>
      <c r="K18" s="27"/>
      <c r="L18" s="27"/>
      <c r="M18" s="27"/>
      <c r="N18" s="26"/>
      <c r="O18" s="27">
        <v>3</v>
      </c>
      <c r="P18" s="26"/>
      <c r="Q18" s="38" t="s">
        <v>214</v>
      </c>
      <c r="R18" s="39">
        <f t="shared" si="0"/>
        <v>24332</v>
      </c>
      <c r="S18" s="40">
        <f ca="1" t="shared" si="1"/>
        <v>55</v>
      </c>
      <c r="T18" s="18" t="s">
        <v>142</v>
      </c>
      <c r="U18" s="18" t="s">
        <v>215</v>
      </c>
      <c r="V18" s="43" t="s">
        <v>16</v>
      </c>
      <c r="W18" s="18" t="s">
        <v>216</v>
      </c>
      <c r="X18" s="18" t="s">
        <v>217</v>
      </c>
      <c r="Y18" s="18" t="s">
        <v>29</v>
      </c>
      <c r="Z18" s="18" t="s">
        <v>19</v>
      </c>
      <c r="AA18" s="18" t="s">
        <v>42</v>
      </c>
      <c r="AB18" s="18">
        <v>13810008986</v>
      </c>
      <c r="AC18" s="18" t="s">
        <v>218</v>
      </c>
      <c r="AD18" s="18" t="s">
        <v>45</v>
      </c>
      <c r="AE18" s="18">
        <v>13370176158</v>
      </c>
      <c r="AF18" s="18"/>
      <c r="AG18" s="18"/>
      <c r="AH18" s="18"/>
      <c r="AI18" s="18"/>
      <c r="AJ18" s="50"/>
      <c r="AK18" s="18"/>
      <c r="AL18" s="18"/>
      <c r="AM18" s="18"/>
      <c r="AN18" s="18"/>
    </row>
    <row r="19" s="3" customFormat="1" ht="20" customHeight="1" spans="3:40">
      <c r="C19" s="19"/>
      <c r="D19" s="20" t="s">
        <v>219</v>
      </c>
      <c r="E19" s="20" t="s">
        <v>13</v>
      </c>
      <c r="F19" s="20" t="s">
        <v>173</v>
      </c>
      <c r="G19" s="20"/>
      <c r="H19" s="20" t="s">
        <v>71</v>
      </c>
      <c r="I19" s="28">
        <v>44478</v>
      </c>
      <c r="J19" s="20"/>
      <c r="K19" s="29"/>
      <c r="L19" s="29"/>
      <c r="M19" s="29"/>
      <c r="N19" s="28"/>
      <c r="O19" s="29">
        <v>3</v>
      </c>
      <c r="P19" s="28"/>
      <c r="Q19" s="19" t="s">
        <v>220</v>
      </c>
      <c r="R19" s="39">
        <f>IF(Q19="","",VALUE(MID(Q19,7,4)&amp;"/"&amp;MID(Q19,11,2)&amp;"/"&amp;MID(Q19,13,2)))</f>
        <v>33135</v>
      </c>
      <c r="S19" s="40">
        <f ca="1">IF(Q19="","",YEAR(TODAY())-MID(Q19,7,4))</f>
        <v>31</v>
      </c>
      <c r="T19" s="20" t="s">
        <v>142</v>
      </c>
      <c r="U19" s="20" t="s">
        <v>221</v>
      </c>
      <c r="V19" s="44" t="s">
        <v>38</v>
      </c>
      <c r="W19" s="20"/>
      <c r="X19" s="20" t="s">
        <v>222</v>
      </c>
      <c r="Y19" s="20" t="s">
        <v>51</v>
      </c>
      <c r="Z19" s="20" t="s">
        <v>19</v>
      </c>
      <c r="AA19" s="20" t="s">
        <v>42</v>
      </c>
      <c r="AB19" s="20">
        <v>18617756926</v>
      </c>
      <c r="AC19" s="20" t="s">
        <v>223</v>
      </c>
      <c r="AD19" s="20" t="s">
        <v>34</v>
      </c>
      <c r="AE19" s="20">
        <v>13833063136</v>
      </c>
      <c r="AF19" s="20"/>
      <c r="AG19" s="20"/>
      <c r="AH19" s="20"/>
      <c r="AI19" s="20"/>
      <c r="AJ19" s="51"/>
      <c r="AK19" s="20"/>
      <c r="AL19" s="20"/>
      <c r="AM19" s="20"/>
      <c r="AN19" s="20"/>
    </row>
    <row r="20" s="3" customFormat="1" ht="20" customHeight="1" spans="3:40">
      <c r="C20" s="19"/>
      <c r="D20" s="20" t="s">
        <v>224</v>
      </c>
      <c r="E20" s="20" t="s">
        <v>13</v>
      </c>
      <c r="F20" s="20" t="s">
        <v>225</v>
      </c>
      <c r="G20" s="20"/>
      <c r="H20" s="20" t="s">
        <v>71</v>
      </c>
      <c r="I20" s="28">
        <v>44491</v>
      </c>
      <c r="J20" s="20"/>
      <c r="K20" s="29"/>
      <c r="L20" s="29"/>
      <c r="M20" s="29"/>
      <c r="N20" s="28"/>
      <c r="O20" s="29">
        <v>3</v>
      </c>
      <c r="P20" s="28"/>
      <c r="Q20" s="19" t="s">
        <v>226</v>
      </c>
      <c r="R20" s="39">
        <f>IF(Q20="","",VALUE(MID(Q20,7,4)&amp;"/"&amp;MID(Q20,11,2)&amp;"/"&amp;MID(Q20,13,2)))</f>
        <v>27506</v>
      </c>
      <c r="S20" s="40">
        <f ca="1">IF(Q20="","",YEAR(TODAY())-MID(Q20,7,4))</f>
        <v>46</v>
      </c>
      <c r="T20" s="20" t="s">
        <v>142</v>
      </c>
      <c r="U20" s="20" t="s">
        <v>227</v>
      </c>
      <c r="V20" s="44" t="s">
        <v>16</v>
      </c>
      <c r="W20" s="20"/>
      <c r="X20" s="20"/>
      <c r="Y20" s="20" t="s">
        <v>73</v>
      </c>
      <c r="Z20" s="20" t="s">
        <v>30</v>
      </c>
      <c r="AA20" s="20" t="s">
        <v>42</v>
      </c>
      <c r="AB20" s="20">
        <v>18516977052</v>
      </c>
      <c r="AC20" s="20" t="s">
        <v>228</v>
      </c>
      <c r="AD20" s="20" t="s">
        <v>54</v>
      </c>
      <c r="AE20" s="20">
        <v>18231323538</v>
      </c>
      <c r="AF20" s="20"/>
      <c r="AG20" s="20"/>
      <c r="AH20" s="20"/>
      <c r="AI20" s="20"/>
      <c r="AJ20" s="51"/>
      <c r="AK20" s="20"/>
      <c r="AL20" s="20"/>
      <c r="AM20" s="20"/>
      <c r="AN20" s="20"/>
    </row>
    <row r="21" s="3" customFormat="1" ht="20" customHeight="1" spans="3:40">
      <c r="C21" s="19"/>
      <c r="D21" s="20" t="s">
        <v>229</v>
      </c>
      <c r="E21" s="20" t="s">
        <v>13</v>
      </c>
      <c r="F21" s="20" t="s">
        <v>225</v>
      </c>
      <c r="G21" s="20"/>
      <c r="H21" s="20" t="s">
        <v>71</v>
      </c>
      <c r="I21" s="28">
        <v>44488</v>
      </c>
      <c r="J21" s="20"/>
      <c r="K21" s="29"/>
      <c r="L21" s="29"/>
      <c r="M21" s="29"/>
      <c r="N21" s="28"/>
      <c r="O21" s="29">
        <v>3</v>
      </c>
      <c r="P21" s="28"/>
      <c r="Q21" s="19" t="s">
        <v>230</v>
      </c>
      <c r="R21" s="39">
        <f>IF(Q21="","",VALUE(MID(Q21,7,4)&amp;"/"&amp;MID(Q21,11,2)&amp;"/"&amp;MID(Q21,13,2)))</f>
        <v>28369</v>
      </c>
      <c r="S21" s="40">
        <f ca="1">IF(Q21="","",YEAR(TODAY())-MID(Q21,7,4))</f>
        <v>44</v>
      </c>
      <c r="T21" s="20" t="s">
        <v>192</v>
      </c>
      <c r="U21" s="20" t="s">
        <v>231</v>
      </c>
      <c r="V21" s="44" t="s">
        <v>16</v>
      </c>
      <c r="W21" s="20"/>
      <c r="X21" s="20"/>
      <c r="Y21" s="20" t="s">
        <v>59</v>
      </c>
      <c r="Z21" s="20" t="s">
        <v>19</v>
      </c>
      <c r="AA21" s="20" t="s">
        <v>42</v>
      </c>
      <c r="AB21" s="20">
        <v>15163805800</v>
      </c>
      <c r="AC21" s="20" t="s">
        <v>232</v>
      </c>
      <c r="AD21" s="20" t="s">
        <v>34</v>
      </c>
      <c r="AE21" s="20">
        <v>13691089258</v>
      </c>
      <c r="AF21" s="20"/>
      <c r="AG21" s="20"/>
      <c r="AH21" s="20"/>
      <c r="AI21" s="20"/>
      <c r="AJ21" s="51"/>
      <c r="AK21" s="20"/>
      <c r="AL21" s="20"/>
      <c r="AM21" s="20"/>
      <c r="AN21" s="20"/>
    </row>
    <row r="22" s="3" customFormat="1" ht="20" customHeight="1" spans="3:40">
      <c r="C22" s="19"/>
      <c r="D22" s="20" t="s">
        <v>233</v>
      </c>
      <c r="E22" s="20" t="s">
        <v>13</v>
      </c>
      <c r="F22" s="20" t="s">
        <v>25</v>
      </c>
      <c r="G22" s="20"/>
      <c r="H22" s="20" t="s">
        <v>71</v>
      </c>
      <c r="I22" s="28">
        <v>44494</v>
      </c>
      <c r="J22" s="20"/>
      <c r="K22" s="29"/>
      <c r="L22" s="29"/>
      <c r="M22" s="29"/>
      <c r="N22" s="28"/>
      <c r="O22" s="29">
        <v>3</v>
      </c>
      <c r="P22" s="28"/>
      <c r="Q22" s="19" t="s">
        <v>234</v>
      </c>
      <c r="R22" s="39">
        <f>IF(Q22="","",VALUE(MID(Q22,7,4)&amp;"/"&amp;MID(Q22,11,2)&amp;"/"&amp;MID(Q22,13,2)))</f>
        <v>29573</v>
      </c>
      <c r="S22" s="40">
        <f ca="1">IF(Q22="","",YEAR(TODAY())-MID(Q22,7,4))</f>
        <v>41</v>
      </c>
      <c r="T22" s="20" t="s">
        <v>235</v>
      </c>
      <c r="U22" s="20"/>
      <c r="V22" s="44" t="s">
        <v>16</v>
      </c>
      <c r="W22" s="20"/>
      <c r="X22" s="20"/>
      <c r="Y22" s="20"/>
      <c r="Z22" s="20" t="s">
        <v>19</v>
      </c>
      <c r="AA22" s="20" t="s">
        <v>42</v>
      </c>
      <c r="AB22" s="20">
        <v>18813104891</v>
      </c>
      <c r="AC22" s="20" t="s">
        <v>236</v>
      </c>
      <c r="AD22" s="20" t="s">
        <v>34</v>
      </c>
      <c r="AE22" s="20">
        <v>13693572336</v>
      </c>
      <c r="AF22" s="20"/>
      <c r="AG22" s="20"/>
      <c r="AH22" s="20"/>
      <c r="AI22" s="20"/>
      <c r="AJ22" s="51"/>
      <c r="AK22" s="20"/>
      <c r="AL22" s="20"/>
      <c r="AM22" s="20"/>
      <c r="AN22" s="20"/>
    </row>
    <row r="23" s="3" customFormat="1" ht="20" customHeight="1" spans="3:40">
      <c r="C23" s="19"/>
      <c r="D23" s="20" t="s">
        <v>237</v>
      </c>
      <c r="E23" s="20" t="s">
        <v>13</v>
      </c>
      <c r="F23" s="20" t="s">
        <v>225</v>
      </c>
      <c r="G23" s="20"/>
      <c r="H23" s="20" t="s">
        <v>71</v>
      </c>
      <c r="I23" s="28">
        <v>44495</v>
      </c>
      <c r="J23" s="20"/>
      <c r="K23" s="29"/>
      <c r="L23" s="29"/>
      <c r="M23" s="29"/>
      <c r="N23" s="28"/>
      <c r="O23" s="29">
        <v>3</v>
      </c>
      <c r="P23" s="28"/>
      <c r="Q23" s="19" t="s">
        <v>238</v>
      </c>
      <c r="R23" s="39">
        <f>IF(Q23="","",VALUE(MID(Q23,7,4)&amp;"/"&amp;MID(Q23,11,2)&amp;"/"&amp;MID(Q23,13,2)))</f>
        <v>27894</v>
      </c>
      <c r="S23" s="40">
        <f ca="1">IF(Q23="","",YEAR(TODAY())-MID(Q23,7,4))</f>
        <v>45</v>
      </c>
      <c r="T23" s="20" t="s">
        <v>192</v>
      </c>
      <c r="U23" s="20"/>
      <c r="V23" s="44" t="s">
        <v>16</v>
      </c>
      <c r="W23" s="20"/>
      <c r="X23" s="20"/>
      <c r="Y23" s="20" t="s">
        <v>51</v>
      </c>
      <c r="Z23" s="20" t="s">
        <v>19</v>
      </c>
      <c r="AA23" s="20" t="s">
        <v>42</v>
      </c>
      <c r="AB23" s="20">
        <v>13661149585</v>
      </c>
      <c r="AC23" s="20" t="s">
        <v>239</v>
      </c>
      <c r="AD23" s="20" t="s">
        <v>34</v>
      </c>
      <c r="AE23" s="20">
        <v>18515414399</v>
      </c>
      <c r="AF23" s="20"/>
      <c r="AG23" s="20"/>
      <c r="AH23" s="20"/>
      <c r="AI23" s="20"/>
      <c r="AJ23" s="51"/>
      <c r="AK23" s="20"/>
      <c r="AL23" s="20"/>
      <c r="AM23" s="20"/>
      <c r="AN23" s="20"/>
    </row>
    <row r="24" s="1" customFormat="1" ht="20" customHeight="1" spans="3:40">
      <c r="C24" s="16"/>
      <c r="D24" s="17"/>
      <c r="E24" s="17"/>
      <c r="F24" s="17"/>
      <c r="G24" s="17"/>
      <c r="H24" s="17"/>
      <c r="I24" s="24"/>
      <c r="J24" s="17"/>
      <c r="K24" s="25"/>
      <c r="L24" s="25"/>
      <c r="M24" s="25"/>
      <c r="N24" s="24"/>
      <c r="O24" s="25"/>
      <c r="P24" s="24"/>
      <c r="Q24" s="16"/>
      <c r="R24" s="37"/>
      <c r="S24" s="17"/>
      <c r="T24" s="17"/>
      <c r="U24" s="17"/>
      <c r="V24" s="42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49"/>
      <c r="AK24" s="17"/>
      <c r="AL24" s="17"/>
      <c r="AM24" s="17"/>
      <c r="AN24" s="17"/>
    </row>
    <row r="25" s="1" customFormat="1" ht="20" customHeight="1" spans="3:40">
      <c r="C25" s="16"/>
      <c r="D25" s="17"/>
      <c r="E25" s="17"/>
      <c r="F25" s="17"/>
      <c r="G25" s="17"/>
      <c r="H25" s="17"/>
      <c r="I25" s="24"/>
      <c r="J25" s="17"/>
      <c r="K25" s="25"/>
      <c r="L25" s="25"/>
      <c r="M25" s="25"/>
      <c r="N25" s="24"/>
      <c r="O25" s="25"/>
      <c r="P25" s="24"/>
      <c r="Q25" s="17"/>
      <c r="R25" s="37"/>
      <c r="S25" s="17"/>
      <c r="T25" s="17"/>
      <c r="U25" s="17"/>
      <c r="V25" s="42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52"/>
      <c r="AK25" s="17"/>
      <c r="AL25" s="17"/>
      <c r="AM25" s="17"/>
      <c r="AN25" s="17"/>
    </row>
    <row r="26" s="1" customFormat="1" ht="20" customHeight="1" spans="3:40">
      <c r="C26" s="16"/>
      <c r="D26" s="17"/>
      <c r="E26" s="17"/>
      <c r="F26" s="17"/>
      <c r="G26" s="17"/>
      <c r="H26" s="17"/>
      <c r="I26" s="24"/>
      <c r="J26" s="17"/>
      <c r="K26" s="25"/>
      <c r="L26" s="25"/>
      <c r="M26" s="25"/>
      <c r="N26" s="24"/>
      <c r="O26" s="25"/>
      <c r="P26" s="24"/>
      <c r="Q26" s="17"/>
      <c r="R26" s="37"/>
      <c r="S26" s="17"/>
      <c r="T26" s="17"/>
      <c r="U26" s="17"/>
      <c r="V26" s="42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52"/>
      <c r="AK26" s="17"/>
      <c r="AL26" s="17"/>
      <c r="AM26" s="17"/>
      <c r="AN26" s="17"/>
    </row>
    <row r="27" s="4" customFormat="1" ht="20" customHeight="1" spans="3:40">
      <c r="C27" s="16"/>
      <c r="D27" s="17"/>
      <c r="E27" s="17"/>
      <c r="F27" s="17"/>
      <c r="G27" s="17"/>
      <c r="H27" s="17"/>
      <c r="I27" s="24"/>
      <c r="J27" s="17"/>
      <c r="K27" s="25"/>
      <c r="L27" s="25"/>
      <c r="M27" s="25"/>
      <c r="N27" s="24"/>
      <c r="O27" s="25"/>
      <c r="P27" s="24"/>
      <c r="Q27" s="17"/>
      <c r="R27" s="37"/>
      <c r="S27" s="17"/>
      <c r="T27" s="17"/>
      <c r="U27" s="17"/>
      <c r="V27" s="42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52"/>
      <c r="AK27" s="17"/>
      <c r="AL27" s="17"/>
      <c r="AM27" s="17"/>
      <c r="AN27" s="17"/>
    </row>
    <row r="28" s="1" customFormat="1" ht="20" customHeight="1" spans="3:40">
      <c r="C28" s="16"/>
      <c r="D28" s="17"/>
      <c r="E28" s="17"/>
      <c r="F28" s="17"/>
      <c r="G28" s="17"/>
      <c r="H28" s="17"/>
      <c r="I28" s="24"/>
      <c r="J28" s="17"/>
      <c r="K28" s="25"/>
      <c r="L28" s="25"/>
      <c r="M28" s="25"/>
      <c r="N28" s="24"/>
      <c r="O28" s="25"/>
      <c r="P28" s="24"/>
      <c r="Q28" s="17"/>
      <c r="R28" s="37"/>
      <c r="S28" s="17"/>
      <c r="T28" s="17"/>
      <c r="U28" s="17"/>
      <c r="V28" s="42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52"/>
      <c r="AK28" s="17"/>
      <c r="AL28" s="17"/>
      <c r="AM28" s="17"/>
      <c r="AN28" s="17"/>
    </row>
    <row r="29" s="1" customFormat="1" ht="20" customHeight="1" spans="3:40">
      <c r="C29" s="16"/>
      <c r="D29" s="17"/>
      <c r="E29" s="17"/>
      <c r="F29" s="17"/>
      <c r="G29" s="17"/>
      <c r="H29" s="17"/>
      <c r="I29" s="24"/>
      <c r="J29" s="17"/>
      <c r="K29" s="25"/>
      <c r="L29" s="25"/>
      <c r="M29" s="25"/>
      <c r="N29" s="24"/>
      <c r="O29" s="25"/>
      <c r="P29" s="24"/>
      <c r="Q29" s="16"/>
      <c r="R29" s="37"/>
      <c r="S29" s="17"/>
      <c r="T29" s="17"/>
      <c r="U29" s="17"/>
      <c r="V29" s="42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52"/>
      <c r="AK29" s="17"/>
      <c r="AL29" s="17"/>
      <c r="AM29" s="17"/>
      <c r="AN29" s="17"/>
    </row>
    <row r="30" s="1" customFormat="1" ht="20" customHeight="1" spans="3:40">
      <c r="C30" s="16"/>
      <c r="D30" s="17"/>
      <c r="E30" s="17"/>
      <c r="F30" s="17"/>
      <c r="G30" s="17"/>
      <c r="H30" s="17"/>
      <c r="I30" s="24"/>
      <c r="J30" s="17"/>
      <c r="K30" s="25"/>
      <c r="L30" s="25"/>
      <c r="M30" s="25"/>
      <c r="N30" s="24"/>
      <c r="O30" s="25"/>
      <c r="P30" s="24"/>
      <c r="Q30" s="16"/>
      <c r="R30" s="37"/>
      <c r="S30" s="17"/>
      <c r="T30" s="17"/>
      <c r="U30" s="17"/>
      <c r="V30" s="42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52"/>
      <c r="AK30" s="17"/>
      <c r="AL30" s="17"/>
      <c r="AM30" s="17"/>
      <c r="AN30" s="17"/>
    </row>
    <row r="31" s="1" customFormat="1" ht="20" customHeight="1" spans="3:40">
      <c r="C31" s="16"/>
      <c r="D31" s="17"/>
      <c r="E31" s="17"/>
      <c r="F31" s="17"/>
      <c r="G31" s="17"/>
      <c r="H31" s="17"/>
      <c r="I31" s="24"/>
      <c r="J31" s="17"/>
      <c r="K31" s="25"/>
      <c r="L31" s="25"/>
      <c r="M31" s="25"/>
      <c r="N31" s="24"/>
      <c r="O31" s="25"/>
      <c r="P31" s="24"/>
      <c r="Q31" s="16"/>
      <c r="R31" s="37"/>
      <c r="S31" s="17"/>
      <c r="T31" s="17"/>
      <c r="U31" s="17"/>
      <c r="V31" s="42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52"/>
      <c r="AK31" s="17"/>
      <c r="AL31" s="17"/>
      <c r="AM31" s="17"/>
      <c r="AN31" s="17"/>
    </row>
    <row r="32" s="1" customFormat="1" ht="20" customHeight="1" spans="3:40">
      <c r="C32" s="16"/>
      <c r="D32" s="17"/>
      <c r="E32" s="17"/>
      <c r="F32" s="17"/>
      <c r="G32" s="17"/>
      <c r="H32" s="17"/>
      <c r="I32" s="24"/>
      <c r="J32" s="17"/>
      <c r="K32" s="25"/>
      <c r="L32" s="25"/>
      <c r="M32" s="25"/>
      <c r="N32" s="24"/>
      <c r="O32" s="25"/>
      <c r="P32" s="24"/>
      <c r="Q32" s="16"/>
      <c r="R32" s="37"/>
      <c r="S32" s="17"/>
      <c r="T32" s="17"/>
      <c r="U32" s="17"/>
      <c r="V32" s="42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52"/>
      <c r="AK32" s="17"/>
      <c r="AL32" s="17"/>
      <c r="AM32" s="17"/>
      <c r="AN32" s="17"/>
    </row>
    <row r="33" s="5" customFormat="1" ht="20" customHeight="1" spans="1:16384">
      <c r="A33" s="1"/>
      <c r="B33" s="1"/>
      <c r="C33" s="16"/>
      <c r="D33" s="17"/>
      <c r="E33" s="17"/>
      <c r="F33" s="17"/>
      <c r="G33" s="17"/>
      <c r="H33" s="17"/>
      <c r="I33" s="24"/>
      <c r="J33" s="17"/>
      <c r="K33" s="25"/>
      <c r="L33" s="25"/>
      <c r="M33" s="25"/>
      <c r="N33" s="24"/>
      <c r="O33" s="25"/>
      <c r="P33" s="24"/>
      <c r="Q33" s="16"/>
      <c r="R33" s="37"/>
      <c r="S33" s="17"/>
      <c r="T33" s="17"/>
      <c r="U33" s="17"/>
      <c r="V33" s="42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49"/>
      <c r="AK33" s="17"/>
      <c r="AL33" s="17"/>
      <c r="AM33" s="17"/>
      <c r="AN33" s="1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5" customFormat="1" ht="20" customHeight="1" spans="1:16384">
      <c r="A34" s="1"/>
      <c r="B34" s="1"/>
      <c r="C34" s="16"/>
      <c r="D34" s="17"/>
      <c r="E34" s="17"/>
      <c r="F34" s="17"/>
      <c r="G34" s="17"/>
      <c r="H34" s="17"/>
      <c r="I34" s="24"/>
      <c r="J34" s="17"/>
      <c r="K34" s="25"/>
      <c r="L34" s="25"/>
      <c r="M34" s="25"/>
      <c r="N34" s="24"/>
      <c r="O34" s="25"/>
      <c r="P34" s="24"/>
      <c r="Q34" s="16"/>
      <c r="R34" s="37"/>
      <c r="S34" s="17"/>
      <c r="T34" s="17"/>
      <c r="U34" s="17"/>
      <c r="V34" s="42"/>
      <c r="W34" s="17"/>
      <c r="X34" s="17"/>
      <c r="Y34" s="17"/>
      <c r="Z34" s="17"/>
      <c r="AA34" s="17"/>
      <c r="AB34" s="46"/>
      <c r="AC34" s="46"/>
      <c r="AD34" s="46"/>
      <c r="AE34" s="17"/>
      <c r="AF34" s="17"/>
      <c r="AG34" s="17"/>
      <c r="AH34" s="17"/>
      <c r="AI34" s="17"/>
      <c r="AJ34" s="49"/>
      <c r="AK34" s="17"/>
      <c r="AL34" s="17"/>
      <c r="AM34" s="17"/>
      <c r="AN34" s="1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5" customFormat="1" ht="20" customHeight="1" spans="1:16384">
      <c r="A35" s="1"/>
      <c r="B35" s="1"/>
      <c r="C35" s="16"/>
      <c r="D35" s="17"/>
      <c r="E35" s="17"/>
      <c r="F35" s="17"/>
      <c r="G35" s="17"/>
      <c r="H35" s="17"/>
      <c r="I35" s="24"/>
      <c r="J35" s="17"/>
      <c r="K35" s="25"/>
      <c r="L35" s="25"/>
      <c r="M35" s="25"/>
      <c r="N35" s="24"/>
      <c r="O35" s="25"/>
      <c r="P35" s="24"/>
      <c r="Q35" s="16"/>
      <c r="R35" s="37"/>
      <c r="S35" s="17"/>
      <c r="T35" s="17"/>
      <c r="U35" s="17"/>
      <c r="V35" s="42"/>
      <c r="W35" s="45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52"/>
      <c r="AK35" s="17"/>
      <c r="AL35" s="17"/>
      <c r="AM35" s="17"/>
      <c r="AN35" s="1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5" customFormat="1" ht="20" customHeight="1" spans="1:16384">
      <c r="A36" s="1"/>
      <c r="B36" s="1"/>
      <c r="C36" s="16"/>
      <c r="D36" s="17"/>
      <c r="E36" s="17"/>
      <c r="F36" s="17"/>
      <c r="G36" s="17"/>
      <c r="H36" s="17"/>
      <c r="I36" s="24"/>
      <c r="J36" s="17"/>
      <c r="K36" s="25"/>
      <c r="L36" s="25"/>
      <c r="M36" s="25"/>
      <c r="N36" s="24"/>
      <c r="O36" s="25"/>
      <c r="P36" s="24"/>
      <c r="Q36" s="16"/>
      <c r="R36" s="37"/>
      <c r="S36" s="17"/>
      <c r="T36" s="17"/>
      <c r="U36" s="17"/>
      <c r="V36" s="42"/>
      <c r="W36" s="45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52"/>
      <c r="AK36" s="17"/>
      <c r="AL36" s="42"/>
      <c r="AM36" s="17"/>
      <c r="AN36" s="1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1" customFormat="1" ht="20" customHeight="1" spans="3:40">
      <c r="C37" s="16"/>
      <c r="D37" s="17"/>
      <c r="E37" s="17"/>
      <c r="F37" s="17"/>
      <c r="G37" s="17"/>
      <c r="H37" s="17"/>
      <c r="I37" s="24"/>
      <c r="J37" s="17"/>
      <c r="K37" s="25"/>
      <c r="L37" s="25"/>
      <c r="M37" s="25"/>
      <c r="N37" s="24"/>
      <c r="O37" s="25"/>
      <c r="P37" s="24"/>
      <c r="Q37" s="16"/>
      <c r="R37" s="37"/>
      <c r="S37" s="17"/>
      <c r="T37" s="17"/>
      <c r="U37" s="17"/>
      <c r="V37" s="42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49"/>
      <c r="AK37" s="17"/>
      <c r="AL37" s="42"/>
      <c r="AM37" s="17"/>
      <c r="AN37" s="17"/>
    </row>
    <row r="38" s="1" customFormat="1" ht="20" customHeight="1" spans="3:40">
      <c r="C38" s="16"/>
      <c r="D38" s="17"/>
      <c r="E38" s="17"/>
      <c r="F38" s="17"/>
      <c r="G38" s="17"/>
      <c r="H38" s="17"/>
      <c r="I38" s="24"/>
      <c r="J38" s="17"/>
      <c r="K38" s="25"/>
      <c r="L38" s="25"/>
      <c r="M38" s="25"/>
      <c r="N38" s="24"/>
      <c r="O38" s="25"/>
      <c r="P38" s="24"/>
      <c r="Q38" s="16"/>
      <c r="R38" s="37"/>
      <c r="S38" s="17"/>
      <c r="T38" s="17"/>
      <c r="U38" s="17"/>
      <c r="V38" s="42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49"/>
      <c r="AK38" s="17"/>
      <c r="AL38" s="17"/>
      <c r="AM38" s="17"/>
      <c r="AN38" s="17"/>
    </row>
    <row r="39" s="1" customFormat="1" ht="20" customHeight="1" spans="3:40">
      <c r="C39" s="16"/>
      <c r="D39" s="17"/>
      <c r="E39" s="17"/>
      <c r="F39" s="17"/>
      <c r="G39" s="17"/>
      <c r="H39" s="17"/>
      <c r="I39" s="24"/>
      <c r="J39" s="17"/>
      <c r="K39" s="25"/>
      <c r="L39" s="25"/>
      <c r="M39" s="25"/>
      <c r="N39" s="24"/>
      <c r="O39" s="25"/>
      <c r="P39" s="24"/>
      <c r="Q39" s="16"/>
      <c r="R39" s="37"/>
      <c r="S39" s="17"/>
      <c r="T39" s="17"/>
      <c r="U39" s="17"/>
      <c r="V39" s="42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49"/>
      <c r="AK39" s="17"/>
      <c r="AL39" s="17"/>
      <c r="AM39" s="17"/>
      <c r="AN39" s="17"/>
    </row>
    <row r="40" s="1" customFormat="1" ht="20" customHeight="1" spans="3:40">
      <c r="C40" s="16"/>
      <c r="D40" s="17"/>
      <c r="E40" s="17"/>
      <c r="F40" s="17"/>
      <c r="G40" s="17"/>
      <c r="H40" s="17"/>
      <c r="I40" s="24"/>
      <c r="J40" s="17"/>
      <c r="K40" s="25"/>
      <c r="L40" s="25"/>
      <c r="M40" s="25"/>
      <c r="N40" s="24"/>
      <c r="O40" s="25"/>
      <c r="P40" s="24"/>
      <c r="Q40" s="16"/>
      <c r="R40" s="37"/>
      <c r="S40" s="17"/>
      <c r="T40" s="17"/>
      <c r="U40" s="17"/>
      <c r="V40" s="42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49"/>
      <c r="AK40" s="17"/>
      <c r="AL40" s="17"/>
      <c r="AM40" s="17"/>
      <c r="AN40" s="17"/>
    </row>
    <row r="41" s="1" customFormat="1" ht="20" customHeight="1" spans="3:40">
      <c r="C41" s="16"/>
      <c r="D41" s="17"/>
      <c r="E41" s="17"/>
      <c r="F41" s="17"/>
      <c r="G41" s="17"/>
      <c r="H41" s="17"/>
      <c r="I41" s="24"/>
      <c r="J41" s="17"/>
      <c r="K41" s="25"/>
      <c r="L41" s="25"/>
      <c r="M41" s="25"/>
      <c r="N41" s="24"/>
      <c r="O41" s="25"/>
      <c r="P41" s="24"/>
      <c r="Q41" s="16"/>
      <c r="R41" s="37"/>
      <c r="S41" s="17"/>
      <c r="T41" s="17"/>
      <c r="U41" s="17"/>
      <c r="V41" s="42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49"/>
      <c r="AK41" s="17"/>
      <c r="AL41" s="17"/>
      <c r="AM41" s="17"/>
      <c r="AN41" s="17"/>
    </row>
    <row r="42" s="1" customFormat="1" ht="20" customHeight="1" spans="3:40">
      <c r="C42" s="16"/>
      <c r="D42" s="17"/>
      <c r="E42" s="17"/>
      <c r="F42" s="17"/>
      <c r="G42" s="17"/>
      <c r="H42" s="17"/>
      <c r="I42" s="24"/>
      <c r="J42" s="17"/>
      <c r="K42" s="25"/>
      <c r="L42" s="25"/>
      <c r="M42" s="25"/>
      <c r="N42" s="24"/>
      <c r="O42" s="25"/>
      <c r="P42" s="24"/>
      <c r="Q42" s="16"/>
      <c r="R42" s="37"/>
      <c r="S42" s="17"/>
      <c r="T42" s="17"/>
      <c r="U42" s="17"/>
      <c r="V42" s="42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49"/>
      <c r="AK42" s="17"/>
      <c r="AL42" s="17"/>
      <c r="AM42" s="17"/>
      <c r="AN42" s="17"/>
    </row>
    <row r="43" s="1" customFormat="1" ht="20" customHeight="1" spans="3:40">
      <c r="C43" s="16"/>
      <c r="D43" s="17"/>
      <c r="E43" s="17"/>
      <c r="F43" s="17"/>
      <c r="G43" s="17"/>
      <c r="H43" s="17"/>
      <c r="I43" s="24"/>
      <c r="J43" s="17"/>
      <c r="K43" s="25"/>
      <c r="L43" s="25"/>
      <c r="M43" s="25"/>
      <c r="N43" s="24"/>
      <c r="O43" s="25"/>
      <c r="P43" s="24"/>
      <c r="Q43" s="16"/>
      <c r="R43" s="3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49"/>
      <c r="AK43" s="17"/>
      <c r="AL43" s="17"/>
      <c r="AM43" s="17"/>
      <c r="AN43" s="17"/>
    </row>
    <row r="44" s="1" customFormat="1" ht="20" customHeight="1" spans="3:40">
      <c r="C44" s="16"/>
      <c r="D44" s="17"/>
      <c r="E44" s="17"/>
      <c r="F44" s="17"/>
      <c r="G44" s="17"/>
      <c r="H44" s="17"/>
      <c r="I44" s="24"/>
      <c r="J44" s="17"/>
      <c r="K44" s="25"/>
      <c r="L44" s="25"/>
      <c r="M44" s="25"/>
      <c r="N44" s="24"/>
      <c r="O44" s="25"/>
      <c r="P44" s="24"/>
      <c r="Q44" s="16"/>
      <c r="R44" s="3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49"/>
      <c r="AK44" s="17"/>
      <c r="AL44" s="17"/>
      <c r="AM44" s="17"/>
      <c r="AN44" s="17"/>
    </row>
    <row r="45" s="1" customFormat="1" ht="20" customHeight="1" spans="3:40">
      <c r="C45" s="16"/>
      <c r="D45" s="17"/>
      <c r="E45" s="17"/>
      <c r="F45" s="17"/>
      <c r="G45" s="17"/>
      <c r="H45" s="17"/>
      <c r="I45" s="24"/>
      <c r="J45" s="17"/>
      <c r="K45" s="25"/>
      <c r="L45" s="25"/>
      <c r="M45" s="25"/>
      <c r="N45" s="32"/>
      <c r="O45" s="25"/>
      <c r="P45" s="24"/>
      <c r="Q45" s="9"/>
      <c r="R45" s="37"/>
      <c r="S45" s="17"/>
      <c r="AG45" s="17"/>
      <c r="AH45" s="17"/>
      <c r="AI45" s="17"/>
      <c r="AJ45" s="49"/>
      <c r="AK45" s="17"/>
      <c r="AN45" s="17"/>
    </row>
    <row r="46" s="1" customFormat="1" ht="20" customHeight="1" spans="3:40">
      <c r="C46" s="16"/>
      <c r="D46" s="21"/>
      <c r="E46" s="21"/>
      <c r="F46" s="21"/>
      <c r="G46" s="21"/>
      <c r="H46" s="21"/>
      <c r="I46" s="30"/>
      <c r="J46" s="21"/>
      <c r="K46" s="25"/>
      <c r="L46" s="25"/>
      <c r="M46" s="33"/>
      <c r="N46" s="32"/>
      <c r="O46" s="33"/>
      <c r="P46" s="30"/>
      <c r="Q46" s="9"/>
      <c r="R46" s="41"/>
      <c r="S46" s="21"/>
      <c r="AG46" s="21"/>
      <c r="AH46" s="21"/>
      <c r="AI46" s="21"/>
      <c r="AJ46" s="53"/>
      <c r="AK46" s="21"/>
      <c r="AN46" s="21"/>
    </row>
    <row r="47" s="1" customFormat="1" ht="20" customHeight="1" spans="3:40">
      <c r="C47" s="16"/>
      <c r="D47" s="17"/>
      <c r="E47" s="17"/>
      <c r="F47" s="17"/>
      <c r="G47" s="17"/>
      <c r="H47" s="17"/>
      <c r="I47" s="24"/>
      <c r="J47" s="17"/>
      <c r="K47" s="25"/>
      <c r="L47" s="25"/>
      <c r="M47" s="25"/>
      <c r="N47" s="24"/>
      <c r="O47" s="33"/>
      <c r="P47" s="30"/>
      <c r="Q47" s="16"/>
      <c r="R47" s="41"/>
      <c r="S47" s="21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49"/>
      <c r="AK47" s="17"/>
      <c r="AL47" s="17"/>
      <c r="AM47" s="17"/>
      <c r="AN47" s="17"/>
    </row>
    <row r="48" s="1" customFormat="1" ht="20" customHeight="1" spans="3:40">
      <c r="C48" s="16"/>
      <c r="D48" s="17"/>
      <c r="E48" s="17"/>
      <c r="F48" s="17"/>
      <c r="G48" s="17"/>
      <c r="H48" s="17"/>
      <c r="I48" s="24"/>
      <c r="J48" s="17"/>
      <c r="K48" s="25"/>
      <c r="L48" s="25"/>
      <c r="M48" s="25"/>
      <c r="N48" s="24"/>
      <c r="O48" s="25"/>
      <c r="P48" s="30"/>
      <c r="Q48" s="16"/>
      <c r="R48" s="41"/>
      <c r="S48" s="21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49"/>
      <c r="AK48" s="17"/>
      <c r="AL48" s="17"/>
      <c r="AM48" s="17"/>
      <c r="AN48" s="17"/>
    </row>
    <row r="49" s="1" customFormat="1" ht="20" customHeight="1" spans="3:40">
      <c r="C49" s="16"/>
      <c r="D49" s="17"/>
      <c r="E49" s="17"/>
      <c r="F49" s="17"/>
      <c r="G49" s="17"/>
      <c r="H49" s="17"/>
      <c r="I49" s="24"/>
      <c r="J49" s="17"/>
      <c r="K49" s="25"/>
      <c r="L49" s="25"/>
      <c r="M49" s="25"/>
      <c r="N49" s="24"/>
      <c r="O49" s="25"/>
      <c r="P49" s="30"/>
      <c r="Q49" s="16"/>
      <c r="R49" s="41"/>
      <c r="S49" s="21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49"/>
      <c r="AK49" s="17"/>
      <c r="AL49" s="17"/>
      <c r="AM49" s="17"/>
      <c r="AN49" s="17"/>
    </row>
    <row r="50" s="1" customFormat="1" ht="20" customHeight="1" spans="3:40">
      <c r="C50" s="16"/>
      <c r="D50" s="17"/>
      <c r="E50" s="17"/>
      <c r="F50" s="17"/>
      <c r="G50" s="17"/>
      <c r="H50" s="17"/>
      <c r="I50" s="24"/>
      <c r="J50" s="17"/>
      <c r="K50" s="25"/>
      <c r="L50" s="25"/>
      <c r="M50" s="25"/>
      <c r="N50" s="24"/>
      <c r="O50" s="25"/>
      <c r="P50" s="30"/>
      <c r="Q50" s="16"/>
      <c r="R50" s="41"/>
      <c r="S50" s="21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49"/>
      <c r="AK50" s="17"/>
      <c r="AL50" s="17"/>
      <c r="AM50" s="17"/>
      <c r="AN50" s="17"/>
    </row>
    <row r="51" s="1" customFormat="1" ht="20" customHeight="1" spans="3:40">
      <c r="C51" s="16"/>
      <c r="D51" s="17"/>
      <c r="E51" s="17"/>
      <c r="F51" s="17"/>
      <c r="G51" s="17"/>
      <c r="H51" s="17"/>
      <c r="I51" s="17"/>
      <c r="J51" s="17"/>
      <c r="K51" s="25"/>
      <c r="L51" s="25"/>
      <c r="M51" s="25"/>
      <c r="N51" s="25"/>
      <c r="O51" s="25"/>
      <c r="P51" s="30"/>
      <c r="Q51" s="16"/>
      <c r="R51" s="41"/>
      <c r="S51" s="21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49"/>
      <c r="AK51" s="17"/>
      <c r="AL51" s="17"/>
      <c r="AM51" s="17"/>
      <c r="AN51" s="17"/>
    </row>
    <row r="52" s="1" customFormat="1" ht="20" customHeight="1" spans="3:40">
      <c r="C52" s="16"/>
      <c r="D52" s="17"/>
      <c r="E52" s="17"/>
      <c r="F52" s="17"/>
      <c r="G52" s="17"/>
      <c r="H52" s="17"/>
      <c r="I52" s="17"/>
      <c r="J52" s="17"/>
      <c r="K52" s="25"/>
      <c r="L52" s="25"/>
      <c r="M52" s="25"/>
      <c r="N52" s="25"/>
      <c r="O52" s="25"/>
      <c r="P52" s="30"/>
      <c r="Q52" s="16"/>
      <c r="R52" s="41"/>
      <c r="S52" s="21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49"/>
      <c r="AK52" s="17"/>
      <c r="AL52" s="17"/>
      <c r="AM52" s="17"/>
      <c r="AN52" s="17"/>
    </row>
    <row r="53" s="1" customFormat="1" ht="20" customHeight="1" spans="3:40">
      <c r="C53" s="16"/>
      <c r="D53" s="17"/>
      <c r="E53" s="17"/>
      <c r="F53" s="17"/>
      <c r="G53" s="17"/>
      <c r="H53" s="17"/>
      <c r="I53" s="17"/>
      <c r="J53" s="17"/>
      <c r="K53" s="25"/>
      <c r="L53" s="25"/>
      <c r="M53" s="25"/>
      <c r="N53" s="25"/>
      <c r="O53" s="25"/>
      <c r="P53" s="30"/>
      <c r="Q53" s="16"/>
      <c r="R53" s="41"/>
      <c r="S53" s="21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49"/>
      <c r="AK53" s="17"/>
      <c r="AL53" s="17"/>
      <c r="AM53" s="17"/>
      <c r="AN53" s="17"/>
    </row>
  </sheetData>
  <autoFilter ref="A2:XFD18"/>
  <dataValidations count="8">
    <dataValidation type="list" allowBlank="1" showInputMessage="1" sqref="E2 E5 E8 E28 E29 E33 E34 E35 E36 E37 E38 E39 E40 E42 E43 E49 E3:E4 E6:E7 E9:E10 E11:E14 E15:E18 E19:E20 E21:E23 E31:E32 E44:E45 E46:E48 E50:E1048576">
      <formula1>序列!$A$3:$A$9</formula1>
    </dataValidation>
    <dataValidation type="list" allowBlank="1" showInputMessage="1" showErrorMessage="1" sqref="Z2 Z3 Z8 Z33 Z34 Z35 Z36 Z37 Z38 Z39 Z40 Z41 Z42 Z43 Z44 Z4:Z5 Z6:Z7 Z9:Z10 Z11:Z18 Z19:Z23 Z29:Z30 Z31:Z32 Z45:Z46 Z47:Z48 Z49:Z1048576">
      <formula1>序列!$G$3:$G$47</formula1>
    </dataValidation>
    <dataValidation type="list" allowBlank="1" showInputMessage="1" showErrorMessage="1" sqref="AA2 AA6 AA7 AA8 AA31 AA34 AA38 AA39 AA40 AA41 AA42 AA43 AA44 AA3:AA5 AA9:AA10 AA11:AA18 AA19:AA23 AA29:AA30 AA32:AA33 AA35:AA37 AA45:AA46 AA47:AA48 AA49:AA1048576">
      <formula1>序列!$H$3:$H$41</formula1>
    </dataValidation>
    <dataValidation type="list" allowBlank="1" showInputMessage="1" showErrorMessage="1" sqref="H4 H5 H6 H7 H8 H28 H29 H33 H34 H35 H36 H37 H38 H39 H42 H43 H2:H3 H9:H10 H11:H18 H19:H20 H21:H23 H31:H32 H40:H41 H44:H46 H47:H48 H49:H1048576">
      <formula1>序列!$C$3:$C$50</formula1>
    </dataValidation>
    <dataValidation type="list" allowBlank="1" showInputMessage="1" showErrorMessage="1" sqref="AD6 AD7 AD8 AD42 AD1:AD3 AD4:AD5 AD9:AD37 AD38:AD41 AD43:AD44 AD45:AD46 AD47:AD48 AD49:AD1048576">
      <formula1>序列!$K$3:$K$8</formula1>
    </dataValidation>
    <dataValidation type="list" allowBlank="1" showInputMessage="1" showErrorMessage="1" sqref="Y10 Y33 Y34 Y35 Y36 Y37 Y38 Y39 Y42 Y43 Y44 Y2:Y3 Y4:Y5 Y6:Y7 Y8:Y9 Y11:Y18 Y19:Y23 Y29:Y30 Y31:Y32 Y40:Y41 Y45:Y46 Y47:Y48 Y49:Y1048576">
      <formula1>序列!$F$3:$F$71</formula1>
    </dataValidation>
    <dataValidation type="list" allowBlank="1" showInputMessage="1" sqref="E24">
      <formula1>[1]基础信息表!#REF!</formula1>
    </dataValidation>
    <dataValidation type="list" allowBlank="1" showInputMessage="1" showErrorMessage="1" sqref="H24 Y24:AA24">
      <formula1>[1]基础信息表!#REF!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序列</vt:lpstr>
      <vt:lpstr>员工信息表（在职）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2016-07-02T09:54:00Z</dcterms:created>
  <dcterms:modified xsi:type="dcterms:W3CDTF">2021-10-27T15:14:22Z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A2B99F814A0C413B8F68EB019BF84E46</vt:lpwstr>
  </property>
</Properties>
</file>