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530" windowHeight="6680" tabRatio="766"/>
  </bookViews>
  <sheets>
    <sheet name="工资表" sheetId="30" r:id="rId1"/>
    <sheet name="1-入离职" sheetId="16" r:id="rId2"/>
    <sheet name="2-职能考勤" sheetId="52" r:id="rId3"/>
    <sheet name="3-运行考勤" sheetId="34" r:id="rId4"/>
    <sheet name="4-转正异动" sheetId="20" r:id="rId5"/>
    <sheet name="5-奖罚异动" sheetId="14" r:id="rId6"/>
    <sheet name="6-绩效" sheetId="53" r:id="rId7"/>
    <sheet name="7-工装" sheetId="11" r:id="rId8"/>
    <sheet name="8-意外险" sheetId="31" r:id="rId9"/>
    <sheet name="Sheet1" sheetId="54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_FilterDatabase" localSheetId="0" hidden="1">工资表!$A$1:$AO$53</definedName>
    <definedName name="_xlnm._FilterDatabase" localSheetId="6" hidden="1">'6-绩效'!$A$1:$F$53</definedName>
    <definedName name="_xlnm.Print_Titles">#REF!</definedName>
  </definedNames>
  <calcPr calcId="144525" fullPrecision="0"/>
</workbook>
</file>

<file path=xl/comments1.xml><?xml version="1.0" encoding="utf-8"?>
<comments xmlns="http://schemas.openxmlformats.org/spreadsheetml/2006/main">
  <authors>
    <author>Administrator</author>
    <author>86186</author>
  </authors>
  <commentList>
    <comment ref="R1" authorId="0">
      <text>
        <r>
          <rPr>
            <sz val="9"/>
            <rFont val="宋体"/>
            <charset val="134"/>
          </rPr>
          <t>受考勤影响</t>
        </r>
      </text>
    </comment>
    <comment ref="S1" authorId="1">
      <text>
        <r>
          <rPr>
            <sz val="9"/>
            <rFont val="宋体"/>
            <charset val="134"/>
          </rPr>
          <t>应出勤天数，计时工资的设定为1</t>
        </r>
      </text>
    </comment>
    <comment ref="T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病假、事假、当月入职前和离职后天数计入此项。
</t>
        </r>
      </text>
    </comment>
    <comment ref="V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截至2021-6-11下午15：00，共有10名员工绩效考核结果完成，未完成的暂时按0分计算，待完成后再补发扣除的绩效工资。</t>
        </r>
      </text>
    </comment>
    <comment ref="Z1" authorId="0">
      <text>
        <r>
          <rPr>
            <sz val="9"/>
            <rFont val="宋体"/>
            <charset val="134"/>
          </rPr>
          <t>不受考勤影响</t>
        </r>
      </text>
    </comment>
    <comment ref="AM46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兼职</t>
        </r>
      </text>
    </comment>
    <comment ref="AM47" authorId="1">
      <text>
        <r>
          <rPr>
            <sz val="9"/>
            <rFont val="宋体"/>
            <charset val="134"/>
          </rPr>
          <t>个人申请推迟缴纳</t>
        </r>
      </text>
    </comment>
    <comment ref="AM48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兼职</t>
        </r>
      </text>
    </comment>
    <comment ref="AM49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因年龄大，个人申请不缴纳</t>
        </r>
      </text>
    </comment>
    <comment ref="AM50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学徒</t>
        </r>
      </text>
    </comment>
    <comment ref="AM51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兼职</t>
        </r>
      </text>
    </comment>
    <comment ref="Q52" authorId="1">
      <text>
        <r>
          <rPr>
            <b/>
            <sz val="9"/>
            <rFont val="宋体"/>
            <charset val="134"/>
          </rPr>
          <t>300/天，每月根据当月总天数调整</t>
        </r>
      </text>
    </comment>
    <comment ref="AM52" authorId="1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兼职电工</t>
        </r>
      </text>
    </comment>
  </commentList>
</comments>
</file>

<file path=xl/comments2.xml><?xml version="1.0" encoding="utf-8"?>
<comments xmlns="http://schemas.openxmlformats.org/spreadsheetml/2006/main">
  <authors>
    <author>86186</author>
  </authors>
  <commentList>
    <comment ref="G9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26日为十月份放假调休出勤，薪酬计入十月份核算</t>
        </r>
      </text>
    </comment>
    <comment ref="G16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25日加班。27日调休</t>
        </r>
      </text>
    </comment>
    <comment ref="G18" authorId="0">
      <text>
        <r>
          <rPr>
            <b/>
            <sz val="9"/>
            <rFont val="宋体"/>
            <charset val="134"/>
          </rPr>
          <t>86186:</t>
        </r>
        <r>
          <rPr>
            <sz val="9"/>
            <rFont val="宋体"/>
            <charset val="134"/>
          </rPr>
          <t xml:space="preserve">
3天记为年假</t>
        </r>
      </text>
    </comment>
  </commentList>
</comments>
</file>

<file path=xl/sharedStrings.xml><?xml version="1.0" encoding="utf-8"?>
<sst xmlns="http://schemas.openxmlformats.org/spreadsheetml/2006/main" count="11456" uniqueCount="780">
  <si>
    <t>序号</t>
  </si>
  <si>
    <t>部门</t>
  </si>
  <si>
    <t>姓名</t>
  </si>
  <si>
    <t>身份证号码</t>
  </si>
  <si>
    <t>银行</t>
  </si>
  <si>
    <t>卡号</t>
  </si>
  <si>
    <t>手机号码</t>
  </si>
  <si>
    <t>入职日期</t>
  </si>
  <si>
    <t>转正日期</t>
  </si>
  <si>
    <t>离职日期</t>
  </si>
  <si>
    <t>基本工资</t>
  </si>
  <si>
    <t>绩效工资</t>
  </si>
  <si>
    <t>加班工资</t>
  </si>
  <si>
    <t>职级工资</t>
  </si>
  <si>
    <t>保密津贴</t>
  </si>
  <si>
    <t>综合补助</t>
  </si>
  <si>
    <t>包干费/工时费</t>
  </si>
  <si>
    <t>工资标准</t>
  </si>
  <si>
    <t>计薪天数/系数</t>
  </si>
  <si>
    <t>缺勤天数</t>
  </si>
  <si>
    <t>请假扣款</t>
  </si>
  <si>
    <t>绩效扣款</t>
  </si>
  <si>
    <t>其他扣款</t>
  </si>
  <si>
    <t>其他扣款说明</t>
  </si>
  <si>
    <t>工资收入</t>
  </si>
  <si>
    <t>奖金提成</t>
  </si>
  <si>
    <t>奖金提成说明</t>
  </si>
  <si>
    <t>病假补助</t>
  </si>
  <si>
    <t>其他应发</t>
  </si>
  <si>
    <t>其他应发说明</t>
  </si>
  <si>
    <t>核定当月收入总额</t>
  </si>
  <si>
    <t>个税</t>
  </si>
  <si>
    <t>公积金代扣</t>
  </si>
  <si>
    <t>养老</t>
  </si>
  <si>
    <t>医疗</t>
  </si>
  <si>
    <t>失业</t>
  </si>
  <si>
    <t>社保代扣</t>
  </si>
  <si>
    <t>实发总额</t>
  </si>
  <si>
    <t>社保单位</t>
  </si>
  <si>
    <t>支付主体</t>
  </si>
  <si>
    <t>备注</t>
  </si>
  <si>
    <t>销售中心</t>
  </si>
  <si>
    <t>徐利斌</t>
  </si>
  <si>
    <t>432503197103130052</t>
  </si>
  <si>
    <t>农商行</t>
  </si>
  <si>
    <t>6221386102474943960</t>
  </si>
  <si>
    <t>18911280030</t>
  </si>
  <si>
    <t>三汇能环</t>
  </si>
  <si>
    <t>北京三汇能环科技发展有限公司</t>
  </si>
  <si>
    <t>陈国清</t>
  </si>
  <si>
    <t>360502197404181658</t>
  </si>
  <si>
    <t>6210676856988841661</t>
  </si>
  <si>
    <t>魏爱兵</t>
  </si>
  <si>
    <t>372501197403192053</t>
  </si>
  <si>
    <t>6210676862295192962</t>
  </si>
  <si>
    <t>刘乐</t>
  </si>
  <si>
    <t>13068119991229201x</t>
  </si>
  <si>
    <t>6210676862234808934</t>
  </si>
  <si>
    <t>技术中心</t>
  </si>
  <si>
    <t>李君</t>
  </si>
  <si>
    <t>431202198109180457</t>
  </si>
  <si>
    <t>6210676802002451806</t>
  </si>
  <si>
    <t>18001317822</t>
  </si>
  <si>
    <t>2020技术支持费</t>
  </si>
  <si>
    <t>张立昆</t>
  </si>
  <si>
    <t>130623198601080310</t>
  </si>
  <si>
    <t>6210676862178305699</t>
  </si>
  <si>
    <t>节能中心</t>
  </si>
  <si>
    <t>余永超</t>
  </si>
  <si>
    <t>413028196608135732</t>
  </si>
  <si>
    <t>6210676862301095407</t>
  </si>
  <si>
    <t>客服中心</t>
  </si>
  <si>
    <t>赵兴华</t>
  </si>
  <si>
    <t>130433198607190328</t>
  </si>
  <si>
    <t>6210676862072232353</t>
  </si>
  <si>
    <t>18580536020</t>
  </si>
  <si>
    <t>赵沙</t>
  </si>
  <si>
    <t>110108198603013125</t>
  </si>
  <si>
    <t>6210676856987787600</t>
  </si>
  <si>
    <t>王梦飞</t>
  </si>
  <si>
    <t>131002198901011882</t>
  </si>
  <si>
    <t>6210676802954456456</t>
  </si>
  <si>
    <t>收费奖金</t>
  </si>
  <si>
    <t>向丹丹</t>
  </si>
  <si>
    <t>430703198612021122</t>
  </si>
  <si>
    <t>6210676862295837590</t>
  </si>
  <si>
    <t>综合中心</t>
  </si>
  <si>
    <t>孙方涛</t>
  </si>
  <si>
    <t>230421198108242419</t>
  </si>
  <si>
    <t>6210676862160983529</t>
  </si>
  <si>
    <t>18610985335</t>
  </si>
  <si>
    <t>沈铮</t>
  </si>
  <si>
    <t>130281199911172313</t>
  </si>
  <si>
    <t>6210676862161486456</t>
  </si>
  <si>
    <t>财务中心</t>
  </si>
  <si>
    <t>刘柯</t>
  </si>
  <si>
    <t>432522197611196401</t>
  </si>
  <si>
    <t>6210676862223879904</t>
  </si>
  <si>
    <t>李伟朋</t>
  </si>
  <si>
    <t>411627199212156455</t>
  </si>
  <si>
    <t>6210676862208726120</t>
  </si>
  <si>
    <t>王叶</t>
  </si>
  <si>
    <t>130683199008013388</t>
  </si>
  <si>
    <t>6210676862318515868</t>
  </si>
  <si>
    <t>夏振海</t>
  </si>
  <si>
    <t>130228196511102337</t>
  </si>
  <si>
    <t>工商银行</t>
  </si>
  <si>
    <t>6222020403031055318</t>
  </si>
  <si>
    <t>不发，年终一次性发放</t>
  </si>
  <si>
    <t>信息中心</t>
  </si>
  <si>
    <t>申瑛</t>
  </si>
  <si>
    <t>430521199307196854</t>
  </si>
  <si>
    <t>6210676802073164379</t>
  </si>
  <si>
    <t>赵辉</t>
  </si>
  <si>
    <t>110224198601021813</t>
  </si>
  <si>
    <t>6210676858013837524</t>
  </si>
  <si>
    <t>商贸中心</t>
  </si>
  <si>
    <t>刘述珍</t>
  </si>
  <si>
    <t>43252219731110582x</t>
  </si>
  <si>
    <t>6221386158023497296</t>
  </si>
  <si>
    <t>邱维保</t>
  </si>
  <si>
    <t>432302196409273716</t>
  </si>
  <si>
    <t>6210676862095969759</t>
  </si>
  <si>
    <t>13511089546</t>
  </si>
  <si>
    <t>工程中心</t>
  </si>
  <si>
    <t>李军</t>
  </si>
  <si>
    <t>132424197710164217</t>
  </si>
  <si>
    <t>6210676862011410813</t>
  </si>
  <si>
    <t>维修中心中关村项目部</t>
  </si>
  <si>
    <t>崔志猛</t>
  </si>
  <si>
    <t>130427199211190716</t>
  </si>
  <si>
    <t>6210676862171745388</t>
  </si>
  <si>
    <t>栗建龙</t>
  </si>
  <si>
    <t>130434199910083139</t>
  </si>
  <si>
    <t>6210676862022962208</t>
  </si>
  <si>
    <t>维修中心望京项目部</t>
  </si>
  <si>
    <t>郭佩港</t>
  </si>
  <si>
    <t>432522199709185814</t>
  </si>
  <si>
    <t>6210676802002451715</t>
  </si>
  <si>
    <t>15313380546</t>
  </si>
  <si>
    <t>补发七月绩效</t>
  </si>
  <si>
    <t>维修中心国贸项目部</t>
  </si>
  <si>
    <t>万树壮</t>
  </si>
  <si>
    <t>130823199507096215</t>
  </si>
  <si>
    <t>6210676862244786088</t>
  </si>
  <si>
    <t>赵坤宇</t>
  </si>
  <si>
    <t>130929200002024653</t>
  </si>
  <si>
    <t>6210676862244721598</t>
  </si>
  <si>
    <t>运行中心中关村项目部</t>
  </si>
  <si>
    <t>张旭</t>
  </si>
  <si>
    <t>131082198911235515</t>
  </si>
  <si>
    <t>6210676862123691748</t>
  </si>
  <si>
    <t>许云付</t>
  </si>
  <si>
    <t>430422196803031239</t>
  </si>
  <si>
    <t>6210676862068377931</t>
  </si>
  <si>
    <t>三汇冷暖</t>
  </si>
  <si>
    <t>北京三汇冷暖设备有限公司</t>
  </si>
  <si>
    <t>肖丽琴</t>
  </si>
  <si>
    <t>362428198310203224</t>
  </si>
  <si>
    <t>6210676862211847020</t>
  </si>
  <si>
    <t>荣辉洁源</t>
  </si>
  <si>
    <t>北京荣辉洁源科技发展有限公司</t>
  </si>
  <si>
    <t>徐禹烨</t>
  </si>
  <si>
    <t>432501200210260022</t>
  </si>
  <si>
    <t>招商银行</t>
  </si>
  <si>
    <t>未提供</t>
  </si>
  <si>
    <t>芝麻物联</t>
  </si>
  <si>
    <t>北京芝麻物联科技发展有限公司</t>
  </si>
  <si>
    <t>待提供农商卡后再发放</t>
  </si>
  <si>
    <t>运行中心</t>
  </si>
  <si>
    <t>任风武</t>
  </si>
  <si>
    <t>150429197803240913</t>
  </si>
  <si>
    <t>6225880167844571</t>
  </si>
  <si>
    <t>运行中心国贸项目部</t>
  </si>
  <si>
    <t>胡冬杰</t>
  </si>
  <si>
    <t>130623198606032414</t>
  </si>
  <si>
    <t>6210676862035281547</t>
  </si>
  <si>
    <t>51社保</t>
  </si>
  <si>
    <t>厦门方胜众合服务外包有限公司</t>
  </si>
  <si>
    <t>石亚辉</t>
  </si>
  <si>
    <t>132401196603306313</t>
  </si>
  <si>
    <t>6210676862088755645</t>
  </si>
  <si>
    <t>宫树龙</t>
  </si>
  <si>
    <t>132532197608242157</t>
  </si>
  <si>
    <t>6210676802163163505</t>
  </si>
  <si>
    <t>郑建明</t>
  </si>
  <si>
    <t>132532197309112117</t>
  </si>
  <si>
    <t>6210676862227266488</t>
  </si>
  <si>
    <t>李树森</t>
  </si>
  <si>
    <t>130732198301262114</t>
  </si>
  <si>
    <t>6210676862225215602</t>
  </si>
  <si>
    <t>张建平</t>
  </si>
  <si>
    <t>130731196609210059</t>
  </si>
  <si>
    <t>6210676862068519656</t>
  </si>
  <si>
    <t>蔡志豪</t>
  </si>
  <si>
    <t>130629200005160419</t>
  </si>
  <si>
    <t>6210676862214461753</t>
  </si>
  <si>
    <t>王晓兵</t>
  </si>
  <si>
    <t>410521198705228075</t>
  </si>
  <si>
    <t>6210676862026087648</t>
  </si>
  <si>
    <t>王久利</t>
  </si>
  <si>
    <t>132429197009253811</t>
  </si>
  <si>
    <t>北京银行</t>
  </si>
  <si>
    <t>6214680079304059</t>
  </si>
  <si>
    <t>袁宝林</t>
  </si>
  <si>
    <t>130732199506132115</t>
  </si>
  <si>
    <t>6214680065889949</t>
  </si>
  <si>
    <t>马强</t>
  </si>
  <si>
    <t>130732198206251839</t>
  </si>
  <si>
    <t>6210676862311598242</t>
  </si>
  <si>
    <t>运行中心望京项目部</t>
  </si>
  <si>
    <t>程亚东</t>
  </si>
  <si>
    <t>210922196601121216</t>
  </si>
  <si>
    <t>6221386102549947517</t>
  </si>
  <si>
    <t>库房管理补贴</t>
  </si>
  <si>
    <t>陆超超</t>
  </si>
  <si>
    <t>330682198710181257</t>
  </si>
  <si>
    <t>6210676862159638985</t>
  </si>
  <si>
    <t>无</t>
  </si>
  <si>
    <t>德兴腾翔建筑服务部</t>
  </si>
  <si>
    <t>张海龙</t>
  </si>
  <si>
    <t>132532197201142154</t>
  </si>
  <si>
    <t>6221386151058042459</t>
  </si>
  <si>
    <t>报销</t>
  </si>
  <si>
    <t>常建林</t>
  </si>
  <si>
    <t>140581197011307410</t>
  </si>
  <si>
    <t>6210676862295192889</t>
  </si>
  <si>
    <t>冀玉荣</t>
  </si>
  <si>
    <t>132527196206208014</t>
  </si>
  <si>
    <t>北京农商银行</t>
  </si>
  <si>
    <t>6210676862267893878</t>
  </si>
  <si>
    <t>马冬</t>
  </si>
  <si>
    <t>13052820011020115</t>
  </si>
  <si>
    <t>建设银行</t>
  </si>
  <si>
    <t>6217000130052784252</t>
  </si>
  <si>
    <t>高晓辉</t>
  </si>
  <si>
    <t>132401197111112437</t>
  </si>
  <si>
    <t>6217000010104658391</t>
  </si>
  <si>
    <t>李文彩</t>
  </si>
  <si>
    <t>429006197901138215</t>
  </si>
  <si>
    <t>6222020200064465020</t>
  </si>
  <si>
    <t>入职</t>
  </si>
  <si>
    <t>离职</t>
  </si>
  <si>
    <t>月份</t>
  </si>
  <si>
    <t>岗位</t>
  </si>
  <si>
    <t>用工形式</t>
  </si>
  <si>
    <t>工作截止日</t>
  </si>
  <si>
    <t>在职天数</t>
  </si>
  <si>
    <t>是否转正</t>
  </si>
  <si>
    <t>蔡杏雪</t>
  </si>
  <si>
    <t>人事专员</t>
  </si>
  <si>
    <t>全职</t>
  </si>
  <si>
    <t>秦晓明</t>
  </si>
  <si>
    <t>施工员</t>
  </si>
  <si>
    <t>交付中心</t>
  </si>
  <si>
    <t>转正</t>
  </si>
  <si>
    <t>韩耀得</t>
  </si>
  <si>
    <t>维修工</t>
  </si>
  <si>
    <t>王志刚</t>
  </si>
  <si>
    <t>运行工</t>
  </si>
  <si>
    <t>试用期</t>
  </si>
  <si>
    <t>劳务用工</t>
  </si>
  <si>
    <t>尤继俊</t>
  </si>
  <si>
    <t>会计</t>
  </si>
  <si>
    <t>康海民</t>
  </si>
  <si>
    <t>维修技工</t>
  </si>
  <si>
    <t>潘军涛</t>
  </si>
  <si>
    <t>赵爱启</t>
  </si>
  <si>
    <t>水泵维修</t>
  </si>
  <si>
    <t>王建荣</t>
  </si>
  <si>
    <t>财务经理</t>
  </si>
  <si>
    <t>付立为</t>
  </si>
  <si>
    <t>客户经理</t>
  </si>
  <si>
    <t>李盼龙</t>
  </si>
  <si>
    <t>客户专员</t>
  </si>
  <si>
    <t>刘慧哲</t>
  </si>
  <si>
    <t>高江垒</t>
  </si>
  <si>
    <t>技术支持</t>
  </si>
  <si>
    <t>李兴龙</t>
  </si>
  <si>
    <t>松喦</t>
  </si>
  <si>
    <t>客服经理</t>
  </si>
  <si>
    <t>陈勇</t>
  </si>
  <si>
    <t>销售经理</t>
  </si>
  <si>
    <t>吕德良</t>
  </si>
  <si>
    <t>郭长城</t>
  </si>
  <si>
    <t>销售专员</t>
  </si>
  <si>
    <t>彭娟</t>
  </si>
  <si>
    <t>赵荧瑞</t>
  </si>
  <si>
    <t>王有伟</t>
  </si>
  <si>
    <t>运行经理</t>
  </si>
  <si>
    <t>运行主管</t>
  </si>
  <si>
    <t>霍凤玲</t>
  </si>
  <si>
    <t>客服专员</t>
  </si>
  <si>
    <t>王兰柱</t>
  </si>
  <si>
    <t>霍政军</t>
  </si>
  <si>
    <t>甄佳贺</t>
  </si>
  <si>
    <t>学徒</t>
  </si>
  <si>
    <t>李林</t>
  </si>
  <si>
    <t>兼职</t>
  </si>
  <si>
    <t>林世晶</t>
  </si>
  <si>
    <t>李虎</t>
  </si>
  <si>
    <t>石晶莹</t>
  </si>
  <si>
    <t>销售助理</t>
  </si>
  <si>
    <t>何琴</t>
  </si>
  <si>
    <t>收费员</t>
  </si>
  <si>
    <t>王强</t>
  </si>
  <si>
    <t>财物中心</t>
  </si>
  <si>
    <t>财务部</t>
  </si>
  <si>
    <t>赵虎</t>
  </si>
  <si>
    <t>张春辉</t>
  </si>
  <si>
    <t>孙纯云</t>
  </si>
  <si>
    <t>戚兴旺</t>
  </si>
  <si>
    <t>出纳</t>
  </si>
  <si>
    <t>施汉文</t>
  </si>
  <si>
    <t>季节工</t>
  </si>
  <si>
    <t>曹乐</t>
  </si>
  <si>
    <t>梅地亚</t>
  </si>
  <si>
    <t>高锋</t>
  </si>
  <si>
    <t>和乔运维部</t>
  </si>
  <si>
    <t>周飞燕</t>
  </si>
  <si>
    <t>王振华</t>
  </si>
  <si>
    <t>梅地亚运维部</t>
  </si>
  <si>
    <t>马和平</t>
  </si>
  <si>
    <t>王欣</t>
  </si>
  <si>
    <t>尹国萍</t>
  </si>
  <si>
    <t>陈尚德</t>
  </si>
  <si>
    <t>高静</t>
  </si>
  <si>
    <t>杨进力</t>
  </si>
  <si>
    <t>李旭娇</t>
  </si>
  <si>
    <t>财务专员</t>
  </si>
  <si>
    <t>于涛</t>
  </si>
  <si>
    <t>技术员</t>
  </si>
  <si>
    <t>客服</t>
  </si>
  <si>
    <t>学徒工</t>
  </si>
  <si>
    <t>学徒协议</t>
  </si>
  <si>
    <t>曹利涛</t>
  </si>
  <si>
    <t>冯永利</t>
  </si>
  <si>
    <t>运保中心</t>
  </si>
  <si>
    <t>李旭姣</t>
  </si>
  <si>
    <t>二次入职</t>
  </si>
  <si>
    <t>胡英俊</t>
  </si>
  <si>
    <t>维修技师</t>
  </si>
  <si>
    <t>常东皓</t>
  </si>
  <si>
    <t>徐总朋友介绍</t>
  </si>
  <si>
    <t>安齐锋</t>
  </si>
  <si>
    <t>王金虎</t>
  </si>
  <si>
    <t>张中华</t>
  </si>
  <si>
    <t>王秀强</t>
  </si>
  <si>
    <t>孙宾</t>
  </si>
  <si>
    <t>任连昌</t>
  </si>
  <si>
    <t>刘彩苹</t>
  </si>
  <si>
    <t>郭佩港介绍</t>
  </si>
  <si>
    <t>王志达</t>
  </si>
  <si>
    <t>鲁长豪</t>
  </si>
  <si>
    <t>东方梅地亚</t>
  </si>
  <si>
    <t>马金灵</t>
  </si>
  <si>
    <t>耿娜</t>
  </si>
  <si>
    <t>蔺桂宾</t>
  </si>
  <si>
    <t>解甲骞</t>
  </si>
  <si>
    <t>蜂巢工场</t>
  </si>
  <si>
    <t>丁秀兰</t>
  </si>
  <si>
    <t>许昌钊</t>
  </si>
  <si>
    <t>李鸿程</t>
  </si>
  <si>
    <t>因疫情未实际上岗</t>
  </si>
  <si>
    <t>苑冀原</t>
  </si>
  <si>
    <t>赵会</t>
  </si>
  <si>
    <t>贾彦红</t>
  </si>
  <si>
    <t>贾萌</t>
  </si>
  <si>
    <t>张竟一</t>
  </si>
  <si>
    <t>谢保军</t>
  </si>
  <si>
    <t>胡雷</t>
  </si>
  <si>
    <t>兰旭</t>
  </si>
  <si>
    <t>谢宝军</t>
  </si>
  <si>
    <t>赵保成</t>
  </si>
  <si>
    <t>宋海清</t>
  </si>
  <si>
    <t>张伟</t>
  </si>
  <si>
    <t>梁会</t>
  </si>
  <si>
    <t>运维经理</t>
  </si>
  <si>
    <t>运保中心/梅地亚</t>
  </si>
  <si>
    <t>华澳中心</t>
  </si>
  <si>
    <t>王静</t>
  </si>
  <si>
    <t>卢善文</t>
  </si>
  <si>
    <t>推广专员</t>
  </si>
  <si>
    <t>陈忠凯</t>
  </si>
  <si>
    <t>环境大厦</t>
  </si>
  <si>
    <t>陈祁意</t>
  </si>
  <si>
    <t>勾秀连</t>
  </si>
  <si>
    <t>李蕾</t>
  </si>
  <si>
    <t>于新华</t>
  </si>
  <si>
    <t>运保中心华澳</t>
  </si>
  <si>
    <t>工资暂不发放</t>
  </si>
  <si>
    <t>戴士林</t>
  </si>
  <si>
    <t>销售</t>
  </si>
  <si>
    <t>残保金专员</t>
  </si>
  <si>
    <t>展正明</t>
  </si>
  <si>
    <t>袁茂芳</t>
  </si>
  <si>
    <t>维修主管</t>
  </si>
  <si>
    <t>维修中心</t>
  </si>
  <si>
    <t>宋子宝</t>
  </si>
  <si>
    <t>刘雷花</t>
  </si>
  <si>
    <t>赵玉宝</t>
  </si>
  <si>
    <t>强振文</t>
  </si>
  <si>
    <t>王文改</t>
  </si>
  <si>
    <t>邹欣蕊</t>
  </si>
  <si>
    <t>冯赫</t>
  </si>
  <si>
    <t>连梅</t>
  </si>
  <si>
    <t>董成龙</t>
  </si>
  <si>
    <t>无薪</t>
  </si>
  <si>
    <t>程伯康</t>
  </si>
  <si>
    <t>岗位外包</t>
  </si>
  <si>
    <t>苑华强</t>
  </si>
  <si>
    <t>学徒期</t>
  </si>
  <si>
    <t>葛全练</t>
  </si>
  <si>
    <t>高珊珊</t>
  </si>
  <si>
    <t>刘建军</t>
  </si>
  <si>
    <t>任利强</t>
  </si>
  <si>
    <t>王洪争</t>
  </si>
  <si>
    <t>管延飞</t>
  </si>
  <si>
    <t>由利娟</t>
  </si>
  <si>
    <t>熊辰</t>
  </si>
  <si>
    <t>实习协议</t>
  </si>
  <si>
    <t>徐文军</t>
  </si>
  <si>
    <t>张书强</t>
  </si>
  <si>
    <t>刘靳</t>
  </si>
  <si>
    <t>张建峰</t>
  </si>
  <si>
    <t>由智娟</t>
  </si>
  <si>
    <t>七月正式上岗</t>
  </si>
  <si>
    <t>工程经理</t>
  </si>
  <si>
    <t>电工</t>
  </si>
  <si>
    <t>总监</t>
  </si>
  <si>
    <t>节能事业部</t>
  </si>
  <si>
    <t>董海元</t>
  </si>
  <si>
    <t>月度汇总 统计日期：2021-09-01 至 2021-09-30</t>
  </si>
  <si>
    <t>报表生成时间：2021-10-09 17:21</t>
  </si>
  <si>
    <t>考勤组</t>
  </si>
  <si>
    <t>工号</t>
  </si>
  <si>
    <t>职位</t>
  </si>
  <si>
    <t>UserId</t>
  </si>
  <si>
    <t>出勤天数</t>
  </si>
  <si>
    <t>不计薪天数</t>
  </si>
  <si>
    <t>休息天数</t>
  </si>
  <si>
    <t>工作时长(分钟)</t>
  </si>
  <si>
    <t>迟到次数</t>
  </si>
  <si>
    <t>迟到时长(分钟)</t>
  </si>
  <si>
    <t>严重迟到次数</t>
  </si>
  <si>
    <t>严重迟到时长</t>
  </si>
  <si>
    <t>旷工迟到天数</t>
  </si>
  <si>
    <t>早退次数</t>
  </si>
  <si>
    <t>早退时长(分钟)</t>
  </si>
  <si>
    <t>上班缺卡次数</t>
  </si>
  <si>
    <t>下班缺卡次数</t>
  </si>
  <si>
    <t>旷工天数</t>
  </si>
  <si>
    <t>出差时长</t>
  </si>
  <si>
    <t>外出时长</t>
  </si>
  <si>
    <t>请假</t>
  </si>
  <si>
    <t>加班总时长</t>
  </si>
  <si>
    <t>加班时长-按加班规则计算</t>
  </si>
  <si>
    <t>考勤结果</t>
  </si>
  <si>
    <t>年假(天)</t>
  </si>
  <si>
    <t>事假(小时)</t>
  </si>
  <si>
    <t>病假(小时)</t>
  </si>
  <si>
    <t>调休(小时)</t>
  </si>
  <si>
    <t>产假(天)</t>
  </si>
  <si>
    <t>陪产假(天)</t>
  </si>
  <si>
    <t>婚假(天)</t>
  </si>
  <si>
    <t>例假(天)</t>
  </si>
  <si>
    <t>丧假(天)</t>
  </si>
  <si>
    <t>工作日加班</t>
  </si>
  <si>
    <t>休息日加班</t>
  </si>
  <si>
    <t>节假日加班</t>
  </si>
  <si>
    <t>1</t>
  </si>
  <si>
    <t>2</t>
  </si>
  <si>
    <t>3</t>
  </si>
  <si>
    <t>六</t>
  </si>
  <si>
    <t>日</t>
  </si>
  <si>
    <t>6</t>
  </si>
  <si>
    <t>7</t>
  </si>
  <si>
    <t>8</t>
  </si>
  <si>
    <t>9</t>
  </si>
  <si>
    <t>10</t>
  </si>
  <si>
    <t>13</t>
  </si>
  <si>
    <t>14</t>
  </si>
  <si>
    <t>15</t>
  </si>
  <si>
    <t>16</t>
  </si>
  <si>
    <t>17</t>
  </si>
  <si>
    <t>20</t>
  </si>
  <si>
    <t>21</t>
  </si>
  <si>
    <t>22</t>
  </si>
  <si>
    <t>23</t>
  </si>
  <si>
    <t>24</t>
  </si>
  <si>
    <t>27</t>
  </si>
  <si>
    <t>28</t>
  </si>
  <si>
    <t>29</t>
  </si>
  <si>
    <t>30</t>
  </si>
  <si>
    <t>标准工时考勤组</t>
  </si>
  <si>
    <t>210705</t>
  </si>
  <si>
    <t>190042210823959573</t>
  </si>
  <si>
    <t>10647</t>
  </si>
  <si>
    <t>44</t>
  </si>
  <si>
    <t>正常</t>
  </si>
  <si>
    <t>休息</t>
  </si>
  <si>
    <t>上班外勤,补卡申请09-06 17:30到09-06 17:30</t>
  </si>
  <si>
    <t>下班外勤,补卡申请09-07 08:30到09-07 08:30</t>
  </si>
  <si>
    <t>上班外勤,上班迟到,下班外勤</t>
  </si>
  <si>
    <t>下班外勤</t>
  </si>
  <si>
    <t>出纳王叶</t>
  </si>
  <si>
    <t>未加入考勤组</t>
  </si>
  <si>
    <t>084460592026088190</t>
  </si>
  <si>
    <t>11696</t>
  </si>
  <si>
    <t>不在考勤组并打卡</t>
  </si>
  <si>
    <t>事假09-06 08:30到09-06 17:30 1天</t>
  </si>
  <si>
    <t>200402</t>
  </si>
  <si>
    <t>122155674626068890</t>
  </si>
  <si>
    <t>10334</t>
  </si>
  <si>
    <t>上班外勤</t>
  </si>
  <si>
    <t>技术中心考勤组</t>
  </si>
  <si>
    <t>080401</t>
  </si>
  <si>
    <t>技术经理</t>
  </si>
  <si>
    <t>0303170321841357</t>
  </si>
  <si>
    <t>210902</t>
  </si>
  <si>
    <t>185033536120415846</t>
  </si>
  <si>
    <t>2373</t>
  </si>
  <si>
    <t>5.5</t>
  </si>
  <si>
    <t>出差09-23 08:30到09-24 17:30 2天</t>
  </si>
  <si>
    <t>不在考勤组并打卡,出差09-26 13:00到09-29 17:30 3.5天</t>
  </si>
  <si>
    <t>出差09-26 13:00到09-29 17:30 3.5天</t>
  </si>
  <si>
    <t>不在考勤组并打卡,出差09-26 13:00到09-29 17:30 3.5天,补卡申请09-29 17:31到09-29 17:31</t>
  </si>
  <si>
    <t>200905</t>
  </si>
  <si>
    <t>145852422529295043</t>
  </si>
  <si>
    <t>6494</t>
  </si>
  <si>
    <t>115</t>
  </si>
  <si>
    <t>12</t>
  </si>
  <si>
    <t>872</t>
  </si>
  <si>
    <t>19</t>
  </si>
  <si>
    <t>19.67</t>
  </si>
  <si>
    <t>7.5</t>
  </si>
  <si>
    <t>上班外勤,上班严重迟到,下班外勤,下班早退</t>
  </si>
  <si>
    <t>上班外勤,上班迟到,下班外勤,下班早退</t>
  </si>
  <si>
    <t>事假09-08 08:30到09-08 17:30 1天</t>
  </si>
  <si>
    <t>上班外勤,上班严重迟到,下班缺卡</t>
  </si>
  <si>
    <t>上班迟到,下班外勤,下班早退</t>
  </si>
  <si>
    <t>下班外勤,下班早退</t>
  </si>
  <si>
    <t>下班早退</t>
  </si>
  <si>
    <t>旷工</t>
  </si>
  <si>
    <t>210801</t>
  </si>
  <si>
    <t>01305752661221322481</t>
  </si>
  <si>
    <t>12631</t>
  </si>
  <si>
    <t>62</t>
  </si>
  <si>
    <t>上班外勤,上班严重迟到</t>
  </si>
  <si>
    <t>正常,补卡申请09-27 17:30到09-27 17:30</t>
  </si>
  <si>
    <t>210509</t>
  </si>
  <si>
    <t>03524232641150404</t>
  </si>
  <si>
    <t>10466</t>
  </si>
  <si>
    <t>上班外勤,上班迟到</t>
  </si>
  <si>
    <t>下班缺卡</t>
  </si>
  <si>
    <t>180101</t>
  </si>
  <si>
    <t>150807030835468431</t>
  </si>
  <si>
    <t>11013</t>
  </si>
  <si>
    <t>4</t>
  </si>
  <si>
    <t>上班迟到,补卡申请09-03 17:30到09-03 17:30</t>
  </si>
  <si>
    <t>上班缺卡</t>
  </si>
  <si>
    <t>正常,补卡申请09-22 17:30到09-22 17:30</t>
  </si>
  <si>
    <t>商贸事业部</t>
  </si>
  <si>
    <t>100601</t>
  </si>
  <si>
    <t>采购员</t>
  </si>
  <si>
    <t>104159494921368309</t>
  </si>
  <si>
    <t>8960</t>
  </si>
  <si>
    <t>380</t>
  </si>
  <si>
    <t>471</t>
  </si>
  <si>
    <t>上班外勤,上班严重迟到,下班外勤</t>
  </si>
  <si>
    <t>上班缺卡,下班外勤</t>
  </si>
  <si>
    <t>210604</t>
  </si>
  <si>
    <t>293911495337690096</t>
  </si>
  <si>
    <t>10274</t>
  </si>
  <si>
    <t>200804</t>
  </si>
  <si>
    <t>011604525502671544</t>
  </si>
  <si>
    <t>10141</t>
  </si>
  <si>
    <t>上班外勤,下班外勤</t>
  </si>
  <si>
    <t>下班外勤,补卡申请09-15 08:30到09-15 08:30</t>
  </si>
  <si>
    <t>休息,出差09-25 08:30到09-25 17:30 1天</t>
  </si>
  <si>
    <t>210704</t>
  </si>
  <si>
    <t>164941342639135475</t>
  </si>
  <si>
    <t>7878</t>
  </si>
  <si>
    <t>212</t>
  </si>
  <si>
    <t>上班迟到</t>
  </si>
  <si>
    <t>上班迟到,下班缺卡</t>
  </si>
  <si>
    <t>上班迟到,补卡申请09-17 17:30到09-17 17:30</t>
  </si>
  <si>
    <t>上班迟到,补卡申请09-24 17:30到09-24 17:30</t>
  </si>
  <si>
    <t>150801</t>
  </si>
  <si>
    <t>主管</t>
  </si>
  <si>
    <t>1041595001959880</t>
  </si>
  <si>
    <t>8550</t>
  </si>
  <si>
    <t>事假09-28 08:30到09-28 17:30 1天</t>
  </si>
  <si>
    <t>年假09-29 08:30到09-30 17:30 2天</t>
  </si>
  <si>
    <t>201101</t>
  </si>
  <si>
    <t>04614709501159348</t>
  </si>
  <si>
    <t>11215</t>
  </si>
  <si>
    <t>正常,补卡申请09-09 08:30到09-09 08:30</t>
  </si>
  <si>
    <t>正常,补卡申请09-27 08:30到09-27 08:30</t>
  </si>
  <si>
    <t>正常,补卡申请09-29 17:30到09-29 17:30</t>
  </si>
  <si>
    <t>190401</t>
  </si>
  <si>
    <t>人事行政助理</t>
  </si>
  <si>
    <t>2729142315899430</t>
  </si>
  <si>
    <t>8204</t>
  </si>
  <si>
    <t>上班外勤,下班缺卡</t>
  </si>
  <si>
    <t>190101</t>
  </si>
  <si>
    <t>HRD</t>
  </si>
  <si>
    <t>4450476423308315</t>
  </si>
  <si>
    <t>11040</t>
  </si>
  <si>
    <t>上班外勤,补卡申请09-07 17:30到09-07 17:30</t>
  </si>
  <si>
    <t>下班外勤,补卡申请09-08 08:30到09-08 08:30</t>
  </si>
  <si>
    <t>人员姓名</t>
  </si>
  <si>
    <t>总工时</t>
  </si>
  <si>
    <t>年度</t>
  </si>
  <si>
    <t>月度</t>
  </si>
  <si>
    <t>项目名称</t>
  </si>
  <si>
    <t>主职工时</t>
  </si>
  <si>
    <t>主职工时单价</t>
  </si>
  <si>
    <t>主职收入</t>
  </si>
  <si>
    <t>兼职工时</t>
  </si>
  <si>
    <t>兼职工时单价</t>
  </si>
  <si>
    <t>兼职收入</t>
  </si>
  <si>
    <t>主职兼职合计</t>
  </si>
  <si>
    <t>其他收入</t>
  </si>
  <si>
    <t>当月收入总额</t>
  </si>
  <si>
    <t>2021</t>
  </si>
  <si>
    <t>09</t>
  </si>
  <si>
    <t>望京运行项目组</t>
  </si>
  <si>
    <t>国贸-东方梅地亚运行项目</t>
  </si>
  <si>
    <t>荣宝斋</t>
  </si>
  <si>
    <t>兴安嘉业</t>
  </si>
  <si>
    <t>144.00</t>
  </si>
  <si>
    <t>3号10号29号；三天事假</t>
  </si>
  <si>
    <t>192.00</t>
  </si>
  <si>
    <t>240.00</t>
  </si>
  <si>
    <t>测试</t>
  </si>
  <si>
    <t>异动</t>
  </si>
  <si>
    <t>性别</t>
  </si>
  <si>
    <t>调动前部门</t>
  </si>
  <si>
    <t>调动前岗位</t>
  </si>
  <si>
    <t>调动前薪资</t>
  </si>
  <si>
    <t>调动后部门</t>
  </si>
  <si>
    <t>调动后岗位</t>
  </si>
  <si>
    <t>原因</t>
  </si>
  <si>
    <t>调动后工资</t>
  </si>
  <si>
    <t>女</t>
  </si>
  <si>
    <t>专员</t>
  </si>
  <si>
    <t>按期转正</t>
  </si>
  <si>
    <t>可味美食城</t>
  </si>
  <si>
    <t>工时工资</t>
  </si>
  <si>
    <t>十里河组</t>
  </si>
  <si>
    <t>项目终止</t>
  </si>
  <si>
    <t>男</t>
  </si>
  <si>
    <t>运行十里河组</t>
  </si>
  <si>
    <t>维修郭佩港组</t>
  </si>
  <si>
    <t>全面培养</t>
  </si>
  <si>
    <t>提前转正</t>
  </si>
  <si>
    <t>转正定岗</t>
  </si>
  <si>
    <t>综合维修部</t>
  </si>
  <si>
    <t>综合维修工</t>
  </si>
  <si>
    <t>亦庄二中</t>
  </si>
  <si>
    <t>原项目撤销</t>
  </si>
  <si>
    <t>溴化锂维修部</t>
  </si>
  <si>
    <t>运维工</t>
  </si>
  <si>
    <t>组织结构调整</t>
  </si>
  <si>
    <t>调动</t>
  </si>
  <si>
    <t>助理</t>
  </si>
  <si>
    <t>出徒</t>
  </si>
  <si>
    <t>施工主管</t>
  </si>
  <si>
    <t>代主管</t>
  </si>
  <si>
    <t>晋升</t>
  </si>
  <si>
    <t>天津平河</t>
  </si>
  <si>
    <t>和乔丽晶</t>
  </si>
  <si>
    <t>运维中心</t>
  </si>
  <si>
    <t>中关村项目部</t>
  </si>
  <si>
    <t>降级</t>
  </si>
  <si>
    <t>富地广场</t>
  </si>
  <si>
    <t>运行包干</t>
  </si>
  <si>
    <t>国贸</t>
  </si>
  <si>
    <t>个人申请</t>
  </si>
  <si>
    <t>经理</t>
  </si>
  <si>
    <t>见习期满</t>
  </si>
  <si>
    <t>7000+</t>
  </si>
  <si>
    <t>降职</t>
  </si>
  <si>
    <t>万树状</t>
  </si>
  <si>
    <t>晋级</t>
  </si>
  <si>
    <t>见习经理</t>
  </si>
  <si>
    <t>依据</t>
  </si>
  <si>
    <t>奖罚/异动金额</t>
  </si>
  <si>
    <t>标准</t>
  </si>
  <si>
    <t>入职员工转正奖金</t>
  </si>
  <si>
    <t>薪资确认单</t>
  </si>
  <si>
    <t>本人招聘的新员工转正后按以下标准发放奖金：基层员工奖励200元/人，中层员工（经理级）奖励400元/人，高层员工（总监及以上级别）奖励600元/人。</t>
  </si>
  <si>
    <t>2020年度技术支持费</t>
  </si>
  <si>
    <t>技术中心维修支持奖金标准</t>
  </si>
  <si>
    <t>无票报销</t>
  </si>
  <si>
    <t>徐总签字的情况说明</t>
  </si>
  <si>
    <t>和乔2020-2021供暖费收费奖金</t>
  </si>
  <si>
    <t>经汇签的奖金报审单，收费率达到92.44%</t>
  </si>
  <si>
    <t>七月绩效补发</t>
  </si>
  <si>
    <t>八月考核达标，补发七月绩效</t>
  </si>
  <si>
    <t>绩效标准</t>
  </si>
  <si>
    <t>绩效系数</t>
  </si>
  <si>
    <t>绩效实发</t>
  </si>
  <si>
    <t>绩效应扣</t>
  </si>
  <si>
    <t>绩效级别</t>
  </si>
  <si>
    <t>直属上级</t>
  </si>
  <si>
    <t>指导日期</t>
  </si>
  <si>
    <t>总配分</t>
  </si>
  <si>
    <t>总自评分</t>
  </si>
  <si>
    <t>总考评分</t>
  </si>
  <si>
    <t>优秀</t>
  </si>
  <si>
    <t>2021-09-26</t>
  </si>
  <si>
    <t>徐利斌（销售）</t>
  </si>
  <si>
    <t>0.84</t>
  </si>
  <si>
    <t>良好</t>
  </si>
  <si>
    <t>0.88</t>
  </si>
  <si>
    <t>2021-09-28</t>
  </si>
  <si>
    <t>2021-09-30</t>
  </si>
  <si>
    <t>2021-09-27</t>
  </si>
  <si>
    <t>0.89</t>
  </si>
  <si>
    <t>2021-09-29</t>
  </si>
  <si>
    <t>2021-10-09</t>
  </si>
  <si>
    <t>2021-10-11</t>
  </si>
  <si>
    <t>0.60</t>
  </si>
  <si>
    <t>有待改善</t>
  </si>
  <si>
    <t>工装押金明细表</t>
  </si>
  <si>
    <t>类型</t>
  </si>
  <si>
    <t>型号</t>
  </si>
  <si>
    <t>数量</t>
  </si>
  <si>
    <t>单位</t>
  </si>
  <si>
    <t>领取日期</t>
  </si>
  <si>
    <t>扣押金月份</t>
  </si>
  <si>
    <t>押金金额</t>
  </si>
  <si>
    <t>押金返还记录</t>
  </si>
  <si>
    <t>赵 虎</t>
  </si>
  <si>
    <t>短袖</t>
  </si>
  <si>
    <t>套</t>
  </si>
  <si>
    <t>离职押金不再退还，工服归个人所有</t>
  </si>
  <si>
    <t>长袖</t>
  </si>
  <si>
    <t>2020年5月2日离职退押金</t>
  </si>
  <si>
    <t>已归还工服</t>
  </si>
  <si>
    <t>待工服到综合中心在退押金</t>
  </si>
  <si>
    <t>合计</t>
  </si>
  <si>
    <r>
      <rPr>
        <sz val="12"/>
        <color theme="1"/>
        <rFont val="黑体"/>
        <charset val="134"/>
      </rPr>
      <t>三汇能环202109平安保险参保名单
（替代顺序：离职员工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C类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B类</t>
    </r>
    <r>
      <rPr>
        <sz val="12"/>
        <color theme="1"/>
        <rFont val="Arial"/>
        <charset val="134"/>
      </rPr>
      <t>→</t>
    </r>
    <r>
      <rPr>
        <sz val="12"/>
        <color theme="1"/>
        <rFont val="黑体"/>
        <charset val="134"/>
      </rPr>
      <t>A类,离职员工未替代时需标红）</t>
    </r>
  </si>
  <si>
    <t>保额</t>
  </si>
  <si>
    <t>保费/元</t>
  </si>
  <si>
    <t>身份证号</t>
  </si>
  <si>
    <t>出生日期</t>
  </si>
  <si>
    <t>年龄</t>
  </si>
  <si>
    <t>缴纳状态</t>
  </si>
  <si>
    <t>重要性</t>
  </si>
  <si>
    <t>增员日期</t>
  </si>
  <si>
    <t>减员日期</t>
  </si>
  <si>
    <t>90万</t>
  </si>
  <si>
    <t>缴纳中</t>
  </si>
  <si>
    <t>A</t>
  </si>
  <si>
    <t>薄益龙</t>
  </si>
  <si>
    <t>131181198009112376</t>
  </si>
  <si>
    <t>自费</t>
  </si>
  <si>
    <t>杨连红</t>
  </si>
  <si>
    <t>132903197110210019</t>
  </si>
  <si>
    <t>薄益成</t>
  </si>
  <si>
    <t>131181198506302373</t>
  </si>
  <si>
    <t>50万</t>
  </si>
  <si>
    <t>371426198902212835</t>
  </si>
  <si>
    <t>无社保</t>
  </si>
  <si>
    <t>130528200101020115</t>
  </si>
  <si>
    <t>30万</t>
  </si>
  <si>
    <t>B</t>
  </si>
  <si>
    <t>133023197502251618</t>
  </si>
  <si>
    <t>张祥君</t>
  </si>
  <si>
    <t>370922197209044913</t>
  </si>
  <si>
    <t>临时工</t>
  </si>
  <si>
    <t>陈喜成</t>
  </si>
  <si>
    <t>371423198902135033</t>
  </si>
  <si>
    <t>C</t>
  </si>
  <si>
    <t>日工时</t>
  </si>
  <si>
    <t>天数</t>
  </si>
  <si>
    <t>工时小计</t>
  </si>
</sst>
</file>

<file path=xl/styles.xml><?xml version="1.0" encoding="utf-8"?>
<styleSheet xmlns="http://schemas.openxmlformats.org/spreadsheetml/2006/main">
  <numFmts count="9"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.00_ "/>
    <numFmt numFmtId="41" formatCode="_ * #,##0_ ;_ * \-#,##0_ ;_ * &quot;-&quot;_ ;_ @_ "/>
    <numFmt numFmtId="177" formatCode="yyyy/m/d;@"/>
    <numFmt numFmtId="178" formatCode="yyyy&quot;年&quot;m&quot;月&quot;;@"/>
    <numFmt numFmtId="7" formatCode="&quot;￥&quot;#,##0.00;&quot;￥&quot;\-#,##0.00"/>
    <numFmt numFmtId="179" formatCode="yyyy&quot;年&quot;m&quot;月&quot;d&quot;日&quot;;@"/>
  </numFmts>
  <fonts count="76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1"/>
      <name val="宋体"/>
      <charset val="134"/>
      <scheme val="minor"/>
    </font>
    <font>
      <sz val="10"/>
      <color theme="1"/>
      <name val="仿宋"/>
      <charset val="134"/>
    </font>
    <font>
      <sz val="12"/>
      <color theme="1"/>
      <name val="黑体"/>
      <charset val="134"/>
    </font>
    <font>
      <b/>
      <sz val="10"/>
      <color theme="1"/>
      <name val="仿宋"/>
      <charset val="134"/>
    </font>
    <font>
      <b/>
      <sz val="14"/>
      <color theme="1"/>
      <name val="仿宋"/>
      <charset val="134"/>
    </font>
    <font>
      <sz val="9"/>
      <color theme="1"/>
      <name val="仿宋"/>
      <charset val="134"/>
    </font>
    <font>
      <sz val="10"/>
      <name val="仿宋"/>
      <charset val="134"/>
    </font>
    <font>
      <sz val="9"/>
      <name val="仿宋"/>
      <charset val="134"/>
    </font>
    <font>
      <sz val="10"/>
      <color indexed="8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indexed="8"/>
      <name val="黑体"/>
      <charset val="134"/>
    </font>
    <font>
      <sz val="10"/>
      <name val="宋体"/>
      <charset val="134"/>
    </font>
    <font>
      <b/>
      <sz val="10"/>
      <color indexed="8"/>
      <name val="微软雅黑"/>
      <charset val="134"/>
    </font>
    <font>
      <sz val="9"/>
      <color indexed="8"/>
      <name val="微软雅黑"/>
      <charset val="134"/>
    </font>
    <font>
      <sz val="11"/>
      <color indexed="8"/>
      <name val="宋体"/>
      <charset val="134"/>
      <scheme val="minor"/>
    </font>
    <font>
      <sz val="8"/>
      <color theme="1"/>
      <name val="仿宋"/>
      <charset val="134"/>
    </font>
    <font>
      <sz val="10"/>
      <color theme="1"/>
      <name val="黑体"/>
      <charset val="134"/>
    </font>
    <font>
      <b/>
      <sz val="10"/>
      <color theme="1"/>
      <name val="黑体"/>
      <charset val="134"/>
    </font>
    <font>
      <sz val="10"/>
      <color indexed="8"/>
      <name val="黑体"/>
      <charset val="134"/>
    </font>
    <font>
      <sz val="10"/>
      <color indexed="8"/>
      <name val="仿宋"/>
      <charset val="134"/>
    </font>
    <font>
      <sz val="10"/>
      <name val="宋体"/>
      <charset val="134"/>
      <scheme val="major"/>
    </font>
    <font>
      <b/>
      <sz val="24"/>
      <color indexed="21"/>
      <name val="新宋体"/>
      <charset val="134"/>
    </font>
    <font>
      <sz val="14"/>
      <color indexed="21"/>
      <name val="新宋体"/>
      <charset val="134"/>
    </font>
    <font>
      <b/>
      <sz val="12"/>
      <name val="新宋体"/>
      <charset val="134"/>
    </font>
    <font>
      <sz val="12"/>
      <name val="黑体"/>
      <charset val="134"/>
    </font>
    <font>
      <b/>
      <sz val="11"/>
      <color theme="1"/>
      <name val="宋体"/>
      <charset val="134"/>
      <scheme val="minor"/>
    </font>
    <font>
      <sz val="8"/>
      <name val="宋体"/>
      <charset val="134"/>
      <scheme val="major"/>
    </font>
    <font>
      <sz val="8"/>
      <name val="宋体"/>
      <charset val="134"/>
    </font>
    <font>
      <b/>
      <sz val="8"/>
      <name val="宋体"/>
      <charset val="134"/>
      <scheme val="major"/>
    </font>
    <font>
      <sz val="8"/>
      <color theme="1"/>
      <name val="宋体"/>
      <charset val="134"/>
    </font>
    <font>
      <sz val="11"/>
      <color indexed="9"/>
      <name val="宋体"/>
      <charset val="134"/>
    </font>
    <font>
      <sz val="10"/>
      <name val="Helv"/>
      <charset val="134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i/>
      <sz val="11"/>
      <color rgb="FF7F7F7F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name val="宋体"/>
      <charset val="134"/>
    </font>
    <font>
      <sz val="10"/>
      <name val="Geneva"/>
      <charset val="134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color indexed="8"/>
      <name val="Arial"/>
      <charset val="134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aj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theme="1"/>
      <name val="Tahoma"/>
      <charset val="134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0"/>
      <name val="Arial"/>
      <charset val="134"/>
    </font>
    <font>
      <i/>
      <sz val="11"/>
      <color rgb="FF7F7F7F"/>
      <name val="宋体"/>
      <charset val="134"/>
      <scheme val="minor"/>
    </font>
    <font>
      <sz val="9"/>
      <name val="Verdana"/>
      <charset val="134"/>
    </font>
    <font>
      <sz val="11"/>
      <color rgb="FFFF0000"/>
      <name val="宋体"/>
      <charset val="134"/>
      <scheme val="minor"/>
    </font>
    <font>
      <sz val="12"/>
      <color theme="1"/>
      <name val="Arial"/>
      <charset val="134"/>
    </font>
    <font>
      <sz val="9"/>
      <name val="宋体"/>
      <charset val="134"/>
    </font>
    <font>
      <b/>
      <sz val="9"/>
      <name val="宋体"/>
      <charset val="134"/>
    </font>
  </fonts>
  <fills count="7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1454817346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79979857783745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798577837458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798577837458"/>
        <bgColor indexed="64"/>
      </patternFill>
    </fill>
    <fill>
      <patternFill patternType="solid">
        <fgColor theme="6" tint="0.799798577837458"/>
        <bgColor indexed="64"/>
      </patternFill>
    </fill>
    <fill>
      <patternFill patternType="solid">
        <fgColor theme="7" tint="0.799798577837458"/>
        <bgColor indexed="64"/>
      </patternFill>
    </fill>
    <fill>
      <patternFill patternType="solid">
        <fgColor theme="9" tint="0.799798577837458"/>
        <bgColor indexed="64"/>
      </patternFill>
    </fill>
    <fill>
      <patternFill patternType="solid">
        <fgColor theme="7" tint="0.399792474135563"/>
        <bgColor indexed="64"/>
      </patternFill>
    </fill>
    <fill>
      <patternFill patternType="solid">
        <fgColor theme="4" tint="0.399792474135563"/>
        <bgColor indexed="64"/>
      </patternFill>
    </fill>
    <fill>
      <patternFill patternType="solid">
        <fgColor theme="5" tint="0.399792474135563"/>
        <bgColor indexed="64"/>
      </patternFill>
    </fill>
    <fill>
      <patternFill patternType="solid">
        <fgColor theme="6" tint="0.399792474135563"/>
        <bgColor indexed="64"/>
      </patternFill>
    </fill>
    <fill>
      <patternFill patternType="solid">
        <fgColor theme="8" tint="0.399792474135563"/>
        <bgColor indexed="64"/>
      </patternFill>
    </fill>
    <fill>
      <patternFill patternType="solid">
        <fgColor theme="9" tint="0.399792474135563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792474135563"/>
      </bottom>
      <diagonal/>
    </border>
    <border>
      <left/>
      <right/>
      <top/>
      <bottom style="thick">
        <color theme="4"/>
      </bottom>
      <diagonal/>
    </border>
  </borders>
  <cellStyleXfs count="755"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4" fillId="0" borderId="0"/>
    <xf numFmtId="0" fontId="33" fillId="19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47" fillId="33" borderId="15" applyNumberFormat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35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9" borderId="0" applyNumberFormat="0" applyBorder="0" applyAlignment="0" applyProtection="0">
      <alignment vertical="center"/>
    </xf>
    <xf numFmtId="0" fontId="46" fillId="28" borderId="15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1" fillId="0" borderId="0"/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0" fillId="40" borderId="18" applyNumberFormat="0" applyFont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0" fillId="45" borderId="0" applyNumberFormat="0" applyBorder="0" applyAlignment="0" applyProtection="0">
      <alignment vertical="center"/>
    </xf>
    <xf numFmtId="0" fontId="41" fillId="0" borderId="0"/>
    <xf numFmtId="0" fontId="52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43" fillId="0" borderId="14" applyNumberFormat="0" applyFill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35" fillId="0" borderId="14" applyNumberFormat="0" applyFill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0" fillId="42" borderId="0" applyNumberFormat="0" applyBorder="0" applyAlignment="0" applyProtection="0">
      <alignment vertical="center"/>
    </xf>
    <xf numFmtId="0" fontId="52" fillId="0" borderId="17" applyNumberFormat="0" applyFill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51" fillId="28" borderId="16" applyNumberFormat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55" fillId="28" borderId="15" applyNumberFormat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56" fillId="47" borderId="19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0" fillId="44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1" fillId="0" borderId="0">
      <alignment vertical="center"/>
    </xf>
    <xf numFmtId="0" fontId="40" fillId="24" borderId="0" applyNumberFormat="0" applyBorder="0" applyAlignment="0" applyProtection="0">
      <alignment vertical="center"/>
    </xf>
    <xf numFmtId="0" fontId="58" fillId="0" borderId="21" applyNumberFormat="0" applyFill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57" fillId="0" borderId="20" applyNumberFormat="0" applyFill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61" fillId="49" borderId="0" applyNumberFormat="0" applyBorder="0" applyAlignment="0" applyProtection="0">
      <alignment vertical="center"/>
    </xf>
    <xf numFmtId="0" fontId="62" fillId="5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8" fillId="52" borderId="0" applyNumberFormat="0" applyBorder="0" applyAlignment="0" applyProtection="0">
      <alignment vertical="center"/>
    </xf>
    <xf numFmtId="0" fontId="41" fillId="0" borderId="0">
      <alignment vertical="center"/>
    </xf>
    <xf numFmtId="0" fontId="40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8" fillId="54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64" fillId="28" borderId="16" applyNumberFormat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8" fillId="55" borderId="0" applyNumberFormat="0" applyBorder="0" applyAlignment="0" applyProtection="0">
      <alignment vertical="center"/>
    </xf>
    <xf numFmtId="0" fontId="40" fillId="56" borderId="0" applyNumberFormat="0" applyBorder="0" applyAlignment="0" applyProtection="0">
      <alignment vertical="center"/>
    </xf>
    <xf numFmtId="0" fontId="40" fillId="5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8" fillId="5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0" fillId="59" borderId="0" applyNumberFormat="0" applyBorder="0" applyAlignment="0" applyProtection="0">
      <alignment vertical="center"/>
    </xf>
    <xf numFmtId="0" fontId="48" fillId="6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0" fillId="6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0" fillId="62" borderId="0" applyNumberFormat="0" applyBorder="0" applyAlignment="0" applyProtection="0">
      <alignment vertical="center"/>
    </xf>
    <xf numFmtId="0" fontId="48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1" fillId="0" borderId="0"/>
    <xf numFmtId="0" fontId="38" fillId="31" borderId="0" applyNumberFormat="0" applyBorder="0" applyAlignment="0" applyProtection="0">
      <alignment vertical="center"/>
    </xf>
    <xf numFmtId="0" fontId="41" fillId="0" borderId="0"/>
    <xf numFmtId="0" fontId="33" fillId="11" borderId="0" applyNumberFormat="0" applyBorder="0" applyAlignment="0" applyProtection="0">
      <alignment vertical="center"/>
    </xf>
    <xf numFmtId="0" fontId="41" fillId="0" borderId="0"/>
    <xf numFmtId="0" fontId="0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/>
    <xf numFmtId="0" fontId="35" fillId="0" borderId="22" applyNumberFormat="0" applyFill="0" applyAlignment="0" applyProtection="0">
      <alignment vertical="center"/>
    </xf>
    <xf numFmtId="0" fontId="0" fillId="63" borderId="0" applyNumberFormat="0" applyBorder="0" applyAlignment="0" applyProtection="0">
      <alignment vertical="center"/>
    </xf>
    <xf numFmtId="0" fontId="0" fillId="64" borderId="0" applyNumberFormat="0" applyBorder="0" applyAlignment="0" applyProtection="0">
      <alignment vertical="center"/>
    </xf>
    <xf numFmtId="0" fontId="0" fillId="65" borderId="0" applyNumberFormat="0" applyBorder="0" applyAlignment="0" applyProtection="0">
      <alignment vertical="center"/>
    </xf>
    <xf numFmtId="0" fontId="0" fillId="41" borderId="0" applyNumberFormat="0" applyBorder="0" applyAlignment="0" applyProtection="0">
      <alignment vertical="center"/>
    </xf>
    <xf numFmtId="0" fontId="41" fillId="0" borderId="0">
      <alignment vertical="center"/>
    </xf>
    <xf numFmtId="0" fontId="33" fillId="29" borderId="0" applyNumberFormat="0" applyBorder="0" applyAlignment="0" applyProtection="0">
      <alignment vertical="center"/>
    </xf>
    <xf numFmtId="0" fontId="0" fillId="6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65" fillId="47" borderId="19" applyNumberFormat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0" fillId="54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60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66" fillId="0" borderId="0"/>
    <xf numFmtId="0" fontId="38" fillId="3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12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67" fillId="3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28" fillId="0" borderId="20" applyNumberFormat="0" applyFill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9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3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0" borderId="0"/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41" fillId="0" borderId="0"/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0" fillId="55" borderId="0" applyNumberFormat="0" applyBorder="0" applyAlignment="0" applyProtection="0">
      <alignment vertical="center"/>
    </xf>
    <xf numFmtId="0" fontId="41" fillId="0" borderId="0"/>
    <xf numFmtId="0" fontId="0" fillId="39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5" fillId="6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5" fillId="69" borderId="0" applyNumberFormat="0" applyBorder="0" applyAlignment="0" applyProtection="0">
      <alignment vertical="center"/>
    </xf>
    <xf numFmtId="0" fontId="41" fillId="0" borderId="0">
      <alignment vertical="center"/>
    </xf>
    <xf numFmtId="0" fontId="38" fillId="2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45" fillId="70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17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66" fillId="0" borderId="0"/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21" borderId="0" applyNumberFormat="0" applyBorder="0" applyAlignment="0" applyProtection="0">
      <alignment vertical="center"/>
    </xf>
    <xf numFmtId="0" fontId="41" fillId="0" borderId="0"/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41" fillId="0" borderId="0"/>
    <xf numFmtId="0" fontId="38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45" fillId="67" borderId="0" applyNumberFormat="0" applyBorder="0" applyAlignment="0" applyProtection="0">
      <alignment vertical="center"/>
    </xf>
    <xf numFmtId="0" fontId="45" fillId="7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5" fillId="7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69" fillId="0" borderId="0"/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1" fillId="0" borderId="0"/>
    <xf numFmtId="0" fontId="33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25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3" fillId="0" borderId="24" applyNumberFormat="0" applyFill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52" fillId="0" borderId="23" applyNumberFormat="0" applyFill="0" applyAlignment="0" applyProtection="0">
      <alignment vertical="center"/>
    </xf>
    <xf numFmtId="0" fontId="41" fillId="0" borderId="0"/>
    <xf numFmtId="0" fontId="52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/>
    <xf numFmtId="0" fontId="0" fillId="0" borderId="0">
      <alignment vertical="center"/>
    </xf>
    <xf numFmtId="0" fontId="33" fillId="18" borderId="0" applyNumberFormat="0" applyBorder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50" fillId="0" borderId="0"/>
    <xf numFmtId="0" fontId="33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60" fillId="33" borderId="15" applyNumberFormat="0" applyAlignment="0" applyProtection="0">
      <alignment vertical="center"/>
    </xf>
    <xf numFmtId="0" fontId="41" fillId="0" borderId="0">
      <alignment vertical="center"/>
    </xf>
    <xf numFmtId="0" fontId="33" fillId="43" borderId="0" applyNumberFormat="0" applyBorder="0" applyAlignment="0" applyProtection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41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41" fillId="0" borderId="0"/>
    <xf numFmtId="0" fontId="41" fillId="0" borderId="0">
      <alignment vertical="center"/>
    </xf>
    <xf numFmtId="0" fontId="41" fillId="0" borderId="0">
      <alignment vertical="center"/>
    </xf>
    <xf numFmtId="0" fontId="0" fillId="0" borderId="0">
      <alignment vertical="center"/>
    </xf>
    <xf numFmtId="0" fontId="33" fillId="19" borderId="0" applyNumberFormat="0" applyBorder="0" applyAlignment="0" applyProtection="0">
      <alignment vertical="center"/>
    </xf>
    <xf numFmtId="0" fontId="0" fillId="40" borderId="18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1" fillId="0" borderId="0"/>
    <xf numFmtId="0" fontId="41" fillId="0" borderId="0"/>
    <xf numFmtId="0" fontId="33" fillId="19" borderId="0" applyNumberFormat="0" applyBorder="0" applyAlignment="0" applyProtection="0">
      <alignment vertical="center"/>
    </xf>
    <xf numFmtId="0" fontId="41" fillId="0" borderId="0"/>
    <xf numFmtId="0" fontId="71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66" fillId="0" borderId="0"/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59" fillId="49" borderId="0" applyNumberFormat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2" fillId="0" borderId="0" applyNumberFormat="0" applyFill="0" applyBorder="0" applyAlignment="0" applyProtection="0">
      <alignment vertical="center"/>
    </xf>
    <xf numFmtId="0" fontId="63" fillId="0" borderId="21" applyNumberFormat="0" applyFill="0" applyAlignment="0" applyProtection="0">
      <alignment vertical="center"/>
    </xf>
    <xf numFmtId="0" fontId="45" fillId="5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56" borderId="0" applyNumberFormat="0" applyBorder="0" applyAlignment="0" applyProtection="0">
      <alignment vertical="center"/>
    </xf>
    <xf numFmtId="0" fontId="45" fillId="57" borderId="0" applyNumberFormat="0" applyBorder="0" applyAlignment="0" applyProtection="0">
      <alignment vertical="center"/>
    </xf>
    <xf numFmtId="0" fontId="45" fillId="59" borderId="0" applyNumberFormat="0" applyBorder="0" applyAlignment="0" applyProtection="0">
      <alignment vertical="center"/>
    </xf>
    <xf numFmtId="0" fontId="45" fillId="62" borderId="0" applyNumberFormat="0" applyBorder="0" applyAlignment="0" applyProtection="0">
      <alignment vertical="center"/>
    </xf>
    <xf numFmtId="0" fontId="68" fillId="51" borderId="0" applyNumberFormat="0" applyBorder="0" applyAlignment="0" applyProtection="0">
      <alignment vertical="center"/>
    </xf>
    <xf numFmtId="0" fontId="42" fillId="0" borderId="0"/>
    <xf numFmtId="0" fontId="69" fillId="0" borderId="0" applyNumberFormat="0" applyFill="0" applyBorder="0" applyAlignment="0" applyProtection="0"/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/>
      <protection locked="0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176" fontId="4" fillId="0" borderId="0" xfId="0" applyNumberFormat="1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176" fontId="5" fillId="0" borderId="3" xfId="0" applyNumberFormat="1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/>
    </xf>
    <xf numFmtId="176" fontId="6" fillId="0" borderId="4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7" fillId="0" borderId="0" xfId="0" applyFont="1" applyFill="1" applyAlignment="1">
      <alignment horizontal="center" vertical="center"/>
    </xf>
    <xf numFmtId="178" fontId="7" fillId="0" borderId="0" xfId="0" applyNumberFormat="1" applyFont="1" applyFill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178" fontId="8" fillId="3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14" fontId="8" fillId="4" borderId="1" xfId="0" applyNumberFormat="1" applyFont="1" applyFill="1" applyBorder="1" applyAlignment="1">
      <alignment horizontal="center" vertical="center"/>
    </xf>
    <xf numFmtId="178" fontId="8" fillId="4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178" fontId="10" fillId="0" borderId="1" xfId="0" applyNumberFormat="1" applyFont="1" applyFill="1" applyBorder="1" applyAlignment="1">
      <alignment horizontal="center" vertical="center"/>
    </xf>
    <xf numFmtId="7" fontId="8" fillId="0" borderId="1" xfId="0" applyNumberFormat="1" applyFont="1" applyFill="1" applyBorder="1" applyAlignment="1">
      <alignment horizontal="center" vertical="center"/>
    </xf>
    <xf numFmtId="7" fontId="4" fillId="0" borderId="1" xfId="0" applyNumberFormat="1" applyFont="1" applyFill="1" applyBorder="1" applyAlignment="1">
      <alignment horizontal="center" vertical="center"/>
    </xf>
    <xf numFmtId="7" fontId="4" fillId="4" borderId="1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center" vertical="center"/>
    </xf>
    <xf numFmtId="0" fontId="12" fillId="0" borderId="0" xfId="0" applyFont="1">
      <alignment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/>
    </xf>
    <xf numFmtId="176" fontId="14" fillId="0" borderId="1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center" vertical="center"/>
    </xf>
    <xf numFmtId="176" fontId="14" fillId="0" borderId="1" xfId="0" applyNumberFormat="1" applyFont="1" applyBorder="1" applyAlignment="1">
      <alignment horizontal="left" vertical="center"/>
    </xf>
    <xf numFmtId="176" fontId="14" fillId="0" borderId="5" xfId="0" applyNumberFormat="1" applyFont="1" applyFill="1" applyBorder="1" applyAlignment="1">
      <alignment horizontal="left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/>
    </xf>
    <xf numFmtId="0" fontId="19" fillId="5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left" vertical="center"/>
    </xf>
    <xf numFmtId="176" fontId="1" fillId="0" borderId="1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20" fillId="0" borderId="1" xfId="0" applyFont="1" applyBorder="1" applyAlignment="1">
      <alignment vertical="center"/>
    </xf>
    <xf numFmtId="0" fontId="21" fillId="6" borderId="1" xfId="626" applyFont="1" applyFill="1" applyBorder="1" applyAlignment="1">
      <alignment horizontal="left" vertical="center" wrapText="1"/>
    </xf>
    <xf numFmtId="0" fontId="22" fillId="0" borderId="1" xfId="626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left" vertical="center"/>
    </xf>
    <xf numFmtId="14" fontId="22" fillId="0" borderId="1" xfId="626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/>
    </xf>
    <xf numFmtId="179" fontId="22" fillId="0" borderId="1" xfId="626" applyNumberFormat="1" applyFont="1" applyFill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/>
    </xf>
    <xf numFmtId="14" fontId="23" fillId="0" borderId="1" xfId="0" applyNumberFormat="1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/>
    </xf>
    <xf numFmtId="14" fontId="4" fillId="0" borderId="0" xfId="0" applyNumberFormat="1" applyFont="1" applyFill="1" applyBorder="1" applyAlignment="1">
      <alignment horizontal="left" vertical="center"/>
    </xf>
    <xf numFmtId="0" fontId="20" fillId="0" borderId="2" xfId="0" applyFont="1" applyBorder="1" applyAlignment="1">
      <alignment vertical="center"/>
    </xf>
    <xf numFmtId="0" fontId="19" fillId="0" borderId="0" xfId="0" applyFont="1" applyBorder="1" applyAlignment="1">
      <alignment horizontal="left" vertical="center"/>
    </xf>
    <xf numFmtId="0" fontId="20" fillId="0" borderId="5" xfId="0" applyFont="1" applyBorder="1" applyAlignment="1">
      <alignment horizontal="left" vertical="center"/>
    </xf>
    <xf numFmtId="0" fontId="20" fillId="0" borderId="1" xfId="0" applyFont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/>
    </xf>
    <xf numFmtId="0" fontId="4" fillId="0" borderId="2" xfId="0" applyFont="1" applyFill="1" applyBorder="1" applyAlignment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/>
    </xf>
    <xf numFmtId="49" fontId="2" fillId="0" borderId="1" xfId="0" applyNumberFormat="1" applyFont="1" applyFill="1" applyBorder="1" applyAlignment="1">
      <alignment horizontal="left" vertical="center"/>
    </xf>
    <xf numFmtId="176" fontId="1" fillId="4" borderId="1" xfId="0" applyNumberFormat="1" applyFont="1" applyFill="1" applyBorder="1" applyAlignment="1">
      <alignment horizontal="center" vertical="center"/>
    </xf>
    <xf numFmtId="0" fontId="17" fillId="0" borderId="0" xfId="0" applyFont="1" applyFill="1" applyAlignment="1">
      <alignment vertical="center"/>
    </xf>
    <xf numFmtId="0" fontId="24" fillId="7" borderId="1" xfId="0" applyFont="1" applyFill="1" applyBorder="1" applyAlignment="1">
      <alignment horizontal="left" vertical="center"/>
    </xf>
    <xf numFmtId="0" fontId="17" fillId="0" borderId="6" xfId="0" applyNumberFormat="1" applyFont="1" applyFill="1" applyBorder="1" applyAlignment="1"/>
    <xf numFmtId="0" fontId="25" fillId="7" borderId="1" xfId="0" applyFont="1" applyFill="1" applyBorder="1" applyAlignment="1">
      <alignment horizontal="left" vertical="center"/>
    </xf>
    <xf numFmtId="0" fontId="26" fillId="8" borderId="1" xfId="0" applyFont="1" applyFill="1" applyBorder="1" applyAlignment="1">
      <alignment horizontal="center" vertical="center" wrapText="1"/>
    </xf>
    <xf numFmtId="0" fontId="26" fillId="8" borderId="2" xfId="0" applyFont="1" applyFill="1" applyBorder="1" applyAlignment="1">
      <alignment horizontal="center" vertical="center" wrapText="1"/>
    </xf>
    <xf numFmtId="0" fontId="26" fillId="8" borderId="7" xfId="0" applyFont="1" applyFill="1" applyBorder="1" applyAlignment="1">
      <alignment horizontal="center" vertical="center" wrapText="1"/>
    </xf>
    <xf numFmtId="0" fontId="17" fillId="0" borderId="8" xfId="0" applyNumberFormat="1" applyFont="1" applyFill="1" applyBorder="1" applyAlignment="1"/>
    <xf numFmtId="0" fontId="17" fillId="0" borderId="9" xfId="0" applyNumberFormat="1" applyFont="1" applyFill="1" applyBorder="1" applyAlignment="1"/>
    <xf numFmtId="0" fontId="26" fillId="8" borderId="10" xfId="0" applyFont="1" applyFill="1" applyBorder="1" applyAlignment="1">
      <alignment horizontal="center" vertical="center" wrapText="1"/>
    </xf>
    <xf numFmtId="0" fontId="27" fillId="0" borderId="1" xfId="0" applyFont="1" applyFill="1" applyBorder="1" applyAlignment="1">
      <alignment horizontal="center" vertical="center" wrapText="1"/>
    </xf>
    <xf numFmtId="0" fontId="27" fillId="4" borderId="1" xfId="0" applyFont="1" applyFill="1" applyBorder="1" applyAlignment="1">
      <alignment horizontal="center" vertical="center" wrapText="1"/>
    </xf>
    <xf numFmtId="0" fontId="26" fillId="8" borderId="5" xfId="0" applyFont="1" applyFill="1" applyBorder="1" applyAlignment="1">
      <alignment horizontal="center" vertical="center" wrapText="1"/>
    </xf>
    <xf numFmtId="0" fontId="17" fillId="0" borderId="11" xfId="0" applyNumberFormat="1" applyFont="1" applyFill="1" applyBorder="1" applyAlignment="1"/>
    <xf numFmtId="0" fontId="17" fillId="0" borderId="12" xfId="0" applyNumberFormat="1" applyFont="1" applyFill="1" applyBorder="1" applyAlignment="1"/>
    <xf numFmtId="0" fontId="27" fillId="7" borderId="1" xfId="0" applyFont="1" applyFill="1" applyBorder="1" applyAlignment="1">
      <alignment horizontal="center" vertical="center" wrapText="1"/>
    </xf>
    <xf numFmtId="0" fontId="27" fillId="9" borderId="1" xfId="0" applyFont="1" applyFill="1" applyBorder="1" applyAlignment="1">
      <alignment horizontal="center" vertical="center" wrapText="1"/>
    </xf>
    <xf numFmtId="0" fontId="27" fillId="10" borderId="1" xfId="0" applyFont="1" applyFill="1" applyBorder="1" applyAlignment="1">
      <alignment horizontal="center" vertical="center" wrapText="1"/>
    </xf>
    <xf numFmtId="0" fontId="27" fillId="11" borderId="1" xfId="0" applyFont="1" applyFill="1" applyBorder="1" applyAlignment="1">
      <alignment horizontal="center" vertical="center" wrapText="1"/>
    </xf>
    <xf numFmtId="0" fontId="27" fillId="12" borderId="1" xfId="0" applyFont="1" applyFill="1" applyBorder="1" applyAlignment="1">
      <alignment horizontal="center" vertical="center" wrapText="1"/>
    </xf>
    <xf numFmtId="0" fontId="27" fillId="8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0" fontId="2" fillId="0" borderId="1" xfId="626" applyFont="1" applyFill="1" applyBorder="1" applyAlignment="1">
      <alignment horizontal="left" vertical="center" wrapText="1"/>
    </xf>
    <xf numFmtId="14" fontId="2" fillId="0" borderId="1" xfId="626" applyNumberFormat="1" applyFont="1" applyFill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left" vertical="center"/>
    </xf>
    <xf numFmtId="14" fontId="1" fillId="0" borderId="1" xfId="0" applyNumberFormat="1" applyFont="1" applyFill="1" applyBorder="1" applyAlignment="1">
      <alignment horizontal="left" vertical="center"/>
    </xf>
    <xf numFmtId="0" fontId="19" fillId="0" borderId="0" xfId="0" applyFont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179" fontId="21" fillId="6" borderId="1" xfId="626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14" fontId="2" fillId="0" borderId="1" xfId="0" applyNumberFormat="1" applyFont="1" applyFill="1" applyBorder="1" applyAlignment="1">
      <alignment horizontal="left" vertical="center" wrapText="1"/>
    </xf>
    <xf numFmtId="179" fontId="2" fillId="0" borderId="1" xfId="626" applyNumberFormat="1" applyFont="1" applyFill="1" applyBorder="1" applyAlignment="1">
      <alignment horizontal="left" vertical="center" wrapText="1"/>
    </xf>
    <xf numFmtId="0" fontId="1" fillId="0" borderId="7" xfId="0" applyFont="1" applyFill="1" applyBorder="1" applyAlignment="1">
      <alignment horizontal="left" vertical="center"/>
    </xf>
    <xf numFmtId="0" fontId="1" fillId="0" borderId="13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1" fillId="0" borderId="7" xfId="0" applyFont="1" applyFill="1" applyBorder="1" applyAlignment="1">
      <alignment horizontal="center" vertical="center"/>
    </xf>
    <xf numFmtId="0" fontId="1" fillId="0" borderId="1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13" borderId="1" xfId="0" applyFont="1" applyFill="1" applyBorder="1" applyAlignment="1">
      <alignment horizontal="left" vertical="center"/>
    </xf>
    <xf numFmtId="14" fontId="1" fillId="13" borderId="1" xfId="0" applyNumberFormat="1" applyFont="1" applyFill="1" applyBorder="1" applyAlignment="1">
      <alignment horizontal="left" vertical="center"/>
    </xf>
    <xf numFmtId="0" fontId="1" fillId="0" borderId="1" xfId="0" applyFont="1" applyFill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13" borderId="7" xfId="0" applyFont="1" applyFill="1" applyBorder="1" applyAlignment="1">
      <alignment horizontal="center" vertical="center"/>
    </xf>
    <xf numFmtId="14" fontId="1" fillId="13" borderId="0" xfId="0" applyNumberFormat="1" applyFont="1" applyFill="1" applyAlignment="1">
      <alignment horizontal="left" vertical="center"/>
    </xf>
    <xf numFmtId="0" fontId="1" fillId="13" borderId="13" xfId="0" applyFont="1" applyFill="1" applyBorder="1" applyAlignment="1">
      <alignment horizontal="center" vertical="center"/>
    </xf>
    <xf numFmtId="0" fontId="1" fillId="13" borderId="4" xfId="0" applyFont="1" applyFill="1" applyBorder="1" applyAlignment="1">
      <alignment horizontal="center" vertical="center"/>
    </xf>
    <xf numFmtId="0" fontId="2" fillId="13" borderId="1" xfId="626" applyFont="1" applyFill="1" applyBorder="1" applyAlignment="1">
      <alignment horizontal="left" vertical="center" wrapText="1"/>
    </xf>
    <xf numFmtId="0" fontId="0" fillId="0" borderId="0" xfId="0" applyBorder="1" applyAlignment="1">
      <alignment horizontal="left" vertical="center"/>
    </xf>
    <xf numFmtId="0" fontId="28" fillId="0" borderId="0" xfId="0" applyFont="1">
      <alignment vertical="center"/>
    </xf>
    <xf numFmtId="0" fontId="0" fillId="0" borderId="0" xfId="0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29" fillId="14" borderId="1" xfId="0" applyFont="1" applyFill="1" applyBorder="1" applyAlignment="1">
      <alignment horizontal="left" vertical="center" wrapText="1"/>
    </xf>
    <xf numFmtId="0" fontId="29" fillId="14" borderId="1" xfId="0" applyFont="1" applyFill="1" applyBorder="1" applyAlignment="1">
      <alignment horizontal="left" vertical="center"/>
    </xf>
    <xf numFmtId="49" fontId="29" fillId="14" borderId="1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>
      <alignment horizontal="left" vertical="center"/>
    </xf>
    <xf numFmtId="49" fontId="29" fillId="0" borderId="1" xfId="0" applyNumberFormat="1" applyFont="1" applyFill="1" applyBorder="1" applyAlignment="1">
      <alignment horizontal="left" vertical="center"/>
    </xf>
    <xf numFmtId="14" fontId="29" fillId="0" borderId="1" xfId="0" applyNumberFormat="1" applyFont="1" applyFill="1" applyBorder="1" applyAlignment="1">
      <alignment horizontal="left" vertical="center" wrapText="1"/>
    </xf>
    <xf numFmtId="14" fontId="29" fillId="4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/>
    </xf>
    <xf numFmtId="49" fontId="30" fillId="0" borderId="1" xfId="0" applyNumberFormat="1" applyFont="1" applyFill="1" applyBorder="1" applyAlignment="1">
      <alignment horizontal="left" vertical="center"/>
    </xf>
    <xf numFmtId="0" fontId="30" fillId="4" borderId="1" xfId="0" applyFont="1" applyFill="1" applyBorder="1" applyAlignment="1">
      <alignment horizontal="left" vertical="center"/>
    </xf>
    <xf numFmtId="14" fontId="30" fillId="0" borderId="1" xfId="0" applyNumberFormat="1" applyFont="1" applyFill="1" applyBorder="1" applyAlignment="1">
      <alignment horizontal="left" vertical="center" wrapText="1"/>
    </xf>
    <xf numFmtId="0" fontId="29" fillId="13" borderId="1" xfId="0" applyFont="1" applyFill="1" applyBorder="1" applyAlignment="1">
      <alignment horizontal="left" vertical="center"/>
    </xf>
    <xf numFmtId="49" fontId="18" fillId="15" borderId="1" xfId="0" applyNumberFormat="1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176" fontId="29" fillId="14" borderId="1" xfId="0" applyNumberFormat="1" applyFont="1" applyFill="1" applyBorder="1" applyAlignment="1">
      <alignment horizontal="left" vertical="center" wrapText="1"/>
    </xf>
    <xf numFmtId="176" fontId="29" fillId="0" borderId="1" xfId="656" applyNumberFormat="1" applyFont="1" applyFill="1" applyBorder="1" applyAlignment="1">
      <alignment horizontal="left" vertical="center" wrapText="1"/>
    </xf>
    <xf numFmtId="176" fontId="29" fillId="0" borderId="1" xfId="0" applyNumberFormat="1" applyFont="1" applyFill="1" applyBorder="1" applyAlignment="1">
      <alignment horizontal="left" vertical="center"/>
    </xf>
    <xf numFmtId="14" fontId="29" fillId="16" borderId="1" xfId="0" applyNumberFormat="1" applyFont="1" applyFill="1" applyBorder="1" applyAlignment="1">
      <alignment horizontal="left" vertical="center" wrapText="1"/>
    </xf>
    <xf numFmtId="176" fontId="29" fillId="0" borderId="1" xfId="0" applyNumberFormat="1" applyFont="1" applyBorder="1" applyAlignment="1">
      <alignment horizontal="left" vertical="center"/>
    </xf>
    <xf numFmtId="0" fontId="32" fillId="0" borderId="1" xfId="0" applyFont="1" applyFill="1" applyBorder="1" applyAlignment="1">
      <alignment horizontal="left" vertical="center"/>
    </xf>
    <xf numFmtId="0" fontId="32" fillId="0" borderId="1" xfId="0" applyFont="1" applyBorder="1" applyAlignment="1">
      <alignment horizontal="left" vertical="center"/>
    </xf>
    <xf numFmtId="176" fontId="29" fillId="0" borderId="5" xfId="0" applyNumberFormat="1" applyFont="1" applyFill="1" applyBorder="1" applyAlignment="1">
      <alignment horizontal="left" vertical="center"/>
    </xf>
    <xf numFmtId="176" fontId="29" fillId="0" borderId="5" xfId="656" applyNumberFormat="1" applyFont="1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176" fontId="31" fillId="0" borderId="1" xfId="0" applyNumberFormat="1" applyFont="1" applyBorder="1" applyAlignment="1">
      <alignment horizontal="left" vertical="center"/>
    </xf>
    <xf numFmtId="0" fontId="29" fillId="0" borderId="1" xfId="314" applyFont="1" applyFill="1" applyBorder="1" applyAlignment="1">
      <alignment horizontal="left" vertical="center"/>
    </xf>
    <xf numFmtId="176" fontId="29" fillId="4" borderId="1" xfId="0" applyNumberFormat="1" applyFont="1" applyFill="1" applyBorder="1" applyAlignment="1">
      <alignment horizontal="left" vertical="center"/>
    </xf>
    <xf numFmtId="176" fontId="30" fillId="0" borderId="1" xfId="0" applyNumberFormat="1" applyFont="1" applyFill="1" applyBorder="1" applyAlignment="1">
      <alignment horizontal="left" vertical="center"/>
    </xf>
    <xf numFmtId="176" fontId="31" fillId="0" borderId="1" xfId="0" applyNumberFormat="1" applyFont="1" applyFill="1" applyBorder="1" applyAlignment="1">
      <alignment horizontal="left" vertical="center"/>
    </xf>
    <xf numFmtId="0" fontId="32" fillId="4" borderId="1" xfId="0" applyFont="1" applyFill="1" applyBorder="1" applyAlignment="1">
      <alignment horizontal="left" vertical="center"/>
    </xf>
    <xf numFmtId="176" fontId="29" fillId="14" borderId="1" xfId="0" applyNumberFormat="1" applyFont="1" applyFill="1" applyBorder="1" applyAlignment="1">
      <alignment horizontal="left" vertical="center"/>
    </xf>
    <xf numFmtId="7" fontId="29" fillId="14" borderId="1" xfId="0" applyNumberFormat="1" applyFont="1" applyFill="1" applyBorder="1" applyAlignment="1">
      <alignment horizontal="left" vertical="center"/>
    </xf>
    <xf numFmtId="7" fontId="29" fillId="0" borderId="1" xfId="0" applyNumberFormat="1" applyFont="1" applyFill="1" applyBorder="1" applyAlignment="1">
      <alignment horizontal="left" vertical="center"/>
    </xf>
    <xf numFmtId="176" fontId="29" fillId="16" borderId="1" xfId="656" applyNumberFormat="1" applyFont="1" applyFill="1" applyBorder="1" applyAlignment="1">
      <alignment horizontal="left" vertical="center" wrapText="1"/>
    </xf>
    <xf numFmtId="0" fontId="32" fillId="16" borderId="1" xfId="0" applyFont="1" applyFill="1" applyBorder="1" applyAlignment="1">
      <alignment horizontal="left" vertical="center"/>
    </xf>
    <xf numFmtId="7" fontId="30" fillId="0" borderId="1" xfId="0" applyNumberFormat="1" applyFont="1" applyFill="1" applyBorder="1" applyAlignment="1">
      <alignment horizontal="left" vertical="center"/>
    </xf>
    <xf numFmtId="0" fontId="0" fillId="16" borderId="1" xfId="0" applyFill="1" applyBorder="1" applyAlignment="1">
      <alignment horizontal="left" vertical="center"/>
    </xf>
    <xf numFmtId="7" fontId="29" fillId="2" borderId="1" xfId="0" applyNumberFormat="1" applyFont="1" applyFill="1" applyBorder="1" applyAlignment="1">
      <alignment horizontal="left" vertical="center"/>
    </xf>
    <xf numFmtId="7" fontId="29" fillId="0" borderId="7" xfId="0" applyNumberFormat="1" applyFont="1" applyFill="1" applyBorder="1" applyAlignment="1">
      <alignment horizontal="left" vertical="center"/>
    </xf>
    <xf numFmtId="0" fontId="29" fillId="0" borderId="1" xfId="0" applyFont="1" applyFill="1" applyBorder="1" applyAlignment="1" quotePrefix="1">
      <alignment horizontal="left" vertical="center"/>
    </xf>
    <xf numFmtId="49" fontId="29" fillId="0" borderId="1" xfId="0" applyNumberFormat="1" applyFont="1" applyFill="1" applyBorder="1" applyAlignment="1" quotePrefix="1">
      <alignment horizontal="left" vertical="center"/>
    </xf>
    <xf numFmtId="0" fontId="30" fillId="0" borderId="1" xfId="0" applyFont="1" applyFill="1" applyBorder="1" applyAlignment="1" quotePrefix="1">
      <alignment horizontal="left" vertical="center"/>
    </xf>
    <xf numFmtId="0" fontId="4" fillId="0" borderId="1" xfId="0" applyFont="1" applyFill="1" applyBorder="1" applyAlignment="1" quotePrefix="1">
      <alignment horizontal="center" vertical="center"/>
    </xf>
    <xf numFmtId="0" fontId="4" fillId="2" borderId="1" xfId="0" applyFont="1" applyFill="1" applyBorder="1" applyAlignment="1" quotePrefix="1">
      <alignment horizontal="center" vertical="center"/>
    </xf>
  </cellXfs>
  <cellStyles count="755">
    <cellStyle name="常规" xfId="0" builtinId="0"/>
    <cellStyle name="60% - 着色 3 3 4" xfId="1"/>
    <cellStyle name="60% - 着色 3 3 2 2" xfId="2"/>
    <cellStyle name="_北京市社会保险费补缴明细表（表四）" xfId="3"/>
    <cellStyle name="着色 3 2 2 3" xfId="4"/>
    <cellStyle name="货币[0]" xfId="5" builtinId="7"/>
    <cellStyle name="货币" xfId="6" builtinId="4"/>
    <cellStyle name="60% - 着色 2" xfId="7"/>
    <cellStyle name="60% - 着色 1 4 2 3" xfId="8"/>
    <cellStyle name="40% - 着色 4 4 2 2" xfId="9"/>
    <cellStyle name="输入" xfId="10" builtinId="20"/>
    <cellStyle name="60% - 着色 5 5" xfId="11"/>
    <cellStyle name="着色 4 3 3" xfId="12"/>
    <cellStyle name="20% - 强调文字颜色 1 2" xfId="13"/>
    <cellStyle name="着色 3 5 2" xfId="14"/>
    <cellStyle name="20% - 强调文字颜色 3" xfId="15" builtinId="38"/>
    <cellStyle name="40% - 着色 4 5 3" xfId="16"/>
    <cellStyle name="千位分隔[0]" xfId="17" builtinId="6"/>
    <cellStyle name="60% - 着色 4 4 4" xfId="18"/>
    <cellStyle name="差" xfId="19" builtinId="27"/>
    <cellStyle name="40% - 强调文字颜色 3" xfId="20" builtinId="39"/>
    <cellStyle name="计算 2" xfId="21"/>
    <cellStyle name="20% - 着色 1 3 4" xfId="22"/>
    <cellStyle name="千位分隔" xfId="23" builtinId="3"/>
    <cellStyle name="常规 7 3" xfId="24"/>
    <cellStyle name="40% - 着色 3 5" xfId="25"/>
    <cellStyle name="40% - 着色 1 3 4" xfId="26"/>
    <cellStyle name="60% - 强调文字颜色 3" xfId="27" builtinId="40"/>
    <cellStyle name="20% - 着色 2 4 2 2" xfId="28"/>
    <cellStyle name="超链接" xfId="29" builtinId="8"/>
    <cellStyle name="百分比" xfId="30" builtinId="5"/>
    <cellStyle name="已访问的超链接" xfId="31" builtinId="9"/>
    <cellStyle name="20% - 着色 3 4 2" xfId="32"/>
    <cellStyle name="40% - 着色 1 6" xfId="33"/>
    <cellStyle name="40% - 着色 3 4 3" xfId="34"/>
    <cellStyle name="注释" xfId="35" builtinId="10"/>
    <cellStyle name="常规 6" xfId="36"/>
    <cellStyle name="40% - 着色 1 3 3" xfId="37"/>
    <cellStyle name="40% - 着色 3 4" xfId="38"/>
    <cellStyle name="60% - 强调文字颜色 2" xfId="39" builtinId="36"/>
    <cellStyle name="常规 12 2 2" xfId="40"/>
    <cellStyle name="标题 4" xfId="41" builtinId="19"/>
    <cellStyle name="警告文本" xfId="42" builtinId="11"/>
    <cellStyle name="常规 6 5" xfId="43"/>
    <cellStyle name="常规 4 4 3" xfId="44"/>
    <cellStyle name="标题" xfId="45" builtinId="15"/>
    <cellStyle name="40% - 着色 3 4 2 2" xfId="46"/>
    <cellStyle name="40% - 着色 4 7" xfId="47"/>
    <cellStyle name="40% - 着色 6 2 3" xfId="48"/>
    <cellStyle name="解释性文本" xfId="49" builtinId="53"/>
    <cellStyle name="60% - 着色 3 7" xfId="50"/>
    <cellStyle name="标题 1" xfId="51" builtinId="16"/>
    <cellStyle name="0,0_x000d__x000a_NA_x000d__x000a_" xfId="52"/>
    <cellStyle name="常规 5 2 2" xfId="53"/>
    <cellStyle name="标题 2" xfId="54" builtinId="17"/>
    <cellStyle name="40% - 着色 1 3 2" xfId="55"/>
    <cellStyle name="40% - 着色 3 3" xfId="56"/>
    <cellStyle name="60% - 强调文字颜色 1" xfId="57" builtinId="32"/>
    <cellStyle name="标题 3" xfId="58" builtinId="18"/>
    <cellStyle name="40% - 着色 3 6" xfId="59"/>
    <cellStyle name="60% - 强调文字颜色 4" xfId="60" builtinId="44"/>
    <cellStyle name="20% - 着色 5 2 4" xfId="61"/>
    <cellStyle name="着色 1 2 4" xfId="62"/>
    <cellStyle name="输出" xfId="63" builtinId="21"/>
    <cellStyle name="40% - 着色 3 2 2 2" xfId="64"/>
    <cellStyle name="计算" xfId="65" builtinId="22"/>
    <cellStyle name="60% - 着色 4 2 4" xfId="66"/>
    <cellStyle name="检查单元格" xfId="67" builtinId="23"/>
    <cellStyle name="20% - 着色 1 2" xfId="68"/>
    <cellStyle name="40% - 强调文字颜色 4 2" xfId="69"/>
    <cellStyle name="20% - 强调文字颜色 6" xfId="70" builtinId="50"/>
    <cellStyle name="常规 8 3" xfId="71"/>
    <cellStyle name="强调文字颜色 2" xfId="72" builtinId="33"/>
    <cellStyle name="链接单元格" xfId="73" builtinId="24"/>
    <cellStyle name="20% - 着色 2 7" xfId="74"/>
    <cellStyle name="常规 6 2 3" xfId="75"/>
    <cellStyle name="40% - 着色 5 2" xfId="76"/>
    <cellStyle name="汇总" xfId="77" builtinId="25"/>
    <cellStyle name="20% - 着色 3 5" xfId="78"/>
    <cellStyle name="60% - 着色 3 4 4" xfId="79"/>
    <cellStyle name="好" xfId="80" builtinId="26"/>
    <cellStyle name="适中" xfId="81" builtinId="28"/>
    <cellStyle name="60% - 着色 5 2 2 3" xfId="82"/>
    <cellStyle name="20% - 强调文字颜色 5" xfId="83" builtinId="46"/>
    <cellStyle name="常规 8 2" xfId="84"/>
    <cellStyle name="强调文字颜色 1" xfId="85" builtinId="29"/>
    <cellStyle name="常规 2 2 2 4" xfId="86"/>
    <cellStyle name="40% - 着色 5 2 3" xfId="87"/>
    <cellStyle name="20% - 强调文字颜色 1" xfId="88" builtinId="30"/>
    <cellStyle name="20% - 着色 1 3 2" xfId="89"/>
    <cellStyle name="60% - 着色 5 2 3" xfId="90"/>
    <cellStyle name="40% - 强调文字颜色 1" xfId="91" builtinId="31"/>
    <cellStyle name="40% - 着色 5 2 4" xfId="92"/>
    <cellStyle name="输出 2" xfId="93"/>
    <cellStyle name="20% - 强调文字颜色 2" xfId="94" builtinId="34"/>
    <cellStyle name="20% - 着色 1 3 3" xfId="95"/>
    <cellStyle name="60% - 着色 5 2 4" xfId="96"/>
    <cellStyle name="40% - 强调文字颜色 2" xfId="97" builtinId="35"/>
    <cellStyle name="强调文字颜色 3" xfId="98" builtinId="37"/>
    <cellStyle name="强调文字颜色 4" xfId="99" builtinId="41"/>
    <cellStyle name="60% - 着色 5 2 2 2" xfId="100"/>
    <cellStyle name="20% - 强调文字颜色 4" xfId="101" builtinId="42"/>
    <cellStyle name="着色 3 5 3" xfId="102"/>
    <cellStyle name="40% - 强调文字颜色 4" xfId="103" builtinId="43"/>
    <cellStyle name="强调文字颜色 5" xfId="104" builtinId="45"/>
    <cellStyle name="40% - 强调文字颜色 5" xfId="105" builtinId="47"/>
    <cellStyle name="40% - 着色 3 7" xfId="106"/>
    <cellStyle name="60% - 强调文字颜色 5" xfId="107" builtinId="48"/>
    <cellStyle name="60% - 着色 6 2" xfId="108"/>
    <cellStyle name="强调文字颜色 6" xfId="109" builtinId="49"/>
    <cellStyle name="40% - 强调文字颜色 6" xfId="110" builtinId="51"/>
    <cellStyle name="着色 5 2" xfId="111"/>
    <cellStyle name="60% - 强调文字颜色 6" xfId="112" builtinId="52"/>
    <cellStyle name="60% - 着色 6 3" xfId="113"/>
    <cellStyle name="?鹎%U龡&amp;H?_x0008_e_x0005_9_x0006__x0007__x0001__x0001_" xfId="114"/>
    <cellStyle name="20% - 着色 1 2 2 2" xfId="115"/>
    <cellStyle name="?鹎%U龡&amp;H?_x0008_e_x0005_9_x0006__x0007__x0001__x0001_ 2 2" xfId="116"/>
    <cellStyle name="60% - 着色 2 4 3" xfId="117"/>
    <cellStyle name="?鹎%U龡&amp;H?_x0008_e_x0005_9_x0006__x0007__x0001__x0001_ 2" xfId="118"/>
    <cellStyle name="常规 9 4" xfId="119"/>
    <cellStyle name="?鹎%U龡&amp;H?_x0008_e_x0005_9_x0006__x0007__x0001__x0001_ 3" xfId="120"/>
    <cellStyle name="常规 9 5" xfId="121"/>
    <cellStyle name="0,0_x000d__x000a_NA_x000d__x000a_ 2" xfId="122"/>
    <cellStyle name="标题 2 2" xfId="123"/>
    <cellStyle name="20% - 强调文字颜色 2 2" xfId="124"/>
    <cellStyle name="20% - 强调文字颜色 3 2" xfId="125"/>
    <cellStyle name="20% - 强调文字颜色 4 2" xfId="126"/>
    <cellStyle name="20% - 强调文字颜色 5 2" xfId="127"/>
    <cellStyle name="常规 8 2 2" xfId="128"/>
    <cellStyle name="60% - 着色 1 2 3" xfId="129"/>
    <cellStyle name="20% - 强调文字颜色 6 2" xfId="130"/>
    <cellStyle name="60% - 着色 1 3 3" xfId="131"/>
    <cellStyle name="20% - 着色 1 2 2" xfId="132"/>
    <cellStyle name="检查单元格 2" xfId="133"/>
    <cellStyle name="20% - 着色 1 2 2 3" xfId="134"/>
    <cellStyle name="20% - 着色 1 2 3" xfId="135"/>
    <cellStyle name="20% - 着色 1 2 4" xfId="136"/>
    <cellStyle name="20% - 着色 1 3" xfId="137"/>
    <cellStyle name="20% - 着色 1 3 2 2" xfId="138"/>
    <cellStyle name="40% - 强调文字颜色 1 2" xfId="139"/>
    <cellStyle name="20% - 着色 1 3 2 3" xfId="140"/>
    <cellStyle name="20% - 着色 1 4" xfId="141"/>
    <cellStyle name="20% - 着色 1 4 2" xfId="142"/>
    <cellStyle name="60% - 着色 5 3 3" xfId="143"/>
    <cellStyle name="20% - 着色 1 4 2 2" xfId="144"/>
    <cellStyle name="20% - 着色 1 4 2 3" xfId="145"/>
    <cellStyle name="20% - 着色 1 4 3" xfId="146"/>
    <cellStyle name="60% - 着色 5 3 4" xfId="147"/>
    <cellStyle name="20% - 着色 1 4 4" xfId="148"/>
    <cellStyle name="20% - 着色 1 5" xfId="149"/>
    <cellStyle name="20% - 着色 1 5 2" xfId="150"/>
    <cellStyle name="着色 4 3 2 3" xfId="151"/>
    <cellStyle name="60% - 着色 5 4 3" xfId="152"/>
    <cellStyle name="20% - 着色 1 5 3" xfId="153"/>
    <cellStyle name="60% - 着色 5 4 4" xfId="154"/>
    <cellStyle name="20% - 着色 1 6" xfId="155"/>
    <cellStyle name="20% - 着色 1 7" xfId="156"/>
    <cellStyle name="40% - 着色 4 2" xfId="157"/>
    <cellStyle name="20% - 着色 2 2" xfId="158"/>
    <cellStyle name="40% - 强调文字颜色 5 2" xfId="159"/>
    <cellStyle name="20% - 着色 2 2 2" xfId="160"/>
    <cellStyle name="20% - 着色 2 2 2 2" xfId="161"/>
    <cellStyle name="常规 15" xfId="162"/>
    <cellStyle name="着色 5 3 4" xfId="163"/>
    <cellStyle name="20% - 着色 4 4" xfId="164"/>
    <cellStyle name="20% - 着色 2 2 2 3" xfId="165"/>
    <cellStyle name="常规 21" xfId="166"/>
    <cellStyle name="20% - 着色 4 5" xfId="167"/>
    <cellStyle name="20% - 着色 2 2 3" xfId="168"/>
    <cellStyle name="20% - 着色 2 2 4" xfId="169"/>
    <cellStyle name="20% - 着色 2 3" xfId="170"/>
    <cellStyle name="20% - 着色 2 3 2" xfId="171"/>
    <cellStyle name="60% - 着色 6 2 3" xfId="172"/>
    <cellStyle name="20% - 着色 2 3 2 2" xfId="173"/>
    <cellStyle name="着色 6 3 4" xfId="174"/>
    <cellStyle name="20% - 着色 2 3 2 3" xfId="175"/>
    <cellStyle name="20% - 着色 2 3 3" xfId="176"/>
    <cellStyle name="60% - 着色 6 2 4" xfId="177"/>
    <cellStyle name="20% - 着色 2 3 4" xfId="178"/>
    <cellStyle name="20% - 着色 2 4" xfId="179"/>
    <cellStyle name="20% - 着色 2 4 2" xfId="180"/>
    <cellStyle name="60% - 着色 6 3 3" xfId="181"/>
    <cellStyle name="20% - 着色 2 4 2 3" xfId="182"/>
    <cellStyle name="60% - 着色 1 4 2" xfId="183"/>
    <cellStyle name="20% - 着色 2 4 3" xfId="184"/>
    <cellStyle name="60% - 着色 6 3 4" xfId="185"/>
    <cellStyle name="20% - 着色 2 4 4" xfId="186"/>
    <cellStyle name="20% - 着色 2 5" xfId="187"/>
    <cellStyle name="20% - 着色 2 5 2" xfId="188"/>
    <cellStyle name="着色 4 4 2 3" xfId="189"/>
    <cellStyle name="60% - 着色 6 4 3" xfId="190"/>
    <cellStyle name="20% - 着色 2 5 3" xfId="191"/>
    <cellStyle name="40% - 着色 2 2 2 2" xfId="192"/>
    <cellStyle name="60% - 着色 6 4 4" xfId="193"/>
    <cellStyle name="20% - 着色 2 6" xfId="194"/>
    <cellStyle name="20% - 着色 3 2" xfId="195"/>
    <cellStyle name="40% - 强调文字颜色 6 2" xfId="196"/>
    <cellStyle name="着色 5 2 2" xfId="197"/>
    <cellStyle name="20% - 着色 3 2 2" xfId="198"/>
    <cellStyle name="40% - 着色 6 2 2 3" xfId="199"/>
    <cellStyle name="着色 5 2 2 2" xfId="200"/>
    <cellStyle name="20% - 着色 3 2 2 2" xfId="201"/>
    <cellStyle name="20% - 着色 3 2 2 3" xfId="202"/>
    <cellStyle name="20% - 着色 3 2 3" xfId="203"/>
    <cellStyle name="60% - 着色 2 2" xfId="204"/>
    <cellStyle name="20% - 着色 3 2 4" xfId="205"/>
    <cellStyle name="60% - 着色 2 3" xfId="206"/>
    <cellStyle name="20% - 着色 3 2 5" xfId="207"/>
    <cellStyle name="60% - 着色 2 4" xfId="208"/>
    <cellStyle name="20% - 着色 3 3" xfId="209"/>
    <cellStyle name="20% - 着色 3 3 2" xfId="210"/>
    <cellStyle name="20% - 着色 3 3 2 2" xfId="211"/>
    <cellStyle name="20% - 着色 3 3 2 3" xfId="212"/>
    <cellStyle name="20% - 着色 3 3 3" xfId="213"/>
    <cellStyle name="60% - 着色 3 2" xfId="214"/>
    <cellStyle name="60% - 着色 3 3" xfId="215"/>
    <cellStyle name="20% - 着色 3 3 4" xfId="216"/>
    <cellStyle name="差 2" xfId="217"/>
    <cellStyle name="20% - 着色 3 4" xfId="218"/>
    <cellStyle name="20% - 着色 3 4 2 2" xfId="219"/>
    <cellStyle name="40% - 着色 6 3" xfId="220"/>
    <cellStyle name="20% - 着色 3 4 2 3" xfId="221"/>
    <cellStyle name="40% - 着色 6 4" xfId="222"/>
    <cellStyle name="20% - 着色 3 4 3" xfId="223"/>
    <cellStyle name="60% - 着色 4 2" xfId="224"/>
    <cellStyle name="40% - 着色 1 7" xfId="225"/>
    <cellStyle name="20% - 着色 3 4 4" xfId="226"/>
    <cellStyle name="60% - 着色 4 3" xfId="227"/>
    <cellStyle name="20% - 着色 3 5 2" xfId="228"/>
    <cellStyle name="汇总 2" xfId="229"/>
    <cellStyle name="40% - 着色 2 6" xfId="230"/>
    <cellStyle name="20% - 着色 3 5 3" xfId="231"/>
    <cellStyle name="40% - 着色 2 3 2 2" xfId="232"/>
    <cellStyle name="60% - 着色 5 2" xfId="233"/>
    <cellStyle name="40% - 着色 2 7" xfId="234"/>
    <cellStyle name="20% - 着色 3 6" xfId="235"/>
    <cellStyle name="20% - 着色 3 7" xfId="236"/>
    <cellStyle name="40% - 着色 6 2" xfId="237"/>
    <cellStyle name="20% - 着色 4 2" xfId="238"/>
    <cellStyle name="着色 5 3 2" xfId="239"/>
    <cellStyle name="20% - 着色 5 4 2 3" xfId="240"/>
    <cellStyle name="常规 13" xfId="241"/>
    <cellStyle name="着色 1 4 2 3" xfId="242"/>
    <cellStyle name="20% - 着色 4 2 2" xfId="243"/>
    <cellStyle name="40% - 着色 6 3 2 3" xfId="244"/>
    <cellStyle name="常规 13 2" xfId="245"/>
    <cellStyle name="着色 5 3 2 2" xfId="246"/>
    <cellStyle name="40% - 着色 1 2 2 3" xfId="247"/>
    <cellStyle name="20% - 着色 4 2 2 2" xfId="248"/>
    <cellStyle name="40% - 着色 2 3 3" xfId="249"/>
    <cellStyle name="20% - 着色 4 2 2 3" xfId="250"/>
    <cellStyle name="40% - 着色 2 3 4" xfId="251"/>
    <cellStyle name="20% - 着色 4 2 3" xfId="252"/>
    <cellStyle name="20% - 着色 4 2 4" xfId="253"/>
    <cellStyle name="20% - 着色 4 3" xfId="254"/>
    <cellStyle name="20% - 着色 4 3 2" xfId="255"/>
    <cellStyle name="40% - 着色 1 3 2 3" xfId="256"/>
    <cellStyle name="20% - 着色 4 3 2 2" xfId="257"/>
    <cellStyle name="40% - 着色 3 3 3" xfId="258"/>
    <cellStyle name="20% - 着色 4 3 2 3" xfId="259"/>
    <cellStyle name="40% - 着色 3 3 4" xfId="260"/>
    <cellStyle name="20% - 着色 4 3 3" xfId="261"/>
    <cellStyle name="20% - 着色 4 3 4" xfId="262"/>
    <cellStyle name="20% - 着色 4 4 2" xfId="263"/>
    <cellStyle name="40% - 着色 1 4 2 3" xfId="264"/>
    <cellStyle name="20% - 着色 4 4 2 2" xfId="265"/>
    <cellStyle name="40% - 着色 4 3 3" xfId="266"/>
    <cellStyle name="20% - 着色 4 4 2 3" xfId="267"/>
    <cellStyle name="40% - 着色 4 3 4" xfId="268"/>
    <cellStyle name="20% - 着色 4 4 3" xfId="269"/>
    <cellStyle name="20% - 着色 4 4 4" xfId="270"/>
    <cellStyle name="20% - 着色 4 5 2" xfId="271"/>
    <cellStyle name="常规 10" xfId="272"/>
    <cellStyle name="20% - 着色 4 5 3" xfId="273"/>
    <cellStyle name="40% - 着色 2 4 2 2" xfId="274"/>
    <cellStyle name="常规 11" xfId="275"/>
    <cellStyle name="20% - 着色 4 6" xfId="276"/>
    <cellStyle name="20% - 着色 4 7" xfId="277"/>
    <cellStyle name="20% - 着色 5 2" xfId="278"/>
    <cellStyle name="着色 1 2" xfId="279"/>
    <cellStyle name="20% - 着色 5 2 2" xfId="280"/>
    <cellStyle name="着色 1 2 2" xfId="281"/>
    <cellStyle name="40% - 着色 6 4 2 3" xfId="282"/>
    <cellStyle name="着色 5 4 2 2" xfId="283"/>
    <cellStyle name="20% - 着色 5 2 2 2" xfId="284"/>
    <cellStyle name="40% - 着色 2 2 2 3" xfId="285"/>
    <cellStyle name="着色 1 2 2 2" xfId="286"/>
    <cellStyle name="着色 3 3 2" xfId="287"/>
    <cellStyle name="20% - 着色 5 2 2 3" xfId="288"/>
    <cellStyle name="着色 1 2 2 3" xfId="289"/>
    <cellStyle name="20% - 着色 5 2 3" xfId="290"/>
    <cellStyle name="着色 1 2 3" xfId="291"/>
    <cellStyle name="20% - 着色 5 3" xfId="292"/>
    <cellStyle name="着色 1 3" xfId="293"/>
    <cellStyle name="20% - 着色 5 3 2" xfId="294"/>
    <cellStyle name="着色 1 3 2" xfId="295"/>
    <cellStyle name="40% - 着色 2 3 2 3" xfId="296"/>
    <cellStyle name="20% - 着色 5 3 2 2" xfId="297"/>
    <cellStyle name="60% - 着色 5 3" xfId="298"/>
    <cellStyle name="着色 1 3 2 2" xfId="299"/>
    <cellStyle name="着色 4 3 2" xfId="300"/>
    <cellStyle name="20% - 着色 5 3 2 3" xfId="301"/>
    <cellStyle name="60% - 着色 5 4" xfId="302"/>
    <cellStyle name="着色 1 3 2 3" xfId="303"/>
    <cellStyle name="20% - 着色 5 3 3" xfId="304"/>
    <cellStyle name="着色 1 3 3" xfId="305"/>
    <cellStyle name="20% - 着色 5 3 4" xfId="306"/>
    <cellStyle name="着色 1 3 4" xfId="307"/>
    <cellStyle name="20% - 着色 5 4" xfId="308"/>
    <cellStyle name="着色 1 4" xfId="309"/>
    <cellStyle name="20% - 着色 5 4 2" xfId="310"/>
    <cellStyle name="着色 1 4 2" xfId="311"/>
    <cellStyle name="20% - 着色 5 4 2 2" xfId="312"/>
    <cellStyle name="40% - 着色 2 4 2 3" xfId="313"/>
    <cellStyle name="常规 12" xfId="314"/>
    <cellStyle name="着色 1 4 2 2" xfId="315"/>
    <cellStyle name="20% - 着色 5 4 3" xfId="316"/>
    <cellStyle name="着色 1 4 3" xfId="317"/>
    <cellStyle name="20% - 着色 5 4 4" xfId="318"/>
    <cellStyle name="着色 1 4 4" xfId="319"/>
    <cellStyle name="20% - 着色 5 5" xfId="320"/>
    <cellStyle name="着色 1 5" xfId="321"/>
    <cellStyle name="20% - 着色 5 5 2" xfId="322"/>
    <cellStyle name="着色 1 5 2" xfId="323"/>
    <cellStyle name="20% - 着色 5 5 3" xfId="324"/>
    <cellStyle name="着色 1 5 3" xfId="325"/>
    <cellStyle name="20% - 着色 5 6" xfId="326"/>
    <cellStyle name="着色 1 6" xfId="327"/>
    <cellStyle name="20% - 着色 5 7" xfId="328"/>
    <cellStyle name="着色 1 7" xfId="329"/>
    <cellStyle name="20% - 着色 6 2" xfId="330"/>
    <cellStyle name="着色 2 2" xfId="331"/>
    <cellStyle name="20% - 着色 6 2 2" xfId="332"/>
    <cellStyle name="着色 2 2 2" xfId="333"/>
    <cellStyle name="20% - 着色 6 2 2 2" xfId="334"/>
    <cellStyle name="40% - 着色 3 2 2 3" xfId="335"/>
    <cellStyle name="着色 2 2 2 2" xfId="336"/>
    <cellStyle name="20% - 着色 6 2 2 3" xfId="337"/>
    <cellStyle name="着色 2 2 2 3" xfId="338"/>
    <cellStyle name="20% - 着色 6 2 3" xfId="339"/>
    <cellStyle name="着色 2 2 3" xfId="340"/>
    <cellStyle name="20% - 着色 6 2 4" xfId="341"/>
    <cellStyle name="着色 2 2 4" xfId="342"/>
    <cellStyle name="40% - 着色 3 3 2 2" xfId="343"/>
    <cellStyle name="着色 6 2" xfId="344"/>
    <cellStyle name="20% - 着色 6 3" xfId="345"/>
    <cellStyle name="60% - 着色 5 4 2 2" xfId="346"/>
    <cellStyle name="着色 2 3" xfId="347"/>
    <cellStyle name="20% - 着色 6 3 2" xfId="348"/>
    <cellStyle name="着色 2 3 2" xfId="349"/>
    <cellStyle name="着色 6 3" xfId="350"/>
    <cellStyle name="20% - 着色 6 3 2 2" xfId="351"/>
    <cellStyle name="40% - 着色 3 3 2 3" xfId="352"/>
    <cellStyle name="着色 2 3 2 2" xfId="353"/>
    <cellStyle name="着色 6 4" xfId="354"/>
    <cellStyle name="20% - 着色 6 3 2 3" xfId="355"/>
    <cellStyle name="着色 2 3 2 3" xfId="356"/>
    <cellStyle name="20% - 着色 6 3 3" xfId="357"/>
    <cellStyle name="着色 2 3 3" xfId="358"/>
    <cellStyle name="20% - 着色 6 3 4" xfId="359"/>
    <cellStyle name="着色 2 3 4" xfId="360"/>
    <cellStyle name="20% - 着色 6 4" xfId="361"/>
    <cellStyle name="60% - 着色 5 4 2 3" xfId="362"/>
    <cellStyle name="着色 2 4" xfId="363"/>
    <cellStyle name="20% - 着色 6 4 2" xfId="364"/>
    <cellStyle name="着色 2 4 2" xfId="365"/>
    <cellStyle name="20% - 着色 6 4 2 2" xfId="366"/>
    <cellStyle name="40% - 着色 3 4 2 3" xfId="367"/>
    <cellStyle name="着色 2 4 2 2" xfId="368"/>
    <cellStyle name="20% - 着色 6 4 2 3" xfId="369"/>
    <cellStyle name="着色 2 4 2 3" xfId="370"/>
    <cellStyle name="20% - 着色 6 4 3" xfId="371"/>
    <cellStyle name="着色 2 4 3" xfId="372"/>
    <cellStyle name="20% - 着色 6 4 4" xfId="373"/>
    <cellStyle name="着色 2 4 4" xfId="374"/>
    <cellStyle name="20% - 着色 6 5" xfId="375"/>
    <cellStyle name="着色 2 5" xfId="376"/>
    <cellStyle name="20% - 着色 6 5 2" xfId="377"/>
    <cellStyle name="着色 2 5 2" xfId="378"/>
    <cellStyle name="20% - 着色 6 5 3" xfId="379"/>
    <cellStyle name="着色 2 5 3" xfId="380"/>
    <cellStyle name="20% - 着色 6 6" xfId="381"/>
    <cellStyle name="着色 2 6" xfId="382"/>
    <cellStyle name="60% - 着色 2 2 2 2" xfId="383"/>
    <cellStyle name="20% - 着色 6 7" xfId="384"/>
    <cellStyle name="40% - 着色 5 2 2 2" xfId="385"/>
    <cellStyle name="着色 2 7" xfId="386"/>
    <cellStyle name="60% - 着色 2 2 2 3" xfId="387"/>
    <cellStyle name="40% - 强调文字颜色 2 2" xfId="388"/>
    <cellStyle name="常规 11 5" xfId="389"/>
    <cellStyle name="40% - 强调文字颜色 3 2" xfId="390"/>
    <cellStyle name="40% - 着色 1 2" xfId="391"/>
    <cellStyle name="60% - 着色 2 5 2" xfId="392"/>
    <cellStyle name="40% - 着色 1 2 2" xfId="393"/>
    <cellStyle name="40% - 着色 2 3" xfId="394"/>
    <cellStyle name="40% - 着色 1 2 2 2" xfId="395"/>
    <cellStyle name="40% - 着色 2 3 2" xfId="396"/>
    <cellStyle name="40% - 着色 1 2 3" xfId="397"/>
    <cellStyle name="40% - 着色 2 4" xfId="398"/>
    <cellStyle name="40% - 着色 1 2 4" xfId="399"/>
    <cellStyle name="40% - 着色 2 5" xfId="400"/>
    <cellStyle name="40% - 着色 1 3" xfId="401"/>
    <cellStyle name="60% - 着色 2 5 3" xfId="402"/>
    <cellStyle name="40% - 着色 1 3 2 2" xfId="403"/>
    <cellStyle name="40% - 着色 3 3 2" xfId="404"/>
    <cellStyle name="60% - 强调文字颜色 1 2" xfId="405"/>
    <cellStyle name="40% - 着色 1 4" xfId="406"/>
    <cellStyle name="40% - 着色 1 4 2" xfId="407"/>
    <cellStyle name="40% - 着色 4 3" xfId="408"/>
    <cellStyle name="40% - 着色 1 4 2 2" xfId="409"/>
    <cellStyle name="40% - 着色 4 3 2" xfId="410"/>
    <cellStyle name="40% - 着色 1 4 3" xfId="411"/>
    <cellStyle name="40% - 着色 4 4" xfId="412"/>
    <cellStyle name="40% - 着色 1 4 4" xfId="413"/>
    <cellStyle name="40% - 着色 4 5" xfId="414"/>
    <cellStyle name="40% - 着色 1 5" xfId="415"/>
    <cellStyle name="40% - 着色 1 5 2" xfId="416"/>
    <cellStyle name="40% - 着色 5 3" xfId="417"/>
    <cellStyle name="40% - 着色 1 5 3" xfId="418"/>
    <cellStyle name="40% - 着色 5 4" xfId="419"/>
    <cellStyle name="40% - 着色 2 2" xfId="420"/>
    <cellStyle name="40% - 着色 2 2 2" xfId="421"/>
    <cellStyle name="40% - 着色 2 2 3" xfId="422"/>
    <cellStyle name="40% - 着色 2 2 4" xfId="423"/>
    <cellStyle name="40% - 着色 2 4 2" xfId="424"/>
    <cellStyle name="40% - 着色 2 4 3" xfId="425"/>
    <cellStyle name="40% - 着色 2 4 4" xfId="426"/>
    <cellStyle name="40% - 着色 2 5 2" xfId="427"/>
    <cellStyle name="40% - 着色 2 5 3" xfId="428"/>
    <cellStyle name="着色 3 3 2 3" xfId="429"/>
    <cellStyle name="40% - 着色 3 2" xfId="430"/>
    <cellStyle name="40% - 着色 3 2 2" xfId="431"/>
    <cellStyle name="40% - 着色 3 2 3" xfId="432"/>
    <cellStyle name="40% - 着色 3 2 4" xfId="433"/>
    <cellStyle name="40% - 着色 3 4 2" xfId="434"/>
    <cellStyle name="60% - 强调文字颜色 2 2" xfId="435"/>
    <cellStyle name="常规 5" xfId="436"/>
    <cellStyle name="40% - 着色 3 4 4" xfId="437"/>
    <cellStyle name="40% - 着色 3 5 2" xfId="438"/>
    <cellStyle name="60% - 强调文字颜色 3 2" xfId="439"/>
    <cellStyle name="40% - 着色 3 5 3" xfId="440"/>
    <cellStyle name="40% - 着色 4 2 2" xfId="441"/>
    <cellStyle name="40% - 着色 4 2 2 2" xfId="442"/>
    <cellStyle name="60% - 着色 1 2 2 3" xfId="443"/>
    <cellStyle name="60% - 着色 1 7" xfId="444"/>
    <cellStyle name="40% - 着色 4 2 2 3" xfId="445"/>
    <cellStyle name="着色 3 2 2 2" xfId="446"/>
    <cellStyle name="40% - 着色 4 2 3" xfId="447"/>
    <cellStyle name="40% - 着色 4 2 4" xfId="448"/>
    <cellStyle name="40% - 着色 4 3 2 2" xfId="449"/>
    <cellStyle name="60% - 着色 1 3 2 3" xfId="450"/>
    <cellStyle name="40% - 着色 4 3 2 3" xfId="451"/>
    <cellStyle name="着色 3 3 2 2" xfId="452"/>
    <cellStyle name="40% - 着色 4 4 2" xfId="453"/>
    <cellStyle name="40% - 着色 4 4 2 3" xfId="454"/>
    <cellStyle name="着色 3 4 2 2" xfId="455"/>
    <cellStyle name="40% - 着色 4 4 3" xfId="456"/>
    <cellStyle name="40% - 着色 4 4 4" xfId="457"/>
    <cellStyle name="40% - 着色 4 5 2" xfId="458"/>
    <cellStyle name="40% - 着色 4 6" xfId="459"/>
    <cellStyle name="40% - 着色 6 2 2" xfId="460"/>
    <cellStyle name="40% - 着色 5 2 2" xfId="461"/>
    <cellStyle name="40% - 着色 5 2 2 3" xfId="462"/>
    <cellStyle name="着色 4 2 2 2" xfId="463"/>
    <cellStyle name="60% - 着色 4 4 2" xfId="464"/>
    <cellStyle name="40% - 着色 5 3 2" xfId="465"/>
    <cellStyle name="40% - 着色 5 3 2 2" xfId="466"/>
    <cellStyle name="60% - 着色 2 3 2 3" xfId="467"/>
    <cellStyle name="40% - 着色 5 3 2 3" xfId="468"/>
    <cellStyle name="着色 4 3 2 2" xfId="469"/>
    <cellStyle name="60% - 着色 5 4 2" xfId="470"/>
    <cellStyle name="40% - 着色 5 3 3" xfId="471"/>
    <cellStyle name="常规 10 2" xfId="472"/>
    <cellStyle name="40% - 着色 5 3 4" xfId="473"/>
    <cellStyle name="常规 10 3" xfId="474"/>
    <cellStyle name="40% - 着色 5 4 2" xfId="475"/>
    <cellStyle name="40% - 着色 5 4 2 2" xfId="476"/>
    <cellStyle name="60% - 着色 2 4 2 3" xfId="477"/>
    <cellStyle name="40% - 着色 5 4 2 3" xfId="478"/>
    <cellStyle name="着色 4 4 2 2" xfId="479"/>
    <cellStyle name="60% - 着色 6 4 2" xfId="480"/>
    <cellStyle name="40% - 着色 5 4 3" xfId="481"/>
    <cellStyle name="常规 11 2" xfId="482"/>
    <cellStyle name="40% - 着色 5 4 4" xfId="483"/>
    <cellStyle name="常规 11 3" xfId="484"/>
    <cellStyle name="40% - 着色 5 5" xfId="485"/>
    <cellStyle name="40% - 着色 5 5 2" xfId="486"/>
    <cellStyle name="40% - 着色 5 5 3" xfId="487"/>
    <cellStyle name="常规 12 2" xfId="488"/>
    <cellStyle name="40% - 着色 5 6" xfId="489"/>
    <cellStyle name="40% - 着色 6 3 2" xfId="490"/>
    <cellStyle name="40% - 着色 5 7" xfId="491"/>
    <cellStyle name="40% - 着色 6 3 3" xfId="492"/>
    <cellStyle name="40% - 着色 6 2 2 2" xfId="493"/>
    <cellStyle name="60% - 着色 3 2 2 3" xfId="494"/>
    <cellStyle name="40% - 着色 6 2 4" xfId="495"/>
    <cellStyle name="40% - 着色 6 3 2 2" xfId="496"/>
    <cellStyle name="60% - 着色 3 3 2 3" xfId="497"/>
    <cellStyle name="40% - 着色 6 3 4" xfId="498"/>
    <cellStyle name="40% - 着色 6 4 2" xfId="499"/>
    <cellStyle name="40% - 着色 6 6" xfId="500"/>
    <cellStyle name="40% - 着色 6 4 2 2" xfId="501"/>
    <cellStyle name="60% - 着色 3 4 2 3" xfId="502"/>
    <cellStyle name="40% - 着色 6 4 3" xfId="503"/>
    <cellStyle name="40% - 着色 6 7" xfId="504"/>
    <cellStyle name="40% - 着色 6 4 4" xfId="505"/>
    <cellStyle name="40% - 着色 6 5" xfId="506"/>
    <cellStyle name="40% - 着色 6 5 2" xfId="507"/>
    <cellStyle name="40% - 着色 6 5 3" xfId="508"/>
    <cellStyle name="60% - 强调文字颜色 4 2" xfId="509"/>
    <cellStyle name="60% - 强调文字颜色 5 2" xfId="510"/>
    <cellStyle name="60% - 着色 6 2 2" xfId="511"/>
    <cellStyle name="60% - 强调文字颜色 6 2" xfId="512"/>
    <cellStyle name="60% - 着色 6 3 2" xfId="513"/>
    <cellStyle name="60% - 着色 1 2" xfId="514"/>
    <cellStyle name="60% - 着色 1 2 2" xfId="515"/>
    <cellStyle name="60% - 着色 1 2 2 2" xfId="516"/>
    <cellStyle name="60% - 着色 1 6" xfId="517"/>
    <cellStyle name="着色 6 4 2 3" xfId="518"/>
    <cellStyle name="60% - 着色 1 2 4" xfId="519"/>
    <cellStyle name="60% - 着色 1 3" xfId="520"/>
    <cellStyle name="60% - 着色 4 4 2 2" xfId="521"/>
    <cellStyle name="60% - 着色 1 3 2" xfId="522"/>
    <cellStyle name="60% - 着色 6 3 2 3" xfId="523"/>
    <cellStyle name="60% - 着色 1 3 2 2" xfId="524"/>
    <cellStyle name="60% - 着色 1 3 4" xfId="525"/>
    <cellStyle name="60% - 着色 1 4" xfId="526"/>
    <cellStyle name="60% - 着色 4 4 2 3" xfId="527"/>
    <cellStyle name="60% - 着色 1 4 2 2" xfId="528"/>
    <cellStyle name="常规 2 2 3" xfId="529"/>
    <cellStyle name="60% - 着色 1 4 3" xfId="530"/>
    <cellStyle name="60% - 着色 1 4 4" xfId="531"/>
    <cellStyle name="60% - 着色 1 5" xfId="532"/>
    <cellStyle name="着色 6 4 2 2" xfId="533"/>
    <cellStyle name="60% - 着色 1 5 2" xfId="534"/>
    <cellStyle name="60% - 着色 1 5 3" xfId="535"/>
    <cellStyle name="60% - 着色 2 2 2" xfId="536"/>
    <cellStyle name="60% - 着色 2 2 3" xfId="537"/>
    <cellStyle name="60% - 着色 2 2 4" xfId="538"/>
    <cellStyle name="60% - 着色 2 3 2" xfId="539"/>
    <cellStyle name="60% - 着色 6 4 2 3" xfId="540"/>
    <cellStyle name="60% - 着色 2 3 2 2" xfId="541"/>
    <cellStyle name="60% - 着色 2 3 3" xfId="542"/>
    <cellStyle name="60% - 着色 2 3 4" xfId="543"/>
    <cellStyle name="60% - 着色 3 2 2 2" xfId="544"/>
    <cellStyle name="60% - 着色 2 4 2" xfId="545"/>
    <cellStyle name="60% - 着色 2 4 2 2" xfId="546"/>
    <cellStyle name="60% - 着色 2 4 4" xfId="547"/>
    <cellStyle name="60% - 着色 2 5" xfId="548"/>
    <cellStyle name="60% - 着色 2 6" xfId="549"/>
    <cellStyle name="60% - 着色 2 7" xfId="550"/>
    <cellStyle name="60% - 着色 3 2 2" xfId="551"/>
    <cellStyle name="常规 11 2 2 3" xfId="552"/>
    <cellStyle name="60% - 着色 3 2 3" xfId="553"/>
    <cellStyle name="60% - 着色 3 2 4" xfId="554"/>
    <cellStyle name="60% - 着色 3 3 2" xfId="555"/>
    <cellStyle name="60% - 着色 3 3 3" xfId="556"/>
    <cellStyle name="60% - 着色 3 4" xfId="557"/>
    <cellStyle name="60% - 着色 3 4 2" xfId="558"/>
    <cellStyle name="60% - 着色 3 4 2 2" xfId="559"/>
    <cellStyle name="60% - 着色 4 3 4" xfId="560"/>
    <cellStyle name="60% - 着色 3 4 3" xfId="561"/>
    <cellStyle name="60% - 着色 3 5" xfId="562"/>
    <cellStyle name="60% - 着色 3 5 2" xfId="563"/>
    <cellStyle name="60% - 着色 3 5 3" xfId="564"/>
    <cellStyle name="60% - 着色 3 6" xfId="565"/>
    <cellStyle name="60% - 着色 4 2 2" xfId="566"/>
    <cellStyle name="60% - 着色 4 2 2 2" xfId="567"/>
    <cellStyle name="60% - 着色 4 2 2 3" xfId="568"/>
    <cellStyle name="60% - 着色 4 2 3" xfId="569"/>
    <cellStyle name="60% - 着色 4 3 2" xfId="570"/>
    <cellStyle name="60% - 着色 4 3 2 2" xfId="571"/>
    <cellStyle name="60% - 着色 4 3 2 3" xfId="572"/>
    <cellStyle name="60% - 着色 4 3 3" xfId="573"/>
    <cellStyle name="着色 4 2 2" xfId="574"/>
    <cellStyle name="60% - 着色 4 4" xfId="575"/>
    <cellStyle name="着色 4 2 2 3" xfId="576"/>
    <cellStyle name="60% - 着色 4 4 3" xfId="577"/>
    <cellStyle name="着色 4 2 3" xfId="578"/>
    <cellStyle name="60% - 着色 4 5" xfId="579"/>
    <cellStyle name="60% - 着色 4 5 2" xfId="580"/>
    <cellStyle name="60% - 着色 4 5 3" xfId="581"/>
    <cellStyle name="着色 4 2 4" xfId="582"/>
    <cellStyle name="60% - 着色 4 6" xfId="583"/>
    <cellStyle name="60% - 着色 4 7" xfId="584"/>
    <cellStyle name="60% - 着色 5 2 2" xfId="585"/>
    <cellStyle name="60% - 着色 5 3 2" xfId="586"/>
    <cellStyle name="60% - 着色 5 3 2 2" xfId="587"/>
    <cellStyle name="60% - 着色 5 3 2 3" xfId="588"/>
    <cellStyle name="60% - 着色 5 5 2" xfId="589"/>
    <cellStyle name="60% - 着色 5 5 3" xfId="590"/>
    <cellStyle name="60% - 着色 5 6" xfId="591"/>
    <cellStyle name="着色 4 3 4" xfId="592"/>
    <cellStyle name="60% - 着色 5 7" xfId="593"/>
    <cellStyle name="60% - 着色 6 2 2 2" xfId="594"/>
    <cellStyle name="着色 6 2 4" xfId="595"/>
    <cellStyle name="60% - 着色 6 2 2 3" xfId="596"/>
    <cellStyle name="60% - 着色 6 3 2 2" xfId="597"/>
    <cellStyle name="60% - 着色 6 4" xfId="598"/>
    <cellStyle name="着色 4 4 2" xfId="599"/>
    <cellStyle name="60% - 着色 6 4 2 2" xfId="600"/>
    <cellStyle name="常规 7 5" xfId="601"/>
    <cellStyle name="60% - 着色 6 5" xfId="602"/>
    <cellStyle name="着色 4 4 3" xfId="603"/>
    <cellStyle name="常规 11 2 3" xfId="604"/>
    <cellStyle name="60% - 着色 6 5 2" xfId="605"/>
    <cellStyle name="常规 11 2 4" xfId="606"/>
    <cellStyle name="60% - 着色 6 5 3" xfId="607"/>
    <cellStyle name="60% - 着色 6 6" xfId="608"/>
    <cellStyle name="着色 4 4 4" xfId="609"/>
    <cellStyle name="60% - 着色 6 7" xfId="610"/>
    <cellStyle name="标题 1 2" xfId="611"/>
    <cellStyle name="着色 3 4 2 3" xfId="612"/>
    <cellStyle name="标题 3 2" xfId="613"/>
    <cellStyle name="常规 7 2 3" xfId="614"/>
    <cellStyle name="标题 4 2" xfId="615"/>
    <cellStyle name="标题 5" xfId="616"/>
    <cellStyle name="常规 10 4" xfId="617"/>
    <cellStyle name="常规 11 2 2" xfId="618"/>
    <cellStyle name="常规 11 2 2 2" xfId="619"/>
    <cellStyle name="常规 11 3 2" xfId="620"/>
    <cellStyle name="常规 11 4" xfId="621"/>
    <cellStyle name="常规 12 3" xfId="622"/>
    <cellStyle name="常规 14" xfId="623"/>
    <cellStyle name="着色 5 3 3" xfId="624"/>
    <cellStyle name="常规 17" xfId="625"/>
    <cellStyle name="常规 2" xfId="626"/>
    <cellStyle name="着色 6 6" xfId="627"/>
    <cellStyle name="常规 2 2" xfId="628"/>
    <cellStyle name="着色 6 3 2 3" xfId="629"/>
    <cellStyle name="常规 2 2 2" xfId="630"/>
    <cellStyle name="常规 2 2 2 2" xfId="631"/>
    <cellStyle name="常规 2 2 2 2 2" xfId="632"/>
    <cellStyle name="常规 2 2 2 2 3" xfId="633"/>
    <cellStyle name="常规 2 2 2 3" xfId="634"/>
    <cellStyle name="常规 2 3" xfId="635"/>
    <cellStyle name="常规 2 3 2" xfId="636"/>
    <cellStyle name="常规 2 3 3" xfId="637"/>
    <cellStyle name="常规 2 3 4" xfId="638"/>
    <cellStyle name="常规 2 4" xfId="639"/>
    <cellStyle name="常规 2 4 2" xfId="640"/>
    <cellStyle name="常规 2 5" xfId="641"/>
    <cellStyle name="常规 2 6" xfId="642"/>
    <cellStyle name="常规 2 7" xfId="643"/>
    <cellStyle name="常规 2 8" xfId="644"/>
    <cellStyle name="输入 2" xfId="645"/>
    <cellStyle name="常规 3" xfId="646"/>
    <cellStyle name="着色 6 7" xfId="647"/>
    <cellStyle name="常规 3 2" xfId="648"/>
    <cellStyle name="常规 3 2 2" xfId="649"/>
    <cellStyle name="常规 3 2 3" xfId="650"/>
    <cellStyle name="常规 3 2 4" xfId="651"/>
    <cellStyle name="常规 3 3" xfId="652"/>
    <cellStyle name="常规 3 3 2" xfId="653"/>
    <cellStyle name="常规 3 4" xfId="654"/>
    <cellStyle name="常规 3 5" xfId="655"/>
    <cellStyle name="常规 4" xfId="656"/>
    <cellStyle name="常规 4 2" xfId="657"/>
    <cellStyle name="常规 4 2 2" xfId="658"/>
    <cellStyle name="常规 4 4" xfId="659"/>
    <cellStyle name="常规 4 2 3" xfId="660"/>
    <cellStyle name="常规 4 5" xfId="661"/>
    <cellStyle name="常规 4 2 4" xfId="662"/>
    <cellStyle name="常规 4 6" xfId="663"/>
    <cellStyle name="常规 4 3" xfId="664"/>
    <cellStyle name="常规 4 3 2" xfId="665"/>
    <cellStyle name="常规 5 4" xfId="666"/>
    <cellStyle name="常规 4 3 3" xfId="667"/>
    <cellStyle name="常规 5 5" xfId="668"/>
    <cellStyle name="常规 4 4 2" xfId="669"/>
    <cellStyle name="常规 6 4" xfId="670"/>
    <cellStyle name="常规 5 2" xfId="671"/>
    <cellStyle name="着色 3 2 4" xfId="672"/>
    <cellStyle name="常规 5 2 3" xfId="673"/>
    <cellStyle name="常规 5 2 4" xfId="674"/>
    <cellStyle name="常规 5 3" xfId="675"/>
    <cellStyle name="常规 6 2" xfId="676"/>
    <cellStyle name="着色 3 3 4" xfId="677"/>
    <cellStyle name="注释 2" xfId="678"/>
    <cellStyle name="常规 6 2 2" xfId="679"/>
    <cellStyle name="常规 6 3" xfId="680"/>
    <cellStyle name="常规 7" xfId="681"/>
    <cellStyle name="常规 7 2" xfId="682"/>
    <cellStyle name="着色 3 4 4" xfId="683"/>
    <cellStyle name="常规 7 2 2" xfId="684"/>
    <cellStyle name="常规 7 4" xfId="685"/>
    <cellStyle name="常规 8" xfId="686"/>
    <cellStyle name="常规 8 2 3" xfId="687"/>
    <cellStyle name="常规 8 4" xfId="688"/>
    <cellStyle name="常规 8 5" xfId="689"/>
    <cellStyle name="常规 9" xfId="690"/>
    <cellStyle name="常规 9 2" xfId="691"/>
    <cellStyle name="常规 9 2 2" xfId="692"/>
    <cellStyle name="常规 9 2 3" xfId="693"/>
    <cellStyle name="常规 9 3" xfId="694"/>
    <cellStyle name="好 2" xfId="695"/>
    <cellStyle name="解释性文本 2" xfId="696"/>
    <cellStyle name="警告文本 2" xfId="697"/>
    <cellStyle name="链接单元格 2" xfId="698"/>
    <cellStyle name="强调文字颜色 1 2" xfId="699"/>
    <cellStyle name="强调文字颜色 2 2" xfId="700"/>
    <cellStyle name="强调文字颜色 3 2" xfId="701"/>
    <cellStyle name="强调文字颜色 4 2" xfId="702"/>
    <cellStyle name="强调文字颜色 5 2" xfId="703"/>
    <cellStyle name="强调文字颜色 6 2" xfId="704"/>
    <cellStyle name="适中 2" xfId="705"/>
    <cellStyle name="样式 1" xfId="706"/>
    <cellStyle name="样式 1 2" xfId="707"/>
    <cellStyle name="着色 3 2" xfId="708"/>
    <cellStyle name="着色 3 2 2" xfId="709"/>
    <cellStyle name="着色 3 2 3" xfId="710"/>
    <cellStyle name="着色 3 3" xfId="711"/>
    <cellStyle name="着色 3 3 3" xfId="712"/>
    <cellStyle name="着色 3 4" xfId="713"/>
    <cellStyle name="着色 3 4 2" xfId="714"/>
    <cellStyle name="着色 3 4 3" xfId="715"/>
    <cellStyle name="着色 3 5" xfId="716"/>
    <cellStyle name="着色 3 6" xfId="717"/>
    <cellStyle name="着色 3 7" xfId="718"/>
    <cellStyle name="着色 4 2" xfId="719"/>
    <cellStyle name="着色 4 3" xfId="720"/>
    <cellStyle name="着色 4 4" xfId="721"/>
    <cellStyle name="着色 4 5" xfId="722"/>
    <cellStyle name="着色 4 5 2" xfId="723"/>
    <cellStyle name="着色 4 5 3" xfId="724"/>
    <cellStyle name="着色 4 6" xfId="725"/>
    <cellStyle name="着色 4 7" xfId="726"/>
    <cellStyle name="着色 5 2 2 3" xfId="727"/>
    <cellStyle name="着色 5 2 3" xfId="728"/>
    <cellStyle name="着色 5 2 4" xfId="729"/>
    <cellStyle name="着色 5 3" xfId="730"/>
    <cellStyle name="着色 5 3 2 3" xfId="731"/>
    <cellStyle name="着色 5 4" xfId="732"/>
    <cellStyle name="着色 5 4 2" xfId="733"/>
    <cellStyle name="着色 5 4 2 3" xfId="734"/>
    <cellStyle name="着色 5 4 3" xfId="735"/>
    <cellStyle name="着色 5 4 4" xfId="736"/>
    <cellStyle name="着色 5 5" xfId="737"/>
    <cellStyle name="着色 5 5 2" xfId="738"/>
    <cellStyle name="着色 5 5 3" xfId="739"/>
    <cellStyle name="着色 5 6" xfId="740"/>
    <cellStyle name="着色 5 7" xfId="741"/>
    <cellStyle name="着色 6 2 2" xfId="742"/>
    <cellStyle name="着色 6 2 2 2" xfId="743"/>
    <cellStyle name="着色 6 2 2 3" xfId="744"/>
    <cellStyle name="着色 6 2 3" xfId="745"/>
    <cellStyle name="着色 6 3 2" xfId="746"/>
    <cellStyle name="着色 6 3 2 2" xfId="747"/>
    <cellStyle name="着色 6 3 3" xfId="748"/>
    <cellStyle name="着色 6 4 2" xfId="749"/>
    <cellStyle name="着色 6 4 3" xfId="750"/>
    <cellStyle name="着色 6 4 4" xfId="751"/>
    <cellStyle name="着色 6 5" xfId="752"/>
    <cellStyle name="着色 6 5 2" xfId="753"/>
    <cellStyle name="着色 6 5 3" xfId="754"/>
  </cellStyles>
  <tableStyles count="0" defaultTableStyle="TableStyleMedium9" defaultPivotStyle="PivotStyleLight16"/>
  <colors>
    <mruColors>
      <color rgb="0030D5A7"/>
      <color rgb="00FF0000"/>
      <color rgb="00FFFF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theme" Target="theme/theme1.xml"/><Relationship Id="rId18" Type="http://schemas.openxmlformats.org/officeDocument/2006/relationships/externalLink" Target="externalLinks/externalLink8.xml"/><Relationship Id="rId17" Type="http://schemas.openxmlformats.org/officeDocument/2006/relationships/externalLink" Target="externalLinks/externalLink7.xml"/><Relationship Id="rId16" Type="http://schemas.openxmlformats.org/officeDocument/2006/relationships/externalLink" Target="externalLinks/externalLink6.xml"/><Relationship Id="rId15" Type="http://schemas.openxmlformats.org/officeDocument/2006/relationships/externalLink" Target="externalLinks/externalLink5.xml"/><Relationship Id="rId14" Type="http://schemas.openxmlformats.org/officeDocument/2006/relationships/externalLink" Target="externalLinks/externalLink4.xml"/><Relationship Id="rId13" Type="http://schemas.openxmlformats.org/officeDocument/2006/relationships/externalLink" Target="externalLinks/externalLink3.xml"/><Relationship Id="rId12" Type="http://schemas.openxmlformats.org/officeDocument/2006/relationships/externalLink" Target="externalLinks/externalLink2.xml"/><Relationship Id="rId11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2-&#19977;&#27719;&#33021;&#29615;&#20154;&#20107;&#26723;&#26696;&#31649;&#29702;&#31995;&#3247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5&#26376;%20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&#19977;&#27719;&#33021;&#29615;&#20154;&#20107;&#26723;&#26696;&#31649;&#29702;&#31995;&#3247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20154;&#21147;&#36164;&#28304;&#35268;&#21010;\3-&#20154;&#20107;&#26723;&#26696;\3-&#33457;&#21517;&#20876;&#26723;&#26696;\3-&#19977;&#27719;&#33021;&#29615;&#20154;&#20107;&#26723;&#26696;&#31649;&#29702;&#31995;&#32479;-2020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HR-1-&#35268;&#21010;\1-&#20154;&#20107;&#26723;&#26696;\1-&#33457;&#21517;&#20876;\&#19977;&#27719;&#33021;&#29615;&#20154;&#20107;&#26723;&#26696;&#31649;&#29702;&#31995;&#32479;-2020&#24180;06&#26376;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&#36816;&#34892;&#32771;&#21220;&#26126;&#32454;2021101115245863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9&#26376;&#32489;&#25928;-10.12&#32479;&#3574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首页"/>
      <sheetName val="序列"/>
      <sheetName val="员工信息表（全部在职人员）"/>
      <sheetName val="员工信息表 (离职)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基础信息表"/>
      <sheetName val="首页"/>
      <sheetName val="员工信息表（在职）"/>
      <sheetName val="员工信息表 (离职)"/>
      <sheetName val="人员结构分析表"/>
      <sheetName val="续签合同提醒"/>
      <sheetName val="员工生日提醒"/>
      <sheetName val="员工查询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序列"/>
      <sheetName val="社保规划"/>
      <sheetName val="首页"/>
      <sheetName val="员工信息表（在职）"/>
      <sheetName val="员工信息表（离职）"/>
      <sheetName val="季节工"/>
      <sheetName val="人员结构分析表"/>
      <sheetName val="续签合同提醒"/>
      <sheetName val="员工生日提醒"/>
      <sheetName val="员工查询"/>
      <sheetName val="2019中秋"/>
      <sheetName val="通讯录"/>
      <sheetName val="Sheet3"/>
      <sheetName val="身份证"/>
      <sheetName val="入职日期"/>
      <sheetName val="给金三环的人名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运行考勤明细"/>
    </sheetNames>
    <sheetDataSet>
      <sheetData sheetId="0">
        <row r="2">
          <cell r="B2" t="str">
            <v>程亚东</v>
          </cell>
          <cell r="C2" t="str">
            <v>324.00</v>
          </cell>
        </row>
        <row r="3">
          <cell r="B3" t="str">
            <v>袁宝林</v>
          </cell>
          <cell r="C3" t="str">
            <v>330.00</v>
          </cell>
        </row>
        <row r="4">
          <cell r="B4" t="str">
            <v>王晓兵</v>
          </cell>
          <cell r="C4" t="str">
            <v>330.00</v>
          </cell>
        </row>
        <row r="5">
          <cell r="B5" t="str">
            <v>马强</v>
          </cell>
          <cell r="C5" t="str">
            <v>360.00</v>
          </cell>
        </row>
        <row r="6">
          <cell r="B6" t="str">
            <v>王久利</v>
          </cell>
          <cell r="C6" t="str">
            <v>269.00</v>
          </cell>
        </row>
        <row r="7">
          <cell r="B7" t="str">
            <v>宫树龙</v>
          </cell>
          <cell r="C7" t="str">
            <v>176.00</v>
          </cell>
        </row>
        <row r="8">
          <cell r="B8" t="str">
            <v>郑建明</v>
          </cell>
          <cell r="C8" t="str">
            <v>319.00</v>
          </cell>
        </row>
        <row r="9">
          <cell r="B9" t="str">
            <v>李树森</v>
          </cell>
          <cell r="C9" t="str">
            <v>319.00</v>
          </cell>
        </row>
        <row r="10">
          <cell r="B10" t="str">
            <v>蔡志豪</v>
          </cell>
          <cell r="C10" t="str">
            <v>341.00</v>
          </cell>
        </row>
        <row r="11">
          <cell r="B11" t="str">
            <v>张建平</v>
          </cell>
          <cell r="C11" t="str">
            <v>330.00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述职报告"/>
    </sheetNames>
    <sheetDataSet>
      <sheetData sheetId="0">
        <row r="2">
          <cell r="B2" t="str">
            <v>孙方涛</v>
          </cell>
          <cell r="C2" t="str">
            <v>2021</v>
          </cell>
          <cell r="D2" t="str">
            <v>09</v>
          </cell>
          <cell r="E2">
            <v>1</v>
          </cell>
        </row>
        <row r="3">
          <cell r="B3" t="str">
            <v>向丹丹</v>
          </cell>
          <cell r="C3" t="str">
            <v>2021</v>
          </cell>
          <cell r="D3" t="str">
            <v>09</v>
          </cell>
          <cell r="E3" t="str">
            <v>1</v>
          </cell>
        </row>
        <row r="4">
          <cell r="B4" t="str">
            <v>陈国清</v>
          </cell>
          <cell r="C4" t="str">
            <v>2021</v>
          </cell>
          <cell r="D4" t="str">
            <v>09</v>
          </cell>
          <cell r="E4">
            <v>0</v>
          </cell>
        </row>
        <row r="5">
          <cell r="B5" t="str">
            <v>王梦飞</v>
          </cell>
          <cell r="C5" t="str">
            <v>2021</v>
          </cell>
          <cell r="D5" t="str">
            <v>09</v>
          </cell>
          <cell r="E5" t="str">
            <v>0.84</v>
          </cell>
        </row>
        <row r="6">
          <cell r="B6" t="str">
            <v>万树壮</v>
          </cell>
          <cell r="C6" t="str">
            <v>2021</v>
          </cell>
          <cell r="D6" t="str">
            <v>09</v>
          </cell>
          <cell r="E6" t="str">
            <v>0.88</v>
          </cell>
        </row>
        <row r="7">
          <cell r="B7" t="str">
            <v>赵沙</v>
          </cell>
          <cell r="C7" t="str">
            <v>2021</v>
          </cell>
          <cell r="D7" t="str">
            <v>09</v>
          </cell>
          <cell r="E7" t="str">
            <v>1</v>
          </cell>
        </row>
        <row r="8">
          <cell r="B8" t="str">
            <v>胡冬杰</v>
          </cell>
          <cell r="C8" t="str">
            <v>2021</v>
          </cell>
          <cell r="D8" t="str">
            <v>09</v>
          </cell>
          <cell r="E8" t="str">
            <v>1</v>
          </cell>
        </row>
        <row r="9">
          <cell r="B9" t="str">
            <v>赵兴华</v>
          </cell>
          <cell r="C9" t="str">
            <v>2021</v>
          </cell>
          <cell r="D9" t="str">
            <v>09</v>
          </cell>
          <cell r="E9">
            <v>1</v>
          </cell>
        </row>
        <row r="10">
          <cell r="B10" t="str">
            <v>崔志猛</v>
          </cell>
          <cell r="C10" t="str">
            <v>2021</v>
          </cell>
          <cell r="D10" t="str">
            <v>09</v>
          </cell>
          <cell r="E10" t="str">
            <v>1</v>
          </cell>
        </row>
        <row r="11">
          <cell r="B11" t="str">
            <v>李君</v>
          </cell>
          <cell r="C11" t="str">
            <v>2021</v>
          </cell>
          <cell r="D11" t="str">
            <v>09</v>
          </cell>
          <cell r="E11">
            <v>1</v>
          </cell>
        </row>
        <row r="12">
          <cell r="B12" t="str">
            <v>高晓辉</v>
          </cell>
          <cell r="C12" t="str">
            <v>2021</v>
          </cell>
          <cell r="D12" t="str">
            <v>09</v>
          </cell>
          <cell r="E12">
            <v>1</v>
          </cell>
        </row>
        <row r="13">
          <cell r="B13" t="str">
            <v>李军</v>
          </cell>
          <cell r="C13" t="str">
            <v>2021</v>
          </cell>
          <cell r="D13" t="str">
            <v>09</v>
          </cell>
          <cell r="E13" t="str">
            <v>1</v>
          </cell>
        </row>
        <row r="14">
          <cell r="B14" t="str">
            <v>石亚辉</v>
          </cell>
          <cell r="C14" t="str">
            <v>2021</v>
          </cell>
          <cell r="D14" t="str">
            <v>09</v>
          </cell>
          <cell r="E14" t="str">
            <v>1</v>
          </cell>
        </row>
        <row r="15">
          <cell r="B15" t="str">
            <v>申瑛</v>
          </cell>
          <cell r="C15" t="str">
            <v>2021</v>
          </cell>
          <cell r="D15" t="str">
            <v>09</v>
          </cell>
          <cell r="E15">
            <v>1</v>
          </cell>
        </row>
        <row r="16">
          <cell r="B16" t="str">
            <v>张旭</v>
          </cell>
          <cell r="C16" t="str">
            <v>2021</v>
          </cell>
          <cell r="D16" t="str">
            <v>09</v>
          </cell>
          <cell r="E16" t="str">
            <v>1</v>
          </cell>
        </row>
        <row r="17">
          <cell r="B17" t="str">
            <v>栗建龙</v>
          </cell>
          <cell r="C17" t="str">
            <v>2021</v>
          </cell>
          <cell r="D17" t="str">
            <v>09</v>
          </cell>
          <cell r="E17" t="str">
            <v>0.89</v>
          </cell>
        </row>
        <row r="18">
          <cell r="B18" t="str">
            <v>马冬</v>
          </cell>
          <cell r="C18" t="str">
            <v>2021</v>
          </cell>
          <cell r="D18" t="str">
            <v>09</v>
          </cell>
          <cell r="E18" t="str">
            <v>1</v>
          </cell>
        </row>
        <row r="19">
          <cell r="B19" t="str">
            <v>赵坤宇</v>
          </cell>
          <cell r="C19" t="str">
            <v>2021</v>
          </cell>
          <cell r="D19" t="str">
            <v>09</v>
          </cell>
          <cell r="E19" t="str">
            <v>1</v>
          </cell>
        </row>
        <row r="20">
          <cell r="B20" t="str">
            <v>常建林</v>
          </cell>
          <cell r="C20" t="str">
            <v>2021</v>
          </cell>
          <cell r="D20" t="str">
            <v>09</v>
          </cell>
          <cell r="E20">
            <v>1</v>
          </cell>
        </row>
        <row r="21">
          <cell r="B21" t="str">
            <v>郭佩港</v>
          </cell>
          <cell r="C21" t="str">
            <v>2021</v>
          </cell>
          <cell r="D21" t="str">
            <v>09</v>
          </cell>
          <cell r="E21">
            <v>1</v>
          </cell>
        </row>
        <row r="22">
          <cell r="B22" t="str">
            <v>王叶</v>
          </cell>
          <cell r="C22" t="str">
            <v>2021</v>
          </cell>
          <cell r="D22" t="str">
            <v>09</v>
          </cell>
          <cell r="E22" t="str">
            <v>1</v>
          </cell>
        </row>
        <row r="23">
          <cell r="B23" t="str">
            <v>张立昆</v>
          </cell>
          <cell r="C23" t="str">
            <v>2021</v>
          </cell>
          <cell r="D23" t="str">
            <v>09</v>
          </cell>
          <cell r="E23" t="str">
            <v>1</v>
          </cell>
        </row>
        <row r="24">
          <cell r="B24" t="str">
            <v>李伟朋</v>
          </cell>
          <cell r="C24" t="str">
            <v>2021</v>
          </cell>
          <cell r="D24" t="str">
            <v>09</v>
          </cell>
          <cell r="E24" t="str">
            <v>1</v>
          </cell>
        </row>
        <row r="25">
          <cell r="B25" t="str">
            <v>沈铮</v>
          </cell>
          <cell r="C25" t="str">
            <v>2021</v>
          </cell>
          <cell r="D25" t="str">
            <v>09</v>
          </cell>
          <cell r="E25" t="str">
            <v>0.60</v>
          </cell>
        </row>
        <row r="26">
          <cell r="B26" t="str">
            <v>赵辉</v>
          </cell>
          <cell r="C26" t="str">
            <v>2021</v>
          </cell>
          <cell r="D26" t="str">
            <v>09</v>
          </cell>
          <cell r="E26">
            <v>1</v>
          </cell>
        </row>
        <row r="27">
          <cell r="B27" t="str">
            <v>刘述珍</v>
          </cell>
          <cell r="C27" t="str">
            <v>2021</v>
          </cell>
          <cell r="D27" t="str">
            <v>09</v>
          </cell>
          <cell r="E27">
            <v>1</v>
          </cell>
        </row>
        <row r="28">
          <cell r="B28" t="str">
            <v>邱维保</v>
          </cell>
          <cell r="C28" t="str">
            <v>2021</v>
          </cell>
          <cell r="D28" t="str">
            <v>09</v>
          </cell>
          <cell r="E28">
            <v>1</v>
          </cell>
        </row>
        <row r="29">
          <cell r="B29" t="str">
            <v>魏爱兵</v>
          </cell>
          <cell r="C29" t="str">
            <v>2021</v>
          </cell>
          <cell r="D29" t="str">
            <v>09</v>
          </cell>
          <cell r="E29">
            <v>0</v>
          </cell>
        </row>
        <row r="30">
          <cell r="B30" t="str">
            <v>任风武</v>
          </cell>
          <cell r="C30" t="str">
            <v>2021</v>
          </cell>
          <cell r="D30" t="str">
            <v>09</v>
          </cell>
          <cell r="E30">
            <v>1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53"/>
  <sheetViews>
    <sheetView tabSelected="1" zoomScale="115" zoomScaleNormal="115" workbookViewId="0">
      <pane xSplit="3" ySplit="2" topLeftCell="AB33" activePane="bottomRight" state="frozen"/>
      <selection/>
      <selection pane="topRight"/>
      <selection pane="bottomLeft"/>
      <selection pane="bottomRight" activeCell="AE42" sqref="AE42"/>
    </sheetView>
  </sheetViews>
  <sheetFormatPr defaultColWidth="8.72727272727273" defaultRowHeight="14"/>
  <cols>
    <col min="1" max="1" width="3.36363636363636" style="150" customWidth="1"/>
    <col min="2" max="2" width="16.7272727272727" style="150" customWidth="1"/>
    <col min="3" max="3" width="5.72727272727273" style="150" customWidth="1"/>
    <col min="4" max="4" width="15.0909090909091" style="150" customWidth="1"/>
    <col min="5" max="5" width="10.1818181818182" style="150" customWidth="1"/>
    <col min="6" max="6" width="15.9090909090909" style="150" customWidth="1"/>
    <col min="7" max="7" width="9.36363636363636" style="150" customWidth="1"/>
    <col min="8" max="9" width="8.63636363636364" style="150" customWidth="1"/>
    <col min="10" max="10" width="7.90909090909091" style="150" customWidth="1"/>
    <col min="11" max="12" width="7.18181818181818" style="150" customWidth="1"/>
    <col min="13" max="13" width="6.45454545454545" style="150" customWidth="1"/>
    <col min="14" max="17" width="7.18181818181818" style="150" customWidth="1"/>
    <col min="18" max="18" width="7.90909090909091" style="150" customWidth="1"/>
    <col min="19" max="19" width="5" style="150" customWidth="1"/>
    <col min="20" max="20" width="5.72727272727273" style="150" customWidth="1"/>
    <col min="21" max="22" width="7.18181818181818" style="150" customWidth="1"/>
    <col min="23" max="23" width="6.27272727272727" style="150" customWidth="1"/>
    <col min="24" max="24" width="9.18181818181818" style="150" customWidth="1"/>
    <col min="25" max="26" width="7.90909090909091" style="150" customWidth="1"/>
    <col min="27" max="27" width="11.8181818181818" style="150" customWidth="1"/>
    <col min="28" max="28" width="6.27272727272727" style="150" customWidth="1"/>
    <col min="29" max="29" width="7.18181818181818" style="150" customWidth="1"/>
    <col min="30" max="30" width="10.1818181818182" style="150" customWidth="1"/>
    <col min="31" max="31" width="9.72727272727273" style="150" customWidth="1"/>
    <col min="32" max="32" width="5" style="151" customWidth="1"/>
    <col min="33" max="33" width="8.63636363636364" style="150" customWidth="1"/>
    <col min="34" max="35" width="6.45454545454545" style="150" customWidth="1"/>
    <col min="36" max="36" width="5.72727272727273" style="150" customWidth="1"/>
    <col min="37" max="37" width="7.18181818181818" style="150" customWidth="1"/>
    <col min="38" max="38" width="9.72727272727273" style="150" customWidth="1"/>
    <col min="39" max="39" width="7.18181818181818" style="150" customWidth="1"/>
    <col min="40" max="40" width="23.2727272727273" style="150" customWidth="1"/>
    <col min="41" max="41" width="16.7272727272727" style="150" customWidth="1"/>
  </cols>
  <sheetData>
    <row r="1" s="10" customFormat="1" ht="28.5" spans="1:41">
      <c r="A1" s="152" t="s">
        <v>0</v>
      </c>
      <c r="B1" s="153" t="s">
        <v>1</v>
      </c>
      <c r="C1" s="153" t="s">
        <v>2</v>
      </c>
      <c r="D1" s="154" t="s">
        <v>3</v>
      </c>
      <c r="E1" s="153" t="s">
        <v>4</v>
      </c>
      <c r="F1" s="153" t="s">
        <v>5</v>
      </c>
      <c r="G1" s="153" t="s">
        <v>6</v>
      </c>
      <c r="H1" s="152" t="s">
        <v>7</v>
      </c>
      <c r="I1" s="152" t="s">
        <v>8</v>
      </c>
      <c r="J1" s="152" t="s">
        <v>9</v>
      </c>
      <c r="K1" s="167" t="s">
        <v>10</v>
      </c>
      <c r="L1" s="167" t="s">
        <v>11</v>
      </c>
      <c r="M1" s="167" t="s">
        <v>12</v>
      </c>
      <c r="N1" s="167" t="s">
        <v>13</v>
      </c>
      <c r="O1" s="167" t="s">
        <v>14</v>
      </c>
      <c r="P1" s="167" t="s">
        <v>15</v>
      </c>
      <c r="Q1" s="167" t="s">
        <v>16</v>
      </c>
      <c r="R1" s="167" t="s">
        <v>17</v>
      </c>
      <c r="S1" s="167" t="s">
        <v>18</v>
      </c>
      <c r="T1" s="167" t="s">
        <v>19</v>
      </c>
      <c r="U1" s="167" t="s">
        <v>20</v>
      </c>
      <c r="V1" s="167" t="s">
        <v>21</v>
      </c>
      <c r="W1" s="167" t="s">
        <v>22</v>
      </c>
      <c r="X1" s="167" t="s">
        <v>23</v>
      </c>
      <c r="Y1" s="167" t="s">
        <v>24</v>
      </c>
      <c r="Z1" s="167" t="s">
        <v>25</v>
      </c>
      <c r="AA1" s="167" t="s">
        <v>26</v>
      </c>
      <c r="AB1" s="167" t="s">
        <v>27</v>
      </c>
      <c r="AC1" s="167" t="s">
        <v>28</v>
      </c>
      <c r="AD1" s="167" t="s">
        <v>29</v>
      </c>
      <c r="AE1" s="167" t="s">
        <v>30</v>
      </c>
      <c r="AF1" s="167" t="s">
        <v>31</v>
      </c>
      <c r="AG1" s="183" t="s">
        <v>32</v>
      </c>
      <c r="AH1" s="183" t="s">
        <v>33</v>
      </c>
      <c r="AI1" s="183" t="s">
        <v>34</v>
      </c>
      <c r="AJ1" s="183" t="s">
        <v>35</v>
      </c>
      <c r="AK1" s="183" t="s">
        <v>36</v>
      </c>
      <c r="AL1" s="167" t="s">
        <v>37</v>
      </c>
      <c r="AM1" s="184" t="s">
        <v>38</v>
      </c>
      <c r="AN1" s="184" t="s">
        <v>39</v>
      </c>
      <c r="AO1" s="184" t="s">
        <v>40</v>
      </c>
    </row>
    <row r="2" spans="1:41">
      <c r="A2" s="155">
        <v>1</v>
      </c>
      <c r="B2" s="155" t="s">
        <v>41</v>
      </c>
      <c r="C2" s="155" t="s">
        <v>42</v>
      </c>
      <c r="D2" s="156" t="s">
        <v>43</v>
      </c>
      <c r="E2" s="155" t="s">
        <v>44</v>
      </c>
      <c r="F2" s="155" t="s">
        <v>45</v>
      </c>
      <c r="G2" s="155" t="s">
        <v>46</v>
      </c>
      <c r="H2" s="157">
        <v>39264</v>
      </c>
      <c r="I2" s="157">
        <v>39264</v>
      </c>
      <c r="J2" s="157"/>
      <c r="K2" s="168">
        <v>2200</v>
      </c>
      <c r="L2" s="169">
        <v>0</v>
      </c>
      <c r="M2" s="169">
        <v>0</v>
      </c>
      <c r="N2" s="169">
        <v>5800</v>
      </c>
      <c r="O2" s="169">
        <v>1000</v>
      </c>
      <c r="P2" s="169">
        <v>1000</v>
      </c>
      <c r="Q2" s="169"/>
      <c r="R2" s="169">
        <f t="shared" ref="R2:R8" si="0">SUM(K2:Q2)</f>
        <v>10000</v>
      </c>
      <c r="S2" s="178">
        <v>21.75</v>
      </c>
      <c r="T2" s="169"/>
      <c r="U2" s="169">
        <f>(R2-L2)/S2*T2</f>
        <v>0</v>
      </c>
      <c r="V2" s="169">
        <f>VLOOKUP(C2,'6-绩效'!B2:F52,5,0)</f>
        <v>0</v>
      </c>
      <c r="W2" s="169"/>
      <c r="X2" s="169"/>
      <c r="Y2" s="169">
        <f>R2-U2-V2-W2</f>
        <v>10000</v>
      </c>
      <c r="Z2" s="169"/>
      <c r="AA2" s="169"/>
      <c r="AB2" s="169"/>
      <c r="AC2" s="169"/>
      <c r="AD2" s="169"/>
      <c r="AE2" s="169">
        <f>Z2+Y2+AB2+AC2</f>
        <v>10000</v>
      </c>
      <c r="AF2" s="179">
        <v>0</v>
      </c>
      <c r="AG2" s="168">
        <f>9000*0.05</f>
        <v>450</v>
      </c>
      <c r="AH2" s="168">
        <v>720</v>
      </c>
      <c r="AI2" s="168">
        <v>183</v>
      </c>
      <c r="AJ2" s="168">
        <v>45</v>
      </c>
      <c r="AK2" s="168">
        <v>948</v>
      </c>
      <c r="AL2" s="169">
        <f>AE2-AF2-AG2-AK2</f>
        <v>8602</v>
      </c>
      <c r="AM2" s="185" t="s">
        <v>47</v>
      </c>
      <c r="AN2" s="185" t="s">
        <v>48</v>
      </c>
      <c r="AO2" s="185"/>
    </row>
    <row r="3" spans="1:41">
      <c r="A3" s="155">
        <v>2</v>
      </c>
      <c r="B3" s="155" t="s">
        <v>41</v>
      </c>
      <c r="C3" s="155" t="s">
        <v>49</v>
      </c>
      <c r="D3" s="156" t="s">
        <v>50</v>
      </c>
      <c r="E3" s="155" t="s">
        <v>44</v>
      </c>
      <c r="F3" s="192" t="s">
        <v>51</v>
      </c>
      <c r="G3" s="155">
        <v>15801089020</v>
      </c>
      <c r="H3" s="157">
        <v>44378</v>
      </c>
      <c r="I3" s="170"/>
      <c r="J3" s="157"/>
      <c r="K3" s="168">
        <v>2200</v>
      </c>
      <c r="L3" s="169">
        <v>1000</v>
      </c>
      <c r="M3" s="169">
        <v>0</v>
      </c>
      <c r="N3" s="169">
        <v>2300</v>
      </c>
      <c r="O3" s="169"/>
      <c r="P3" s="169"/>
      <c r="Q3" s="169"/>
      <c r="R3" s="169">
        <f t="shared" si="0"/>
        <v>5500</v>
      </c>
      <c r="S3" s="178">
        <v>21.75</v>
      </c>
      <c r="T3" s="169"/>
      <c r="U3" s="169">
        <f t="shared" ref="U3:U33" si="1">(R3-L3)/S3*T3</f>
        <v>0</v>
      </c>
      <c r="V3" s="169">
        <f>VLOOKUP(C3,'6-绩效'!B3:F53,5,0)</f>
        <v>1000</v>
      </c>
      <c r="W3" s="169"/>
      <c r="X3" s="169"/>
      <c r="Y3" s="169">
        <f t="shared" ref="Y3:Y34" si="2">R3-U3-V3-W3</f>
        <v>4500</v>
      </c>
      <c r="Z3" s="169"/>
      <c r="AA3" s="169"/>
      <c r="AB3" s="169"/>
      <c r="AC3" s="169"/>
      <c r="AD3" s="169"/>
      <c r="AE3" s="169">
        <f t="shared" ref="AE3:AE34" si="3">Z3+Y3+AB3+AC3</f>
        <v>4500</v>
      </c>
      <c r="AF3" s="179">
        <v>0</v>
      </c>
      <c r="AG3" s="186"/>
      <c r="AH3" s="168">
        <v>428.8</v>
      </c>
      <c r="AI3" s="168">
        <v>110.2</v>
      </c>
      <c r="AJ3" s="168">
        <v>26.8</v>
      </c>
      <c r="AK3" s="168">
        <v>565.8</v>
      </c>
      <c r="AL3" s="169">
        <f t="shared" ref="AL3:AL34" si="4">AE3-AF3-AG3-AK3</f>
        <v>3934.2</v>
      </c>
      <c r="AM3" s="185" t="s">
        <v>47</v>
      </c>
      <c r="AN3" s="185" t="s">
        <v>48</v>
      </c>
      <c r="AO3" s="185"/>
    </row>
    <row r="4" spans="1:41">
      <c r="A4" s="155">
        <v>3</v>
      </c>
      <c r="B4" s="155" t="s">
        <v>41</v>
      </c>
      <c r="C4" s="155" t="s">
        <v>52</v>
      </c>
      <c r="D4" s="156" t="s">
        <v>53</v>
      </c>
      <c r="E4" s="155" t="s">
        <v>44</v>
      </c>
      <c r="F4" s="192" t="s">
        <v>54</v>
      </c>
      <c r="G4" s="155">
        <v>13521603721</v>
      </c>
      <c r="H4" s="157">
        <v>44385</v>
      </c>
      <c r="I4" s="170"/>
      <c r="J4" s="157"/>
      <c r="K4" s="168">
        <v>2200</v>
      </c>
      <c r="L4" s="169">
        <v>1000</v>
      </c>
      <c r="M4" s="169">
        <v>0</v>
      </c>
      <c r="N4" s="169">
        <v>2300</v>
      </c>
      <c r="O4" s="169"/>
      <c r="P4" s="169"/>
      <c r="Q4" s="169"/>
      <c r="R4" s="169">
        <f t="shared" si="0"/>
        <v>5500</v>
      </c>
      <c r="S4" s="178">
        <v>21.75</v>
      </c>
      <c r="T4" s="169"/>
      <c r="U4" s="169">
        <f t="shared" si="1"/>
        <v>0</v>
      </c>
      <c r="V4" s="169">
        <f>VLOOKUP(C4,'6-绩效'!B4:F54,5,0)</f>
        <v>1000</v>
      </c>
      <c r="W4" s="169"/>
      <c r="X4" s="169"/>
      <c r="Y4" s="169">
        <f t="shared" si="2"/>
        <v>4500</v>
      </c>
      <c r="Z4" s="169"/>
      <c r="AA4" s="169"/>
      <c r="AB4" s="169"/>
      <c r="AC4" s="169"/>
      <c r="AD4" s="169"/>
      <c r="AE4" s="169">
        <f t="shared" si="3"/>
        <v>4500</v>
      </c>
      <c r="AF4" s="179">
        <v>0</v>
      </c>
      <c r="AG4" s="186"/>
      <c r="AH4" s="168">
        <v>428.8</v>
      </c>
      <c r="AI4" s="168">
        <v>110.2</v>
      </c>
      <c r="AJ4" s="168">
        <v>26.8</v>
      </c>
      <c r="AK4" s="168">
        <v>565.8</v>
      </c>
      <c r="AL4" s="169">
        <f t="shared" si="4"/>
        <v>3934.2</v>
      </c>
      <c r="AM4" s="185" t="s">
        <v>47</v>
      </c>
      <c r="AN4" s="185" t="s">
        <v>48</v>
      </c>
      <c r="AO4" s="185"/>
    </row>
    <row r="5" spans="1:41">
      <c r="A5" s="155">
        <v>4</v>
      </c>
      <c r="B5" s="155" t="s">
        <v>41</v>
      </c>
      <c r="C5" s="155" t="s">
        <v>55</v>
      </c>
      <c r="D5" s="156" t="s">
        <v>56</v>
      </c>
      <c r="E5" s="155" t="s">
        <v>44</v>
      </c>
      <c r="F5" s="192" t="s">
        <v>57</v>
      </c>
      <c r="G5" s="155">
        <v>18601045735</v>
      </c>
      <c r="H5" s="157">
        <v>44438</v>
      </c>
      <c r="I5" s="170"/>
      <c r="J5" s="157"/>
      <c r="K5" s="168">
        <v>2200</v>
      </c>
      <c r="L5" s="169">
        <v>0</v>
      </c>
      <c r="M5" s="169">
        <v>0</v>
      </c>
      <c r="N5" s="169">
        <v>800</v>
      </c>
      <c r="O5" s="169">
        <v>500</v>
      </c>
      <c r="P5" s="169">
        <v>500</v>
      </c>
      <c r="Q5" s="169"/>
      <c r="R5" s="169">
        <f t="shared" si="0"/>
        <v>4000</v>
      </c>
      <c r="S5" s="178">
        <v>21.75</v>
      </c>
      <c r="T5" s="169"/>
      <c r="U5" s="169">
        <f t="shared" si="1"/>
        <v>0</v>
      </c>
      <c r="V5" s="169">
        <f>VLOOKUP(C5,'6-绩效'!B5:F55,5,0)</f>
        <v>0</v>
      </c>
      <c r="W5" s="169"/>
      <c r="X5" s="169"/>
      <c r="Y5" s="169">
        <f t="shared" si="2"/>
        <v>4000</v>
      </c>
      <c r="Z5" s="169"/>
      <c r="AA5" s="169"/>
      <c r="AB5" s="169"/>
      <c r="AC5" s="169"/>
      <c r="AD5" s="169"/>
      <c r="AE5" s="169">
        <f t="shared" si="3"/>
        <v>4000</v>
      </c>
      <c r="AF5" s="179">
        <v>0</v>
      </c>
      <c r="AG5" s="186"/>
      <c r="AH5" s="168">
        <v>428.8</v>
      </c>
      <c r="AI5" s="168">
        <v>110.2</v>
      </c>
      <c r="AJ5" s="168">
        <v>26.8</v>
      </c>
      <c r="AK5" s="168">
        <v>565.8</v>
      </c>
      <c r="AL5" s="169">
        <f t="shared" si="4"/>
        <v>3434.2</v>
      </c>
      <c r="AM5" s="185" t="s">
        <v>47</v>
      </c>
      <c r="AN5" s="185" t="s">
        <v>48</v>
      </c>
      <c r="AO5" s="185"/>
    </row>
    <row r="6" spans="1:41">
      <c r="A6" s="155">
        <v>5</v>
      </c>
      <c r="B6" s="155" t="s">
        <v>58</v>
      </c>
      <c r="C6" s="155" t="s">
        <v>59</v>
      </c>
      <c r="D6" s="156" t="s">
        <v>60</v>
      </c>
      <c r="E6" s="155" t="s">
        <v>44</v>
      </c>
      <c r="F6" s="155" t="s">
        <v>61</v>
      </c>
      <c r="G6" s="155" t="s">
        <v>62</v>
      </c>
      <c r="H6" s="157">
        <v>39541</v>
      </c>
      <c r="I6" s="157">
        <f>H6</f>
        <v>39541</v>
      </c>
      <c r="J6" s="155"/>
      <c r="K6" s="168">
        <v>2200</v>
      </c>
      <c r="L6" s="169">
        <v>1000</v>
      </c>
      <c r="M6" s="169">
        <v>800</v>
      </c>
      <c r="N6" s="169">
        <v>4000</v>
      </c>
      <c r="O6" s="169">
        <v>1000</v>
      </c>
      <c r="P6" s="169">
        <v>1000</v>
      </c>
      <c r="Q6" s="169"/>
      <c r="R6" s="169">
        <f t="shared" si="0"/>
        <v>10000</v>
      </c>
      <c r="S6" s="178">
        <v>21.75</v>
      </c>
      <c r="T6" s="169"/>
      <c r="U6" s="169">
        <f t="shared" si="1"/>
        <v>0</v>
      </c>
      <c r="V6" s="169">
        <f>VLOOKUP(C6,'6-绩效'!B6:F56,5,0)</f>
        <v>0</v>
      </c>
      <c r="W6" s="169"/>
      <c r="X6" s="169"/>
      <c r="Y6" s="169">
        <f t="shared" si="2"/>
        <v>10000</v>
      </c>
      <c r="Z6" s="179">
        <f>'5-奖罚异动'!E4</f>
        <v>11500</v>
      </c>
      <c r="AA6" s="169" t="s">
        <v>63</v>
      </c>
      <c r="AB6" s="169"/>
      <c r="AC6" s="169"/>
      <c r="AD6" s="169"/>
      <c r="AE6" s="169">
        <f t="shared" si="3"/>
        <v>21500</v>
      </c>
      <c r="AF6" s="179">
        <v>0</v>
      </c>
      <c r="AG6" s="186"/>
      <c r="AH6" s="168">
        <v>440</v>
      </c>
      <c r="AI6" s="168">
        <v>113</v>
      </c>
      <c r="AJ6" s="168">
        <v>27.5</v>
      </c>
      <c r="AK6" s="168">
        <v>580.5</v>
      </c>
      <c r="AL6" s="169">
        <f t="shared" si="4"/>
        <v>20919.5</v>
      </c>
      <c r="AM6" s="185" t="s">
        <v>47</v>
      </c>
      <c r="AN6" s="185" t="s">
        <v>48</v>
      </c>
      <c r="AO6" s="185"/>
    </row>
    <row r="7" spans="1:41">
      <c r="A7" s="155">
        <v>6</v>
      </c>
      <c r="B7" s="155" t="s">
        <v>58</v>
      </c>
      <c r="C7" s="155" t="s">
        <v>64</v>
      </c>
      <c r="D7" s="193" t="s">
        <v>65</v>
      </c>
      <c r="E7" s="155" t="s">
        <v>44</v>
      </c>
      <c r="F7" s="155" t="s">
        <v>66</v>
      </c>
      <c r="G7" s="155">
        <v>17777859609</v>
      </c>
      <c r="H7" s="157">
        <v>42726</v>
      </c>
      <c r="I7" s="157">
        <f>H7</f>
        <v>42726</v>
      </c>
      <c r="J7" s="157"/>
      <c r="K7" s="168">
        <v>2200</v>
      </c>
      <c r="L7" s="169">
        <v>1000</v>
      </c>
      <c r="M7" s="169">
        <v>800</v>
      </c>
      <c r="N7" s="169">
        <v>5000</v>
      </c>
      <c r="O7" s="169">
        <v>1000</v>
      </c>
      <c r="P7" s="169">
        <v>900</v>
      </c>
      <c r="Q7" s="169"/>
      <c r="R7" s="169">
        <f t="shared" si="0"/>
        <v>10900</v>
      </c>
      <c r="S7" s="178">
        <v>21.75</v>
      </c>
      <c r="T7" s="169"/>
      <c r="U7" s="169">
        <f t="shared" si="1"/>
        <v>0</v>
      </c>
      <c r="V7" s="169">
        <f>VLOOKUP(C7,'6-绩效'!B7:F57,5,0)</f>
        <v>0</v>
      </c>
      <c r="W7" s="169"/>
      <c r="X7" s="169"/>
      <c r="Y7" s="169">
        <f t="shared" si="2"/>
        <v>10900</v>
      </c>
      <c r="Z7" s="169"/>
      <c r="AA7" s="169"/>
      <c r="AB7" s="169"/>
      <c r="AC7" s="169"/>
      <c r="AD7" s="169"/>
      <c r="AE7" s="169">
        <f t="shared" si="3"/>
        <v>10900</v>
      </c>
      <c r="AF7" s="179">
        <v>0</v>
      </c>
      <c r="AG7" s="186"/>
      <c r="AH7" s="168">
        <v>428.8</v>
      </c>
      <c r="AI7" s="168">
        <v>110.2</v>
      </c>
      <c r="AJ7" s="168">
        <v>26.8</v>
      </c>
      <c r="AK7" s="168">
        <v>565.8</v>
      </c>
      <c r="AL7" s="169">
        <f t="shared" si="4"/>
        <v>10334.2</v>
      </c>
      <c r="AM7" s="185" t="s">
        <v>47</v>
      </c>
      <c r="AN7" s="185" t="s">
        <v>48</v>
      </c>
      <c r="AO7" s="185"/>
    </row>
    <row r="8" spans="1:41">
      <c r="A8" s="155">
        <v>7</v>
      </c>
      <c r="B8" s="155" t="s">
        <v>67</v>
      </c>
      <c r="C8" s="155" t="s">
        <v>68</v>
      </c>
      <c r="D8" s="156" t="s">
        <v>69</v>
      </c>
      <c r="E8" s="155" t="s">
        <v>44</v>
      </c>
      <c r="F8" s="192" t="s">
        <v>70</v>
      </c>
      <c r="G8" s="155">
        <v>13641368986</v>
      </c>
      <c r="H8" s="158">
        <v>44461</v>
      </c>
      <c r="I8" s="170"/>
      <c r="J8" s="157"/>
      <c r="K8" s="168">
        <v>2200</v>
      </c>
      <c r="L8" s="169">
        <v>0</v>
      </c>
      <c r="M8" s="169">
        <v>0</v>
      </c>
      <c r="N8" s="169">
        <v>4800</v>
      </c>
      <c r="O8" s="169">
        <v>5000</v>
      </c>
      <c r="P8" s="169"/>
      <c r="Q8" s="169"/>
      <c r="R8" s="169">
        <f t="shared" si="0"/>
        <v>12000</v>
      </c>
      <c r="S8" s="178">
        <v>21.75</v>
      </c>
      <c r="T8" s="169">
        <f>S8-7</f>
        <v>14.75</v>
      </c>
      <c r="U8" s="179">
        <f t="shared" si="1"/>
        <v>8137.93</v>
      </c>
      <c r="V8" s="169">
        <f>VLOOKUP(C8,'6-绩效'!B8:F58,5,0)</f>
        <v>0</v>
      </c>
      <c r="W8" s="169"/>
      <c r="X8" s="169"/>
      <c r="Y8" s="169">
        <f t="shared" si="2"/>
        <v>3862.07</v>
      </c>
      <c r="Z8" s="169"/>
      <c r="AA8" s="169"/>
      <c r="AB8" s="169"/>
      <c r="AC8" s="169"/>
      <c r="AE8" s="169">
        <f t="shared" si="3"/>
        <v>3862.07</v>
      </c>
      <c r="AF8" s="179">
        <v>0</v>
      </c>
      <c r="AG8" s="186"/>
      <c r="AH8" s="186"/>
      <c r="AI8" s="186"/>
      <c r="AJ8" s="186"/>
      <c r="AK8" s="186"/>
      <c r="AL8" s="169">
        <f t="shared" si="4"/>
        <v>3862.07</v>
      </c>
      <c r="AM8" s="185" t="s">
        <v>47</v>
      </c>
      <c r="AN8" s="185" t="s">
        <v>48</v>
      </c>
      <c r="AO8" s="185"/>
    </row>
    <row r="9" spans="1:41">
      <c r="A9" s="155">
        <v>8</v>
      </c>
      <c r="B9" s="155" t="s">
        <v>71</v>
      </c>
      <c r="C9" s="155" t="s">
        <v>72</v>
      </c>
      <c r="D9" s="156" t="s">
        <v>73</v>
      </c>
      <c r="E9" s="155" t="s">
        <v>44</v>
      </c>
      <c r="F9" s="155" t="s">
        <v>74</v>
      </c>
      <c r="G9" s="155" t="s">
        <v>75</v>
      </c>
      <c r="H9" s="157">
        <v>43122</v>
      </c>
      <c r="I9" s="157">
        <v>43211</v>
      </c>
      <c r="J9" s="157"/>
      <c r="K9" s="168">
        <v>2200</v>
      </c>
      <c r="L9" s="169">
        <v>800</v>
      </c>
      <c r="M9" s="169">
        <v>0</v>
      </c>
      <c r="N9" s="169">
        <v>3000</v>
      </c>
      <c r="O9" s="169">
        <v>1000</v>
      </c>
      <c r="P9" s="169">
        <v>1000</v>
      </c>
      <c r="Q9" s="169"/>
      <c r="R9" s="169">
        <f t="shared" ref="R9:R33" si="5">SUM(K9:Q9)</f>
        <v>8000</v>
      </c>
      <c r="S9" s="178">
        <v>21.75</v>
      </c>
      <c r="T9" s="169"/>
      <c r="U9" s="169">
        <f t="shared" si="1"/>
        <v>0</v>
      </c>
      <c r="V9" s="169">
        <f>VLOOKUP(C9,'6-绩效'!B9:F59,5,0)</f>
        <v>0</v>
      </c>
      <c r="W9" s="169"/>
      <c r="X9" s="169"/>
      <c r="Y9" s="169">
        <f t="shared" si="2"/>
        <v>8000</v>
      </c>
      <c r="Z9" s="169"/>
      <c r="AA9" s="169"/>
      <c r="AB9" s="169"/>
      <c r="AC9" s="169"/>
      <c r="AD9" s="169"/>
      <c r="AE9" s="169">
        <f t="shared" si="3"/>
        <v>8000</v>
      </c>
      <c r="AF9" s="179">
        <v>0</v>
      </c>
      <c r="AG9" s="186"/>
      <c r="AH9" s="168">
        <v>428.8</v>
      </c>
      <c r="AI9" s="168">
        <v>110.2</v>
      </c>
      <c r="AJ9" s="168">
        <v>26.8</v>
      </c>
      <c r="AK9" s="168">
        <v>565.8</v>
      </c>
      <c r="AL9" s="169">
        <f t="shared" si="4"/>
        <v>7434.2</v>
      </c>
      <c r="AM9" s="185" t="s">
        <v>47</v>
      </c>
      <c r="AN9" s="185" t="s">
        <v>48</v>
      </c>
      <c r="AO9" s="185"/>
    </row>
    <row r="10" spans="1:41">
      <c r="A10" s="155">
        <v>9</v>
      </c>
      <c r="B10" s="155" t="s">
        <v>71</v>
      </c>
      <c r="C10" s="155" t="s">
        <v>76</v>
      </c>
      <c r="D10" s="156" t="s">
        <v>77</v>
      </c>
      <c r="E10" s="155" t="s">
        <v>44</v>
      </c>
      <c r="F10" s="192" t="s">
        <v>78</v>
      </c>
      <c r="G10" s="155">
        <v>13811828730</v>
      </c>
      <c r="H10" s="157">
        <v>44335</v>
      </c>
      <c r="I10" s="157">
        <v>44378</v>
      </c>
      <c r="J10" s="157"/>
      <c r="K10" s="168">
        <v>2200</v>
      </c>
      <c r="L10" s="169">
        <v>500</v>
      </c>
      <c r="M10" s="169">
        <v>0</v>
      </c>
      <c r="N10" s="169">
        <v>800</v>
      </c>
      <c r="O10" s="169">
        <v>500</v>
      </c>
      <c r="P10" s="169">
        <v>500</v>
      </c>
      <c r="Q10" s="169"/>
      <c r="R10" s="169">
        <f t="shared" si="5"/>
        <v>4500</v>
      </c>
      <c r="S10" s="178">
        <v>21.75</v>
      </c>
      <c r="T10" s="169"/>
      <c r="U10" s="169">
        <f t="shared" si="1"/>
        <v>0</v>
      </c>
      <c r="V10" s="169">
        <f>VLOOKUP(C10,'6-绩效'!B10:F60,5,0)</f>
        <v>0</v>
      </c>
      <c r="W10" s="169"/>
      <c r="X10" s="169"/>
      <c r="Y10" s="169">
        <f t="shared" si="2"/>
        <v>4500</v>
      </c>
      <c r="Z10" s="169"/>
      <c r="AA10" s="169"/>
      <c r="AB10" s="169"/>
      <c r="AC10" s="169"/>
      <c r="AD10" s="169"/>
      <c r="AE10" s="169">
        <f t="shared" si="3"/>
        <v>4500</v>
      </c>
      <c r="AF10" s="179">
        <v>0</v>
      </c>
      <c r="AG10" s="186"/>
      <c r="AH10" s="168">
        <v>428.8</v>
      </c>
      <c r="AI10" s="168">
        <v>110.2</v>
      </c>
      <c r="AJ10" s="168">
        <v>26.8</v>
      </c>
      <c r="AK10" s="168">
        <v>565.8</v>
      </c>
      <c r="AL10" s="169">
        <f t="shared" si="4"/>
        <v>3934.2</v>
      </c>
      <c r="AM10" s="185" t="s">
        <v>47</v>
      </c>
      <c r="AN10" s="185" t="s">
        <v>48</v>
      </c>
      <c r="AO10" s="185"/>
    </row>
    <row r="11" spans="1:41">
      <c r="A11" s="155">
        <v>10</v>
      </c>
      <c r="B11" s="155" t="s">
        <v>71</v>
      </c>
      <c r="C11" s="155" t="s">
        <v>79</v>
      </c>
      <c r="D11" s="156" t="s">
        <v>80</v>
      </c>
      <c r="E11" s="155" t="s">
        <v>44</v>
      </c>
      <c r="F11" s="192" t="s">
        <v>81</v>
      </c>
      <c r="G11" s="155">
        <v>17600660710</v>
      </c>
      <c r="H11" s="157">
        <v>44116</v>
      </c>
      <c r="I11" s="157">
        <v>44207</v>
      </c>
      <c r="J11" s="157"/>
      <c r="K11" s="168">
        <v>2200</v>
      </c>
      <c r="L11" s="169">
        <v>500</v>
      </c>
      <c r="M11" s="169">
        <v>0</v>
      </c>
      <c r="N11" s="169">
        <v>800</v>
      </c>
      <c r="O11" s="169">
        <v>500</v>
      </c>
      <c r="P11" s="169">
        <v>500</v>
      </c>
      <c r="Q11" s="169"/>
      <c r="R11" s="169">
        <f t="shared" si="5"/>
        <v>4500</v>
      </c>
      <c r="S11" s="178">
        <v>21.75</v>
      </c>
      <c r="T11" s="169">
        <v>2</v>
      </c>
      <c r="U11" s="179">
        <f t="shared" si="1"/>
        <v>367.82</v>
      </c>
      <c r="V11" s="169">
        <f>VLOOKUP(C11,'6-绩效'!B11:F61,5,0)</f>
        <v>80</v>
      </c>
      <c r="W11" s="169"/>
      <c r="X11" s="169"/>
      <c r="Y11" s="169">
        <f t="shared" si="2"/>
        <v>4052.18</v>
      </c>
      <c r="Z11" s="179">
        <f>'5-奖罚异动'!E7</f>
        <v>4500</v>
      </c>
      <c r="AA11" s="169" t="s">
        <v>82</v>
      </c>
      <c r="AB11" s="169"/>
      <c r="AC11" s="169"/>
      <c r="AD11" s="169"/>
      <c r="AE11" s="169">
        <f t="shared" si="3"/>
        <v>8552.18</v>
      </c>
      <c r="AF11" s="179">
        <v>0</v>
      </c>
      <c r="AG11" s="186"/>
      <c r="AH11" s="168">
        <v>428.8</v>
      </c>
      <c r="AI11" s="168">
        <v>110.2</v>
      </c>
      <c r="AJ11" s="168">
        <v>26.8</v>
      </c>
      <c r="AK11" s="168">
        <v>565.8</v>
      </c>
      <c r="AL11" s="169">
        <f t="shared" si="4"/>
        <v>7986.38</v>
      </c>
      <c r="AM11" s="185" t="s">
        <v>47</v>
      </c>
      <c r="AN11" s="185" t="s">
        <v>48</v>
      </c>
      <c r="AO11" s="185"/>
    </row>
    <row r="12" spans="1:41">
      <c r="A12" s="155">
        <v>11</v>
      </c>
      <c r="B12" s="155" t="s">
        <v>71</v>
      </c>
      <c r="C12" s="155" t="s">
        <v>83</v>
      </c>
      <c r="D12" s="156" t="s">
        <v>84</v>
      </c>
      <c r="E12" s="155" t="s">
        <v>44</v>
      </c>
      <c r="F12" s="192" t="s">
        <v>85</v>
      </c>
      <c r="G12" s="155">
        <v>18600262939</v>
      </c>
      <c r="H12" s="157">
        <v>44417</v>
      </c>
      <c r="I12" s="157">
        <v>44470</v>
      </c>
      <c r="J12" s="157"/>
      <c r="K12" s="168">
        <v>2200</v>
      </c>
      <c r="L12" s="169">
        <v>0</v>
      </c>
      <c r="M12" s="169">
        <v>0</v>
      </c>
      <c r="N12" s="169">
        <v>800</v>
      </c>
      <c r="O12" s="169">
        <v>500</v>
      </c>
      <c r="P12" s="169">
        <v>500</v>
      </c>
      <c r="Q12" s="169"/>
      <c r="R12" s="169">
        <f t="shared" si="5"/>
        <v>4000</v>
      </c>
      <c r="S12" s="178">
        <v>21.75</v>
      </c>
      <c r="T12" s="169"/>
      <c r="U12" s="169">
        <f t="shared" si="1"/>
        <v>0</v>
      </c>
      <c r="V12" s="169">
        <f>VLOOKUP(C12,'6-绩效'!B12:F62,5,0)</f>
        <v>0</v>
      </c>
      <c r="W12" s="169"/>
      <c r="X12" s="169"/>
      <c r="Y12" s="169">
        <f t="shared" si="2"/>
        <v>4000</v>
      </c>
      <c r="Z12" s="169"/>
      <c r="AA12" s="169"/>
      <c r="AB12" s="169"/>
      <c r="AC12" s="169"/>
      <c r="AD12" s="169"/>
      <c r="AE12" s="169">
        <f t="shared" si="3"/>
        <v>4000</v>
      </c>
      <c r="AF12" s="179">
        <v>0</v>
      </c>
      <c r="AG12" s="186"/>
      <c r="AH12" s="168">
        <v>428.8</v>
      </c>
      <c r="AI12" s="168">
        <v>110.2</v>
      </c>
      <c r="AJ12" s="168">
        <v>26.8</v>
      </c>
      <c r="AK12" s="168">
        <v>565.8</v>
      </c>
      <c r="AL12" s="169">
        <f t="shared" si="4"/>
        <v>3434.2</v>
      </c>
      <c r="AM12" s="185" t="s">
        <v>47</v>
      </c>
      <c r="AN12" s="185" t="s">
        <v>48</v>
      </c>
      <c r="AO12" s="185"/>
    </row>
    <row r="13" spans="1:41">
      <c r="A13" s="155">
        <v>12</v>
      </c>
      <c r="B13" s="155" t="s">
        <v>86</v>
      </c>
      <c r="C13" s="155" t="s">
        <v>87</v>
      </c>
      <c r="D13" s="156" t="s">
        <v>88</v>
      </c>
      <c r="E13" s="155" t="s">
        <v>44</v>
      </c>
      <c r="F13" s="155" t="s">
        <v>89</v>
      </c>
      <c r="G13" s="155" t="s">
        <v>90</v>
      </c>
      <c r="H13" s="157">
        <v>43466</v>
      </c>
      <c r="I13" s="157">
        <f>H13</f>
        <v>43466</v>
      </c>
      <c r="J13" s="157"/>
      <c r="K13" s="168">
        <v>2200</v>
      </c>
      <c r="L13" s="169">
        <v>1000</v>
      </c>
      <c r="M13" s="169">
        <v>0</v>
      </c>
      <c r="N13" s="169">
        <v>4800</v>
      </c>
      <c r="O13" s="169">
        <v>1000</v>
      </c>
      <c r="P13" s="169">
        <v>1000</v>
      </c>
      <c r="Q13" s="169"/>
      <c r="R13" s="169">
        <f t="shared" si="5"/>
        <v>10000</v>
      </c>
      <c r="S13" s="178">
        <v>21.75</v>
      </c>
      <c r="T13" s="169"/>
      <c r="U13" s="169">
        <f t="shared" si="1"/>
        <v>0</v>
      </c>
      <c r="V13" s="169">
        <f>VLOOKUP(C13,'6-绩效'!B13:F63,5,0)</f>
        <v>0</v>
      </c>
      <c r="W13" s="169"/>
      <c r="X13" s="169"/>
      <c r="Y13" s="169">
        <f t="shared" si="2"/>
        <v>10000</v>
      </c>
      <c r="Z13" s="169"/>
      <c r="AA13" s="169"/>
      <c r="AB13" s="169"/>
      <c r="AC13" s="169"/>
      <c r="AD13" s="169"/>
      <c r="AE13" s="169">
        <f t="shared" si="3"/>
        <v>10000</v>
      </c>
      <c r="AF13" s="179">
        <v>0</v>
      </c>
      <c r="AG13" s="186"/>
      <c r="AH13" s="168">
        <v>800</v>
      </c>
      <c r="AI13" s="168">
        <v>203</v>
      </c>
      <c r="AJ13" s="168">
        <v>50</v>
      </c>
      <c r="AK13" s="168">
        <v>1053</v>
      </c>
      <c r="AL13" s="169">
        <f t="shared" si="4"/>
        <v>8947</v>
      </c>
      <c r="AM13" s="185" t="s">
        <v>47</v>
      </c>
      <c r="AN13" s="185" t="s">
        <v>48</v>
      </c>
      <c r="AO13" s="185"/>
    </row>
    <row r="14" spans="1:41">
      <c r="A14" s="155">
        <v>13</v>
      </c>
      <c r="B14" s="155" t="s">
        <v>86</v>
      </c>
      <c r="C14" s="155" t="s">
        <v>91</v>
      </c>
      <c r="D14" s="156" t="s">
        <v>92</v>
      </c>
      <c r="E14" s="155" t="s">
        <v>44</v>
      </c>
      <c r="F14" s="155" t="s">
        <v>93</v>
      </c>
      <c r="G14" s="155">
        <v>13290553433</v>
      </c>
      <c r="H14" s="157">
        <v>43579</v>
      </c>
      <c r="I14" s="157">
        <v>43670</v>
      </c>
      <c r="J14" s="157"/>
      <c r="K14" s="168">
        <v>2200</v>
      </c>
      <c r="L14" s="169">
        <v>500</v>
      </c>
      <c r="M14" s="169">
        <v>0</v>
      </c>
      <c r="N14" s="169">
        <v>800</v>
      </c>
      <c r="O14" s="169">
        <v>500</v>
      </c>
      <c r="P14" s="169">
        <v>1000</v>
      </c>
      <c r="Q14" s="169"/>
      <c r="R14" s="169">
        <f t="shared" si="5"/>
        <v>5000</v>
      </c>
      <c r="S14" s="178">
        <v>21.75</v>
      </c>
      <c r="T14" s="169">
        <v>1</v>
      </c>
      <c r="U14" s="179">
        <f t="shared" si="1"/>
        <v>206.9</v>
      </c>
      <c r="V14" s="169">
        <f>VLOOKUP(C14,'6-绩效'!B14:F64,5,0)</f>
        <v>200</v>
      </c>
      <c r="W14" s="169"/>
      <c r="X14" s="169"/>
      <c r="Y14" s="169">
        <f t="shared" si="2"/>
        <v>4593.1</v>
      </c>
      <c r="Z14" s="169"/>
      <c r="AA14" s="169"/>
      <c r="AB14" s="169"/>
      <c r="AC14" s="169"/>
      <c r="AD14" s="169"/>
      <c r="AE14" s="169">
        <f t="shared" si="3"/>
        <v>4593.1</v>
      </c>
      <c r="AF14" s="179">
        <v>0</v>
      </c>
      <c r="AG14" s="186"/>
      <c r="AH14" s="168">
        <v>428.8</v>
      </c>
      <c r="AI14" s="168">
        <v>110.2</v>
      </c>
      <c r="AJ14" s="168">
        <v>26.8</v>
      </c>
      <c r="AK14" s="168">
        <v>565.8</v>
      </c>
      <c r="AL14" s="169">
        <f t="shared" si="4"/>
        <v>4027.3</v>
      </c>
      <c r="AM14" s="185" t="s">
        <v>47</v>
      </c>
      <c r="AN14" s="185" t="s">
        <v>48</v>
      </c>
      <c r="AO14" s="185"/>
    </row>
    <row r="15" spans="1:41">
      <c r="A15" s="155">
        <v>14</v>
      </c>
      <c r="B15" s="155" t="s">
        <v>94</v>
      </c>
      <c r="C15" s="155" t="s">
        <v>95</v>
      </c>
      <c r="D15" s="156" t="s">
        <v>96</v>
      </c>
      <c r="E15" s="155" t="s">
        <v>44</v>
      </c>
      <c r="F15" s="155" t="s">
        <v>97</v>
      </c>
      <c r="G15" s="155">
        <v>18001317820</v>
      </c>
      <c r="H15" s="157">
        <v>39264</v>
      </c>
      <c r="I15" s="157">
        <f>H15</f>
        <v>39264</v>
      </c>
      <c r="J15" s="157"/>
      <c r="K15" s="168">
        <v>2200</v>
      </c>
      <c r="L15" s="169">
        <v>0</v>
      </c>
      <c r="M15" s="169">
        <v>0</v>
      </c>
      <c r="N15" s="169">
        <v>5800</v>
      </c>
      <c r="O15" s="169">
        <v>1000</v>
      </c>
      <c r="P15" s="169">
        <v>1000</v>
      </c>
      <c r="Q15" s="169"/>
      <c r="R15" s="169">
        <f t="shared" si="5"/>
        <v>10000</v>
      </c>
      <c r="S15" s="178">
        <v>21.75</v>
      </c>
      <c r="T15" s="169"/>
      <c r="U15" s="169">
        <f t="shared" si="1"/>
        <v>0</v>
      </c>
      <c r="V15" s="169">
        <f>VLOOKUP(C15,'6-绩效'!B15:F65,5,0)</f>
        <v>0</v>
      </c>
      <c r="W15" s="169"/>
      <c r="X15" s="169"/>
      <c r="Y15" s="169">
        <f t="shared" si="2"/>
        <v>10000</v>
      </c>
      <c r="Z15" s="169"/>
      <c r="AA15" s="169"/>
      <c r="AB15" s="169"/>
      <c r="AC15" s="169"/>
      <c r="AD15" s="169"/>
      <c r="AE15" s="169">
        <f t="shared" si="3"/>
        <v>10000</v>
      </c>
      <c r="AF15" s="179">
        <v>0</v>
      </c>
      <c r="AG15" s="168">
        <v>300</v>
      </c>
      <c r="AH15" s="168">
        <v>480</v>
      </c>
      <c r="AI15" s="168">
        <v>123</v>
      </c>
      <c r="AJ15" s="168">
        <v>30</v>
      </c>
      <c r="AK15" s="168">
        <v>633</v>
      </c>
      <c r="AL15" s="169">
        <f t="shared" si="4"/>
        <v>9067</v>
      </c>
      <c r="AM15" s="185" t="s">
        <v>47</v>
      </c>
      <c r="AN15" s="185" t="s">
        <v>48</v>
      </c>
      <c r="AO15" s="185"/>
    </row>
    <row r="16" spans="1:41">
      <c r="A16" s="155">
        <v>15</v>
      </c>
      <c r="B16" s="155" t="s">
        <v>94</v>
      </c>
      <c r="C16" s="155" t="s">
        <v>98</v>
      </c>
      <c r="D16" s="193" t="s">
        <v>99</v>
      </c>
      <c r="E16" s="155" t="s">
        <v>44</v>
      </c>
      <c r="F16" s="155" t="s">
        <v>100</v>
      </c>
      <c r="G16" s="155">
        <v>18810422109</v>
      </c>
      <c r="H16" s="157">
        <v>43928</v>
      </c>
      <c r="I16" s="157">
        <v>43958</v>
      </c>
      <c r="J16" s="157"/>
      <c r="K16" s="168">
        <v>2200</v>
      </c>
      <c r="L16" s="169">
        <v>750</v>
      </c>
      <c r="M16" s="169">
        <v>0</v>
      </c>
      <c r="N16" s="169">
        <v>2550</v>
      </c>
      <c r="O16" s="169">
        <v>1000</v>
      </c>
      <c r="P16" s="169">
        <v>1000</v>
      </c>
      <c r="Q16" s="169"/>
      <c r="R16" s="169">
        <f t="shared" si="5"/>
        <v>7500</v>
      </c>
      <c r="S16" s="178">
        <v>21.75</v>
      </c>
      <c r="T16" s="169"/>
      <c r="U16" s="169">
        <f t="shared" si="1"/>
        <v>0</v>
      </c>
      <c r="V16" s="169">
        <f>VLOOKUP(C16,'6-绩效'!B16:F66,5,0)</f>
        <v>0</v>
      </c>
      <c r="W16" s="169"/>
      <c r="X16" s="169"/>
      <c r="Y16" s="169">
        <f t="shared" si="2"/>
        <v>7500</v>
      </c>
      <c r="Z16" s="169"/>
      <c r="AA16" s="169"/>
      <c r="AB16" s="169"/>
      <c r="AC16" s="169"/>
      <c r="AD16" s="169"/>
      <c r="AE16" s="169">
        <f t="shared" si="3"/>
        <v>7500</v>
      </c>
      <c r="AF16" s="179">
        <v>0</v>
      </c>
      <c r="AG16" s="186"/>
      <c r="AH16" s="168">
        <v>428.8</v>
      </c>
      <c r="AI16" s="168">
        <v>110.2</v>
      </c>
      <c r="AJ16" s="168">
        <v>26.8</v>
      </c>
      <c r="AK16" s="168">
        <v>565.8</v>
      </c>
      <c r="AL16" s="169">
        <f t="shared" si="4"/>
        <v>6934.2</v>
      </c>
      <c r="AM16" s="185" t="s">
        <v>47</v>
      </c>
      <c r="AN16" s="185" t="s">
        <v>48</v>
      </c>
      <c r="AO16" s="185"/>
    </row>
    <row r="17" s="10" customFormat="1" spans="1:41">
      <c r="A17" s="155">
        <v>16</v>
      </c>
      <c r="B17" s="155" t="s">
        <v>94</v>
      </c>
      <c r="C17" s="155" t="s">
        <v>101</v>
      </c>
      <c r="D17" s="156" t="s">
        <v>102</v>
      </c>
      <c r="E17" s="155" t="s">
        <v>44</v>
      </c>
      <c r="F17" s="192" t="s">
        <v>103</v>
      </c>
      <c r="G17" s="155">
        <v>15010047297</v>
      </c>
      <c r="H17" s="157">
        <v>44311</v>
      </c>
      <c r="I17" s="157">
        <v>44402</v>
      </c>
      <c r="J17" s="157"/>
      <c r="K17" s="168">
        <v>2200</v>
      </c>
      <c r="L17" s="169">
        <v>550</v>
      </c>
      <c r="M17" s="169">
        <v>0</v>
      </c>
      <c r="N17" s="169">
        <v>1350</v>
      </c>
      <c r="O17" s="169">
        <v>1000</v>
      </c>
      <c r="P17" s="169">
        <v>400</v>
      </c>
      <c r="Q17" s="169"/>
      <c r="R17" s="169">
        <f t="shared" si="5"/>
        <v>5500</v>
      </c>
      <c r="S17" s="178">
        <v>21.75</v>
      </c>
      <c r="T17" s="169">
        <v>1</v>
      </c>
      <c r="U17" s="179">
        <f t="shared" si="1"/>
        <v>227.59</v>
      </c>
      <c r="V17" s="169">
        <f>VLOOKUP(C17,'6-绩效'!B17:F67,5,0)</f>
        <v>0</v>
      </c>
      <c r="W17" s="169"/>
      <c r="X17" s="169"/>
      <c r="Y17" s="169">
        <f t="shared" si="2"/>
        <v>5272.41</v>
      </c>
      <c r="Z17" s="169"/>
      <c r="AA17" s="169"/>
      <c r="AB17" s="169"/>
      <c r="AC17" s="169"/>
      <c r="AD17" s="169"/>
      <c r="AE17" s="169">
        <f t="shared" si="3"/>
        <v>5272.41</v>
      </c>
      <c r="AF17" s="179">
        <v>0</v>
      </c>
      <c r="AG17" s="186"/>
      <c r="AH17" s="168">
        <v>428.8</v>
      </c>
      <c r="AI17" s="168">
        <v>110.2</v>
      </c>
      <c r="AJ17" s="168">
        <v>26.8</v>
      </c>
      <c r="AK17" s="168">
        <v>565.8</v>
      </c>
      <c r="AL17" s="169">
        <f t="shared" si="4"/>
        <v>4706.61</v>
      </c>
      <c r="AM17" s="185" t="s">
        <v>47</v>
      </c>
      <c r="AN17" s="185" t="s">
        <v>48</v>
      </c>
      <c r="AO17" s="185"/>
    </row>
    <row r="18" spans="1:41">
      <c r="A18" s="155">
        <v>17</v>
      </c>
      <c r="B18" s="155" t="s">
        <v>94</v>
      </c>
      <c r="C18" s="155" t="s">
        <v>104</v>
      </c>
      <c r="D18" s="156" t="s">
        <v>105</v>
      </c>
      <c r="E18" s="155" t="s">
        <v>106</v>
      </c>
      <c r="F18" s="192" t="s">
        <v>107</v>
      </c>
      <c r="G18" s="155">
        <v>15032505198</v>
      </c>
      <c r="H18" s="157">
        <v>44136</v>
      </c>
      <c r="I18" s="157">
        <v>44136</v>
      </c>
      <c r="J18" s="157"/>
      <c r="K18" s="168">
        <v>2200</v>
      </c>
      <c r="L18" s="169">
        <v>0</v>
      </c>
      <c r="M18" s="169">
        <v>0</v>
      </c>
      <c r="N18" s="169">
        <v>0</v>
      </c>
      <c r="O18" s="169">
        <v>0</v>
      </c>
      <c r="P18" s="169">
        <v>120</v>
      </c>
      <c r="Q18" s="169"/>
      <c r="R18" s="169">
        <f t="shared" si="5"/>
        <v>2320</v>
      </c>
      <c r="S18" s="178">
        <v>21.75</v>
      </c>
      <c r="T18" s="169"/>
      <c r="U18" s="169">
        <f>(R18-P18)/S18*T18</f>
        <v>0</v>
      </c>
      <c r="V18" s="169">
        <f>VLOOKUP(C18,'6-绩效'!B18:F68,5,0)</f>
        <v>0</v>
      </c>
      <c r="W18" s="169"/>
      <c r="X18" s="169"/>
      <c r="Y18" s="169">
        <f t="shared" si="2"/>
        <v>2320</v>
      </c>
      <c r="Z18" s="169"/>
      <c r="AA18" s="169"/>
      <c r="AB18" s="169"/>
      <c r="AC18" s="169"/>
      <c r="AD18" s="169"/>
      <c r="AE18" s="169">
        <f t="shared" si="3"/>
        <v>2320</v>
      </c>
      <c r="AF18" s="179">
        <v>0</v>
      </c>
      <c r="AG18" s="186"/>
      <c r="AH18" s="168">
        <v>428.8</v>
      </c>
      <c r="AI18" s="168">
        <v>110.2</v>
      </c>
      <c r="AJ18" s="168">
        <v>26.8</v>
      </c>
      <c r="AK18" s="168">
        <v>565.8</v>
      </c>
      <c r="AL18" s="169">
        <f t="shared" si="4"/>
        <v>1754.2</v>
      </c>
      <c r="AM18" s="185" t="s">
        <v>47</v>
      </c>
      <c r="AN18" s="185" t="s">
        <v>48</v>
      </c>
      <c r="AO18" s="190" t="s">
        <v>108</v>
      </c>
    </row>
    <row r="19" spans="1:41">
      <c r="A19" s="155">
        <v>18</v>
      </c>
      <c r="B19" s="155" t="s">
        <v>109</v>
      </c>
      <c r="C19" s="155" t="s">
        <v>110</v>
      </c>
      <c r="D19" s="193" t="s">
        <v>111</v>
      </c>
      <c r="E19" s="155" t="s">
        <v>44</v>
      </c>
      <c r="F19" s="192" t="s">
        <v>112</v>
      </c>
      <c r="G19" s="155">
        <v>15321577428</v>
      </c>
      <c r="H19" s="157">
        <v>42217</v>
      </c>
      <c r="I19" s="157">
        <f>H19</f>
        <v>42217</v>
      </c>
      <c r="J19" s="157"/>
      <c r="K19" s="171">
        <v>2200</v>
      </c>
      <c r="L19" s="171">
        <v>1000</v>
      </c>
      <c r="M19" s="171">
        <v>0</v>
      </c>
      <c r="N19" s="171">
        <v>3300</v>
      </c>
      <c r="O19" s="171">
        <v>1000</v>
      </c>
      <c r="P19" s="171">
        <v>1000</v>
      </c>
      <c r="Q19" s="171"/>
      <c r="R19" s="169">
        <f t="shared" si="5"/>
        <v>8500</v>
      </c>
      <c r="S19" s="178">
        <v>21.75</v>
      </c>
      <c r="T19" s="169"/>
      <c r="U19" s="169">
        <f t="shared" si="1"/>
        <v>0</v>
      </c>
      <c r="V19" s="169">
        <f>VLOOKUP(C19,'6-绩效'!B19:F69,5,0)</f>
        <v>0</v>
      </c>
      <c r="W19" s="169"/>
      <c r="X19" s="169"/>
      <c r="Y19" s="169">
        <f t="shared" si="2"/>
        <v>8500</v>
      </c>
      <c r="Z19" s="169"/>
      <c r="AA19" s="169"/>
      <c r="AB19" s="169"/>
      <c r="AC19" s="169"/>
      <c r="AD19" s="169"/>
      <c r="AE19" s="169">
        <f t="shared" si="3"/>
        <v>8500</v>
      </c>
      <c r="AF19" s="179">
        <v>0</v>
      </c>
      <c r="AG19" s="186"/>
      <c r="AH19" s="168">
        <v>428.8</v>
      </c>
      <c r="AI19" s="168">
        <v>110.2</v>
      </c>
      <c r="AJ19" s="168">
        <v>26.8</v>
      </c>
      <c r="AK19" s="168">
        <v>565.8</v>
      </c>
      <c r="AL19" s="169">
        <f t="shared" si="4"/>
        <v>7934.2</v>
      </c>
      <c r="AM19" s="185" t="s">
        <v>47</v>
      </c>
      <c r="AN19" s="185" t="s">
        <v>48</v>
      </c>
      <c r="AO19" s="185"/>
    </row>
    <row r="20" spans="1:41">
      <c r="A20" s="155">
        <v>19</v>
      </c>
      <c r="B20" s="155" t="s">
        <v>109</v>
      </c>
      <c r="C20" s="155" t="s">
        <v>113</v>
      </c>
      <c r="D20" s="156" t="s">
        <v>114</v>
      </c>
      <c r="E20" s="155" t="s">
        <v>44</v>
      </c>
      <c r="F20" s="192" t="s">
        <v>115</v>
      </c>
      <c r="G20" s="155">
        <v>15901289737</v>
      </c>
      <c r="H20" s="157">
        <v>44137</v>
      </c>
      <c r="I20" s="157">
        <v>44228</v>
      </c>
      <c r="J20" s="157"/>
      <c r="K20" s="171">
        <v>2200</v>
      </c>
      <c r="L20" s="171">
        <v>600</v>
      </c>
      <c r="M20" s="171">
        <v>0</v>
      </c>
      <c r="N20" s="171">
        <v>1700</v>
      </c>
      <c r="O20" s="171">
        <v>500</v>
      </c>
      <c r="P20" s="171">
        <v>1000</v>
      </c>
      <c r="Q20" s="171"/>
      <c r="R20" s="169">
        <f t="shared" si="5"/>
        <v>6000</v>
      </c>
      <c r="S20" s="178">
        <v>21.75</v>
      </c>
      <c r="T20" s="169"/>
      <c r="U20" s="169">
        <f t="shared" si="1"/>
        <v>0</v>
      </c>
      <c r="V20" s="169">
        <f>VLOOKUP(C20,'6-绩效'!B20:F70,5,0)</f>
        <v>0</v>
      </c>
      <c r="W20" s="169"/>
      <c r="X20" s="169"/>
      <c r="Y20" s="169">
        <f t="shared" si="2"/>
        <v>6000</v>
      </c>
      <c r="Z20" s="169"/>
      <c r="AA20" s="169"/>
      <c r="AB20" s="169"/>
      <c r="AC20" s="169"/>
      <c r="AD20" s="169"/>
      <c r="AE20" s="169">
        <f t="shared" si="3"/>
        <v>6000</v>
      </c>
      <c r="AF20" s="179">
        <v>0</v>
      </c>
      <c r="AG20" s="186"/>
      <c r="AH20" s="168">
        <v>428.8</v>
      </c>
      <c r="AI20" s="168">
        <v>110.2</v>
      </c>
      <c r="AJ20" s="168">
        <v>26.8</v>
      </c>
      <c r="AK20" s="168">
        <v>565.8</v>
      </c>
      <c r="AL20" s="169">
        <f t="shared" si="4"/>
        <v>5434.2</v>
      </c>
      <c r="AM20" s="185" t="s">
        <v>47</v>
      </c>
      <c r="AN20" s="185" t="s">
        <v>48</v>
      </c>
      <c r="AO20" s="191"/>
    </row>
    <row r="21" spans="1:41">
      <c r="A21" s="155">
        <v>20</v>
      </c>
      <c r="B21" s="155" t="s">
        <v>116</v>
      </c>
      <c r="C21" s="155" t="s">
        <v>117</v>
      </c>
      <c r="D21" s="156" t="s">
        <v>118</v>
      </c>
      <c r="E21" s="155" t="s">
        <v>44</v>
      </c>
      <c r="F21" s="192" t="s">
        <v>119</v>
      </c>
      <c r="G21" s="155">
        <v>18001317819</v>
      </c>
      <c r="H21" s="157">
        <v>40330</v>
      </c>
      <c r="I21" s="157">
        <v>40330</v>
      </c>
      <c r="J21" s="157"/>
      <c r="K21" s="168">
        <v>2200</v>
      </c>
      <c r="L21" s="169">
        <v>500</v>
      </c>
      <c r="M21" s="171">
        <v>0</v>
      </c>
      <c r="N21" s="169">
        <v>1300</v>
      </c>
      <c r="O21" s="169"/>
      <c r="P21" s="169">
        <v>1000</v>
      </c>
      <c r="Q21" s="169"/>
      <c r="R21" s="169">
        <f t="shared" si="5"/>
        <v>5000</v>
      </c>
      <c r="S21" s="178">
        <v>21.75</v>
      </c>
      <c r="T21" s="169"/>
      <c r="U21" s="169">
        <f t="shared" si="1"/>
        <v>0</v>
      </c>
      <c r="V21" s="169">
        <f>VLOOKUP(C21,'6-绩效'!B21:F71,5,0)</f>
        <v>0</v>
      </c>
      <c r="W21" s="169"/>
      <c r="X21" s="169"/>
      <c r="Y21" s="169">
        <f t="shared" si="2"/>
        <v>5000</v>
      </c>
      <c r="Z21" s="169"/>
      <c r="AA21" s="169"/>
      <c r="AB21" s="169"/>
      <c r="AC21" s="169"/>
      <c r="AD21" s="169"/>
      <c r="AE21" s="169">
        <f t="shared" si="3"/>
        <v>5000</v>
      </c>
      <c r="AF21" s="179">
        <v>0</v>
      </c>
      <c r="AG21" s="186"/>
      <c r="AH21" s="168">
        <v>428.8</v>
      </c>
      <c r="AI21" s="168">
        <v>110.2</v>
      </c>
      <c r="AJ21" s="168">
        <v>26.8</v>
      </c>
      <c r="AK21" s="168">
        <v>565.8</v>
      </c>
      <c r="AL21" s="169">
        <f t="shared" si="4"/>
        <v>4434.2</v>
      </c>
      <c r="AM21" s="185" t="s">
        <v>47</v>
      </c>
      <c r="AN21" s="185" t="s">
        <v>48</v>
      </c>
      <c r="AO21" s="185"/>
    </row>
    <row r="22" spans="1:41">
      <c r="A22" s="155">
        <v>21</v>
      </c>
      <c r="B22" s="155" t="s">
        <v>116</v>
      </c>
      <c r="C22" s="155" t="s">
        <v>120</v>
      </c>
      <c r="D22" s="156" t="s">
        <v>121</v>
      </c>
      <c r="E22" s="155" t="s">
        <v>44</v>
      </c>
      <c r="F22" s="155" t="s">
        <v>122</v>
      </c>
      <c r="G22" s="155" t="s">
        <v>123</v>
      </c>
      <c r="H22" s="157">
        <v>43160</v>
      </c>
      <c r="I22" s="157">
        <f>H22</f>
        <v>43160</v>
      </c>
      <c r="J22" s="157"/>
      <c r="K22" s="168">
        <v>2200</v>
      </c>
      <c r="L22" s="169">
        <v>500</v>
      </c>
      <c r="M22" s="169">
        <v>0</v>
      </c>
      <c r="N22" s="169">
        <v>2800</v>
      </c>
      <c r="O22" s="169"/>
      <c r="P22" s="169">
        <v>500</v>
      </c>
      <c r="Q22" s="169"/>
      <c r="R22" s="169">
        <f t="shared" si="5"/>
        <v>6000</v>
      </c>
      <c r="S22" s="178">
        <v>26</v>
      </c>
      <c r="T22" s="169"/>
      <c r="U22" s="169">
        <f t="shared" si="1"/>
        <v>0</v>
      </c>
      <c r="V22" s="169">
        <f>VLOOKUP(C22,'6-绩效'!B22:F72,5,0)</f>
        <v>0</v>
      </c>
      <c r="W22" s="169"/>
      <c r="X22" s="169"/>
      <c r="Y22" s="169">
        <f t="shared" si="2"/>
        <v>6000</v>
      </c>
      <c r="Z22" s="169"/>
      <c r="AA22" s="169"/>
      <c r="AB22" s="169"/>
      <c r="AC22" s="169"/>
      <c r="AD22" s="169"/>
      <c r="AE22" s="169">
        <f t="shared" si="3"/>
        <v>6000</v>
      </c>
      <c r="AF22" s="179">
        <v>0</v>
      </c>
      <c r="AG22" s="186"/>
      <c r="AH22" s="168">
        <v>428.8</v>
      </c>
      <c r="AI22" s="168">
        <v>110.2</v>
      </c>
      <c r="AJ22" s="168">
        <v>26.8</v>
      </c>
      <c r="AK22" s="168">
        <v>565.8</v>
      </c>
      <c r="AL22" s="169">
        <f t="shared" si="4"/>
        <v>5434.2</v>
      </c>
      <c r="AM22" s="185" t="s">
        <v>47</v>
      </c>
      <c r="AN22" s="185" t="s">
        <v>48</v>
      </c>
      <c r="AO22" s="185"/>
    </row>
    <row r="23" spans="1:41">
      <c r="A23" s="155">
        <v>22</v>
      </c>
      <c r="B23" s="155" t="s">
        <v>124</v>
      </c>
      <c r="C23" s="155" t="s">
        <v>125</v>
      </c>
      <c r="D23" s="193" t="s">
        <v>126</v>
      </c>
      <c r="E23" s="155" t="s">
        <v>44</v>
      </c>
      <c r="F23" s="155" t="s">
        <v>127</v>
      </c>
      <c r="G23" s="155">
        <v>13718812934</v>
      </c>
      <c r="H23" s="157">
        <v>43770</v>
      </c>
      <c r="I23" s="157">
        <v>43862</v>
      </c>
      <c r="J23" s="157"/>
      <c r="K23" s="168">
        <v>2200</v>
      </c>
      <c r="L23" s="169">
        <v>900</v>
      </c>
      <c r="M23" s="169">
        <v>800</v>
      </c>
      <c r="N23" s="169">
        <v>4100</v>
      </c>
      <c r="O23" s="169"/>
      <c r="P23" s="169">
        <v>1000</v>
      </c>
      <c r="Q23" s="169"/>
      <c r="R23" s="169">
        <f t="shared" si="5"/>
        <v>9000</v>
      </c>
      <c r="S23" s="178">
        <v>26</v>
      </c>
      <c r="T23" s="169"/>
      <c r="U23" s="169">
        <f t="shared" si="1"/>
        <v>0</v>
      </c>
      <c r="V23" s="169">
        <f>VLOOKUP(C23,'6-绩效'!B23:F73,5,0)</f>
        <v>0</v>
      </c>
      <c r="W23" s="169"/>
      <c r="X23" s="169"/>
      <c r="Y23" s="169">
        <f t="shared" si="2"/>
        <v>9000</v>
      </c>
      <c r="Z23" s="169"/>
      <c r="AA23" s="169"/>
      <c r="AB23" s="169"/>
      <c r="AC23" s="169"/>
      <c r="AD23" s="169"/>
      <c r="AE23" s="169">
        <f t="shared" si="3"/>
        <v>9000</v>
      </c>
      <c r="AF23" s="179">
        <v>0</v>
      </c>
      <c r="AG23" s="186"/>
      <c r="AH23" s="168">
        <v>432</v>
      </c>
      <c r="AI23" s="168">
        <v>111</v>
      </c>
      <c r="AJ23" s="168">
        <v>27</v>
      </c>
      <c r="AK23" s="168">
        <v>570</v>
      </c>
      <c r="AL23" s="169">
        <f t="shared" si="4"/>
        <v>8430</v>
      </c>
      <c r="AM23" s="185" t="s">
        <v>47</v>
      </c>
      <c r="AN23" s="185" t="s">
        <v>48</v>
      </c>
      <c r="AO23" s="185"/>
    </row>
    <row r="24" spans="1:41">
      <c r="A24" s="155">
        <v>23</v>
      </c>
      <c r="B24" s="155" t="s">
        <v>128</v>
      </c>
      <c r="C24" s="155" t="s">
        <v>129</v>
      </c>
      <c r="D24" s="156" t="s">
        <v>130</v>
      </c>
      <c r="E24" s="155" t="s">
        <v>44</v>
      </c>
      <c r="F24" s="192" t="s">
        <v>131</v>
      </c>
      <c r="G24" s="155">
        <v>13513307825</v>
      </c>
      <c r="H24" s="157">
        <v>43909</v>
      </c>
      <c r="I24" s="157">
        <v>44013</v>
      </c>
      <c r="J24" s="157"/>
      <c r="K24" s="168">
        <v>2200</v>
      </c>
      <c r="L24" s="169">
        <v>500</v>
      </c>
      <c r="M24" s="169">
        <v>0</v>
      </c>
      <c r="N24" s="169">
        <v>2300</v>
      </c>
      <c r="O24" s="169"/>
      <c r="P24" s="169">
        <v>500</v>
      </c>
      <c r="Q24" s="169"/>
      <c r="R24" s="169">
        <f t="shared" si="5"/>
        <v>5500</v>
      </c>
      <c r="S24" s="178">
        <v>26</v>
      </c>
      <c r="T24" s="169"/>
      <c r="U24" s="169">
        <f t="shared" si="1"/>
        <v>0</v>
      </c>
      <c r="V24" s="169">
        <f>VLOOKUP(C24,'6-绩效'!B24:F74,5,0)</f>
        <v>0</v>
      </c>
      <c r="W24" s="169"/>
      <c r="X24" s="169"/>
      <c r="Y24" s="169">
        <f t="shared" si="2"/>
        <v>5500</v>
      </c>
      <c r="Z24" s="169"/>
      <c r="AA24" s="169"/>
      <c r="AB24" s="169"/>
      <c r="AC24" s="169"/>
      <c r="AD24" s="169"/>
      <c r="AE24" s="169">
        <f t="shared" si="3"/>
        <v>5500</v>
      </c>
      <c r="AF24" s="179">
        <v>0</v>
      </c>
      <c r="AG24" s="186"/>
      <c r="AH24" s="168">
        <v>428.8</v>
      </c>
      <c r="AI24" s="168">
        <v>110.2</v>
      </c>
      <c r="AJ24" s="168">
        <v>26.8</v>
      </c>
      <c r="AK24" s="168">
        <v>565.8</v>
      </c>
      <c r="AL24" s="169">
        <f t="shared" si="4"/>
        <v>4934.2</v>
      </c>
      <c r="AM24" s="185" t="s">
        <v>47</v>
      </c>
      <c r="AN24" s="185" t="s">
        <v>48</v>
      </c>
      <c r="AO24" s="185"/>
    </row>
    <row r="25" spans="1:41">
      <c r="A25" s="155">
        <v>24</v>
      </c>
      <c r="B25" s="155" t="s">
        <v>128</v>
      </c>
      <c r="C25" s="155" t="s">
        <v>132</v>
      </c>
      <c r="D25" s="156" t="s">
        <v>133</v>
      </c>
      <c r="E25" s="155" t="s">
        <v>44</v>
      </c>
      <c r="F25" s="192" t="s">
        <v>134</v>
      </c>
      <c r="G25" s="155">
        <v>13691236866</v>
      </c>
      <c r="H25" s="157">
        <v>43946</v>
      </c>
      <c r="I25" s="157">
        <v>44013</v>
      </c>
      <c r="J25" s="157"/>
      <c r="K25" s="168">
        <v>2200</v>
      </c>
      <c r="L25" s="169">
        <v>500</v>
      </c>
      <c r="M25" s="169">
        <v>0</v>
      </c>
      <c r="N25" s="169">
        <v>2800</v>
      </c>
      <c r="O25" s="169"/>
      <c r="P25" s="169">
        <v>500</v>
      </c>
      <c r="Q25" s="169"/>
      <c r="R25" s="169">
        <f t="shared" si="5"/>
        <v>6000</v>
      </c>
      <c r="S25" s="178">
        <v>26</v>
      </c>
      <c r="T25" s="169"/>
      <c r="U25" s="169">
        <f t="shared" si="1"/>
        <v>0</v>
      </c>
      <c r="V25" s="169">
        <f>VLOOKUP(C25,'6-绩效'!B25:F75,5,0)</f>
        <v>55</v>
      </c>
      <c r="W25" s="169"/>
      <c r="X25" s="169"/>
      <c r="Y25" s="169">
        <f t="shared" si="2"/>
        <v>5945</v>
      </c>
      <c r="Z25" s="179">
        <f>'5-奖罚异动'!E5</f>
        <v>200</v>
      </c>
      <c r="AA25" s="169" t="s">
        <v>63</v>
      </c>
      <c r="AB25" s="169"/>
      <c r="AC25" s="169"/>
      <c r="AD25" s="169"/>
      <c r="AE25" s="169">
        <f t="shared" si="3"/>
        <v>6145</v>
      </c>
      <c r="AF25" s="179">
        <v>0</v>
      </c>
      <c r="AG25" s="186"/>
      <c r="AH25" s="168">
        <v>428.8</v>
      </c>
      <c r="AI25" s="168">
        <v>110.2</v>
      </c>
      <c r="AJ25" s="168">
        <v>26.8</v>
      </c>
      <c r="AK25" s="168">
        <v>565.8</v>
      </c>
      <c r="AL25" s="169">
        <f t="shared" si="4"/>
        <v>5579.2</v>
      </c>
      <c r="AM25" s="185" t="s">
        <v>47</v>
      </c>
      <c r="AN25" s="185" t="s">
        <v>48</v>
      </c>
      <c r="AO25" s="185"/>
    </row>
    <row r="26" spans="1:41">
      <c r="A26" s="155">
        <v>25</v>
      </c>
      <c r="B26" s="155" t="s">
        <v>135</v>
      </c>
      <c r="C26" s="155" t="s">
        <v>136</v>
      </c>
      <c r="D26" s="156" t="s">
        <v>137</v>
      </c>
      <c r="E26" s="155" t="s">
        <v>44</v>
      </c>
      <c r="F26" s="155" t="s">
        <v>138</v>
      </c>
      <c r="G26" s="155" t="s">
        <v>139</v>
      </c>
      <c r="H26" s="157">
        <v>43280</v>
      </c>
      <c r="I26" s="157">
        <f>H26</f>
        <v>43280</v>
      </c>
      <c r="J26" s="157"/>
      <c r="K26" s="168">
        <v>2200</v>
      </c>
      <c r="L26" s="169">
        <v>1000</v>
      </c>
      <c r="M26" s="169">
        <v>0</v>
      </c>
      <c r="N26" s="169">
        <v>2800</v>
      </c>
      <c r="O26" s="169"/>
      <c r="P26" s="169">
        <v>1000</v>
      </c>
      <c r="Q26" s="169"/>
      <c r="R26" s="169">
        <f t="shared" si="5"/>
        <v>7000</v>
      </c>
      <c r="S26" s="178">
        <v>26</v>
      </c>
      <c r="T26" s="169"/>
      <c r="U26" s="169">
        <f t="shared" si="1"/>
        <v>0</v>
      </c>
      <c r="V26" s="169">
        <f>VLOOKUP(C26,'6-绩效'!B26:F76,5,0)</f>
        <v>0</v>
      </c>
      <c r="W26" s="169"/>
      <c r="X26" s="169"/>
      <c r="Y26" s="169">
        <f t="shared" si="2"/>
        <v>7000</v>
      </c>
      <c r="Z26" s="179">
        <f>'5-奖罚异动'!E3</f>
        <v>1800</v>
      </c>
      <c r="AA26" s="169" t="s">
        <v>63</v>
      </c>
      <c r="AB26" s="169"/>
      <c r="AC26" s="179">
        <f>'5-奖罚异动'!E8</f>
        <v>1000</v>
      </c>
      <c r="AD26" s="179" t="s">
        <v>140</v>
      </c>
      <c r="AE26" s="169">
        <f t="shared" si="3"/>
        <v>9800</v>
      </c>
      <c r="AF26" s="179">
        <v>0</v>
      </c>
      <c r="AG26" s="186"/>
      <c r="AH26" s="168">
        <v>428.8</v>
      </c>
      <c r="AI26" s="168">
        <v>110.2</v>
      </c>
      <c r="AJ26" s="168">
        <v>26.8</v>
      </c>
      <c r="AK26" s="168">
        <v>565.8</v>
      </c>
      <c r="AL26" s="169">
        <f t="shared" si="4"/>
        <v>9234.2</v>
      </c>
      <c r="AM26" s="185" t="s">
        <v>47</v>
      </c>
      <c r="AN26" s="185" t="s">
        <v>48</v>
      </c>
      <c r="AO26" s="185"/>
    </row>
    <row r="27" spans="1:41">
      <c r="A27" s="155">
        <v>26</v>
      </c>
      <c r="B27" s="155" t="s">
        <v>141</v>
      </c>
      <c r="C27" s="155" t="s">
        <v>142</v>
      </c>
      <c r="D27" s="156" t="s">
        <v>143</v>
      </c>
      <c r="E27" s="155" t="s">
        <v>44</v>
      </c>
      <c r="F27" s="155" t="s">
        <v>144</v>
      </c>
      <c r="G27" s="155">
        <v>15901442165</v>
      </c>
      <c r="H27" s="157">
        <v>43831</v>
      </c>
      <c r="I27" s="157">
        <v>43921</v>
      </c>
      <c r="J27" s="157"/>
      <c r="K27" s="168">
        <v>2200</v>
      </c>
      <c r="L27" s="169">
        <v>1000</v>
      </c>
      <c r="M27" s="169">
        <v>0</v>
      </c>
      <c r="N27" s="169">
        <v>2800</v>
      </c>
      <c r="O27" s="169"/>
      <c r="P27" s="169">
        <v>1000</v>
      </c>
      <c r="Q27" s="169"/>
      <c r="R27" s="169">
        <f t="shared" si="5"/>
        <v>7000</v>
      </c>
      <c r="S27" s="178">
        <v>26</v>
      </c>
      <c r="T27" s="169"/>
      <c r="U27" s="169">
        <f t="shared" si="1"/>
        <v>0</v>
      </c>
      <c r="V27" s="169">
        <f>VLOOKUP(C27,'6-绩效'!B27:F77,5,0)</f>
        <v>120</v>
      </c>
      <c r="W27" s="169"/>
      <c r="X27" s="169"/>
      <c r="Y27" s="169">
        <f t="shared" si="2"/>
        <v>6880</v>
      </c>
      <c r="Z27" s="169"/>
      <c r="AA27" s="169"/>
      <c r="AB27" s="169"/>
      <c r="AC27" s="169"/>
      <c r="AD27" s="169"/>
      <c r="AE27" s="169">
        <f t="shared" si="3"/>
        <v>6880</v>
      </c>
      <c r="AF27" s="179">
        <v>0</v>
      </c>
      <c r="AG27" s="186"/>
      <c r="AH27" s="168">
        <v>428.8</v>
      </c>
      <c r="AI27" s="168">
        <v>110.2</v>
      </c>
      <c r="AJ27" s="168">
        <v>26.8</v>
      </c>
      <c r="AK27" s="168">
        <v>565.8</v>
      </c>
      <c r="AL27" s="169">
        <f t="shared" si="4"/>
        <v>6314.2</v>
      </c>
      <c r="AM27" s="185" t="s">
        <v>47</v>
      </c>
      <c r="AN27" s="185" t="s">
        <v>48</v>
      </c>
      <c r="AO27" s="185"/>
    </row>
    <row r="28" spans="1:41">
      <c r="A28" s="155">
        <v>27</v>
      </c>
      <c r="B28" s="155" t="s">
        <v>141</v>
      </c>
      <c r="C28" s="155" t="s">
        <v>145</v>
      </c>
      <c r="D28" s="156" t="s">
        <v>146</v>
      </c>
      <c r="E28" s="155" t="s">
        <v>44</v>
      </c>
      <c r="F28" s="192" t="s">
        <v>147</v>
      </c>
      <c r="G28" s="155">
        <v>15231725523</v>
      </c>
      <c r="H28" s="157">
        <v>44000</v>
      </c>
      <c r="I28" s="157">
        <v>44092</v>
      </c>
      <c r="J28" s="157"/>
      <c r="K28" s="168">
        <v>2200</v>
      </c>
      <c r="L28" s="169">
        <v>500</v>
      </c>
      <c r="M28" s="169">
        <v>0</v>
      </c>
      <c r="N28" s="169">
        <v>1800</v>
      </c>
      <c r="O28" s="169"/>
      <c r="P28" s="169">
        <v>500</v>
      </c>
      <c r="Q28" s="169"/>
      <c r="R28" s="169">
        <f t="shared" si="5"/>
        <v>5000</v>
      </c>
      <c r="S28" s="178">
        <v>26</v>
      </c>
      <c r="T28" s="169"/>
      <c r="U28" s="169">
        <f t="shared" si="1"/>
        <v>0</v>
      </c>
      <c r="V28" s="169">
        <f>VLOOKUP(C28,'6-绩效'!B28:F78,5,0)</f>
        <v>0</v>
      </c>
      <c r="W28" s="169"/>
      <c r="X28" s="169"/>
      <c r="Y28" s="169">
        <f t="shared" si="2"/>
        <v>5000</v>
      </c>
      <c r="Z28" s="169"/>
      <c r="AA28" s="169"/>
      <c r="AB28" s="169"/>
      <c r="AC28" s="169"/>
      <c r="AD28" s="169"/>
      <c r="AE28" s="169">
        <f t="shared" si="3"/>
        <v>5000</v>
      </c>
      <c r="AF28" s="179">
        <v>0</v>
      </c>
      <c r="AG28" s="186"/>
      <c r="AH28" s="168">
        <v>428.8</v>
      </c>
      <c r="AI28" s="168">
        <v>110.2</v>
      </c>
      <c r="AJ28" s="168">
        <v>26.8</v>
      </c>
      <c r="AK28" s="168">
        <v>565.8</v>
      </c>
      <c r="AL28" s="169">
        <f t="shared" si="4"/>
        <v>4434.2</v>
      </c>
      <c r="AM28" s="185" t="s">
        <v>47</v>
      </c>
      <c r="AN28" s="185" t="s">
        <v>48</v>
      </c>
      <c r="AO28" s="185"/>
    </row>
    <row r="29" spans="1:41">
      <c r="A29" s="155">
        <v>28</v>
      </c>
      <c r="B29" s="155" t="s">
        <v>148</v>
      </c>
      <c r="C29" s="155" t="s">
        <v>149</v>
      </c>
      <c r="D29" s="156" t="s">
        <v>150</v>
      </c>
      <c r="E29" s="155" t="s">
        <v>44</v>
      </c>
      <c r="F29" s="155" t="s">
        <v>151</v>
      </c>
      <c r="G29" s="155">
        <v>18033612557</v>
      </c>
      <c r="H29" s="157">
        <v>43666</v>
      </c>
      <c r="I29" s="157">
        <v>43758</v>
      </c>
      <c r="J29" s="157"/>
      <c r="K29" s="168">
        <v>2200</v>
      </c>
      <c r="L29" s="169">
        <v>500</v>
      </c>
      <c r="M29" s="169">
        <v>0</v>
      </c>
      <c r="N29" s="169">
        <v>2300</v>
      </c>
      <c r="O29" s="169"/>
      <c r="P29" s="169">
        <v>500</v>
      </c>
      <c r="Q29" s="169"/>
      <c r="R29" s="169">
        <f t="shared" si="5"/>
        <v>5500</v>
      </c>
      <c r="S29" s="178">
        <v>26</v>
      </c>
      <c r="T29" s="169"/>
      <c r="U29" s="169">
        <f t="shared" si="1"/>
        <v>0</v>
      </c>
      <c r="V29" s="169">
        <f>VLOOKUP(C29,'6-绩效'!B29:F79,5,0)</f>
        <v>0</v>
      </c>
      <c r="W29" s="169"/>
      <c r="X29" s="169"/>
      <c r="Y29" s="169">
        <f t="shared" si="2"/>
        <v>5500</v>
      </c>
      <c r="Z29" s="169"/>
      <c r="AA29" s="169"/>
      <c r="AB29" s="169"/>
      <c r="AC29" s="169"/>
      <c r="AD29" s="169"/>
      <c r="AE29" s="169">
        <f t="shared" si="3"/>
        <v>5500</v>
      </c>
      <c r="AF29" s="179">
        <v>0</v>
      </c>
      <c r="AG29" s="186"/>
      <c r="AH29" s="168">
        <v>428.8</v>
      </c>
      <c r="AI29" s="168">
        <v>110.2</v>
      </c>
      <c r="AJ29" s="168">
        <v>26.8</v>
      </c>
      <c r="AK29" s="168">
        <v>565.8</v>
      </c>
      <c r="AL29" s="169">
        <f t="shared" si="4"/>
        <v>4934.2</v>
      </c>
      <c r="AM29" s="185" t="s">
        <v>47</v>
      </c>
      <c r="AN29" s="185" t="s">
        <v>48</v>
      </c>
      <c r="AO29" s="185"/>
    </row>
    <row r="30" spans="1:41">
      <c r="A30" s="155">
        <v>29</v>
      </c>
      <c r="B30" s="155" t="s">
        <v>148</v>
      </c>
      <c r="C30" s="155" t="s">
        <v>152</v>
      </c>
      <c r="D30" s="156" t="s">
        <v>153</v>
      </c>
      <c r="E30" s="155" t="s">
        <v>44</v>
      </c>
      <c r="F30" s="155" t="s">
        <v>154</v>
      </c>
      <c r="G30" s="155">
        <v>13671597229</v>
      </c>
      <c r="H30" s="157">
        <v>43017</v>
      </c>
      <c r="I30" s="157">
        <f>H30</f>
        <v>43017</v>
      </c>
      <c r="J30" s="157"/>
      <c r="K30" s="168">
        <v>2200</v>
      </c>
      <c r="L30" s="169">
        <v>0</v>
      </c>
      <c r="M30" s="171">
        <v>0</v>
      </c>
      <c r="N30" s="169"/>
      <c r="O30" s="169"/>
      <c r="P30" s="169"/>
      <c r="Q30" s="169">
        <v>3365.8</v>
      </c>
      <c r="R30" s="169">
        <f t="shared" si="5"/>
        <v>5565.8</v>
      </c>
      <c r="S30" s="178">
        <v>21.75</v>
      </c>
      <c r="T30" s="169"/>
      <c r="U30" s="169">
        <f t="shared" si="1"/>
        <v>0</v>
      </c>
      <c r="V30" s="169">
        <f>VLOOKUP(C30,'6-绩效'!B30:F80,5,0)</f>
        <v>0</v>
      </c>
      <c r="W30" s="169"/>
      <c r="X30" s="169"/>
      <c r="Y30" s="169">
        <f t="shared" si="2"/>
        <v>5565.8</v>
      </c>
      <c r="Z30" s="169"/>
      <c r="AA30" s="169"/>
      <c r="AB30" s="169"/>
      <c r="AC30" s="169"/>
      <c r="AD30" s="169"/>
      <c r="AE30" s="169">
        <f t="shared" si="3"/>
        <v>5565.8</v>
      </c>
      <c r="AF30" s="179">
        <v>0</v>
      </c>
      <c r="AG30" s="186"/>
      <c r="AH30" s="168">
        <v>428.8</v>
      </c>
      <c r="AI30" s="168">
        <v>110.2</v>
      </c>
      <c r="AJ30" s="168">
        <v>26.8</v>
      </c>
      <c r="AK30" s="168">
        <v>565.8</v>
      </c>
      <c r="AL30" s="169">
        <f t="shared" si="4"/>
        <v>5000</v>
      </c>
      <c r="AM30" s="185" t="s">
        <v>155</v>
      </c>
      <c r="AN30" s="185" t="s">
        <v>156</v>
      </c>
      <c r="AO30" s="185"/>
    </row>
    <row r="31" spans="1:41">
      <c r="A31" s="155">
        <v>30</v>
      </c>
      <c r="B31" s="155" t="s">
        <v>86</v>
      </c>
      <c r="C31" s="155" t="s">
        <v>157</v>
      </c>
      <c r="D31" s="193" t="s">
        <v>158</v>
      </c>
      <c r="E31" s="155" t="s">
        <v>44</v>
      </c>
      <c r="F31" s="155" t="s">
        <v>159</v>
      </c>
      <c r="G31" s="155">
        <v>18610985335</v>
      </c>
      <c r="H31" s="157">
        <v>43617</v>
      </c>
      <c r="I31" s="157">
        <f>H31</f>
        <v>43617</v>
      </c>
      <c r="J31" s="157"/>
      <c r="K31" s="168">
        <v>2200</v>
      </c>
      <c r="L31" s="169">
        <v>0</v>
      </c>
      <c r="M31" s="169">
        <v>0</v>
      </c>
      <c r="N31" s="169">
        <v>5800</v>
      </c>
      <c r="O31" s="169">
        <v>1000</v>
      </c>
      <c r="P31" s="169">
        <v>1000</v>
      </c>
      <c r="Q31" s="169"/>
      <c r="R31" s="169">
        <f t="shared" si="5"/>
        <v>10000</v>
      </c>
      <c r="S31" s="178">
        <v>21.75</v>
      </c>
      <c r="T31" s="169"/>
      <c r="U31" s="169">
        <f t="shared" si="1"/>
        <v>0</v>
      </c>
      <c r="V31" s="169">
        <f>VLOOKUP(C31,'6-绩效'!B31:F81,5,0)</f>
        <v>0</v>
      </c>
      <c r="W31" s="169"/>
      <c r="X31" s="169"/>
      <c r="Y31" s="169">
        <f t="shared" si="2"/>
        <v>10000</v>
      </c>
      <c r="Z31" s="169"/>
      <c r="AA31" s="169"/>
      <c r="AB31" s="169"/>
      <c r="AC31" s="169"/>
      <c r="AD31" s="169"/>
      <c r="AE31" s="169">
        <f t="shared" si="3"/>
        <v>10000</v>
      </c>
      <c r="AF31" s="179">
        <v>0</v>
      </c>
      <c r="AG31" s="186"/>
      <c r="AH31" s="168">
        <v>428.8</v>
      </c>
      <c r="AI31" s="168">
        <v>110.2</v>
      </c>
      <c r="AJ31" s="168">
        <v>26.8</v>
      </c>
      <c r="AK31" s="168">
        <v>565.8</v>
      </c>
      <c r="AL31" s="169">
        <f t="shared" si="4"/>
        <v>9434.2</v>
      </c>
      <c r="AM31" s="185" t="s">
        <v>160</v>
      </c>
      <c r="AN31" s="185" t="s">
        <v>161</v>
      </c>
      <c r="AO31" s="185"/>
    </row>
    <row r="32" s="148" customFormat="1" spans="1:41">
      <c r="A32" s="155">
        <v>31</v>
      </c>
      <c r="B32" s="159" t="s">
        <v>94</v>
      </c>
      <c r="C32" s="159" t="s">
        <v>162</v>
      </c>
      <c r="D32" s="160" t="s">
        <v>163</v>
      </c>
      <c r="E32" s="155" t="s">
        <v>164</v>
      </c>
      <c r="F32" s="161" t="s">
        <v>165</v>
      </c>
      <c r="G32" s="159">
        <v>17718469957</v>
      </c>
      <c r="H32" s="162">
        <v>43831</v>
      </c>
      <c r="I32" s="162">
        <v>43921</v>
      </c>
      <c r="J32" s="172"/>
      <c r="K32" s="168">
        <v>2200</v>
      </c>
      <c r="L32" s="169">
        <v>0</v>
      </c>
      <c r="M32" s="169">
        <v>0</v>
      </c>
      <c r="N32" s="169">
        <v>1300</v>
      </c>
      <c r="O32" s="172"/>
      <c r="P32" s="172"/>
      <c r="Q32" s="180"/>
      <c r="R32" s="169">
        <f t="shared" si="5"/>
        <v>3500</v>
      </c>
      <c r="S32" s="172">
        <v>21.75</v>
      </c>
      <c r="T32" s="169"/>
      <c r="U32" s="169">
        <f t="shared" si="1"/>
        <v>0</v>
      </c>
      <c r="V32" s="169">
        <f>VLOOKUP(C32,'6-绩效'!B32:F82,5,0)</f>
        <v>0</v>
      </c>
      <c r="W32" s="169"/>
      <c r="X32" s="169"/>
      <c r="Y32" s="169">
        <f t="shared" si="2"/>
        <v>3500</v>
      </c>
      <c r="Z32" s="169"/>
      <c r="AA32" s="169"/>
      <c r="AB32" s="172"/>
      <c r="AC32" s="169"/>
      <c r="AD32" s="169"/>
      <c r="AE32" s="169">
        <f t="shared" si="3"/>
        <v>3500</v>
      </c>
      <c r="AF32" s="179">
        <v>0</v>
      </c>
      <c r="AG32" s="186"/>
      <c r="AH32" s="168">
        <v>428.8</v>
      </c>
      <c r="AI32" s="168">
        <v>110.2</v>
      </c>
      <c r="AJ32" s="168">
        <v>26.8</v>
      </c>
      <c r="AK32" s="168">
        <v>565.8</v>
      </c>
      <c r="AL32" s="169">
        <f t="shared" si="4"/>
        <v>2934.2</v>
      </c>
      <c r="AM32" s="185" t="s">
        <v>166</v>
      </c>
      <c r="AN32" s="185" t="s">
        <v>167</v>
      </c>
      <c r="AO32" s="190" t="s">
        <v>168</v>
      </c>
    </row>
    <row r="33" spans="1:41">
      <c r="A33" s="155">
        <v>32</v>
      </c>
      <c r="B33" s="155" t="s">
        <v>169</v>
      </c>
      <c r="C33" s="155" t="s">
        <v>170</v>
      </c>
      <c r="D33" s="156" t="s">
        <v>171</v>
      </c>
      <c r="E33" s="155" t="s">
        <v>164</v>
      </c>
      <c r="F33" s="192" t="s">
        <v>172</v>
      </c>
      <c r="G33" s="155">
        <v>13717512652</v>
      </c>
      <c r="H33" s="157">
        <v>44044</v>
      </c>
      <c r="I33" s="157">
        <v>44135</v>
      </c>
      <c r="J33" s="158">
        <v>44454</v>
      </c>
      <c r="K33" s="168">
        <v>2200</v>
      </c>
      <c r="L33" s="169">
        <v>1000</v>
      </c>
      <c r="M33" s="169">
        <v>800</v>
      </c>
      <c r="N33" s="169">
        <v>4000</v>
      </c>
      <c r="O33" s="169">
        <v>1000</v>
      </c>
      <c r="P33" s="169">
        <v>1000</v>
      </c>
      <c r="Q33" s="169"/>
      <c r="R33" s="169">
        <f t="shared" ref="R33:R40" si="6">SUM(K33:Q33)</f>
        <v>10000</v>
      </c>
      <c r="S33" s="178">
        <v>21.75</v>
      </c>
      <c r="T33" s="169">
        <f>S33-10</f>
        <v>11.75</v>
      </c>
      <c r="U33" s="179">
        <f t="shared" si="1"/>
        <v>4862.07</v>
      </c>
      <c r="V33" s="169">
        <f>VLOOKUP(C33,'6-绩效'!B33:F83,5,0)</f>
        <v>0</v>
      </c>
      <c r="W33" s="169"/>
      <c r="X33" s="169"/>
      <c r="Y33" s="169">
        <f t="shared" si="2"/>
        <v>5137.93</v>
      </c>
      <c r="Z33" s="169"/>
      <c r="AA33" s="169"/>
      <c r="AB33" s="169"/>
      <c r="AC33" s="169"/>
      <c r="AD33" s="169"/>
      <c r="AE33" s="169">
        <f t="shared" si="3"/>
        <v>5137.93</v>
      </c>
      <c r="AF33" s="179">
        <v>0</v>
      </c>
      <c r="AG33" s="186"/>
      <c r="AH33" s="168">
        <v>480</v>
      </c>
      <c r="AI33" s="168">
        <v>123</v>
      </c>
      <c r="AJ33" s="168">
        <v>30</v>
      </c>
      <c r="AK33" s="168">
        <v>633</v>
      </c>
      <c r="AL33" s="169">
        <f t="shared" si="4"/>
        <v>4504.93</v>
      </c>
      <c r="AM33" s="185" t="s">
        <v>166</v>
      </c>
      <c r="AN33" s="185" t="s">
        <v>167</v>
      </c>
      <c r="AO33" s="185"/>
    </row>
    <row r="34" spans="1:41">
      <c r="A34" s="155">
        <v>33</v>
      </c>
      <c r="B34" s="155" t="s">
        <v>173</v>
      </c>
      <c r="C34" s="163" t="s">
        <v>174</v>
      </c>
      <c r="D34" s="156" t="s">
        <v>175</v>
      </c>
      <c r="E34" s="155" t="s">
        <v>44</v>
      </c>
      <c r="F34" s="155" t="s">
        <v>176</v>
      </c>
      <c r="G34" s="155">
        <v>13522603310</v>
      </c>
      <c r="H34" s="157">
        <v>42774</v>
      </c>
      <c r="I34" s="157">
        <f t="shared" ref="I34:I36" si="7">H34</f>
        <v>42774</v>
      </c>
      <c r="J34" s="157"/>
      <c r="K34" s="168">
        <v>2200</v>
      </c>
      <c r="L34" s="169">
        <v>600</v>
      </c>
      <c r="M34" s="169">
        <v>0</v>
      </c>
      <c r="N34" s="169">
        <v>2600</v>
      </c>
      <c r="O34" s="169"/>
      <c r="P34" s="169">
        <v>600</v>
      </c>
      <c r="Q34" s="169"/>
      <c r="R34" s="169">
        <f t="shared" si="6"/>
        <v>6000</v>
      </c>
      <c r="S34" s="178">
        <v>21.75</v>
      </c>
      <c r="T34" s="169">
        <v>3</v>
      </c>
      <c r="U34" s="179">
        <f t="shared" ref="U34:U45" si="8">(R34-L34)/S34*T34</f>
        <v>744.83</v>
      </c>
      <c r="V34" s="169">
        <f>VLOOKUP(C34,'6-绩效'!B34:F84,5,0)</f>
        <v>0</v>
      </c>
      <c r="W34" s="169"/>
      <c r="X34" s="169"/>
      <c r="Y34" s="169">
        <f t="shared" si="2"/>
        <v>5255.17</v>
      </c>
      <c r="Z34" s="169"/>
      <c r="AA34" s="169"/>
      <c r="AB34" s="169"/>
      <c r="AC34" s="169"/>
      <c r="AD34" s="169"/>
      <c r="AE34" s="169">
        <f t="shared" si="3"/>
        <v>5255.17</v>
      </c>
      <c r="AF34" s="179">
        <v>0</v>
      </c>
      <c r="AG34" s="186"/>
      <c r="AH34" s="168">
        <v>428.8</v>
      </c>
      <c r="AI34" s="168">
        <v>110.2</v>
      </c>
      <c r="AJ34" s="168">
        <v>26.8</v>
      </c>
      <c r="AK34" s="168">
        <v>565.8</v>
      </c>
      <c r="AL34" s="169">
        <f t="shared" si="4"/>
        <v>4689.37</v>
      </c>
      <c r="AM34" s="185" t="s">
        <v>177</v>
      </c>
      <c r="AN34" s="185" t="s">
        <v>178</v>
      </c>
      <c r="AO34" s="185"/>
    </row>
    <row r="35" spans="1:41">
      <c r="A35" s="155">
        <v>34</v>
      </c>
      <c r="B35" s="155" t="s">
        <v>173</v>
      </c>
      <c r="C35" s="163" t="s">
        <v>179</v>
      </c>
      <c r="D35" s="156" t="s">
        <v>180</v>
      </c>
      <c r="E35" s="155" t="s">
        <v>44</v>
      </c>
      <c r="F35" s="155" t="s">
        <v>181</v>
      </c>
      <c r="G35" s="155">
        <v>18701238320</v>
      </c>
      <c r="H35" s="157">
        <v>43125</v>
      </c>
      <c r="I35" s="157">
        <f t="shared" si="7"/>
        <v>43125</v>
      </c>
      <c r="J35" s="157"/>
      <c r="K35" s="168">
        <v>2200</v>
      </c>
      <c r="L35" s="169">
        <v>600</v>
      </c>
      <c r="M35" s="169">
        <v>0</v>
      </c>
      <c r="N35" s="169">
        <v>2600</v>
      </c>
      <c r="O35" s="169"/>
      <c r="P35" s="169">
        <v>600</v>
      </c>
      <c r="Q35" s="169"/>
      <c r="R35" s="169">
        <f t="shared" si="6"/>
        <v>6000</v>
      </c>
      <c r="S35" s="178">
        <v>26</v>
      </c>
      <c r="T35" s="169"/>
      <c r="U35" s="169">
        <f t="shared" si="8"/>
        <v>0</v>
      </c>
      <c r="V35" s="169">
        <f>VLOOKUP(C35,'6-绩效'!B35:F85,5,0)</f>
        <v>0</v>
      </c>
      <c r="W35" s="169"/>
      <c r="X35" s="169"/>
      <c r="Y35" s="169">
        <f t="shared" ref="Y35:Y52" si="9">R35-U35-V35-W35</f>
        <v>6000</v>
      </c>
      <c r="Z35" s="169"/>
      <c r="AA35" s="169"/>
      <c r="AB35" s="169"/>
      <c r="AC35" s="169"/>
      <c r="AD35" s="169"/>
      <c r="AE35" s="169">
        <f t="shared" ref="AE35:AE52" si="10">Z35+Y35+AB35+AC35</f>
        <v>6000</v>
      </c>
      <c r="AF35" s="179">
        <v>0</v>
      </c>
      <c r="AG35" s="186"/>
      <c r="AH35" s="168">
        <v>428.8</v>
      </c>
      <c r="AI35" s="168">
        <v>110.2</v>
      </c>
      <c r="AJ35" s="168">
        <v>26.8</v>
      </c>
      <c r="AK35" s="168">
        <v>565.8</v>
      </c>
      <c r="AL35" s="169">
        <f t="shared" ref="AL35:AL53" si="11">AE35-AF35-AG35-AK35</f>
        <v>5434.2</v>
      </c>
      <c r="AM35" s="185" t="s">
        <v>177</v>
      </c>
      <c r="AN35" s="185" t="s">
        <v>178</v>
      </c>
      <c r="AO35" s="185"/>
    </row>
    <row r="36" spans="1:41">
      <c r="A36" s="155">
        <v>35</v>
      </c>
      <c r="B36" s="155" t="s">
        <v>173</v>
      </c>
      <c r="C36" s="163" t="s">
        <v>182</v>
      </c>
      <c r="D36" s="156" t="s">
        <v>183</v>
      </c>
      <c r="E36" s="155" t="s">
        <v>44</v>
      </c>
      <c r="F36" s="155" t="s">
        <v>184</v>
      </c>
      <c r="G36" s="155">
        <v>15010601039</v>
      </c>
      <c r="H36" s="157">
        <v>42936</v>
      </c>
      <c r="I36" s="157">
        <f t="shared" si="7"/>
        <v>42936</v>
      </c>
      <c r="J36" s="157"/>
      <c r="K36" s="169"/>
      <c r="L36" s="169">
        <v>0</v>
      </c>
      <c r="M36" s="169"/>
      <c r="N36" s="169"/>
      <c r="O36" s="169"/>
      <c r="P36" s="169"/>
      <c r="Q36" s="169">
        <f>'3-运行考勤'!O3</f>
        <v>3651.25</v>
      </c>
      <c r="R36" s="169">
        <f t="shared" si="6"/>
        <v>3651.25</v>
      </c>
      <c r="S36" s="178">
        <v>26</v>
      </c>
      <c r="T36" s="169"/>
      <c r="U36" s="169">
        <f t="shared" si="8"/>
        <v>0</v>
      </c>
      <c r="V36" s="169">
        <f>VLOOKUP(C36,'6-绩效'!B36:F86,5,0)</f>
        <v>0</v>
      </c>
      <c r="W36" s="169"/>
      <c r="X36" s="169"/>
      <c r="Y36" s="169">
        <f t="shared" si="9"/>
        <v>3651.25</v>
      </c>
      <c r="Z36" s="169"/>
      <c r="AA36" s="169"/>
      <c r="AB36" s="169"/>
      <c r="AC36" s="169"/>
      <c r="AD36" s="169"/>
      <c r="AE36" s="169">
        <f t="shared" si="10"/>
        <v>3651.25</v>
      </c>
      <c r="AF36" s="179">
        <v>0</v>
      </c>
      <c r="AG36" s="186"/>
      <c r="AH36" s="168">
        <v>428.8</v>
      </c>
      <c r="AI36" s="168">
        <v>110.2</v>
      </c>
      <c r="AJ36" s="168">
        <v>26.8</v>
      </c>
      <c r="AK36" s="168">
        <v>565.8</v>
      </c>
      <c r="AL36" s="169">
        <f t="shared" si="11"/>
        <v>3085.45</v>
      </c>
      <c r="AM36" s="185" t="s">
        <v>177</v>
      </c>
      <c r="AN36" s="185" t="s">
        <v>178</v>
      </c>
      <c r="AO36" s="185"/>
    </row>
    <row r="37" spans="1:41">
      <c r="A37" s="155">
        <v>36</v>
      </c>
      <c r="B37" s="155" t="s">
        <v>173</v>
      </c>
      <c r="C37" s="163" t="s">
        <v>185</v>
      </c>
      <c r="D37" s="156" t="s">
        <v>186</v>
      </c>
      <c r="E37" s="155" t="s">
        <v>44</v>
      </c>
      <c r="F37" s="155" t="s">
        <v>187</v>
      </c>
      <c r="G37" s="155">
        <v>13611204605</v>
      </c>
      <c r="H37" s="157">
        <v>44054</v>
      </c>
      <c r="I37" s="157">
        <v>44145</v>
      </c>
      <c r="J37" s="157"/>
      <c r="K37" s="169"/>
      <c r="L37" s="169">
        <v>0</v>
      </c>
      <c r="M37" s="169"/>
      <c r="N37" s="169"/>
      <c r="O37" s="169"/>
      <c r="P37" s="169"/>
      <c r="Q37" s="169">
        <f>'3-运行考勤'!O4</f>
        <v>6049.36</v>
      </c>
      <c r="R37" s="169">
        <f t="shared" si="6"/>
        <v>6049.36</v>
      </c>
      <c r="S37" s="178">
        <v>26</v>
      </c>
      <c r="T37" s="169"/>
      <c r="U37" s="169">
        <f t="shared" si="8"/>
        <v>0</v>
      </c>
      <c r="V37" s="169">
        <f>VLOOKUP(C37,'6-绩效'!B37:F87,5,0)</f>
        <v>0</v>
      </c>
      <c r="W37" s="169"/>
      <c r="X37" s="169"/>
      <c r="Y37" s="169">
        <f t="shared" si="9"/>
        <v>6049.36</v>
      </c>
      <c r="Z37" s="169"/>
      <c r="AA37" s="169"/>
      <c r="AB37" s="169"/>
      <c r="AC37" s="169"/>
      <c r="AD37" s="169"/>
      <c r="AE37" s="169">
        <f t="shared" si="10"/>
        <v>6049.36</v>
      </c>
      <c r="AF37" s="179">
        <v>0</v>
      </c>
      <c r="AG37" s="186"/>
      <c r="AH37" s="168">
        <v>428.8</v>
      </c>
      <c r="AI37" s="168">
        <v>110.2</v>
      </c>
      <c r="AJ37" s="168">
        <v>26.8</v>
      </c>
      <c r="AK37" s="168">
        <v>565.8</v>
      </c>
      <c r="AL37" s="169">
        <f t="shared" si="11"/>
        <v>5483.56</v>
      </c>
      <c r="AM37" s="185" t="s">
        <v>177</v>
      </c>
      <c r="AN37" s="185" t="s">
        <v>178</v>
      </c>
      <c r="AO37" s="185"/>
    </row>
    <row r="38" spans="1:41">
      <c r="A38" s="155">
        <v>37</v>
      </c>
      <c r="B38" s="155" t="s">
        <v>173</v>
      </c>
      <c r="C38" s="163" t="s">
        <v>188</v>
      </c>
      <c r="D38" s="156" t="s">
        <v>189</v>
      </c>
      <c r="E38" s="155" t="s">
        <v>44</v>
      </c>
      <c r="F38" s="192" t="s">
        <v>190</v>
      </c>
      <c r="G38" s="155">
        <v>13552303297</v>
      </c>
      <c r="H38" s="157">
        <v>42935</v>
      </c>
      <c r="I38" s="157">
        <f t="shared" ref="I38:I41" si="12">H38</f>
        <v>42935</v>
      </c>
      <c r="J38" s="157"/>
      <c r="K38" s="169"/>
      <c r="L38" s="169">
        <v>0</v>
      </c>
      <c r="M38" s="169"/>
      <c r="N38" s="169"/>
      <c r="O38" s="169"/>
      <c r="P38" s="169"/>
      <c r="Q38" s="169">
        <f>'3-运行考勤'!O5</f>
        <v>6049.36</v>
      </c>
      <c r="R38" s="169">
        <f t="shared" si="6"/>
        <v>6049.36</v>
      </c>
      <c r="S38" s="178">
        <v>26</v>
      </c>
      <c r="T38" s="169"/>
      <c r="U38" s="169">
        <f t="shared" si="8"/>
        <v>0</v>
      </c>
      <c r="V38" s="169">
        <f>VLOOKUP(C38,'6-绩效'!B38:F88,5,0)</f>
        <v>0</v>
      </c>
      <c r="W38" s="169"/>
      <c r="X38" s="169"/>
      <c r="Y38" s="169">
        <f t="shared" si="9"/>
        <v>6049.36</v>
      </c>
      <c r="Z38" s="169"/>
      <c r="AA38" s="169"/>
      <c r="AB38" s="169"/>
      <c r="AC38" s="169"/>
      <c r="AD38" s="169"/>
      <c r="AE38" s="169">
        <f t="shared" si="10"/>
        <v>6049.36</v>
      </c>
      <c r="AF38" s="179">
        <v>0</v>
      </c>
      <c r="AG38" s="186"/>
      <c r="AH38" s="168">
        <v>428.8</v>
      </c>
      <c r="AI38" s="168">
        <v>110.2</v>
      </c>
      <c r="AJ38" s="168">
        <v>26.8</v>
      </c>
      <c r="AK38" s="168">
        <v>565.8</v>
      </c>
      <c r="AL38" s="169">
        <f t="shared" si="11"/>
        <v>5483.56</v>
      </c>
      <c r="AM38" s="185" t="s">
        <v>177</v>
      </c>
      <c r="AN38" s="185" t="s">
        <v>178</v>
      </c>
      <c r="AO38" s="185"/>
    </row>
    <row r="39" spans="1:41">
      <c r="A39" s="155">
        <v>38</v>
      </c>
      <c r="B39" s="155" t="s">
        <v>173</v>
      </c>
      <c r="C39" s="163" t="s">
        <v>191</v>
      </c>
      <c r="D39" s="156" t="s">
        <v>192</v>
      </c>
      <c r="E39" s="155" t="s">
        <v>44</v>
      </c>
      <c r="F39" s="155" t="s">
        <v>193</v>
      </c>
      <c r="G39" s="155">
        <v>13512869907</v>
      </c>
      <c r="H39" s="157">
        <v>43466</v>
      </c>
      <c r="I39" s="157">
        <f t="shared" si="12"/>
        <v>43466</v>
      </c>
      <c r="J39" s="157"/>
      <c r="K39" s="169"/>
      <c r="L39" s="169">
        <v>0</v>
      </c>
      <c r="M39" s="169"/>
      <c r="N39" s="169"/>
      <c r="O39" s="169"/>
      <c r="P39" s="169"/>
      <c r="Q39" s="169">
        <f>'3-运行考勤'!O7</f>
        <v>6233.83</v>
      </c>
      <c r="R39" s="169">
        <f t="shared" si="6"/>
        <v>6233.83</v>
      </c>
      <c r="S39" s="178">
        <v>26</v>
      </c>
      <c r="T39" s="169"/>
      <c r="U39" s="169">
        <f t="shared" si="8"/>
        <v>0</v>
      </c>
      <c r="V39" s="169">
        <f>VLOOKUP(C39,'6-绩效'!B39:F89,5,0)</f>
        <v>0</v>
      </c>
      <c r="W39" s="169"/>
      <c r="X39" s="169"/>
      <c r="Y39" s="169">
        <f t="shared" si="9"/>
        <v>6233.83</v>
      </c>
      <c r="Z39" s="169"/>
      <c r="AA39" s="169"/>
      <c r="AB39" s="169"/>
      <c r="AC39" s="169"/>
      <c r="AD39" s="169"/>
      <c r="AE39" s="169">
        <f t="shared" si="10"/>
        <v>6233.83</v>
      </c>
      <c r="AF39" s="179">
        <v>0</v>
      </c>
      <c r="AG39" s="186"/>
      <c r="AH39" s="168">
        <v>428.8</v>
      </c>
      <c r="AI39" s="168">
        <v>110.2</v>
      </c>
      <c r="AJ39" s="168">
        <v>26.8</v>
      </c>
      <c r="AK39" s="168">
        <v>565.8</v>
      </c>
      <c r="AL39" s="169">
        <f t="shared" si="11"/>
        <v>5668.03</v>
      </c>
      <c r="AM39" s="185" t="s">
        <v>177</v>
      </c>
      <c r="AN39" s="185" t="s">
        <v>178</v>
      </c>
      <c r="AO39" s="185"/>
    </row>
    <row r="40" spans="1:41">
      <c r="A40" s="155">
        <v>39</v>
      </c>
      <c r="B40" s="155" t="s">
        <v>173</v>
      </c>
      <c r="C40" s="163" t="s">
        <v>194</v>
      </c>
      <c r="D40" s="156" t="s">
        <v>195</v>
      </c>
      <c r="E40" s="155" t="s">
        <v>44</v>
      </c>
      <c r="F40" s="155" t="s">
        <v>196</v>
      </c>
      <c r="G40" s="155">
        <v>17331244379</v>
      </c>
      <c r="H40" s="157">
        <v>44075</v>
      </c>
      <c r="I40" s="157">
        <v>44165</v>
      </c>
      <c r="J40" s="158">
        <v>44469</v>
      </c>
      <c r="K40" s="169"/>
      <c r="L40" s="169">
        <v>0</v>
      </c>
      <c r="M40" s="169"/>
      <c r="N40" s="169"/>
      <c r="O40" s="169"/>
      <c r="P40" s="169"/>
      <c r="Q40" s="169">
        <f>'3-运行考勤'!O6</f>
        <v>6418.3</v>
      </c>
      <c r="R40" s="169">
        <f t="shared" si="6"/>
        <v>6418.3</v>
      </c>
      <c r="S40" s="178">
        <v>26</v>
      </c>
      <c r="T40" s="169"/>
      <c r="U40" s="169">
        <f t="shared" si="8"/>
        <v>0</v>
      </c>
      <c r="V40" s="169">
        <f>VLOOKUP(C40,'6-绩效'!B40:F90,5,0)</f>
        <v>0</v>
      </c>
      <c r="W40" s="169"/>
      <c r="X40" s="169"/>
      <c r="Y40" s="169">
        <f t="shared" si="9"/>
        <v>6418.3</v>
      </c>
      <c r="Z40" s="169"/>
      <c r="AA40" s="169"/>
      <c r="AB40" s="169"/>
      <c r="AC40" s="169"/>
      <c r="AD40" s="169"/>
      <c r="AE40" s="169">
        <f t="shared" si="10"/>
        <v>6418.3</v>
      </c>
      <c r="AF40" s="179">
        <v>0</v>
      </c>
      <c r="AG40" s="186"/>
      <c r="AH40" s="168">
        <v>428.8</v>
      </c>
      <c r="AI40" s="168">
        <v>110.2</v>
      </c>
      <c r="AJ40" s="168">
        <v>26.8</v>
      </c>
      <c r="AK40" s="168">
        <v>565.8</v>
      </c>
      <c r="AL40" s="169">
        <f t="shared" si="11"/>
        <v>5852.5</v>
      </c>
      <c r="AM40" s="185" t="s">
        <v>177</v>
      </c>
      <c r="AN40" s="185" t="s">
        <v>178</v>
      </c>
      <c r="AO40" s="185"/>
    </row>
    <row r="41" spans="1:41">
      <c r="A41" s="155">
        <v>40</v>
      </c>
      <c r="B41" s="155" t="s">
        <v>148</v>
      </c>
      <c r="C41" s="163" t="s">
        <v>197</v>
      </c>
      <c r="D41" s="156" t="s">
        <v>198</v>
      </c>
      <c r="E41" s="155" t="s">
        <v>44</v>
      </c>
      <c r="F41" s="155" t="s">
        <v>199</v>
      </c>
      <c r="G41" s="155">
        <v>17610157262</v>
      </c>
      <c r="H41" s="157">
        <v>42449</v>
      </c>
      <c r="I41" s="157">
        <f t="shared" si="12"/>
        <v>42449</v>
      </c>
      <c r="J41" s="157"/>
      <c r="K41" s="169"/>
      <c r="L41" s="169">
        <v>0</v>
      </c>
      <c r="M41" s="169"/>
      <c r="N41" s="169"/>
      <c r="O41" s="169"/>
      <c r="P41" s="169"/>
      <c r="Q41" s="169">
        <f>'3-运行考勤'!O8</f>
        <v>6233.83</v>
      </c>
      <c r="R41" s="169">
        <f t="shared" ref="R41:R52" si="13">SUM(K41:Q41)</f>
        <v>6233.83</v>
      </c>
      <c r="S41" s="178">
        <v>26</v>
      </c>
      <c r="T41" s="169"/>
      <c r="U41" s="169">
        <f t="shared" si="8"/>
        <v>0</v>
      </c>
      <c r="V41" s="169">
        <f>VLOOKUP(C41,'6-绩效'!B41:F91,5,0)</f>
        <v>0</v>
      </c>
      <c r="W41" s="169"/>
      <c r="X41" s="169"/>
      <c r="Y41" s="169">
        <f t="shared" si="9"/>
        <v>6233.83</v>
      </c>
      <c r="Z41" s="169"/>
      <c r="AA41" s="169"/>
      <c r="AB41" s="169"/>
      <c r="AC41" s="169"/>
      <c r="AD41" s="169"/>
      <c r="AE41" s="169">
        <f t="shared" si="10"/>
        <v>6233.83</v>
      </c>
      <c r="AF41" s="179">
        <v>0</v>
      </c>
      <c r="AG41" s="186"/>
      <c r="AH41" s="168">
        <v>428.8</v>
      </c>
      <c r="AI41" s="168">
        <v>110.2</v>
      </c>
      <c r="AJ41" s="168">
        <v>26.8</v>
      </c>
      <c r="AK41" s="168">
        <v>565.8</v>
      </c>
      <c r="AL41" s="169">
        <f t="shared" si="11"/>
        <v>5668.03</v>
      </c>
      <c r="AM41" s="185" t="s">
        <v>177</v>
      </c>
      <c r="AN41" s="185" t="s">
        <v>178</v>
      </c>
      <c r="AO41" s="185"/>
    </row>
    <row r="42" spans="1:41">
      <c r="A42" s="155">
        <v>41</v>
      </c>
      <c r="B42" s="155" t="s">
        <v>148</v>
      </c>
      <c r="C42" s="163" t="s">
        <v>200</v>
      </c>
      <c r="D42" s="156" t="s">
        <v>201</v>
      </c>
      <c r="E42" s="155" t="s">
        <v>202</v>
      </c>
      <c r="F42" s="155" t="s">
        <v>203</v>
      </c>
      <c r="G42" s="155">
        <v>13436354897</v>
      </c>
      <c r="H42" s="157">
        <v>43979</v>
      </c>
      <c r="I42" s="157">
        <v>44071</v>
      </c>
      <c r="J42" s="157"/>
      <c r="K42" s="169"/>
      <c r="L42" s="169">
        <v>0</v>
      </c>
      <c r="M42" s="169"/>
      <c r="N42" s="169"/>
      <c r="O42" s="169"/>
      <c r="P42" s="169"/>
      <c r="Q42" s="169">
        <f>'3-运行考勤'!O11</f>
        <v>5210.86</v>
      </c>
      <c r="R42" s="169">
        <f t="shared" si="13"/>
        <v>5210.86</v>
      </c>
      <c r="S42" s="178">
        <v>26</v>
      </c>
      <c r="T42" s="169"/>
      <c r="U42" s="169">
        <f t="shared" si="8"/>
        <v>0</v>
      </c>
      <c r="V42" s="169">
        <f>VLOOKUP(C42,'6-绩效'!B42:F92,5,0)</f>
        <v>0</v>
      </c>
      <c r="W42" s="169"/>
      <c r="X42" s="169"/>
      <c r="Y42" s="169">
        <f t="shared" si="9"/>
        <v>5210.86</v>
      </c>
      <c r="Z42" s="169"/>
      <c r="AA42" s="169"/>
      <c r="AB42" s="169"/>
      <c r="AC42" s="169"/>
      <c r="AD42" s="169"/>
      <c r="AE42" s="169">
        <f t="shared" si="10"/>
        <v>5210.86</v>
      </c>
      <c r="AF42" s="179">
        <v>0</v>
      </c>
      <c r="AG42" s="186"/>
      <c r="AH42" s="168">
        <v>428.8</v>
      </c>
      <c r="AI42" s="168">
        <v>110.2</v>
      </c>
      <c r="AJ42" s="168">
        <v>26.8</v>
      </c>
      <c r="AK42" s="168">
        <v>565.8</v>
      </c>
      <c r="AL42" s="169">
        <f t="shared" si="11"/>
        <v>4645.06</v>
      </c>
      <c r="AM42" s="185" t="s">
        <v>177</v>
      </c>
      <c r="AN42" s="185" t="s">
        <v>178</v>
      </c>
      <c r="AO42" s="185"/>
    </row>
    <row r="43" spans="1:41">
      <c r="A43" s="155">
        <v>42</v>
      </c>
      <c r="B43" s="155" t="s">
        <v>148</v>
      </c>
      <c r="C43" s="163" t="s">
        <v>204</v>
      </c>
      <c r="D43" s="156" t="s">
        <v>205</v>
      </c>
      <c r="E43" s="155" t="s">
        <v>202</v>
      </c>
      <c r="F43" s="155" t="s">
        <v>206</v>
      </c>
      <c r="G43" s="155">
        <v>18800183902</v>
      </c>
      <c r="H43" s="157">
        <v>44279</v>
      </c>
      <c r="I43" s="157">
        <v>44348</v>
      </c>
      <c r="J43" s="157"/>
      <c r="K43" s="169"/>
      <c r="L43" s="169">
        <v>0</v>
      </c>
      <c r="M43" s="169"/>
      <c r="N43" s="169"/>
      <c r="O43" s="169"/>
      <c r="P43" s="169"/>
      <c r="Q43" s="169">
        <f>'3-运行考勤'!O9</f>
        <v>6233.83</v>
      </c>
      <c r="R43" s="169">
        <f t="shared" si="13"/>
        <v>6233.83</v>
      </c>
      <c r="S43" s="178">
        <v>26</v>
      </c>
      <c r="T43" s="169"/>
      <c r="U43" s="169">
        <f t="shared" si="8"/>
        <v>0</v>
      </c>
      <c r="V43" s="169">
        <f>VLOOKUP(C43,'6-绩效'!B43:F93,5,0)</f>
        <v>0</v>
      </c>
      <c r="W43" s="169"/>
      <c r="X43" s="169"/>
      <c r="Y43" s="169">
        <f t="shared" si="9"/>
        <v>6233.83</v>
      </c>
      <c r="Z43" s="169"/>
      <c r="AA43" s="169"/>
      <c r="AB43" s="169"/>
      <c r="AC43" s="169"/>
      <c r="AD43" s="169"/>
      <c r="AE43" s="169">
        <f t="shared" si="10"/>
        <v>6233.83</v>
      </c>
      <c r="AF43" s="179">
        <v>0</v>
      </c>
      <c r="AG43" s="186"/>
      <c r="AH43" s="168">
        <v>428.8</v>
      </c>
      <c r="AI43" s="168">
        <v>110.2</v>
      </c>
      <c r="AJ43" s="168">
        <v>26.8</v>
      </c>
      <c r="AK43" s="168">
        <v>565.8</v>
      </c>
      <c r="AL43" s="169">
        <f t="shared" si="11"/>
        <v>5668.03</v>
      </c>
      <c r="AM43" s="185" t="s">
        <v>177</v>
      </c>
      <c r="AN43" s="185" t="s">
        <v>178</v>
      </c>
      <c r="AO43" s="185"/>
    </row>
    <row r="44" spans="1:41">
      <c r="A44" s="155">
        <v>43</v>
      </c>
      <c r="B44" s="155" t="s">
        <v>148</v>
      </c>
      <c r="C44" s="163" t="s">
        <v>207</v>
      </c>
      <c r="D44" s="156" t="s">
        <v>208</v>
      </c>
      <c r="E44" s="155" t="s">
        <v>44</v>
      </c>
      <c r="F44" s="155" t="s">
        <v>209</v>
      </c>
      <c r="G44" s="155">
        <v>13513267129</v>
      </c>
      <c r="H44" s="157">
        <v>44282</v>
      </c>
      <c r="I44" s="157">
        <v>44348</v>
      </c>
      <c r="J44" s="157"/>
      <c r="K44" s="169"/>
      <c r="L44" s="169">
        <v>0</v>
      </c>
      <c r="M44" s="169"/>
      <c r="N44" s="169"/>
      <c r="O44" s="169"/>
      <c r="P44" s="169"/>
      <c r="Q44" s="169">
        <f>'3-运行考勤'!O10</f>
        <v>6736.93</v>
      </c>
      <c r="R44" s="169">
        <f t="shared" si="13"/>
        <v>6736.93</v>
      </c>
      <c r="S44" s="178">
        <v>26</v>
      </c>
      <c r="T44" s="169"/>
      <c r="U44" s="169">
        <f t="shared" si="8"/>
        <v>0</v>
      </c>
      <c r="V44" s="169">
        <f>VLOOKUP(C44,'6-绩效'!B44:F94,5,0)</f>
        <v>0</v>
      </c>
      <c r="W44" s="169"/>
      <c r="X44" s="169"/>
      <c r="Y44" s="169">
        <f t="shared" si="9"/>
        <v>6736.93</v>
      </c>
      <c r="Z44" s="169"/>
      <c r="AA44" s="169"/>
      <c r="AB44" s="169"/>
      <c r="AC44" s="169"/>
      <c r="AD44" s="169"/>
      <c r="AE44" s="169">
        <f t="shared" si="10"/>
        <v>6736.93</v>
      </c>
      <c r="AF44" s="179">
        <v>0</v>
      </c>
      <c r="AG44" s="186"/>
      <c r="AH44" s="168">
        <v>428.8</v>
      </c>
      <c r="AI44" s="168">
        <v>110.2</v>
      </c>
      <c r="AJ44" s="168">
        <v>26.8</v>
      </c>
      <c r="AK44" s="168">
        <v>565.8</v>
      </c>
      <c r="AL44" s="169">
        <f t="shared" si="11"/>
        <v>6171.13</v>
      </c>
      <c r="AM44" s="185" t="s">
        <v>177</v>
      </c>
      <c r="AN44" s="185" t="s">
        <v>178</v>
      </c>
      <c r="AO44" s="185"/>
    </row>
    <row r="45" spans="1:41">
      <c r="A45" s="155">
        <v>44</v>
      </c>
      <c r="B45" s="155" t="s">
        <v>210</v>
      </c>
      <c r="C45" s="163" t="s">
        <v>211</v>
      </c>
      <c r="D45" s="156" t="s">
        <v>212</v>
      </c>
      <c r="E45" s="155" t="s">
        <v>44</v>
      </c>
      <c r="F45" s="155" t="s">
        <v>213</v>
      </c>
      <c r="G45" s="155">
        <v>13699130550</v>
      </c>
      <c r="H45" s="157">
        <v>43987</v>
      </c>
      <c r="I45" s="157">
        <v>44079</v>
      </c>
      <c r="J45" s="157"/>
      <c r="K45" s="169"/>
      <c r="L45" s="169">
        <v>0</v>
      </c>
      <c r="M45" s="169"/>
      <c r="N45" s="169"/>
      <c r="O45" s="169"/>
      <c r="P45" s="169"/>
      <c r="Q45" s="169">
        <f>'3-运行考勤'!O2</f>
        <v>6133.21</v>
      </c>
      <c r="R45" s="169">
        <f t="shared" si="13"/>
        <v>6133.21</v>
      </c>
      <c r="S45" s="178">
        <v>26</v>
      </c>
      <c r="T45" s="169"/>
      <c r="U45" s="169">
        <f t="shared" si="8"/>
        <v>0</v>
      </c>
      <c r="V45" s="169">
        <f>VLOOKUP(C45,'6-绩效'!B45:F95,5,0)</f>
        <v>0</v>
      </c>
      <c r="W45" s="169"/>
      <c r="X45" s="169"/>
      <c r="Y45" s="169">
        <f t="shared" si="9"/>
        <v>6133.21</v>
      </c>
      <c r="Z45" s="176"/>
      <c r="AA45" s="176"/>
      <c r="AB45" s="169"/>
      <c r="AC45" s="179">
        <v>500</v>
      </c>
      <c r="AD45" s="179" t="s">
        <v>214</v>
      </c>
      <c r="AE45" s="169">
        <f t="shared" si="10"/>
        <v>6633.21</v>
      </c>
      <c r="AF45" s="179">
        <v>0</v>
      </c>
      <c r="AG45" s="186"/>
      <c r="AH45" s="168">
        <v>428.8</v>
      </c>
      <c r="AI45" s="168">
        <v>110.2</v>
      </c>
      <c r="AJ45" s="168">
        <v>26.8</v>
      </c>
      <c r="AK45" s="168">
        <v>565.8</v>
      </c>
      <c r="AL45" s="169">
        <f t="shared" si="11"/>
        <v>6067.41</v>
      </c>
      <c r="AM45" s="185" t="s">
        <v>177</v>
      </c>
      <c r="AN45" s="185" t="s">
        <v>178</v>
      </c>
      <c r="AO45" s="185"/>
    </row>
    <row r="46" spans="1:41">
      <c r="A46" s="155">
        <v>45</v>
      </c>
      <c r="B46" s="159" t="s">
        <v>58</v>
      </c>
      <c r="C46" s="159" t="s">
        <v>215</v>
      </c>
      <c r="D46" s="160" t="s">
        <v>216</v>
      </c>
      <c r="E46" s="159" t="s">
        <v>44</v>
      </c>
      <c r="F46" s="159" t="s">
        <v>217</v>
      </c>
      <c r="G46" s="159">
        <v>15901108246</v>
      </c>
      <c r="H46" s="162">
        <v>43466</v>
      </c>
      <c r="I46" s="162">
        <v>43555</v>
      </c>
      <c r="J46" s="172"/>
      <c r="K46" s="168">
        <v>2200</v>
      </c>
      <c r="L46" s="169">
        <v>0</v>
      </c>
      <c r="M46" s="173"/>
      <c r="N46" s="169">
        <v>2800</v>
      </c>
      <c r="O46" s="172"/>
      <c r="P46" s="172"/>
      <c r="Q46" s="180"/>
      <c r="R46" s="169">
        <f t="shared" si="13"/>
        <v>5000</v>
      </c>
      <c r="S46" s="178">
        <v>21.75</v>
      </c>
      <c r="T46" s="172"/>
      <c r="U46" s="169">
        <f t="shared" ref="U46:U52" si="14">(R46-L46)/S46*T46</f>
        <v>0</v>
      </c>
      <c r="V46" s="169">
        <f>VLOOKUP(C46,'6-绩效'!B46:F96,5,0)</f>
        <v>0</v>
      </c>
      <c r="W46" s="172"/>
      <c r="X46" s="172"/>
      <c r="Y46" s="169">
        <f t="shared" si="9"/>
        <v>5000</v>
      </c>
      <c r="Z46" s="172"/>
      <c r="AA46" s="172"/>
      <c r="AB46" s="172"/>
      <c r="AC46" s="172"/>
      <c r="AD46" s="172"/>
      <c r="AE46" s="169">
        <f t="shared" si="10"/>
        <v>5000</v>
      </c>
      <c r="AF46" s="179">
        <v>0</v>
      </c>
      <c r="AG46" s="187"/>
      <c r="AH46" s="187"/>
      <c r="AI46" s="187"/>
      <c r="AJ46" s="187"/>
      <c r="AK46" s="187"/>
      <c r="AL46" s="169">
        <f t="shared" si="11"/>
        <v>5000</v>
      </c>
      <c r="AM46" s="172" t="s">
        <v>218</v>
      </c>
      <c r="AN46" s="172" t="s">
        <v>219</v>
      </c>
      <c r="AO46" s="176"/>
    </row>
    <row r="47" spans="1:41">
      <c r="A47" s="155">
        <v>46</v>
      </c>
      <c r="B47" s="155" t="s">
        <v>210</v>
      </c>
      <c r="C47" s="155" t="s">
        <v>220</v>
      </c>
      <c r="D47" s="156" t="s">
        <v>221</v>
      </c>
      <c r="E47" s="155" t="s">
        <v>44</v>
      </c>
      <c r="F47" s="155" t="s">
        <v>222</v>
      </c>
      <c r="G47" s="155">
        <v>18911265388</v>
      </c>
      <c r="H47" s="157">
        <v>44370</v>
      </c>
      <c r="I47" s="170"/>
      <c r="J47" s="158">
        <v>44454</v>
      </c>
      <c r="K47" s="168">
        <v>2200</v>
      </c>
      <c r="L47" s="174">
        <v>0</v>
      </c>
      <c r="M47" s="169">
        <v>0</v>
      </c>
      <c r="N47" s="169">
        <v>2600</v>
      </c>
      <c r="O47" s="169"/>
      <c r="P47" s="169">
        <v>600</v>
      </c>
      <c r="Q47" s="169"/>
      <c r="R47" s="169">
        <f t="shared" si="13"/>
        <v>5400</v>
      </c>
      <c r="S47" s="178">
        <v>21.75</v>
      </c>
      <c r="T47" s="169">
        <f>S47-11</f>
        <v>10.75</v>
      </c>
      <c r="U47" s="179">
        <f t="shared" si="14"/>
        <v>2668.97</v>
      </c>
      <c r="V47" s="169">
        <f>VLOOKUP(C47,'6-绩效'!B47:F97,5,0)</f>
        <v>0</v>
      </c>
      <c r="W47" s="169"/>
      <c r="X47" s="169"/>
      <c r="Y47" s="169">
        <f t="shared" si="9"/>
        <v>2731.03</v>
      </c>
      <c r="Z47" s="172"/>
      <c r="AA47" s="172"/>
      <c r="AB47" s="169"/>
      <c r="AC47" s="179">
        <f>'5-奖罚异动'!E6</f>
        <v>695</v>
      </c>
      <c r="AD47" s="182" t="s">
        <v>223</v>
      </c>
      <c r="AE47" s="169">
        <f t="shared" si="10"/>
        <v>3426.03</v>
      </c>
      <c r="AF47" s="179">
        <v>0</v>
      </c>
      <c r="AG47" s="186"/>
      <c r="AH47" s="186"/>
      <c r="AI47" s="186"/>
      <c r="AJ47" s="186"/>
      <c r="AK47" s="186"/>
      <c r="AL47" s="169">
        <f t="shared" si="11"/>
        <v>3426.03</v>
      </c>
      <c r="AM47" s="188" t="s">
        <v>218</v>
      </c>
      <c r="AN47" s="172" t="s">
        <v>219</v>
      </c>
      <c r="AO47" s="176"/>
    </row>
    <row r="48" spans="1:41">
      <c r="A48" s="155">
        <v>47</v>
      </c>
      <c r="B48" s="155" t="s">
        <v>94</v>
      </c>
      <c r="C48" s="155" t="s">
        <v>224</v>
      </c>
      <c r="D48" s="156" t="s">
        <v>225</v>
      </c>
      <c r="E48" s="155" t="s">
        <v>44</v>
      </c>
      <c r="F48" s="155" t="s">
        <v>226</v>
      </c>
      <c r="G48" s="155">
        <v>15910867781</v>
      </c>
      <c r="H48" s="157">
        <v>44387</v>
      </c>
      <c r="I48" s="157">
        <v>44470</v>
      </c>
      <c r="J48" s="157"/>
      <c r="K48" s="175">
        <v>2200</v>
      </c>
      <c r="L48" s="169">
        <v>0</v>
      </c>
      <c r="M48" s="169"/>
      <c r="N48" s="169">
        <v>5400</v>
      </c>
      <c r="O48" s="169">
        <v>1000</v>
      </c>
      <c r="P48" s="169">
        <v>1000</v>
      </c>
      <c r="Q48" s="169"/>
      <c r="R48" s="169">
        <f t="shared" si="13"/>
        <v>9600</v>
      </c>
      <c r="S48" s="178">
        <v>21.75</v>
      </c>
      <c r="T48" s="169"/>
      <c r="U48" s="169">
        <f t="shared" si="14"/>
        <v>0</v>
      </c>
      <c r="V48" s="169">
        <f>VLOOKUP(C48,'6-绩效'!B48:F98,5,0)</f>
        <v>0</v>
      </c>
      <c r="W48" s="169"/>
      <c r="X48" s="169"/>
      <c r="Y48" s="169">
        <f t="shared" si="9"/>
        <v>9600</v>
      </c>
      <c r="Z48" s="169"/>
      <c r="AA48" s="169"/>
      <c r="AB48" s="169"/>
      <c r="AC48" s="169"/>
      <c r="AD48" s="169"/>
      <c r="AE48" s="169">
        <f t="shared" si="10"/>
        <v>9600</v>
      </c>
      <c r="AF48" s="179">
        <v>0</v>
      </c>
      <c r="AG48" s="186"/>
      <c r="AH48" s="186"/>
      <c r="AI48" s="186"/>
      <c r="AJ48" s="186"/>
      <c r="AK48" s="186"/>
      <c r="AL48" s="169">
        <f t="shared" si="11"/>
        <v>9600</v>
      </c>
      <c r="AM48" s="188" t="s">
        <v>218</v>
      </c>
      <c r="AN48" s="172" t="s">
        <v>219</v>
      </c>
      <c r="AO48" s="176"/>
    </row>
    <row r="49" spans="1:41">
      <c r="A49" s="155">
        <v>48</v>
      </c>
      <c r="B49" s="155" t="s">
        <v>148</v>
      </c>
      <c r="C49" s="155" t="s">
        <v>227</v>
      </c>
      <c r="D49" s="156" t="s">
        <v>228</v>
      </c>
      <c r="E49" s="155" t="s">
        <v>229</v>
      </c>
      <c r="F49" s="192" t="s">
        <v>230</v>
      </c>
      <c r="G49" s="155">
        <v>13473343446</v>
      </c>
      <c r="H49" s="157">
        <v>44324</v>
      </c>
      <c r="I49" s="157">
        <v>44415</v>
      </c>
      <c r="J49" s="157"/>
      <c r="K49" s="168"/>
      <c r="L49" s="174">
        <v>0</v>
      </c>
      <c r="M49" s="169"/>
      <c r="N49" s="169"/>
      <c r="O49" s="169"/>
      <c r="P49" s="169"/>
      <c r="Q49" s="180">
        <v>5000</v>
      </c>
      <c r="R49" s="169">
        <f t="shared" si="13"/>
        <v>5000</v>
      </c>
      <c r="S49" s="178">
        <v>26</v>
      </c>
      <c r="T49" s="169"/>
      <c r="U49" s="169">
        <f t="shared" si="14"/>
        <v>0</v>
      </c>
      <c r="V49" s="169">
        <f>VLOOKUP(C49,'6-绩效'!B49:F99,5,0)</f>
        <v>0</v>
      </c>
      <c r="W49" s="172"/>
      <c r="X49" s="172"/>
      <c r="Y49" s="169">
        <f t="shared" si="9"/>
        <v>5000</v>
      </c>
      <c r="Z49" s="169"/>
      <c r="AA49" s="169"/>
      <c r="AB49" s="169"/>
      <c r="AC49" s="172"/>
      <c r="AD49" s="172"/>
      <c r="AE49" s="169">
        <f t="shared" si="10"/>
        <v>5000</v>
      </c>
      <c r="AF49" s="179">
        <v>0</v>
      </c>
      <c r="AG49" s="187"/>
      <c r="AH49" s="187"/>
      <c r="AI49" s="187"/>
      <c r="AJ49" s="187"/>
      <c r="AK49" s="187"/>
      <c r="AL49" s="169">
        <f t="shared" si="11"/>
        <v>5000</v>
      </c>
      <c r="AM49" s="188" t="s">
        <v>218</v>
      </c>
      <c r="AN49" s="172" t="s">
        <v>219</v>
      </c>
      <c r="AO49" s="176"/>
    </row>
    <row r="50" spans="1:41">
      <c r="A50" s="155">
        <v>49</v>
      </c>
      <c r="B50" s="159" t="s">
        <v>135</v>
      </c>
      <c r="C50" s="159" t="s">
        <v>231</v>
      </c>
      <c r="D50" s="164" t="s">
        <v>232</v>
      </c>
      <c r="E50" s="155" t="s">
        <v>233</v>
      </c>
      <c r="F50" s="192" t="s">
        <v>234</v>
      </c>
      <c r="G50" s="155">
        <v>15227622004</v>
      </c>
      <c r="H50" s="157">
        <v>44378</v>
      </c>
      <c r="I50" s="157">
        <v>44469</v>
      </c>
      <c r="J50" s="176"/>
      <c r="K50" s="176"/>
      <c r="L50" s="174">
        <v>0</v>
      </c>
      <c r="M50" s="176"/>
      <c r="N50" s="176"/>
      <c r="O50" s="176"/>
      <c r="P50" s="176"/>
      <c r="Q50" s="180">
        <v>4500</v>
      </c>
      <c r="R50" s="169">
        <f t="shared" si="13"/>
        <v>4500</v>
      </c>
      <c r="S50" s="178">
        <v>26</v>
      </c>
      <c r="T50" s="169"/>
      <c r="U50" s="169">
        <f t="shared" si="14"/>
        <v>0</v>
      </c>
      <c r="V50" s="169">
        <f>VLOOKUP(C50,'6-绩效'!B50:F100,5,0)</f>
        <v>0</v>
      </c>
      <c r="W50" s="176"/>
      <c r="X50" s="176"/>
      <c r="Y50" s="169">
        <f t="shared" si="9"/>
        <v>4500</v>
      </c>
      <c r="Z50" s="176"/>
      <c r="AA50" s="176"/>
      <c r="AB50" s="176"/>
      <c r="AC50" s="172"/>
      <c r="AD50" s="172"/>
      <c r="AE50" s="169">
        <f t="shared" si="10"/>
        <v>4500</v>
      </c>
      <c r="AF50" s="179">
        <v>0</v>
      </c>
      <c r="AG50" s="189"/>
      <c r="AH50" s="189"/>
      <c r="AI50" s="189"/>
      <c r="AJ50" s="189"/>
      <c r="AK50" s="189"/>
      <c r="AL50" s="169">
        <f t="shared" si="11"/>
        <v>4500</v>
      </c>
      <c r="AM50" s="188" t="s">
        <v>218</v>
      </c>
      <c r="AN50" s="172" t="s">
        <v>219</v>
      </c>
      <c r="AO50" s="176"/>
    </row>
    <row r="51" spans="1:41">
      <c r="A51" s="155">
        <v>50</v>
      </c>
      <c r="B51" s="159" t="s">
        <v>124</v>
      </c>
      <c r="C51" s="155" t="s">
        <v>235</v>
      </c>
      <c r="D51" s="160" t="s">
        <v>236</v>
      </c>
      <c r="E51" s="159" t="s">
        <v>233</v>
      </c>
      <c r="F51" s="194" t="s">
        <v>237</v>
      </c>
      <c r="G51" s="159">
        <v>13439024485</v>
      </c>
      <c r="H51" s="157">
        <v>44375</v>
      </c>
      <c r="I51" s="162">
        <v>44409</v>
      </c>
      <c r="J51" s="176"/>
      <c r="K51" s="168">
        <v>2200</v>
      </c>
      <c r="L51" s="174">
        <v>1200</v>
      </c>
      <c r="M51" s="169"/>
      <c r="N51" s="169">
        <v>6600</v>
      </c>
      <c r="O51" s="169"/>
      <c r="P51" s="169">
        <v>2000</v>
      </c>
      <c r="Q51" s="180"/>
      <c r="R51" s="169">
        <f t="shared" si="13"/>
        <v>12000</v>
      </c>
      <c r="S51" s="178">
        <v>26</v>
      </c>
      <c r="T51" s="169"/>
      <c r="U51" s="169">
        <f t="shared" si="14"/>
        <v>0</v>
      </c>
      <c r="V51" s="169">
        <f>VLOOKUP(C51,'6-绩效'!B51:F101,5,0)</f>
        <v>0</v>
      </c>
      <c r="W51" s="172"/>
      <c r="X51" s="172"/>
      <c r="Y51" s="169">
        <f t="shared" si="9"/>
        <v>12000</v>
      </c>
      <c r="Z51" s="176"/>
      <c r="AA51" s="176"/>
      <c r="AB51" s="169"/>
      <c r="AC51" s="172"/>
      <c r="AD51" s="172"/>
      <c r="AE51" s="169">
        <f t="shared" si="10"/>
        <v>12000</v>
      </c>
      <c r="AF51" s="179">
        <v>0</v>
      </c>
      <c r="AG51" s="187"/>
      <c r="AH51" s="187"/>
      <c r="AI51" s="187"/>
      <c r="AJ51" s="187"/>
      <c r="AK51" s="187"/>
      <c r="AL51" s="169">
        <f t="shared" si="11"/>
        <v>12000</v>
      </c>
      <c r="AM51" s="188" t="s">
        <v>218</v>
      </c>
      <c r="AN51" s="172" t="s">
        <v>219</v>
      </c>
      <c r="AO51" s="176"/>
    </row>
    <row r="52" spans="1:41">
      <c r="A52" s="155">
        <v>51</v>
      </c>
      <c r="B52" s="159" t="s">
        <v>124</v>
      </c>
      <c r="C52" s="159" t="s">
        <v>238</v>
      </c>
      <c r="D52" s="164" t="s">
        <v>239</v>
      </c>
      <c r="E52" s="155" t="s">
        <v>106</v>
      </c>
      <c r="F52" s="192" t="s">
        <v>240</v>
      </c>
      <c r="G52" s="155">
        <v>13810956806</v>
      </c>
      <c r="H52" s="157">
        <v>44381</v>
      </c>
      <c r="I52" s="162">
        <v>44381</v>
      </c>
      <c r="J52" s="176"/>
      <c r="K52" s="176"/>
      <c r="L52" s="174">
        <v>0</v>
      </c>
      <c r="M52" s="176"/>
      <c r="N52" s="176"/>
      <c r="O52" s="176"/>
      <c r="P52" s="176"/>
      <c r="Q52" s="180">
        <v>0</v>
      </c>
      <c r="R52" s="169">
        <f t="shared" si="13"/>
        <v>0</v>
      </c>
      <c r="S52" s="178">
        <v>30</v>
      </c>
      <c r="T52" s="169"/>
      <c r="U52" s="169">
        <f t="shared" si="14"/>
        <v>0</v>
      </c>
      <c r="V52" s="169">
        <f>VLOOKUP(C52,'6-绩效'!B52:F102,5,0)</f>
        <v>0</v>
      </c>
      <c r="W52" s="176"/>
      <c r="X52" s="176"/>
      <c r="Y52" s="169">
        <f t="shared" si="9"/>
        <v>0</v>
      </c>
      <c r="Z52" s="176"/>
      <c r="AA52" s="176"/>
      <c r="AB52" s="176"/>
      <c r="AC52" s="172"/>
      <c r="AD52" s="172"/>
      <c r="AE52" s="169">
        <f t="shared" si="10"/>
        <v>0</v>
      </c>
      <c r="AF52" s="179">
        <v>0</v>
      </c>
      <c r="AG52" s="189"/>
      <c r="AH52" s="189"/>
      <c r="AI52" s="189"/>
      <c r="AJ52" s="189"/>
      <c r="AK52" s="189"/>
      <c r="AL52" s="169">
        <f t="shared" si="11"/>
        <v>0</v>
      </c>
      <c r="AM52" s="188" t="s">
        <v>218</v>
      </c>
      <c r="AN52" s="172" t="s">
        <v>219</v>
      </c>
      <c r="AO52" s="176"/>
    </row>
    <row r="53" s="149" customFormat="1" spans="1:41">
      <c r="A53" s="165"/>
      <c r="B53" s="166"/>
      <c r="C53" s="165"/>
      <c r="D53" s="166"/>
      <c r="E53" s="166"/>
      <c r="F53" s="166"/>
      <c r="G53" s="166"/>
      <c r="H53" s="166"/>
      <c r="I53" s="166"/>
      <c r="J53" s="166"/>
      <c r="K53" s="177"/>
      <c r="L53" s="177"/>
      <c r="M53" s="177"/>
      <c r="N53" s="177"/>
      <c r="O53" s="177"/>
      <c r="P53" s="177"/>
      <c r="Q53" s="177"/>
      <c r="R53" s="177"/>
      <c r="S53" s="177"/>
      <c r="T53" s="181"/>
      <c r="U53" s="177"/>
      <c r="V53" s="177"/>
      <c r="W53" s="177"/>
      <c r="X53" s="177"/>
      <c r="Y53" s="177"/>
      <c r="Z53" s="177"/>
      <c r="AA53" s="177"/>
      <c r="AB53" s="177"/>
      <c r="AC53" s="177"/>
      <c r="AD53" s="181"/>
      <c r="AE53" s="177">
        <f>SUM(AE2:AE52)</f>
        <v>331760.45</v>
      </c>
      <c r="AF53" s="177"/>
      <c r="AG53" s="177"/>
      <c r="AH53" s="177"/>
      <c r="AI53" s="177"/>
      <c r="AJ53" s="177"/>
      <c r="AK53" s="177"/>
      <c r="AL53" s="181">
        <f>SUM(AL2:AL52)</f>
        <v>305658.35</v>
      </c>
      <c r="AM53" s="177"/>
      <c r="AN53" s="177"/>
      <c r="AO53" s="177"/>
    </row>
  </sheetData>
  <autoFilter ref="A1:AO53">
    <extLst/>
  </autoFilter>
  <pageMargins left="0.75" right="0.75" top="1" bottom="1" header="0.5" footer="0.5"/>
  <pageSetup paperSize="9" orientation="portrait"/>
  <headerFooter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P9"/>
  <sheetViews>
    <sheetView workbookViewId="0">
      <selection activeCell="M17" sqref="M17"/>
    </sheetView>
  </sheetViews>
  <sheetFormatPr defaultColWidth="8.72727272727273" defaultRowHeight="14"/>
  <cols>
    <col min="1" max="1" width="5.18181818181818" customWidth="1"/>
    <col min="2" max="2" width="7.54545454545455" style="1" customWidth="1"/>
    <col min="3" max="3" width="5.54545454545455" customWidth="1"/>
    <col min="4" max="4" width="9.54545454545454" customWidth="1"/>
    <col min="5" max="5" width="5.18181818181818" customWidth="1"/>
    <col min="6" max="6" width="3.36363636363636" customWidth="1"/>
    <col min="7" max="7" width="8.81818181818182" customWidth="1"/>
    <col min="8" max="8" width="4.27272727272727" customWidth="1"/>
    <col min="9" max="9" width="7" customWidth="1"/>
    <col min="10" max="10" width="8.81818181818182" customWidth="1"/>
    <col min="11" max="11" width="4.27272727272727" customWidth="1"/>
    <col min="12" max="12" width="7" customWidth="1"/>
    <col min="13" max="14" width="8.81818181818182" customWidth="1"/>
    <col min="16" max="16" width="8.81818181818182" customWidth="1"/>
  </cols>
  <sheetData>
    <row r="3" spans="2:4">
      <c r="B3" s="2" t="s">
        <v>777</v>
      </c>
      <c r="C3" s="3" t="s">
        <v>778</v>
      </c>
      <c r="D3" s="3" t="s">
        <v>779</v>
      </c>
    </row>
    <row r="4" spans="1:16">
      <c r="A4" s="4" t="s">
        <v>635</v>
      </c>
      <c r="B4" s="4">
        <v>12</v>
      </c>
      <c r="C4" s="4">
        <v>31</v>
      </c>
      <c r="D4" s="5">
        <f t="shared" ref="D4:D9" si="0">C4*B4</f>
        <v>372</v>
      </c>
      <c r="E4" s="5" t="s">
        <v>625</v>
      </c>
      <c r="F4" s="6" t="s">
        <v>626</v>
      </c>
      <c r="G4" s="5" t="s">
        <v>630</v>
      </c>
      <c r="H4" s="7">
        <v>167</v>
      </c>
      <c r="I4" s="8">
        <v>20.96</v>
      </c>
      <c r="J4" s="9">
        <f t="shared" ref="J4:J9" si="1">I4*H4</f>
        <v>3500.32</v>
      </c>
      <c r="K4" s="4">
        <f t="shared" ref="K4:K9" si="2">D4-H4</f>
        <v>205</v>
      </c>
      <c r="L4" s="8">
        <v>16.77</v>
      </c>
      <c r="M4" s="9">
        <f t="shared" ref="M4:M9" si="3">L4*K4</f>
        <v>3437.85</v>
      </c>
      <c r="N4" s="9">
        <f t="shared" ref="N4:N9" si="4">M4+J4</f>
        <v>6938.17</v>
      </c>
      <c r="O4" s="4"/>
      <c r="P4" s="9">
        <f t="shared" ref="P4:P9" si="5">N4+O4</f>
        <v>6938.17</v>
      </c>
    </row>
    <row r="5" spans="1:16">
      <c r="A5" s="4" t="s">
        <v>635</v>
      </c>
      <c r="B5" s="4">
        <v>12</v>
      </c>
      <c r="C5" s="4">
        <v>30</v>
      </c>
      <c r="D5" s="5">
        <f t="shared" si="0"/>
        <v>360</v>
      </c>
      <c r="E5" s="5" t="s">
        <v>625</v>
      </c>
      <c r="F5" s="6" t="s">
        <v>626</v>
      </c>
      <c r="G5" s="5" t="s">
        <v>630</v>
      </c>
      <c r="H5" s="7">
        <v>167</v>
      </c>
      <c r="I5" s="8">
        <v>20.96</v>
      </c>
      <c r="J5" s="9">
        <f t="shared" si="1"/>
        <v>3500.32</v>
      </c>
      <c r="K5" s="4">
        <f t="shared" si="2"/>
        <v>193</v>
      </c>
      <c r="L5" s="8">
        <v>16.77</v>
      </c>
      <c r="M5" s="9">
        <f t="shared" si="3"/>
        <v>3236.61</v>
      </c>
      <c r="N5" s="9">
        <f t="shared" si="4"/>
        <v>6736.93</v>
      </c>
      <c r="O5" s="4"/>
      <c r="P5" s="9">
        <f t="shared" si="5"/>
        <v>6736.93</v>
      </c>
    </row>
    <row r="6" spans="1:16">
      <c r="A6" s="4" t="s">
        <v>635</v>
      </c>
      <c r="B6" s="4">
        <v>12</v>
      </c>
      <c r="C6" s="4">
        <v>26</v>
      </c>
      <c r="D6" s="5">
        <f t="shared" si="0"/>
        <v>312</v>
      </c>
      <c r="E6" s="5" t="s">
        <v>625</v>
      </c>
      <c r="F6" s="6" t="s">
        <v>626</v>
      </c>
      <c r="G6" s="5" t="s">
        <v>630</v>
      </c>
      <c r="H6" s="7">
        <v>167</v>
      </c>
      <c r="I6" s="8">
        <v>20.96</v>
      </c>
      <c r="J6" s="9">
        <f t="shared" si="1"/>
        <v>3500.32</v>
      </c>
      <c r="K6" s="4">
        <f t="shared" si="2"/>
        <v>145</v>
      </c>
      <c r="L6" s="8">
        <v>16.77</v>
      </c>
      <c r="M6" s="9">
        <f t="shared" si="3"/>
        <v>2431.65</v>
      </c>
      <c r="N6" s="9">
        <f t="shared" si="4"/>
        <v>5931.97</v>
      </c>
      <c r="O6" s="4"/>
      <c r="P6" s="9">
        <f t="shared" si="5"/>
        <v>5931.97</v>
      </c>
    </row>
    <row r="7" spans="1:16">
      <c r="A7" s="4" t="s">
        <v>635</v>
      </c>
      <c r="B7" s="2">
        <v>8</v>
      </c>
      <c r="C7" s="2">
        <v>31</v>
      </c>
      <c r="D7" s="5">
        <f t="shared" si="0"/>
        <v>248</v>
      </c>
      <c r="E7" s="5" t="s">
        <v>625</v>
      </c>
      <c r="F7" s="6" t="s">
        <v>626</v>
      </c>
      <c r="G7" s="5" t="s">
        <v>630</v>
      </c>
      <c r="H7" s="7">
        <v>167</v>
      </c>
      <c r="I7" s="8">
        <v>20.96</v>
      </c>
      <c r="J7" s="9">
        <f t="shared" si="1"/>
        <v>3500.32</v>
      </c>
      <c r="K7" s="4">
        <f t="shared" si="2"/>
        <v>81</v>
      </c>
      <c r="L7" s="8">
        <v>16.77</v>
      </c>
      <c r="M7" s="9">
        <f t="shared" si="3"/>
        <v>1358.37</v>
      </c>
      <c r="N7" s="9">
        <f t="shared" si="4"/>
        <v>4858.69</v>
      </c>
      <c r="O7" s="4"/>
      <c r="P7" s="9">
        <f t="shared" si="5"/>
        <v>4858.69</v>
      </c>
    </row>
    <row r="8" spans="1:16">
      <c r="A8" s="4" t="s">
        <v>635</v>
      </c>
      <c r="B8" s="2">
        <v>8</v>
      </c>
      <c r="C8" s="2">
        <v>30</v>
      </c>
      <c r="D8" s="5">
        <f t="shared" si="0"/>
        <v>240</v>
      </c>
      <c r="E8" s="5" t="s">
        <v>625</v>
      </c>
      <c r="F8" s="6" t="s">
        <v>626</v>
      </c>
      <c r="G8" s="5" t="s">
        <v>630</v>
      </c>
      <c r="H8" s="7">
        <v>167</v>
      </c>
      <c r="I8" s="8">
        <v>20.96</v>
      </c>
      <c r="J8" s="9">
        <f t="shared" si="1"/>
        <v>3500.32</v>
      </c>
      <c r="K8" s="4">
        <f t="shared" si="2"/>
        <v>73</v>
      </c>
      <c r="L8" s="8">
        <v>16.77</v>
      </c>
      <c r="M8" s="9">
        <f t="shared" si="3"/>
        <v>1224.21</v>
      </c>
      <c r="N8" s="9">
        <f t="shared" si="4"/>
        <v>4724.53</v>
      </c>
      <c r="O8" s="4"/>
      <c r="P8" s="9">
        <f t="shared" si="5"/>
        <v>4724.53</v>
      </c>
    </row>
    <row r="9" spans="1:16">
      <c r="A9" s="4" t="s">
        <v>635</v>
      </c>
      <c r="B9" s="2">
        <v>8</v>
      </c>
      <c r="C9" s="2">
        <v>26</v>
      </c>
      <c r="D9" s="5">
        <f t="shared" si="0"/>
        <v>208</v>
      </c>
      <c r="E9" s="5" t="s">
        <v>625</v>
      </c>
      <c r="F9" s="6" t="s">
        <v>626</v>
      </c>
      <c r="G9" s="5" t="s">
        <v>630</v>
      </c>
      <c r="H9" s="7">
        <v>167</v>
      </c>
      <c r="I9" s="8">
        <v>20.96</v>
      </c>
      <c r="J9" s="9">
        <f t="shared" si="1"/>
        <v>3500.32</v>
      </c>
      <c r="K9" s="4">
        <f t="shared" si="2"/>
        <v>41</v>
      </c>
      <c r="L9" s="8">
        <v>16.77</v>
      </c>
      <c r="M9" s="9">
        <f t="shared" si="3"/>
        <v>687.57</v>
      </c>
      <c r="N9" s="9">
        <f t="shared" si="4"/>
        <v>4187.89</v>
      </c>
      <c r="O9" s="4"/>
      <c r="P9" s="9">
        <f t="shared" si="5"/>
        <v>4187.89</v>
      </c>
    </row>
  </sheetData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R136"/>
  <sheetViews>
    <sheetView zoomScale="85" zoomScaleNormal="85" workbookViewId="0">
      <pane ySplit="2" topLeftCell="A3" activePane="bottomLeft" state="frozen"/>
      <selection/>
      <selection pane="bottomLeft" activeCell="T10" sqref="T10"/>
    </sheetView>
  </sheetViews>
  <sheetFormatPr defaultColWidth="9" defaultRowHeight="13"/>
  <cols>
    <col min="1" max="1" width="7" style="118" customWidth="1"/>
    <col min="2" max="2" width="3.36363636363636" style="118" customWidth="1"/>
    <col min="3" max="3" width="7" style="118" customWidth="1"/>
    <col min="4" max="4" width="10.7272727272727" style="118" customWidth="1"/>
    <col min="5" max="5" width="15.9090909090909" style="118" customWidth="1"/>
    <col min="6" max="6" width="10.7272727272727" style="118" customWidth="1"/>
    <col min="7" max="7" width="8.81818181818182" style="118" customWidth="1"/>
    <col min="8" max="8" width="16.9090909090909" style="118" customWidth="1"/>
    <col min="9" max="9" width="2.29090909090909" style="118" customWidth="1"/>
    <col min="10" max="10" width="7" style="118" customWidth="1"/>
    <col min="11" max="11" width="3.36363636363636" style="118" customWidth="1"/>
    <col min="12" max="12" width="7" style="118" customWidth="1"/>
    <col min="13" max="13" width="8.81818181818182" style="118" customWidth="1"/>
    <col min="14" max="14" width="11.5454545454545" style="118" customWidth="1"/>
    <col min="15" max="16" width="10.7272727272727" style="118" customWidth="1"/>
    <col min="17" max="17" width="6.09090909090909" style="118" customWidth="1"/>
    <col min="18" max="18" width="7" style="118" customWidth="1"/>
    <col min="19" max="16384" width="9" style="118"/>
  </cols>
  <sheetData>
    <row r="1" s="118" customFormat="1" spans="1:18">
      <c r="A1" s="120" t="s">
        <v>241</v>
      </c>
      <c r="B1" s="120"/>
      <c r="C1" s="120"/>
      <c r="D1" s="120"/>
      <c r="E1" s="120"/>
      <c r="F1" s="120"/>
      <c r="G1" s="120"/>
      <c r="H1" s="120"/>
      <c r="I1" s="125"/>
      <c r="J1" s="126" t="s">
        <v>242</v>
      </c>
      <c r="K1" s="126"/>
      <c r="L1" s="126"/>
      <c r="M1" s="126"/>
      <c r="N1" s="126"/>
      <c r="O1" s="126"/>
      <c r="P1" s="126"/>
      <c r="Q1" s="126"/>
      <c r="R1" s="126"/>
    </row>
    <row r="2" s="119" customFormat="1" ht="26" spans="1:18">
      <c r="A2" s="85" t="s">
        <v>243</v>
      </c>
      <c r="B2" s="71" t="s">
        <v>0</v>
      </c>
      <c r="C2" s="71" t="s">
        <v>2</v>
      </c>
      <c r="D2" s="71" t="s">
        <v>244</v>
      </c>
      <c r="E2" s="71" t="s">
        <v>1</v>
      </c>
      <c r="F2" s="71" t="s">
        <v>7</v>
      </c>
      <c r="G2" s="71" t="s">
        <v>245</v>
      </c>
      <c r="H2" s="71" t="s">
        <v>40</v>
      </c>
      <c r="I2" s="82"/>
      <c r="J2" s="85" t="s">
        <v>243</v>
      </c>
      <c r="K2" s="71" t="s">
        <v>0</v>
      </c>
      <c r="L2" s="71" t="s">
        <v>2</v>
      </c>
      <c r="M2" s="71" t="s">
        <v>244</v>
      </c>
      <c r="N2" s="71" t="s">
        <v>1</v>
      </c>
      <c r="O2" s="127" t="s">
        <v>7</v>
      </c>
      <c r="P2" s="71" t="s">
        <v>246</v>
      </c>
      <c r="Q2" s="71" t="s">
        <v>247</v>
      </c>
      <c r="R2" s="71" t="s">
        <v>248</v>
      </c>
    </row>
    <row r="3" s="119" customFormat="1" spans="1:18">
      <c r="A3" s="94">
        <v>201902</v>
      </c>
      <c r="B3" s="121">
        <v>1</v>
      </c>
      <c r="C3" s="121" t="s">
        <v>249</v>
      </c>
      <c r="D3" s="121" t="s">
        <v>250</v>
      </c>
      <c r="E3" s="121" t="s">
        <v>86</v>
      </c>
      <c r="F3" s="122">
        <v>43514</v>
      </c>
      <c r="G3" s="121" t="s">
        <v>251</v>
      </c>
      <c r="H3" s="63"/>
      <c r="J3" s="94">
        <v>201903</v>
      </c>
      <c r="K3" s="128">
        <v>1</v>
      </c>
      <c r="L3" s="128" t="s">
        <v>252</v>
      </c>
      <c r="M3" s="128" t="s">
        <v>253</v>
      </c>
      <c r="N3" s="128" t="s">
        <v>254</v>
      </c>
      <c r="O3" s="124">
        <v>43180</v>
      </c>
      <c r="P3" s="129">
        <v>43539</v>
      </c>
      <c r="Q3" s="94">
        <f t="shared" ref="Q3:Q66" si="0">P3-O3+1</f>
        <v>360</v>
      </c>
      <c r="R3" s="94" t="s">
        <v>255</v>
      </c>
    </row>
    <row r="4" s="119" customFormat="1" spans="1:18">
      <c r="A4" s="94"/>
      <c r="B4" s="121">
        <v>2</v>
      </c>
      <c r="C4" s="121" t="s">
        <v>256</v>
      </c>
      <c r="D4" s="121" t="s">
        <v>257</v>
      </c>
      <c r="E4" s="121" t="s">
        <v>254</v>
      </c>
      <c r="F4" s="122">
        <v>43521</v>
      </c>
      <c r="G4" s="121" t="s">
        <v>251</v>
      </c>
      <c r="H4" s="63"/>
      <c r="J4" s="94">
        <v>201904</v>
      </c>
      <c r="K4" s="128">
        <v>2</v>
      </c>
      <c r="L4" s="128" t="s">
        <v>258</v>
      </c>
      <c r="M4" s="128" t="s">
        <v>259</v>
      </c>
      <c r="N4" s="128" t="s">
        <v>169</v>
      </c>
      <c r="O4" s="124">
        <v>43535</v>
      </c>
      <c r="P4" s="129">
        <v>43563</v>
      </c>
      <c r="Q4" s="94">
        <f t="shared" si="0"/>
        <v>29</v>
      </c>
      <c r="R4" s="94" t="s">
        <v>260</v>
      </c>
    </row>
    <row r="5" s="119" customFormat="1" spans="1:18">
      <c r="A5" s="94">
        <v>201903</v>
      </c>
      <c r="B5" s="121">
        <v>3</v>
      </c>
      <c r="C5" s="121" t="s">
        <v>258</v>
      </c>
      <c r="D5" s="121" t="s">
        <v>259</v>
      </c>
      <c r="E5" s="121" t="s">
        <v>254</v>
      </c>
      <c r="F5" s="122">
        <v>43535</v>
      </c>
      <c r="G5" s="121" t="s">
        <v>261</v>
      </c>
      <c r="H5" s="63"/>
      <c r="J5" s="94"/>
      <c r="K5" s="128">
        <v>3</v>
      </c>
      <c r="L5" s="121" t="s">
        <v>262</v>
      </c>
      <c r="M5" s="121" t="s">
        <v>263</v>
      </c>
      <c r="N5" s="121" t="s">
        <v>94</v>
      </c>
      <c r="O5" s="124">
        <v>43545</v>
      </c>
      <c r="P5" s="122">
        <v>43564</v>
      </c>
      <c r="Q5" s="94">
        <f t="shared" si="0"/>
        <v>20</v>
      </c>
      <c r="R5" s="94" t="s">
        <v>260</v>
      </c>
    </row>
    <row r="6" s="119" customFormat="1" spans="1:18">
      <c r="A6" s="94"/>
      <c r="B6" s="121">
        <v>4</v>
      </c>
      <c r="C6" s="121" t="s">
        <v>262</v>
      </c>
      <c r="D6" s="121" t="s">
        <v>263</v>
      </c>
      <c r="E6" s="121" t="s">
        <v>94</v>
      </c>
      <c r="F6" s="122">
        <v>43545</v>
      </c>
      <c r="G6" s="121" t="s">
        <v>251</v>
      </c>
      <c r="H6" s="63"/>
      <c r="J6" s="94">
        <v>201905</v>
      </c>
      <c r="K6" s="128">
        <v>4</v>
      </c>
      <c r="L6" s="121" t="s">
        <v>264</v>
      </c>
      <c r="M6" s="121" t="s">
        <v>265</v>
      </c>
      <c r="N6" s="121" t="s">
        <v>254</v>
      </c>
      <c r="O6" s="124">
        <v>43591</v>
      </c>
      <c r="P6" s="129">
        <v>43613</v>
      </c>
      <c r="Q6" s="94">
        <f t="shared" si="0"/>
        <v>23</v>
      </c>
      <c r="R6" s="94" t="s">
        <v>260</v>
      </c>
    </row>
    <row r="7" s="119" customFormat="1" spans="1:18">
      <c r="A7" s="94"/>
      <c r="B7" s="121">
        <v>5</v>
      </c>
      <c r="C7" s="121" t="s">
        <v>266</v>
      </c>
      <c r="D7" s="121" t="s">
        <v>253</v>
      </c>
      <c r="E7" s="121" t="s">
        <v>254</v>
      </c>
      <c r="F7" s="122">
        <v>43549</v>
      </c>
      <c r="G7" s="121" t="s">
        <v>251</v>
      </c>
      <c r="H7" s="63"/>
      <c r="J7" s="94"/>
      <c r="K7" s="128">
        <v>5</v>
      </c>
      <c r="L7" s="121" t="s">
        <v>267</v>
      </c>
      <c r="M7" s="121" t="s">
        <v>268</v>
      </c>
      <c r="N7" s="121" t="s">
        <v>254</v>
      </c>
      <c r="O7" s="124">
        <v>43598</v>
      </c>
      <c r="P7" s="122">
        <v>43607</v>
      </c>
      <c r="Q7" s="94">
        <f t="shared" si="0"/>
        <v>10</v>
      </c>
      <c r="R7" s="94" t="s">
        <v>260</v>
      </c>
    </row>
    <row r="8" s="119" customFormat="1" spans="1:18">
      <c r="A8" s="94">
        <v>201904</v>
      </c>
      <c r="B8" s="121">
        <v>6</v>
      </c>
      <c r="C8" s="121" t="s">
        <v>91</v>
      </c>
      <c r="D8" s="121" t="s">
        <v>250</v>
      </c>
      <c r="E8" s="121" t="s">
        <v>86</v>
      </c>
      <c r="F8" s="122">
        <v>43579</v>
      </c>
      <c r="G8" s="121" t="s">
        <v>251</v>
      </c>
      <c r="H8" s="63"/>
      <c r="J8" s="94">
        <v>201906</v>
      </c>
      <c r="K8" s="128">
        <v>6</v>
      </c>
      <c r="L8" s="121" t="s">
        <v>269</v>
      </c>
      <c r="M8" s="121" t="s">
        <v>270</v>
      </c>
      <c r="N8" s="121" t="s">
        <v>94</v>
      </c>
      <c r="O8" s="124">
        <v>43634</v>
      </c>
      <c r="P8" s="129">
        <v>43640</v>
      </c>
      <c r="Q8" s="94">
        <f t="shared" si="0"/>
        <v>7</v>
      </c>
      <c r="R8" s="94" t="s">
        <v>260</v>
      </c>
    </row>
    <row r="9" s="119" customFormat="1" spans="1:18">
      <c r="A9" s="94">
        <v>201905</v>
      </c>
      <c r="B9" s="121">
        <v>7</v>
      </c>
      <c r="C9" s="121" t="s">
        <v>264</v>
      </c>
      <c r="D9" s="121" t="s">
        <v>257</v>
      </c>
      <c r="E9" s="121" t="s">
        <v>254</v>
      </c>
      <c r="F9" s="122">
        <v>43591</v>
      </c>
      <c r="G9" s="121" t="s">
        <v>251</v>
      </c>
      <c r="H9" s="63"/>
      <c r="J9" s="94"/>
      <c r="K9" s="128">
        <v>7</v>
      </c>
      <c r="L9" s="121" t="s">
        <v>271</v>
      </c>
      <c r="M9" s="121" t="s">
        <v>272</v>
      </c>
      <c r="N9" s="121" t="s">
        <v>41</v>
      </c>
      <c r="O9" s="124">
        <v>43629</v>
      </c>
      <c r="P9" s="129">
        <v>43634</v>
      </c>
      <c r="Q9" s="94">
        <f t="shared" si="0"/>
        <v>6</v>
      </c>
      <c r="R9" s="94" t="s">
        <v>260</v>
      </c>
    </row>
    <row r="10" s="119" customFormat="1" spans="1:18">
      <c r="A10" s="94"/>
      <c r="B10" s="121">
        <v>8</v>
      </c>
      <c r="C10" s="121" t="s">
        <v>267</v>
      </c>
      <c r="D10" s="121" t="s">
        <v>257</v>
      </c>
      <c r="E10" s="121" t="s">
        <v>254</v>
      </c>
      <c r="F10" s="122">
        <v>43598</v>
      </c>
      <c r="G10" s="121" t="s">
        <v>251</v>
      </c>
      <c r="H10" s="63"/>
      <c r="J10" s="94"/>
      <c r="K10" s="128">
        <v>8</v>
      </c>
      <c r="L10" s="121" t="s">
        <v>273</v>
      </c>
      <c r="M10" s="121" t="s">
        <v>274</v>
      </c>
      <c r="N10" s="121" t="s">
        <v>41</v>
      </c>
      <c r="O10" s="124">
        <v>43633</v>
      </c>
      <c r="P10" s="129">
        <v>43633</v>
      </c>
      <c r="Q10" s="94">
        <f t="shared" si="0"/>
        <v>1</v>
      </c>
      <c r="R10" s="94" t="s">
        <v>260</v>
      </c>
    </row>
    <row r="11" s="119" customFormat="1" spans="1:18">
      <c r="A11" s="94"/>
      <c r="B11" s="121">
        <v>9</v>
      </c>
      <c r="C11" s="121" t="s">
        <v>275</v>
      </c>
      <c r="D11" s="121" t="s">
        <v>257</v>
      </c>
      <c r="E11" s="121" t="s">
        <v>254</v>
      </c>
      <c r="F11" s="122">
        <v>43604</v>
      </c>
      <c r="G11" s="121" t="s">
        <v>251</v>
      </c>
      <c r="H11" s="63"/>
      <c r="J11" s="94"/>
      <c r="K11" s="128">
        <v>9</v>
      </c>
      <c r="L11" s="121" t="s">
        <v>276</v>
      </c>
      <c r="M11" s="121" t="s">
        <v>277</v>
      </c>
      <c r="N11" s="121" t="s">
        <v>41</v>
      </c>
      <c r="O11" s="124">
        <v>43634</v>
      </c>
      <c r="P11" s="129">
        <v>43640</v>
      </c>
      <c r="Q11" s="94">
        <f t="shared" si="0"/>
        <v>7</v>
      </c>
      <c r="R11" s="94" t="s">
        <v>260</v>
      </c>
    </row>
    <row r="12" s="119" customFormat="1" spans="1:18">
      <c r="A12" s="94">
        <v>201906</v>
      </c>
      <c r="B12" s="121">
        <v>10</v>
      </c>
      <c r="C12" s="121" t="s">
        <v>278</v>
      </c>
      <c r="D12" s="121" t="s">
        <v>259</v>
      </c>
      <c r="E12" s="121" t="s">
        <v>254</v>
      </c>
      <c r="F12" s="122">
        <v>43619</v>
      </c>
      <c r="G12" s="121" t="s">
        <v>251</v>
      </c>
      <c r="H12" s="63"/>
      <c r="J12" s="94"/>
      <c r="K12" s="128">
        <v>10</v>
      </c>
      <c r="L12" s="121" t="s">
        <v>275</v>
      </c>
      <c r="M12" s="121" t="s">
        <v>257</v>
      </c>
      <c r="N12" s="121" t="s">
        <v>254</v>
      </c>
      <c r="O12" s="124">
        <v>43604</v>
      </c>
      <c r="P12" s="129">
        <v>43640</v>
      </c>
      <c r="Q12" s="94">
        <f t="shared" si="0"/>
        <v>37</v>
      </c>
      <c r="R12" s="94" t="s">
        <v>260</v>
      </c>
    </row>
    <row r="13" s="119" customFormat="1" spans="1:18">
      <c r="A13" s="94"/>
      <c r="B13" s="121">
        <v>11</v>
      </c>
      <c r="C13" s="121" t="s">
        <v>279</v>
      </c>
      <c r="D13" s="121" t="s">
        <v>280</v>
      </c>
      <c r="E13" s="121" t="s">
        <v>71</v>
      </c>
      <c r="F13" s="122">
        <v>43626</v>
      </c>
      <c r="G13" s="121" t="s">
        <v>251</v>
      </c>
      <c r="H13" s="63"/>
      <c r="J13" s="94"/>
      <c r="K13" s="128">
        <v>11</v>
      </c>
      <c r="L13" s="121" t="s">
        <v>281</v>
      </c>
      <c r="M13" s="121" t="s">
        <v>280</v>
      </c>
      <c r="N13" s="121" t="s">
        <v>71</v>
      </c>
      <c r="O13" s="124">
        <v>41752</v>
      </c>
      <c r="P13" s="122">
        <v>43644</v>
      </c>
      <c r="Q13" s="94">
        <f t="shared" si="0"/>
        <v>1893</v>
      </c>
      <c r="R13" s="94" t="s">
        <v>255</v>
      </c>
    </row>
    <row r="14" s="119" customFormat="1" spans="1:18">
      <c r="A14" s="94"/>
      <c r="B14" s="121">
        <v>12</v>
      </c>
      <c r="C14" s="121" t="s">
        <v>271</v>
      </c>
      <c r="D14" s="121" t="s">
        <v>282</v>
      </c>
      <c r="E14" s="121" t="s">
        <v>41</v>
      </c>
      <c r="F14" s="122">
        <v>43629</v>
      </c>
      <c r="G14" s="121" t="s">
        <v>251</v>
      </c>
      <c r="H14" s="63"/>
      <c r="J14" s="94"/>
      <c r="K14" s="128">
        <v>12</v>
      </c>
      <c r="L14" s="94" t="s">
        <v>283</v>
      </c>
      <c r="M14" s="94" t="s">
        <v>257</v>
      </c>
      <c r="N14" s="94" t="s">
        <v>254</v>
      </c>
      <c r="O14" s="124">
        <v>43636</v>
      </c>
      <c r="P14" s="124">
        <v>43645</v>
      </c>
      <c r="Q14" s="94">
        <f t="shared" si="0"/>
        <v>10</v>
      </c>
      <c r="R14" s="94" t="s">
        <v>260</v>
      </c>
    </row>
    <row r="15" s="119" customFormat="1" spans="1:18">
      <c r="A15" s="94"/>
      <c r="B15" s="121">
        <v>13</v>
      </c>
      <c r="C15" s="121" t="s">
        <v>269</v>
      </c>
      <c r="D15" s="121" t="s">
        <v>270</v>
      </c>
      <c r="E15" s="121" t="s">
        <v>94</v>
      </c>
      <c r="F15" s="122">
        <v>43630</v>
      </c>
      <c r="G15" s="121" t="s">
        <v>251</v>
      </c>
      <c r="H15" s="63"/>
      <c r="J15" s="94"/>
      <c r="K15" s="128">
        <v>13</v>
      </c>
      <c r="L15" s="94" t="s">
        <v>284</v>
      </c>
      <c r="M15" s="94" t="s">
        <v>257</v>
      </c>
      <c r="N15" s="94" t="s">
        <v>254</v>
      </c>
      <c r="O15" s="124">
        <v>43640</v>
      </c>
      <c r="P15" s="124">
        <v>43641</v>
      </c>
      <c r="Q15" s="94">
        <f t="shared" si="0"/>
        <v>2</v>
      </c>
      <c r="R15" s="94" t="s">
        <v>260</v>
      </c>
    </row>
    <row r="16" s="119" customFormat="1" spans="1:18">
      <c r="A16" s="94"/>
      <c r="B16" s="121">
        <v>14</v>
      </c>
      <c r="C16" s="121" t="s">
        <v>273</v>
      </c>
      <c r="D16" s="121" t="s">
        <v>285</v>
      </c>
      <c r="E16" s="121" t="s">
        <v>41</v>
      </c>
      <c r="F16" s="122">
        <v>43632</v>
      </c>
      <c r="G16" s="121" t="s">
        <v>251</v>
      </c>
      <c r="H16" s="63"/>
      <c r="J16" s="94">
        <v>201907</v>
      </c>
      <c r="K16" s="128">
        <v>14</v>
      </c>
      <c r="L16" s="121" t="s">
        <v>286</v>
      </c>
      <c r="M16" s="130" t="s">
        <v>250</v>
      </c>
      <c r="N16" s="121" t="s">
        <v>86</v>
      </c>
      <c r="O16" s="122">
        <v>43003</v>
      </c>
      <c r="P16" s="122">
        <v>43654</v>
      </c>
      <c r="Q16" s="94">
        <f t="shared" si="0"/>
        <v>652</v>
      </c>
      <c r="R16" s="94" t="s">
        <v>255</v>
      </c>
    </row>
    <row r="17" s="119" customFormat="1" spans="1:18">
      <c r="A17" s="94"/>
      <c r="B17" s="121">
        <v>15</v>
      </c>
      <c r="C17" s="121" t="s">
        <v>276</v>
      </c>
      <c r="D17" s="121" t="s">
        <v>277</v>
      </c>
      <c r="E17" s="121" t="s">
        <v>41</v>
      </c>
      <c r="F17" s="122">
        <v>43634</v>
      </c>
      <c r="G17" s="121" t="s">
        <v>251</v>
      </c>
      <c r="H17" s="63"/>
      <c r="J17" s="94"/>
      <c r="K17" s="128">
        <v>15</v>
      </c>
      <c r="L17" s="121" t="s">
        <v>287</v>
      </c>
      <c r="M17" s="130" t="s">
        <v>259</v>
      </c>
      <c r="N17" s="121" t="s">
        <v>254</v>
      </c>
      <c r="O17" s="122">
        <v>43271</v>
      </c>
      <c r="P17" s="122">
        <v>43654</v>
      </c>
      <c r="Q17" s="94">
        <f t="shared" si="0"/>
        <v>384</v>
      </c>
      <c r="R17" s="94" t="s">
        <v>255</v>
      </c>
    </row>
    <row r="18" s="119" customFormat="1" spans="1:18">
      <c r="A18" s="94"/>
      <c r="B18" s="121">
        <v>16</v>
      </c>
      <c r="C18" s="121" t="s">
        <v>283</v>
      </c>
      <c r="D18" s="121" t="s">
        <v>257</v>
      </c>
      <c r="E18" s="121" t="s">
        <v>254</v>
      </c>
      <c r="F18" s="122">
        <v>43635</v>
      </c>
      <c r="G18" s="121" t="s">
        <v>251</v>
      </c>
      <c r="H18" s="63"/>
      <c r="J18" s="94"/>
      <c r="K18" s="128">
        <v>16</v>
      </c>
      <c r="L18" s="121" t="s">
        <v>278</v>
      </c>
      <c r="M18" s="130" t="s">
        <v>259</v>
      </c>
      <c r="N18" s="121" t="s">
        <v>254</v>
      </c>
      <c r="O18" s="122">
        <v>43619</v>
      </c>
      <c r="P18" s="122">
        <v>43674</v>
      </c>
      <c r="Q18" s="94">
        <f t="shared" si="0"/>
        <v>56</v>
      </c>
      <c r="R18" s="94" t="s">
        <v>260</v>
      </c>
    </row>
    <row r="19" s="119" customFormat="1" spans="1:18">
      <c r="A19" s="94"/>
      <c r="B19" s="121">
        <v>17</v>
      </c>
      <c r="C19" s="121" t="s">
        <v>288</v>
      </c>
      <c r="D19" s="121" t="s">
        <v>289</v>
      </c>
      <c r="E19" s="121" t="s">
        <v>254</v>
      </c>
      <c r="F19" s="122">
        <v>43635</v>
      </c>
      <c r="G19" s="121" t="s">
        <v>251</v>
      </c>
      <c r="H19" s="63"/>
      <c r="J19" s="94"/>
      <c r="K19" s="128">
        <v>17</v>
      </c>
      <c r="L19" s="121" t="s">
        <v>256</v>
      </c>
      <c r="M19" s="130" t="s">
        <v>257</v>
      </c>
      <c r="N19" s="121" t="s">
        <v>254</v>
      </c>
      <c r="O19" s="122">
        <v>43521</v>
      </c>
      <c r="P19" s="122">
        <v>43651</v>
      </c>
      <c r="Q19" s="94">
        <f t="shared" si="0"/>
        <v>131</v>
      </c>
      <c r="R19" s="94" t="s">
        <v>255</v>
      </c>
    </row>
    <row r="20" s="119" customFormat="1" spans="1:18">
      <c r="A20" s="94"/>
      <c r="B20" s="121">
        <v>18</v>
      </c>
      <c r="C20" s="121" t="s">
        <v>284</v>
      </c>
      <c r="D20" s="121" t="s">
        <v>257</v>
      </c>
      <c r="E20" s="121" t="s">
        <v>254</v>
      </c>
      <c r="F20" s="122">
        <v>43640</v>
      </c>
      <c r="G20" s="121" t="s">
        <v>251</v>
      </c>
      <c r="H20" s="63"/>
      <c r="J20" s="94"/>
      <c r="K20" s="128">
        <v>18</v>
      </c>
      <c r="L20" s="121" t="s">
        <v>288</v>
      </c>
      <c r="M20" s="130" t="s">
        <v>290</v>
      </c>
      <c r="N20" s="121" t="s">
        <v>254</v>
      </c>
      <c r="O20" s="122">
        <v>43640</v>
      </c>
      <c r="P20" s="122">
        <v>43677</v>
      </c>
      <c r="Q20" s="94">
        <f t="shared" si="0"/>
        <v>38</v>
      </c>
      <c r="R20" s="94" t="s">
        <v>260</v>
      </c>
    </row>
    <row r="21" s="119" customFormat="1" spans="1:18">
      <c r="A21" s="94">
        <v>201907</v>
      </c>
      <c r="B21" s="121">
        <v>19</v>
      </c>
      <c r="C21" s="121" t="s">
        <v>291</v>
      </c>
      <c r="D21" s="121" t="s">
        <v>292</v>
      </c>
      <c r="E21" s="121" t="s">
        <v>71</v>
      </c>
      <c r="F21" s="122">
        <v>43649</v>
      </c>
      <c r="G21" s="121" t="s">
        <v>251</v>
      </c>
      <c r="H21" s="63"/>
      <c r="J21" s="94">
        <v>201908</v>
      </c>
      <c r="K21" s="128">
        <v>19</v>
      </c>
      <c r="L21" s="121" t="s">
        <v>293</v>
      </c>
      <c r="M21" s="130" t="s">
        <v>257</v>
      </c>
      <c r="N21" s="121" t="s">
        <v>254</v>
      </c>
      <c r="O21" s="122">
        <v>43676</v>
      </c>
      <c r="P21" s="122">
        <v>43688</v>
      </c>
      <c r="Q21" s="121">
        <f t="shared" si="0"/>
        <v>13</v>
      </c>
      <c r="R21" s="94" t="s">
        <v>260</v>
      </c>
    </row>
    <row r="22" s="119" customFormat="1" spans="1:18">
      <c r="A22" s="94"/>
      <c r="B22" s="121">
        <v>20</v>
      </c>
      <c r="C22" s="121" t="s">
        <v>294</v>
      </c>
      <c r="D22" s="121" t="s">
        <v>257</v>
      </c>
      <c r="E22" s="121" t="s">
        <v>254</v>
      </c>
      <c r="F22" s="122">
        <v>43658</v>
      </c>
      <c r="G22" s="121" t="s">
        <v>251</v>
      </c>
      <c r="H22" s="63"/>
      <c r="J22" s="94"/>
      <c r="K22" s="128">
        <v>20</v>
      </c>
      <c r="L22" s="121" t="s">
        <v>295</v>
      </c>
      <c r="M22" s="130" t="s">
        <v>257</v>
      </c>
      <c r="N22" s="121" t="s">
        <v>254</v>
      </c>
      <c r="O22" s="122">
        <v>43668</v>
      </c>
      <c r="P22" s="122">
        <v>43698</v>
      </c>
      <c r="Q22" s="121">
        <f t="shared" si="0"/>
        <v>31</v>
      </c>
      <c r="R22" s="94" t="s">
        <v>260</v>
      </c>
    </row>
    <row r="23" s="119" customFormat="1" spans="1:18">
      <c r="A23" s="94"/>
      <c r="B23" s="121">
        <v>21</v>
      </c>
      <c r="C23" s="121" t="s">
        <v>149</v>
      </c>
      <c r="D23" s="121" t="s">
        <v>296</v>
      </c>
      <c r="E23" s="121" t="s">
        <v>254</v>
      </c>
      <c r="F23" s="122">
        <v>43666</v>
      </c>
      <c r="G23" s="121" t="s">
        <v>251</v>
      </c>
      <c r="H23" s="63"/>
      <c r="J23" s="94"/>
      <c r="K23" s="128">
        <v>21</v>
      </c>
      <c r="L23" s="121" t="s">
        <v>266</v>
      </c>
      <c r="M23" s="130" t="s">
        <v>253</v>
      </c>
      <c r="N23" s="121" t="s">
        <v>254</v>
      </c>
      <c r="O23" s="122">
        <v>43549</v>
      </c>
      <c r="P23" s="122">
        <v>43703</v>
      </c>
      <c r="Q23" s="121">
        <f t="shared" si="0"/>
        <v>155</v>
      </c>
      <c r="R23" s="94" t="s">
        <v>255</v>
      </c>
    </row>
    <row r="24" s="119" customFormat="1" spans="1:18">
      <c r="A24" s="94"/>
      <c r="B24" s="121">
        <v>22</v>
      </c>
      <c r="C24" s="121" t="s">
        <v>295</v>
      </c>
      <c r="D24" s="121" t="s">
        <v>257</v>
      </c>
      <c r="E24" s="121" t="s">
        <v>254</v>
      </c>
      <c r="F24" s="122">
        <v>43668</v>
      </c>
      <c r="G24" s="121" t="s">
        <v>251</v>
      </c>
      <c r="H24" s="63"/>
      <c r="J24" s="94">
        <v>201909</v>
      </c>
      <c r="K24" s="128">
        <v>22</v>
      </c>
      <c r="L24" s="121" t="s">
        <v>297</v>
      </c>
      <c r="M24" s="130" t="s">
        <v>259</v>
      </c>
      <c r="N24" s="121" t="s">
        <v>254</v>
      </c>
      <c r="O24" s="122">
        <v>43271</v>
      </c>
      <c r="P24" s="122">
        <v>43725</v>
      </c>
      <c r="Q24" s="121">
        <f t="shared" si="0"/>
        <v>455</v>
      </c>
      <c r="R24" s="94" t="s">
        <v>255</v>
      </c>
    </row>
    <row r="25" s="119" customFormat="1" spans="1:18">
      <c r="A25" s="94"/>
      <c r="B25" s="121">
        <v>23</v>
      </c>
      <c r="C25" s="121" t="s">
        <v>293</v>
      </c>
      <c r="D25" s="121" t="s">
        <v>257</v>
      </c>
      <c r="E25" s="121" t="s">
        <v>254</v>
      </c>
      <c r="F25" s="122">
        <v>43676</v>
      </c>
      <c r="G25" s="121" t="s">
        <v>298</v>
      </c>
      <c r="H25" s="63"/>
      <c r="J25" s="94"/>
      <c r="K25" s="128">
        <v>23</v>
      </c>
      <c r="L25" s="121" t="s">
        <v>299</v>
      </c>
      <c r="M25" s="130" t="s">
        <v>259</v>
      </c>
      <c r="N25" s="121" t="s">
        <v>254</v>
      </c>
      <c r="O25" s="122">
        <v>43690</v>
      </c>
      <c r="P25" s="122">
        <v>43735</v>
      </c>
      <c r="Q25" s="121">
        <f t="shared" si="0"/>
        <v>46</v>
      </c>
      <c r="R25" s="94" t="s">
        <v>260</v>
      </c>
    </row>
    <row r="26" s="119" customFormat="1" spans="1:18">
      <c r="A26" s="94">
        <v>201908</v>
      </c>
      <c r="B26" s="121">
        <v>24</v>
      </c>
      <c r="C26" s="121" t="s">
        <v>300</v>
      </c>
      <c r="D26" s="121" t="s">
        <v>290</v>
      </c>
      <c r="E26" s="121" t="s">
        <v>254</v>
      </c>
      <c r="F26" s="122">
        <v>43678</v>
      </c>
      <c r="G26" s="121" t="s">
        <v>251</v>
      </c>
      <c r="H26" s="63"/>
      <c r="J26" s="94"/>
      <c r="K26" s="128">
        <v>24</v>
      </c>
      <c r="L26" s="94" t="s">
        <v>301</v>
      </c>
      <c r="M26" s="94" t="s">
        <v>302</v>
      </c>
      <c r="N26" s="94" t="s">
        <v>41</v>
      </c>
      <c r="O26" s="124">
        <v>43704</v>
      </c>
      <c r="P26" s="124">
        <v>43715</v>
      </c>
      <c r="Q26" s="121">
        <f t="shared" si="0"/>
        <v>12</v>
      </c>
      <c r="R26" s="94" t="s">
        <v>260</v>
      </c>
    </row>
    <row r="27" s="119" customFormat="1" spans="1:18">
      <c r="A27" s="94"/>
      <c r="B27" s="121">
        <v>25</v>
      </c>
      <c r="C27" s="121" t="s">
        <v>299</v>
      </c>
      <c r="D27" s="121" t="s">
        <v>259</v>
      </c>
      <c r="E27" s="121" t="s">
        <v>254</v>
      </c>
      <c r="F27" s="122">
        <v>43690</v>
      </c>
      <c r="G27" s="121" t="s">
        <v>251</v>
      </c>
      <c r="H27" s="63"/>
      <c r="J27" s="94">
        <v>201910</v>
      </c>
      <c r="K27" s="128">
        <v>25</v>
      </c>
      <c r="L27" s="121" t="s">
        <v>303</v>
      </c>
      <c r="M27" s="130" t="s">
        <v>304</v>
      </c>
      <c r="N27" s="121" t="s">
        <v>71</v>
      </c>
      <c r="O27" s="122">
        <v>43709</v>
      </c>
      <c r="P27" s="122">
        <v>43752</v>
      </c>
      <c r="Q27" s="121">
        <f t="shared" si="0"/>
        <v>44</v>
      </c>
      <c r="R27" s="94" t="s">
        <v>260</v>
      </c>
    </row>
    <row r="28" s="119" customFormat="1" spans="1:18">
      <c r="A28" s="94"/>
      <c r="B28" s="121">
        <v>26</v>
      </c>
      <c r="C28" s="121" t="s">
        <v>301</v>
      </c>
      <c r="D28" s="121" t="s">
        <v>302</v>
      </c>
      <c r="E28" s="121" t="s">
        <v>41</v>
      </c>
      <c r="F28" s="122">
        <v>43704</v>
      </c>
      <c r="G28" s="121" t="s">
        <v>251</v>
      </c>
      <c r="H28" s="63"/>
      <c r="J28" s="94"/>
      <c r="K28" s="128">
        <v>26</v>
      </c>
      <c r="L28" s="121" t="s">
        <v>300</v>
      </c>
      <c r="M28" s="130" t="s">
        <v>290</v>
      </c>
      <c r="N28" s="121" t="s">
        <v>254</v>
      </c>
      <c r="O28" s="122">
        <v>43678</v>
      </c>
      <c r="P28" s="122">
        <v>43769</v>
      </c>
      <c r="Q28" s="121">
        <f t="shared" si="0"/>
        <v>92</v>
      </c>
      <c r="R28" s="94" t="s">
        <v>260</v>
      </c>
    </row>
    <row r="29" s="119" customFormat="1" spans="1:18">
      <c r="A29" s="94">
        <v>201909</v>
      </c>
      <c r="B29" s="121">
        <v>27</v>
      </c>
      <c r="C29" s="121" t="s">
        <v>303</v>
      </c>
      <c r="D29" s="121" t="s">
        <v>304</v>
      </c>
      <c r="E29" s="121" t="s">
        <v>71</v>
      </c>
      <c r="F29" s="122">
        <v>43709</v>
      </c>
      <c r="G29" s="121" t="s">
        <v>298</v>
      </c>
      <c r="H29" s="63"/>
      <c r="J29" s="94">
        <v>201911</v>
      </c>
      <c r="K29" s="128">
        <v>27</v>
      </c>
      <c r="L29" s="94" t="s">
        <v>294</v>
      </c>
      <c r="M29" s="94" t="s">
        <v>257</v>
      </c>
      <c r="N29" s="121" t="s">
        <v>254</v>
      </c>
      <c r="O29" s="124">
        <v>43658</v>
      </c>
      <c r="P29" s="122">
        <v>43799</v>
      </c>
      <c r="Q29" s="121">
        <f t="shared" si="0"/>
        <v>142</v>
      </c>
      <c r="R29" s="94" t="s">
        <v>255</v>
      </c>
    </row>
    <row r="30" s="119" customFormat="1" spans="1:18">
      <c r="A30" s="94"/>
      <c r="B30" s="121">
        <v>28</v>
      </c>
      <c r="C30" s="121" t="s">
        <v>305</v>
      </c>
      <c r="D30" s="121" t="s">
        <v>270</v>
      </c>
      <c r="E30" s="121" t="s">
        <v>306</v>
      </c>
      <c r="F30" s="122">
        <v>43712</v>
      </c>
      <c r="G30" s="121" t="s">
        <v>251</v>
      </c>
      <c r="H30" s="63"/>
      <c r="J30" s="94"/>
      <c r="K30" s="128">
        <v>28</v>
      </c>
      <c r="L30" s="121" t="s">
        <v>305</v>
      </c>
      <c r="M30" s="130" t="s">
        <v>270</v>
      </c>
      <c r="N30" s="121" t="s">
        <v>307</v>
      </c>
      <c r="O30" s="124">
        <v>43712</v>
      </c>
      <c r="P30" s="122">
        <v>43799</v>
      </c>
      <c r="Q30" s="121">
        <f t="shared" si="0"/>
        <v>88</v>
      </c>
      <c r="R30" s="94" t="s">
        <v>260</v>
      </c>
    </row>
    <row r="31" s="119" customFormat="1" spans="1:18">
      <c r="A31" s="94">
        <v>201910</v>
      </c>
      <c r="B31" s="121">
        <v>29</v>
      </c>
      <c r="C31" s="121" t="s">
        <v>308</v>
      </c>
      <c r="D31" s="121" t="s">
        <v>290</v>
      </c>
      <c r="E31" s="121" t="s">
        <v>254</v>
      </c>
      <c r="F31" s="122">
        <v>43754</v>
      </c>
      <c r="G31" s="121" t="s">
        <v>251</v>
      </c>
      <c r="H31" s="63"/>
      <c r="J31" s="94"/>
      <c r="K31" s="128">
        <v>29</v>
      </c>
      <c r="L31" s="121" t="s">
        <v>309</v>
      </c>
      <c r="M31" s="130" t="s">
        <v>259</v>
      </c>
      <c r="N31" s="121" t="s">
        <v>254</v>
      </c>
      <c r="O31" s="122">
        <v>43777</v>
      </c>
      <c r="P31" s="122">
        <v>43799</v>
      </c>
      <c r="Q31" s="121">
        <f t="shared" si="0"/>
        <v>23</v>
      </c>
      <c r="R31" s="94" t="s">
        <v>260</v>
      </c>
    </row>
    <row r="32" s="119" customFormat="1" spans="1:18">
      <c r="A32" s="94"/>
      <c r="B32" s="121">
        <v>30</v>
      </c>
      <c r="C32" s="121" t="s">
        <v>310</v>
      </c>
      <c r="D32" s="121" t="s">
        <v>304</v>
      </c>
      <c r="E32" s="121" t="s">
        <v>71</v>
      </c>
      <c r="F32" s="122">
        <v>43759</v>
      </c>
      <c r="G32" s="121" t="s">
        <v>298</v>
      </c>
      <c r="H32" s="63"/>
      <c r="J32" s="94"/>
      <c r="K32" s="128">
        <v>30</v>
      </c>
      <c r="L32" s="121" t="s">
        <v>311</v>
      </c>
      <c r="M32" s="130" t="s">
        <v>312</v>
      </c>
      <c r="N32" s="121" t="s">
        <v>307</v>
      </c>
      <c r="O32" s="122">
        <v>43045</v>
      </c>
      <c r="P32" s="122">
        <v>43799</v>
      </c>
      <c r="Q32" s="121">
        <f t="shared" si="0"/>
        <v>755</v>
      </c>
      <c r="R32" s="94" t="s">
        <v>255</v>
      </c>
    </row>
    <row r="33" s="119" customFormat="1" spans="1:18">
      <c r="A33" s="94"/>
      <c r="B33" s="121">
        <v>31</v>
      </c>
      <c r="C33" s="121" t="s">
        <v>313</v>
      </c>
      <c r="D33" s="121" t="s">
        <v>259</v>
      </c>
      <c r="E33" s="121" t="s">
        <v>254</v>
      </c>
      <c r="F33" s="122">
        <v>43768</v>
      </c>
      <c r="G33" s="121" t="s">
        <v>314</v>
      </c>
      <c r="H33" s="63"/>
      <c r="J33" s="63">
        <v>202001</v>
      </c>
      <c r="K33" s="63">
        <v>1</v>
      </c>
      <c r="L33" s="121" t="s">
        <v>315</v>
      </c>
      <c r="M33" s="130" t="s">
        <v>257</v>
      </c>
      <c r="N33" s="121" t="s">
        <v>316</v>
      </c>
      <c r="O33" s="122">
        <v>43271</v>
      </c>
      <c r="P33" s="122">
        <v>43837</v>
      </c>
      <c r="Q33" s="121">
        <f t="shared" si="0"/>
        <v>567</v>
      </c>
      <c r="R33" s="94" t="s">
        <v>255</v>
      </c>
    </row>
    <row r="34" s="119" customFormat="1" spans="1:18">
      <c r="A34" s="94">
        <v>201911</v>
      </c>
      <c r="B34" s="121">
        <v>32</v>
      </c>
      <c r="C34" s="121" t="s">
        <v>125</v>
      </c>
      <c r="D34" s="121" t="s">
        <v>253</v>
      </c>
      <c r="E34" s="121" t="s">
        <v>254</v>
      </c>
      <c r="F34" s="122">
        <v>43770</v>
      </c>
      <c r="G34" s="121" t="s">
        <v>251</v>
      </c>
      <c r="H34" s="63"/>
      <c r="J34" s="63"/>
      <c r="K34" s="63">
        <v>2</v>
      </c>
      <c r="L34" s="121" t="s">
        <v>317</v>
      </c>
      <c r="M34" s="130" t="s">
        <v>257</v>
      </c>
      <c r="N34" s="121" t="s">
        <v>318</v>
      </c>
      <c r="O34" s="122">
        <v>43819</v>
      </c>
      <c r="P34" s="122">
        <v>43842</v>
      </c>
      <c r="Q34" s="121">
        <f t="shared" si="0"/>
        <v>24</v>
      </c>
      <c r="R34" s="94" t="s">
        <v>260</v>
      </c>
    </row>
    <row r="35" s="119" customFormat="1" spans="1:18">
      <c r="A35" s="94"/>
      <c r="B35" s="121">
        <v>33</v>
      </c>
      <c r="C35" s="121" t="s">
        <v>319</v>
      </c>
      <c r="D35" s="121" t="s">
        <v>302</v>
      </c>
      <c r="E35" s="121" t="s">
        <v>41</v>
      </c>
      <c r="F35" s="122">
        <v>43770</v>
      </c>
      <c r="G35" s="121" t="s">
        <v>251</v>
      </c>
      <c r="H35" s="63"/>
      <c r="J35" s="63"/>
      <c r="K35" s="63">
        <v>3</v>
      </c>
      <c r="L35" s="121" t="s">
        <v>320</v>
      </c>
      <c r="M35" s="130" t="s">
        <v>259</v>
      </c>
      <c r="N35" s="121" t="s">
        <v>321</v>
      </c>
      <c r="O35" s="122">
        <v>43186</v>
      </c>
      <c r="P35" s="122">
        <v>43844</v>
      </c>
      <c r="Q35" s="121">
        <f t="shared" si="0"/>
        <v>659</v>
      </c>
      <c r="R35" s="94" t="s">
        <v>255</v>
      </c>
    </row>
    <row r="36" s="119" customFormat="1" spans="1:18">
      <c r="A36" s="94"/>
      <c r="B36" s="121">
        <v>34</v>
      </c>
      <c r="C36" s="121" t="s">
        <v>322</v>
      </c>
      <c r="D36" s="121" t="s">
        <v>259</v>
      </c>
      <c r="E36" s="121" t="s">
        <v>254</v>
      </c>
      <c r="F36" s="122">
        <v>43771</v>
      </c>
      <c r="G36" s="121" t="s">
        <v>314</v>
      </c>
      <c r="H36" s="63"/>
      <c r="J36" s="63"/>
      <c r="K36" s="63">
        <v>4</v>
      </c>
      <c r="L36" s="121" t="s">
        <v>323</v>
      </c>
      <c r="M36" s="130" t="s">
        <v>257</v>
      </c>
      <c r="N36" s="121" t="s">
        <v>318</v>
      </c>
      <c r="O36" s="122">
        <v>43271</v>
      </c>
      <c r="P36" s="122">
        <v>43844</v>
      </c>
      <c r="Q36" s="121">
        <f t="shared" si="0"/>
        <v>574</v>
      </c>
      <c r="R36" s="94" t="s">
        <v>255</v>
      </c>
    </row>
    <row r="37" s="119" customFormat="1" spans="1:18">
      <c r="A37" s="94"/>
      <c r="B37" s="121">
        <v>35</v>
      </c>
      <c r="C37" s="121" t="s">
        <v>309</v>
      </c>
      <c r="D37" s="121" t="s">
        <v>259</v>
      </c>
      <c r="E37" s="121" t="s">
        <v>254</v>
      </c>
      <c r="F37" s="122">
        <v>43777</v>
      </c>
      <c r="G37" s="121" t="s">
        <v>251</v>
      </c>
      <c r="H37" s="63"/>
      <c r="J37" s="63"/>
      <c r="K37" s="63">
        <v>5</v>
      </c>
      <c r="L37" s="121" t="s">
        <v>324</v>
      </c>
      <c r="M37" s="130" t="s">
        <v>263</v>
      </c>
      <c r="N37" s="121" t="s">
        <v>94</v>
      </c>
      <c r="O37" s="122">
        <v>42971</v>
      </c>
      <c r="P37" s="122">
        <v>43840</v>
      </c>
      <c r="Q37" s="121">
        <f t="shared" si="0"/>
        <v>870</v>
      </c>
      <c r="R37" s="94" t="s">
        <v>255</v>
      </c>
    </row>
    <row r="38" s="119" customFormat="1" spans="1:18">
      <c r="A38" s="94"/>
      <c r="B38" s="121">
        <v>36</v>
      </c>
      <c r="C38" s="121" t="s">
        <v>325</v>
      </c>
      <c r="D38" s="121" t="s">
        <v>270</v>
      </c>
      <c r="E38" s="121" t="s">
        <v>254</v>
      </c>
      <c r="F38" s="122">
        <v>43796</v>
      </c>
      <c r="G38" s="121" t="s">
        <v>251</v>
      </c>
      <c r="H38" s="63"/>
      <c r="J38" s="63"/>
      <c r="K38" s="63">
        <v>6</v>
      </c>
      <c r="L38" s="121" t="s">
        <v>326</v>
      </c>
      <c r="M38" s="130" t="s">
        <v>304</v>
      </c>
      <c r="N38" s="121" t="s">
        <v>71</v>
      </c>
      <c r="O38" s="122">
        <v>43846</v>
      </c>
      <c r="P38" s="122">
        <v>43861</v>
      </c>
      <c r="Q38" s="121">
        <f t="shared" si="0"/>
        <v>16</v>
      </c>
      <c r="R38" s="94" t="s">
        <v>298</v>
      </c>
    </row>
    <row r="39" s="119" customFormat="1" spans="1:18">
      <c r="A39" s="63">
        <v>201912</v>
      </c>
      <c r="B39" s="121">
        <v>37</v>
      </c>
      <c r="C39" s="121" t="s">
        <v>327</v>
      </c>
      <c r="D39" s="121" t="s">
        <v>259</v>
      </c>
      <c r="E39" s="121" t="s">
        <v>254</v>
      </c>
      <c r="F39" s="122">
        <v>43805</v>
      </c>
      <c r="G39" s="121" t="s">
        <v>314</v>
      </c>
      <c r="H39" s="63"/>
      <c r="J39" s="63">
        <v>202002</v>
      </c>
      <c r="K39" s="63">
        <v>7</v>
      </c>
      <c r="L39" s="63" t="s">
        <v>325</v>
      </c>
      <c r="M39" s="63" t="s">
        <v>270</v>
      </c>
      <c r="N39" s="63" t="s">
        <v>94</v>
      </c>
      <c r="O39" s="123">
        <v>43796</v>
      </c>
      <c r="P39" s="123">
        <v>43880</v>
      </c>
      <c r="Q39" s="121">
        <f t="shared" si="0"/>
        <v>85</v>
      </c>
      <c r="R39" s="94" t="s">
        <v>260</v>
      </c>
    </row>
    <row r="40" s="119" customFormat="1" spans="1:18">
      <c r="A40" s="63"/>
      <c r="B40" s="121">
        <v>38</v>
      </c>
      <c r="C40" s="121" t="s">
        <v>317</v>
      </c>
      <c r="D40" s="121" t="s">
        <v>257</v>
      </c>
      <c r="E40" s="121" t="s">
        <v>254</v>
      </c>
      <c r="F40" s="122">
        <v>43819</v>
      </c>
      <c r="G40" s="121" t="s">
        <v>251</v>
      </c>
      <c r="H40" s="63"/>
      <c r="J40" s="63"/>
      <c r="K40" s="63">
        <v>8</v>
      </c>
      <c r="L40" s="63" t="s">
        <v>310</v>
      </c>
      <c r="M40" s="63" t="s">
        <v>304</v>
      </c>
      <c r="N40" s="63" t="s">
        <v>71</v>
      </c>
      <c r="O40" s="123">
        <v>43759</v>
      </c>
      <c r="P40" s="123">
        <v>43890</v>
      </c>
      <c r="Q40" s="121">
        <f t="shared" si="0"/>
        <v>132</v>
      </c>
      <c r="R40" s="63" t="s">
        <v>298</v>
      </c>
    </row>
    <row r="41" s="119" customFormat="1" spans="1:18">
      <c r="A41" s="63"/>
      <c r="B41" s="121">
        <v>39</v>
      </c>
      <c r="C41" s="121" t="s">
        <v>328</v>
      </c>
      <c r="D41" s="121" t="s">
        <v>329</v>
      </c>
      <c r="E41" s="121" t="s">
        <v>94</v>
      </c>
      <c r="F41" s="122">
        <v>43823</v>
      </c>
      <c r="G41" s="121" t="s">
        <v>251</v>
      </c>
      <c r="H41" s="63"/>
      <c r="J41" s="94">
        <v>202003</v>
      </c>
      <c r="K41" s="63">
        <v>9</v>
      </c>
      <c r="L41" s="94" t="s">
        <v>330</v>
      </c>
      <c r="M41" s="94" t="s">
        <v>331</v>
      </c>
      <c r="N41" s="94" t="s">
        <v>58</v>
      </c>
      <c r="O41" s="124">
        <v>43466</v>
      </c>
      <c r="P41" s="124">
        <v>43893</v>
      </c>
      <c r="Q41" s="121">
        <f t="shared" si="0"/>
        <v>428</v>
      </c>
      <c r="R41" s="94" t="s">
        <v>298</v>
      </c>
    </row>
    <row r="42" s="118" customFormat="1" spans="1:18">
      <c r="A42" s="63">
        <v>202001</v>
      </c>
      <c r="B42" s="121">
        <v>1</v>
      </c>
      <c r="C42" s="63" t="s">
        <v>326</v>
      </c>
      <c r="D42" s="63" t="s">
        <v>304</v>
      </c>
      <c r="E42" s="63" t="s">
        <v>71</v>
      </c>
      <c r="F42" s="123">
        <v>43846</v>
      </c>
      <c r="G42" s="63" t="s">
        <v>298</v>
      </c>
      <c r="H42" s="94"/>
      <c r="J42" s="94"/>
      <c r="K42" s="63">
        <v>10</v>
      </c>
      <c r="L42" s="94" t="s">
        <v>291</v>
      </c>
      <c r="M42" s="94" t="s">
        <v>332</v>
      </c>
      <c r="N42" s="94" t="s">
        <v>71</v>
      </c>
      <c r="O42" s="124">
        <v>43649</v>
      </c>
      <c r="P42" s="124">
        <v>43903</v>
      </c>
      <c r="Q42" s="121">
        <f t="shared" si="0"/>
        <v>255</v>
      </c>
      <c r="R42" s="94" t="s">
        <v>255</v>
      </c>
    </row>
    <row r="43" s="118" customFormat="1" spans="1:18">
      <c r="A43" s="94">
        <v>202003</v>
      </c>
      <c r="B43" s="121">
        <v>2</v>
      </c>
      <c r="C43" s="94" t="s">
        <v>129</v>
      </c>
      <c r="D43" s="94" t="s">
        <v>333</v>
      </c>
      <c r="E43" s="94" t="s">
        <v>58</v>
      </c>
      <c r="F43" s="123">
        <v>43909</v>
      </c>
      <c r="G43" s="94" t="s">
        <v>334</v>
      </c>
      <c r="H43" s="94"/>
      <c r="J43" s="94"/>
      <c r="K43" s="63">
        <v>11</v>
      </c>
      <c r="L43" s="94" t="s">
        <v>322</v>
      </c>
      <c r="M43" s="94" t="s">
        <v>314</v>
      </c>
      <c r="N43" s="94" t="s">
        <v>169</v>
      </c>
      <c r="O43" s="124">
        <v>43771</v>
      </c>
      <c r="P43" s="124">
        <v>43905</v>
      </c>
      <c r="Q43" s="121">
        <f t="shared" si="0"/>
        <v>135</v>
      </c>
      <c r="R43" s="94" t="s">
        <v>314</v>
      </c>
    </row>
    <row r="44" s="118" customFormat="1" spans="1:18">
      <c r="A44" s="94"/>
      <c r="B44" s="121">
        <v>3</v>
      </c>
      <c r="C44" s="94" t="s">
        <v>335</v>
      </c>
      <c r="D44" s="94" t="s">
        <v>333</v>
      </c>
      <c r="E44" s="94" t="s">
        <v>58</v>
      </c>
      <c r="F44" s="123">
        <v>43917</v>
      </c>
      <c r="G44" s="94" t="s">
        <v>334</v>
      </c>
      <c r="H44" s="94"/>
      <c r="J44" s="94"/>
      <c r="K44" s="63">
        <v>12</v>
      </c>
      <c r="L44" s="94" t="s">
        <v>313</v>
      </c>
      <c r="M44" s="94" t="s">
        <v>314</v>
      </c>
      <c r="N44" s="94" t="s">
        <v>169</v>
      </c>
      <c r="O44" s="124">
        <v>43768</v>
      </c>
      <c r="P44" s="124">
        <v>43905</v>
      </c>
      <c r="Q44" s="121">
        <f t="shared" si="0"/>
        <v>138</v>
      </c>
      <c r="R44" s="94" t="s">
        <v>314</v>
      </c>
    </row>
    <row r="45" s="118" customFormat="1" spans="1:18">
      <c r="A45" s="94"/>
      <c r="B45" s="121">
        <v>4</v>
      </c>
      <c r="C45" s="94" t="s">
        <v>336</v>
      </c>
      <c r="D45" s="94" t="s">
        <v>259</v>
      </c>
      <c r="E45" s="94" t="s">
        <v>337</v>
      </c>
      <c r="F45" s="123">
        <v>43920</v>
      </c>
      <c r="G45" s="94" t="s">
        <v>251</v>
      </c>
      <c r="H45" s="94"/>
      <c r="J45" s="94"/>
      <c r="K45" s="63">
        <v>13</v>
      </c>
      <c r="L45" s="94" t="s">
        <v>338</v>
      </c>
      <c r="M45" s="94" t="s">
        <v>263</v>
      </c>
      <c r="N45" s="94" t="s">
        <v>94</v>
      </c>
      <c r="O45" s="124">
        <v>43823</v>
      </c>
      <c r="P45" s="124">
        <v>43913</v>
      </c>
      <c r="Q45" s="121">
        <f t="shared" si="0"/>
        <v>91</v>
      </c>
      <c r="R45" s="94" t="s">
        <v>260</v>
      </c>
    </row>
    <row r="46" s="118" customFormat="1" spans="1:18">
      <c r="A46" s="94">
        <v>202004</v>
      </c>
      <c r="B46" s="121">
        <v>5</v>
      </c>
      <c r="C46" s="94" t="s">
        <v>317</v>
      </c>
      <c r="D46" s="94" t="s">
        <v>257</v>
      </c>
      <c r="E46" s="94" t="s">
        <v>58</v>
      </c>
      <c r="F46" s="123">
        <v>43923</v>
      </c>
      <c r="G46" s="94" t="s">
        <v>251</v>
      </c>
      <c r="H46" s="94" t="s">
        <v>339</v>
      </c>
      <c r="J46" s="94"/>
      <c r="K46" s="63">
        <v>14</v>
      </c>
      <c r="L46" s="94" t="s">
        <v>340</v>
      </c>
      <c r="M46" s="94" t="s">
        <v>341</v>
      </c>
      <c r="N46" s="94" t="s">
        <v>58</v>
      </c>
      <c r="O46" s="124">
        <v>42069</v>
      </c>
      <c r="P46" s="124">
        <v>43913</v>
      </c>
      <c r="Q46" s="121">
        <f t="shared" si="0"/>
        <v>1845</v>
      </c>
      <c r="R46" s="94" t="s">
        <v>255</v>
      </c>
    </row>
    <row r="47" spans="1:18">
      <c r="A47" s="94"/>
      <c r="B47" s="121">
        <v>6</v>
      </c>
      <c r="C47" s="94" t="s">
        <v>98</v>
      </c>
      <c r="D47" s="94" t="s">
        <v>263</v>
      </c>
      <c r="E47" s="94" t="s">
        <v>94</v>
      </c>
      <c r="F47" s="123">
        <v>43928</v>
      </c>
      <c r="G47" s="94" t="s">
        <v>251</v>
      </c>
      <c r="H47" s="94"/>
      <c r="J47" s="94"/>
      <c r="K47" s="63">
        <v>15</v>
      </c>
      <c r="L47" s="94" t="s">
        <v>249</v>
      </c>
      <c r="M47" s="94" t="s">
        <v>250</v>
      </c>
      <c r="N47" s="94" t="s">
        <v>86</v>
      </c>
      <c r="O47" s="124">
        <v>43514</v>
      </c>
      <c r="P47" s="124">
        <v>43921</v>
      </c>
      <c r="Q47" s="121">
        <f t="shared" si="0"/>
        <v>408</v>
      </c>
      <c r="R47" s="94" t="s">
        <v>255</v>
      </c>
    </row>
    <row r="48" spans="1:18">
      <c r="A48" s="94"/>
      <c r="B48" s="121">
        <v>7</v>
      </c>
      <c r="C48" s="94" t="s">
        <v>342</v>
      </c>
      <c r="D48" s="94" t="s">
        <v>302</v>
      </c>
      <c r="E48" s="94" t="s">
        <v>41</v>
      </c>
      <c r="F48" s="123">
        <v>43935</v>
      </c>
      <c r="G48" s="94" t="s">
        <v>251</v>
      </c>
      <c r="H48" s="94" t="s">
        <v>343</v>
      </c>
      <c r="J48" s="94"/>
      <c r="K48" s="63">
        <v>16</v>
      </c>
      <c r="L48" s="94" t="s">
        <v>344</v>
      </c>
      <c r="M48" s="94" t="s">
        <v>257</v>
      </c>
      <c r="N48" s="94" t="s">
        <v>58</v>
      </c>
      <c r="O48" s="124">
        <v>43270</v>
      </c>
      <c r="P48" s="124">
        <v>43921</v>
      </c>
      <c r="Q48" s="121">
        <f t="shared" si="0"/>
        <v>652</v>
      </c>
      <c r="R48" s="94" t="s">
        <v>255</v>
      </c>
    </row>
    <row r="49" spans="1:18">
      <c r="A49" s="94"/>
      <c r="B49" s="121">
        <v>8</v>
      </c>
      <c r="C49" s="94" t="s">
        <v>345</v>
      </c>
      <c r="D49" s="94" t="s">
        <v>259</v>
      </c>
      <c r="E49" s="94" t="s">
        <v>337</v>
      </c>
      <c r="F49" s="123">
        <v>43936</v>
      </c>
      <c r="G49" s="94" t="s">
        <v>298</v>
      </c>
      <c r="H49" s="94"/>
      <c r="J49" s="94">
        <v>202004</v>
      </c>
      <c r="K49" s="63">
        <v>17</v>
      </c>
      <c r="L49" s="94" t="s">
        <v>346</v>
      </c>
      <c r="M49" s="94" t="s">
        <v>259</v>
      </c>
      <c r="N49" s="94" t="s">
        <v>337</v>
      </c>
      <c r="O49" s="124">
        <v>43466</v>
      </c>
      <c r="P49" s="124">
        <v>43927</v>
      </c>
      <c r="Q49" s="121">
        <f t="shared" si="0"/>
        <v>462</v>
      </c>
      <c r="R49" s="94" t="s">
        <v>298</v>
      </c>
    </row>
    <row r="50" spans="1:18">
      <c r="A50" s="94"/>
      <c r="B50" s="121">
        <v>9</v>
      </c>
      <c r="C50" s="94" t="s">
        <v>347</v>
      </c>
      <c r="D50" s="94" t="s">
        <v>259</v>
      </c>
      <c r="E50" s="94" t="s">
        <v>337</v>
      </c>
      <c r="F50" s="123">
        <v>43942</v>
      </c>
      <c r="G50" s="94" t="s">
        <v>251</v>
      </c>
      <c r="H50" s="94"/>
      <c r="J50" s="94"/>
      <c r="K50" s="63">
        <v>18</v>
      </c>
      <c r="L50" s="94" t="s">
        <v>348</v>
      </c>
      <c r="M50" s="94" t="s">
        <v>333</v>
      </c>
      <c r="N50" s="94" t="s">
        <v>58</v>
      </c>
      <c r="O50" s="124">
        <v>43931</v>
      </c>
      <c r="P50" s="124">
        <v>43941</v>
      </c>
      <c r="Q50" s="121">
        <f t="shared" si="0"/>
        <v>11</v>
      </c>
      <c r="R50" s="94" t="s">
        <v>333</v>
      </c>
    </row>
    <row r="51" spans="1:18">
      <c r="A51" s="94"/>
      <c r="B51" s="121">
        <v>10</v>
      </c>
      <c r="C51" s="94" t="s">
        <v>349</v>
      </c>
      <c r="D51" s="94" t="s">
        <v>259</v>
      </c>
      <c r="E51" s="94" t="s">
        <v>337</v>
      </c>
      <c r="F51" s="123">
        <v>43946</v>
      </c>
      <c r="G51" s="94" t="s">
        <v>251</v>
      </c>
      <c r="H51" s="94"/>
      <c r="J51" s="94"/>
      <c r="K51" s="63">
        <v>19</v>
      </c>
      <c r="L51" s="94" t="s">
        <v>350</v>
      </c>
      <c r="M51" s="94" t="s">
        <v>312</v>
      </c>
      <c r="N51" s="94" t="s">
        <v>94</v>
      </c>
      <c r="O51" s="124">
        <v>43943</v>
      </c>
      <c r="P51" s="124">
        <v>43951</v>
      </c>
      <c r="Q51" s="121">
        <f t="shared" si="0"/>
        <v>9</v>
      </c>
      <c r="R51" s="94" t="s">
        <v>260</v>
      </c>
    </row>
    <row r="52" spans="1:18">
      <c r="A52" s="94"/>
      <c r="B52" s="121">
        <v>11</v>
      </c>
      <c r="C52" s="94" t="s">
        <v>132</v>
      </c>
      <c r="D52" s="94" t="s">
        <v>257</v>
      </c>
      <c r="E52" s="94" t="s">
        <v>58</v>
      </c>
      <c r="F52" s="123">
        <v>43946</v>
      </c>
      <c r="G52" s="94" t="s">
        <v>251</v>
      </c>
      <c r="H52" s="94" t="s">
        <v>351</v>
      </c>
      <c r="J52" s="94"/>
      <c r="K52" s="63">
        <v>20</v>
      </c>
      <c r="L52" s="94" t="s">
        <v>335</v>
      </c>
      <c r="M52" s="94" t="s">
        <v>333</v>
      </c>
      <c r="N52" s="94" t="s">
        <v>58</v>
      </c>
      <c r="O52" s="124">
        <v>43917</v>
      </c>
      <c r="P52" s="124">
        <v>43951</v>
      </c>
      <c r="Q52" s="121">
        <f t="shared" si="0"/>
        <v>35</v>
      </c>
      <c r="R52" s="94" t="s">
        <v>333</v>
      </c>
    </row>
    <row r="53" spans="1:18">
      <c r="A53" s="94"/>
      <c r="B53" s="121">
        <v>12</v>
      </c>
      <c r="C53" s="94" t="s">
        <v>348</v>
      </c>
      <c r="D53" s="94" t="s">
        <v>333</v>
      </c>
      <c r="E53" s="94" t="s">
        <v>58</v>
      </c>
      <c r="F53" s="123">
        <v>43931</v>
      </c>
      <c r="G53" s="94" t="s">
        <v>334</v>
      </c>
      <c r="H53" s="94"/>
      <c r="J53" s="94"/>
      <c r="K53" s="63">
        <v>21</v>
      </c>
      <c r="L53" s="94" t="s">
        <v>352</v>
      </c>
      <c r="M53" s="94" t="s">
        <v>257</v>
      </c>
      <c r="N53" s="94" t="s">
        <v>337</v>
      </c>
      <c r="O53" s="124">
        <v>43276</v>
      </c>
      <c r="P53" s="124">
        <v>43953</v>
      </c>
      <c r="Q53" s="121">
        <f t="shared" si="0"/>
        <v>678</v>
      </c>
      <c r="R53" s="94" t="s">
        <v>255</v>
      </c>
    </row>
    <row r="54" spans="1:18">
      <c r="A54" s="94"/>
      <c r="B54" s="121">
        <v>13</v>
      </c>
      <c r="C54" s="94" t="s">
        <v>350</v>
      </c>
      <c r="D54" s="94" t="s">
        <v>312</v>
      </c>
      <c r="E54" s="94" t="s">
        <v>94</v>
      </c>
      <c r="F54" s="123">
        <v>43943</v>
      </c>
      <c r="G54" s="94" t="s">
        <v>251</v>
      </c>
      <c r="H54" s="63"/>
      <c r="J54" s="94">
        <v>202005</v>
      </c>
      <c r="K54" s="63">
        <v>22</v>
      </c>
      <c r="L54" s="94" t="s">
        <v>317</v>
      </c>
      <c r="M54" s="94" t="s">
        <v>257</v>
      </c>
      <c r="N54" s="94" t="s">
        <v>58</v>
      </c>
      <c r="O54" s="124">
        <v>43923</v>
      </c>
      <c r="P54" s="124">
        <v>43960</v>
      </c>
      <c r="Q54" s="121">
        <f t="shared" si="0"/>
        <v>38</v>
      </c>
      <c r="R54" s="94" t="s">
        <v>260</v>
      </c>
    </row>
    <row r="55" spans="1:18">
      <c r="A55" s="94">
        <v>202005</v>
      </c>
      <c r="B55" s="121">
        <v>14</v>
      </c>
      <c r="C55" s="94" t="s">
        <v>353</v>
      </c>
      <c r="D55" s="94" t="s">
        <v>257</v>
      </c>
      <c r="E55" s="94" t="s">
        <v>354</v>
      </c>
      <c r="F55" s="123">
        <v>43963</v>
      </c>
      <c r="G55" s="94" t="s">
        <v>251</v>
      </c>
      <c r="H55" s="63"/>
      <c r="J55" s="94"/>
      <c r="K55" s="63">
        <v>23</v>
      </c>
      <c r="L55" s="94" t="s">
        <v>355</v>
      </c>
      <c r="M55" s="94" t="s">
        <v>259</v>
      </c>
      <c r="N55" s="94" t="s">
        <v>337</v>
      </c>
      <c r="O55" s="124">
        <v>41989</v>
      </c>
      <c r="P55" s="124">
        <v>43982</v>
      </c>
      <c r="Q55" s="121">
        <f t="shared" si="0"/>
        <v>1994</v>
      </c>
      <c r="R55" s="94" t="s">
        <v>298</v>
      </c>
    </row>
    <row r="56" spans="1:18">
      <c r="A56" s="94"/>
      <c r="B56" s="121">
        <v>15</v>
      </c>
      <c r="C56" s="94" t="s">
        <v>356</v>
      </c>
      <c r="D56" s="94" t="s">
        <v>312</v>
      </c>
      <c r="E56" s="94" t="s">
        <v>94</v>
      </c>
      <c r="F56" s="123">
        <v>43970</v>
      </c>
      <c r="G56" s="94" t="s">
        <v>251</v>
      </c>
      <c r="H56" s="63"/>
      <c r="J56" s="94"/>
      <c r="K56" s="63">
        <v>24</v>
      </c>
      <c r="L56" s="94" t="s">
        <v>357</v>
      </c>
      <c r="M56" s="94" t="s">
        <v>259</v>
      </c>
      <c r="N56" s="94" t="s">
        <v>337</v>
      </c>
      <c r="O56" s="124">
        <v>42936</v>
      </c>
      <c r="P56" s="124">
        <v>43951</v>
      </c>
      <c r="Q56" s="121">
        <f t="shared" si="0"/>
        <v>1016</v>
      </c>
      <c r="R56" s="94" t="s">
        <v>255</v>
      </c>
    </row>
    <row r="57" spans="1:18">
      <c r="A57" s="94"/>
      <c r="B57" s="121">
        <v>16</v>
      </c>
      <c r="C57" s="94" t="s">
        <v>358</v>
      </c>
      <c r="D57" s="94" t="s">
        <v>257</v>
      </c>
      <c r="E57" s="94" t="s">
        <v>354</v>
      </c>
      <c r="F57" s="123">
        <v>43977</v>
      </c>
      <c r="G57" s="63" t="s">
        <v>251</v>
      </c>
      <c r="H57" s="63"/>
      <c r="J57" s="94"/>
      <c r="K57" s="63">
        <v>25</v>
      </c>
      <c r="L57" s="94" t="s">
        <v>356</v>
      </c>
      <c r="M57" s="94" t="s">
        <v>312</v>
      </c>
      <c r="N57" s="94" t="s">
        <v>94</v>
      </c>
      <c r="O57" s="124">
        <v>43970</v>
      </c>
      <c r="P57" s="124">
        <v>43976</v>
      </c>
      <c r="Q57" s="121">
        <f t="shared" si="0"/>
        <v>7</v>
      </c>
      <c r="R57" s="94" t="s">
        <v>260</v>
      </c>
    </row>
    <row r="58" spans="1:18">
      <c r="A58" s="94"/>
      <c r="B58" s="121">
        <v>17</v>
      </c>
      <c r="C58" s="94" t="s">
        <v>200</v>
      </c>
      <c r="D58" s="94" t="s">
        <v>259</v>
      </c>
      <c r="E58" s="94" t="s">
        <v>359</v>
      </c>
      <c r="F58" s="123">
        <v>43979</v>
      </c>
      <c r="G58" s="63" t="s">
        <v>251</v>
      </c>
      <c r="H58" s="63"/>
      <c r="J58" s="94"/>
      <c r="K58" s="63">
        <v>26</v>
      </c>
      <c r="L58" s="94" t="s">
        <v>353</v>
      </c>
      <c r="M58" s="94" t="s">
        <v>257</v>
      </c>
      <c r="N58" s="94" t="s">
        <v>337</v>
      </c>
      <c r="O58" s="124">
        <v>43963</v>
      </c>
      <c r="P58" s="124">
        <v>43982</v>
      </c>
      <c r="Q58" s="121">
        <f t="shared" si="0"/>
        <v>20</v>
      </c>
      <c r="R58" s="94" t="s">
        <v>260</v>
      </c>
    </row>
    <row r="59" spans="1:18">
      <c r="A59" s="94">
        <v>202006</v>
      </c>
      <c r="B59" s="121">
        <v>18</v>
      </c>
      <c r="C59" s="94" t="s">
        <v>360</v>
      </c>
      <c r="D59" s="94" t="s">
        <v>312</v>
      </c>
      <c r="E59" s="94" t="s">
        <v>94</v>
      </c>
      <c r="F59" s="124">
        <v>43983</v>
      </c>
      <c r="G59" s="94" t="s">
        <v>251</v>
      </c>
      <c r="H59" s="94"/>
      <c r="J59" s="94"/>
      <c r="K59" s="63">
        <v>27</v>
      </c>
      <c r="L59" s="94" t="s">
        <v>361</v>
      </c>
      <c r="M59" s="94" t="s">
        <v>259</v>
      </c>
      <c r="N59" s="94" t="s">
        <v>337</v>
      </c>
      <c r="O59" s="124">
        <v>42660</v>
      </c>
      <c r="P59" s="124">
        <v>43982</v>
      </c>
      <c r="Q59" s="121">
        <f t="shared" si="0"/>
        <v>1323</v>
      </c>
      <c r="R59" s="94" t="s">
        <v>255</v>
      </c>
    </row>
    <row r="60" spans="1:18">
      <c r="A60" s="94"/>
      <c r="B60" s="121">
        <v>19</v>
      </c>
      <c r="C60" s="94" t="s">
        <v>362</v>
      </c>
      <c r="D60" s="94" t="s">
        <v>259</v>
      </c>
      <c r="E60" s="94" t="s">
        <v>337</v>
      </c>
      <c r="F60" s="124">
        <v>43983</v>
      </c>
      <c r="G60" s="94" t="s">
        <v>298</v>
      </c>
      <c r="H60" s="94" t="s">
        <v>363</v>
      </c>
      <c r="J60" s="94">
        <v>202006</v>
      </c>
      <c r="K60" s="63">
        <v>28</v>
      </c>
      <c r="L60" s="94" t="s">
        <v>336</v>
      </c>
      <c r="M60" s="94" t="s">
        <v>259</v>
      </c>
      <c r="N60" s="94" t="s">
        <v>337</v>
      </c>
      <c r="O60" s="124">
        <v>43920</v>
      </c>
      <c r="P60" s="124">
        <v>43991</v>
      </c>
      <c r="Q60" s="121">
        <f t="shared" si="0"/>
        <v>72</v>
      </c>
      <c r="R60" s="94" t="s">
        <v>260</v>
      </c>
    </row>
    <row r="61" spans="1:18">
      <c r="A61" s="94"/>
      <c r="B61" s="121">
        <v>20</v>
      </c>
      <c r="C61" s="94" t="s">
        <v>364</v>
      </c>
      <c r="D61" s="94" t="s">
        <v>290</v>
      </c>
      <c r="E61" s="94" t="s">
        <v>337</v>
      </c>
      <c r="F61" s="124">
        <v>43985</v>
      </c>
      <c r="G61" s="94" t="s">
        <v>251</v>
      </c>
      <c r="H61" s="94"/>
      <c r="J61" s="94"/>
      <c r="K61" s="63">
        <v>29</v>
      </c>
      <c r="L61" s="94" t="s">
        <v>365</v>
      </c>
      <c r="M61" s="94" t="s">
        <v>259</v>
      </c>
      <c r="N61" s="94" t="s">
        <v>337</v>
      </c>
      <c r="O61" s="124">
        <v>42936</v>
      </c>
      <c r="P61" s="124">
        <v>43990</v>
      </c>
      <c r="Q61" s="121">
        <f t="shared" si="0"/>
        <v>1055</v>
      </c>
      <c r="R61" s="94" t="s">
        <v>255</v>
      </c>
    </row>
    <row r="62" spans="1:18">
      <c r="A62" s="94"/>
      <c r="B62" s="121">
        <v>21</v>
      </c>
      <c r="C62" s="94" t="s">
        <v>366</v>
      </c>
      <c r="D62" s="94" t="s">
        <v>296</v>
      </c>
      <c r="E62" s="94" t="s">
        <v>58</v>
      </c>
      <c r="F62" s="124"/>
      <c r="G62" s="94" t="s">
        <v>334</v>
      </c>
      <c r="H62" s="94" t="s">
        <v>363</v>
      </c>
      <c r="J62" s="94"/>
      <c r="K62" s="63">
        <v>30</v>
      </c>
      <c r="L62" s="94" t="s">
        <v>342</v>
      </c>
      <c r="M62" s="94" t="s">
        <v>302</v>
      </c>
      <c r="N62" s="94" t="s">
        <v>41</v>
      </c>
      <c r="O62" s="124">
        <v>43935</v>
      </c>
      <c r="P62" s="124">
        <v>44000</v>
      </c>
      <c r="Q62" s="121">
        <f t="shared" si="0"/>
        <v>66</v>
      </c>
      <c r="R62" s="94" t="s">
        <v>260</v>
      </c>
    </row>
    <row r="63" spans="1:18">
      <c r="A63" s="94"/>
      <c r="B63" s="121">
        <v>22</v>
      </c>
      <c r="C63" s="94" t="s">
        <v>211</v>
      </c>
      <c r="D63" s="94" t="s">
        <v>259</v>
      </c>
      <c r="E63" s="94" t="s">
        <v>337</v>
      </c>
      <c r="F63" s="124">
        <v>43987</v>
      </c>
      <c r="G63" s="94" t="s">
        <v>251</v>
      </c>
      <c r="H63" s="94"/>
      <c r="J63" s="94"/>
      <c r="K63" s="63">
        <v>31</v>
      </c>
      <c r="L63" s="94" t="s">
        <v>327</v>
      </c>
      <c r="M63" s="94" t="s">
        <v>259</v>
      </c>
      <c r="N63" s="94" t="s">
        <v>337</v>
      </c>
      <c r="O63" s="124">
        <v>43805</v>
      </c>
      <c r="P63" s="124">
        <v>44002</v>
      </c>
      <c r="Q63" s="121">
        <f t="shared" si="0"/>
        <v>198</v>
      </c>
      <c r="R63" s="94" t="s">
        <v>255</v>
      </c>
    </row>
    <row r="64" spans="1:18">
      <c r="A64" s="94"/>
      <c r="B64" s="121">
        <v>23</v>
      </c>
      <c r="C64" s="94" t="s">
        <v>367</v>
      </c>
      <c r="D64" s="94" t="s">
        <v>259</v>
      </c>
      <c r="E64" s="94" t="s">
        <v>337</v>
      </c>
      <c r="F64" s="124">
        <v>43993</v>
      </c>
      <c r="G64" s="94" t="s">
        <v>251</v>
      </c>
      <c r="H64" s="94"/>
      <c r="J64" s="94">
        <v>202007</v>
      </c>
      <c r="K64" s="63">
        <v>32</v>
      </c>
      <c r="L64" s="94" t="s">
        <v>349</v>
      </c>
      <c r="M64" s="94" t="s">
        <v>259</v>
      </c>
      <c r="N64" s="94" t="s">
        <v>337</v>
      </c>
      <c r="O64" s="124">
        <v>43946</v>
      </c>
      <c r="P64" s="124">
        <v>44013</v>
      </c>
      <c r="Q64" s="121">
        <f t="shared" si="0"/>
        <v>68</v>
      </c>
      <c r="R64" s="94" t="s">
        <v>260</v>
      </c>
    </row>
    <row r="65" spans="1:18">
      <c r="A65" s="94"/>
      <c r="B65" s="121">
        <v>24</v>
      </c>
      <c r="C65" s="94" t="s">
        <v>368</v>
      </c>
      <c r="D65" s="94" t="s">
        <v>296</v>
      </c>
      <c r="E65" s="94" t="s">
        <v>58</v>
      </c>
      <c r="F65" s="124">
        <v>43998</v>
      </c>
      <c r="G65" s="94" t="s">
        <v>334</v>
      </c>
      <c r="H65" s="94"/>
      <c r="J65" s="94"/>
      <c r="K65" s="63">
        <v>33</v>
      </c>
      <c r="L65" s="94" t="s">
        <v>369</v>
      </c>
      <c r="M65" s="94" t="s">
        <v>259</v>
      </c>
      <c r="N65" s="94" t="s">
        <v>337</v>
      </c>
      <c r="O65" s="124">
        <v>44001</v>
      </c>
      <c r="P65" s="124">
        <v>44019</v>
      </c>
      <c r="Q65" s="121">
        <f t="shared" si="0"/>
        <v>19</v>
      </c>
      <c r="R65" s="94" t="s">
        <v>260</v>
      </c>
    </row>
    <row r="66" spans="1:18">
      <c r="A66" s="94"/>
      <c r="B66" s="121">
        <v>25</v>
      </c>
      <c r="C66" s="94" t="s">
        <v>370</v>
      </c>
      <c r="D66" s="94" t="s">
        <v>259</v>
      </c>
      <c r="E66" s="94" t="s">
        <v>337</v>
      </c>
      <c r="F66" s="124">
        <v>43999</v>
      </c>
      <c r="G66" s="94" t="s">
        <v>298</v>
      </c>
      <c r="H66" s="94" t="s">
        <v>363</v>
      </c>
      <c r="J66" s="94"/>
      <c r="K66" s="63">
        <v>34</v>
      </c>
      <c r="L66" s="94" t="s">
        <v>371</v>
      </c>
      <c r="M66" s="94" t="s">
        <v>290</v>
      </c>
      <c r="N66" s="94" t="s">
        <v>337</v>
      </c>
      <c r="O66" s="124">
        <v>44015</v>
      </c>
      <c r="P66" s="124">
        <v>44042</v>
      </c>
      <c r="Q66" s="121">
        <f t="shared" si="0"/>
        <v>28</v>
      </c>
      <c r="R66" s="94" t="s">
        <v>260</v>
      </c>
    </row>
    <row r="67" spans="1:18">
      <c r="A67" s="94"/>
      <c r="B67" s="121">
        <v>26</v>
      </c>
      <c r="C67" s="94" t="s">
        <v>145</v>
      </c>
      <c r="D67" s="94" t="s">
        <v>296</v>
      </c>
      <c r="E67" s="94" t="s">
        <v>58</v>
      </c>
      <c r="F67" s="124">
        <v>44000</v>
      </c>
      <c r="G67" s="94" t="s">
        <v>334</v>
      </c>
      <c r="H67" s="94"/>
      <c r="J67" s="94"/>
      <c r="K67" s="63">
        <v>35</v>
      </c>
      <c r="L67" s="94" t="s">
        <v>308</v>
      </c>
      <c r="M67" s="94" t="s">
        <v>290</v>
      </c>
      <c r="N67" s="94" t="s">
        <v>337</v>
      </c>
      <c r="O67" s="124">
        <v>43754</v>
      </c>
      <c r="P67" s="124">
        <v>44043</v>
      </c>
      <c r="Q67" s="121">
        <f t="shared" ref="Q67:Q95" si="1">P67-O67+1</f>
        <v>290</v>
      </c>
      <c r="R67" s="94" t="s">
        <v>255</v>
      </c>
    </row>
    <row r="68" spans="1:18">
      <c r="A68" s="94"/>
      <c r="B68" s="121">
        <v>27</v>
      </c>
      <c r="C68" s="94" t="s">
        <v>372</v>
      </c>
      <c r="D68" s="94" t="s">
        <v>259</v>
      </c>
      <c r="E68" s="94" t="s">
        <v>337</v>
      </c>
      <c r="F68" s="124">
        <v>44001</v>
      </c>
      <c r="G68" s="94" t="s">
        <v>251</v>
      </c>
      <c r="H68" s="94"/>
      <c r="J68" s="94"/>
      <c r="K68" s="63">
        <v>36</v>
      </c>
      <c r="L68" s="94" t="s">
        <v>360</v>
      </c>
      <c r="M68" s="94" t="s">
        <v>312</v>
      </c>
      <c r="N68" s="94" t="s">
        <v>94</v>
      </c>
      <c r="O68" s="124">
        <v>43983</v>
      </c>
      <c r="P68" s="124">
        <v>44043</v>
      </c>
      <c r="Q68" s="121">
        <f t="shared" si="1"/>
        <v>61</v>
      </c>
      <c r="R68" s="94" t="s">
        <v>260</v>
      </c>
    </row>
    <row r="69" spans="1:18">
      <c r="A69" s="94"/>
      <c r="B69" s="121">
        <v>28</v>
      </c>
      <c r="C69" s="94" t="s">
        <v>373</v>
      </c>
      <c r="D69" s="94" t="s">
        <v>259</v>
      </c>
      <c r="E69" s="94" t="s">
        <v>337</v>
      </c>
      <c r="F69" s="124">
        <v>44011</v>
      </c>
      <c r="G69" s="94" t="s">
        <v>298</v>
      </c>
      <c r="H69" s="94"/>
      <c r="J69" s="94">
        <v>202008</v>
      </c>
      <c r="K69" s="63">
        <v>37</v>
      </c>
      <c r="L69" s="94" t="s">
        <v>367</v>
      </c>
      <c r="M69" s="94" t="s">
        <v>259</v>
      </c>
      <c r="N69" s="94" t="s">
        <v>337</v>
      </c>
      <c r="O69" s="124">
        <v>43993</v>
      </c>
      <c r="P69" s="124">
        <v>44048</v>
      </c>
      <c r="Q69" s="121">
        <f t="shared" si="1"/>
        <v>56</v>
      </c>
      <c r="R69" s="94" t="s">
        <v>260</v>
      </c>
    </row>
    <row r="70" spans="1:18">
      <c r="A70" s="94">
        <v>202007</v>
      </c>
      <c r="B70" s="121">
        <v>29</v>
      </c>
      <c r="C70" s="94" t="s">
        <v>374</v>
      </c>
      <c r="D70" s="94" t="s">
        <v>259</v>
      </c>
      <c r="E70" s="94" t="s">
        <v>337</v>
      </c>
      <c r="F70" s="124">
        <v>44013</v>
      </c>
      <c r="G70" s="94" t="s">
        <v>251</v>
      </c>
      <c r="H70" s="94"/>
      <c r="J70" s="94"/>
      <c r="K70" s="63">
        <v>38</v>
      </c>
      <c r="L70" s="94" t="s">
        <v>375</v>
      </c>
      <c r="M70" s="94" t="s">
        <v>312</v>
      </c>
      <c r="N70" s="94" t="s">
        <v>94</v>
      </c>
      <c r="O70" s="124">
        <v>44053</v>
      </c>
      <c r="P70" s="124">
        <v>44057</v>
      </c>
      <c r="Q70" s="121">
        <f t="shared" si="1"/>
        <v>5</v>
      </c>
      <c r="R70" s="94" t="s">
        <v>260</v>
      </c>
    </row>
    <row r="71" spans="1:18">
      <c r="A71" s="94"/>
      <c r="B71" s="121">
        <v>30</v>
      </c>
      <c r="C71" s="94" t="s">
        <v>371</v>
      </c>
      <c r="D71" s="94" t="s">
        <v>290</v>
      </c>
      <c r="E71" s="94" t="s">
        <v>337</v>
      </c>
      <c r="F71" s="124">
        <v>44015</v>
      </c>
      <c r="G71" s="94" t="s">
        <v>251</v>
      </c>
      <c r="H71" s="94"/>
      <c r="J71" s="94"/>
      <c r="K71" s="63">
        <v>39</v>
      </c>
      <c r="L71" s="94" t="s">
        <v>373</v>
      </c>
      <c r="M71" s="94" t="s">
        <v>259</v>
      </c>
      <c r="N71" s="94" t="s">
        <v>337</v>
      </c>
      <c r="O71" s="124">
        <v>44011</v>
      </c>
      <c r="P71" s="124">
        <v>44061</v>
      </c>
      <c r="Q71" s="121">
        <f t="shared" si="1"/>
        <v>51</v>
      </c>
      <c r="R71" s="94" t="s">
        <v>260</v>
      </c>
    </row>
    <row r="72" spans="1:18">
      <c r="A72" s="94"/>
      <c r="B72" s="121">
        <v>31</v>
      </c>
      <c r="C72" s="94" t="s">
        <v>376</v>
      </c>
      <c r="D72" s="94" t="s">
        <v>259</v>
      </c>
      <c r="E72" s="94" t="s">
        <v>337</v>
      </c>
      <c r="F72" s="124">
        <v>44027</v>
      </c>
      <c r="G72" s="94" t="s">
        <v>251</v>
      </c>
      <c r="H72" s="94"/>
      <c r="J72" s="94"/>
      <c r="K72" s="63">
        <v>40</v>
      </c>
      <c r="L72" s="94" t="s">
        <v>364</v>
      </c>
      <c r="M72" s="94" t="s">
        <v>290</v>
      </c>
      <c r="N72" s="94" t="s">
        <v>337</v>
      </c>
      <c r="O72" s="124">
        <v>43985</v>
      </c>
      <c r="P72" s="124">
        <v>44064</v>
      </c>
      <c r="Q72" s="121">
        <f t="shared" si="1"/>
        <v>80</v>
      </c>
      <c r="R72" s="94" t="s">
        <v>260</v>
      </c>
    </row>
    <row r="73" spans="1:18">
      <c r="A73" s="94">
        <v>202008</v>
      </c>
      <c r="B73" s="121">
        <v>32</v>
      </c>
      <c r="C73" s="94" t="s">
        <v>170</v>
      </c>
      <c r="D73" s="94" t="s">
        <v>377</v>
      </c>
      <c r="E73" s="94" t="s">
        <v>337</v>
      </c>
      <c r="F73" s="124">
        <v>44044</v>
      </c>
      <c r="G73" s="94" t="s">
        <v>251</v>
      </c>
      <c r="H73" s="94"/>
      <c r="J73" s="94"/>
      <c r="K73" s="63">
        <v>41</v>
      </c>
      <c r="L73" s="94" t="s">
        <v>279</v>
      </c>
      <c r="M73" s="94" t="s">
        <v>280</v>
      </c>
      <c r="N73" s="94" t="s">
        <v>71</v>
      </c>
      <c r="O73" s="124">
        <v>43626</v>
      </c>
      <c r="P73" s="124">
        <v>44074</v>
      </c>
      <c r="Q73" s="121">
        <f t="shared" si="1"/>
        <v>449</v>
      </c>
      <c r="R73" s="94" t="s">
        <v>255</v>
      </c>
    </row>
    <row r="74" spans="1:18">
      <c r="A74" s="94"/>
      <c r="B74" s="121">
        <v>33</v>
      </c>
      <c r="C74" s="94" t="s">
        <v>375</v>
      </c>
      <c r="D74" s="94" t="s">
        <v>312</v>
      </c>
      <c r="E74" s="94" t="s">
        <v>94</v>
      </c>
      <c r="F74" s="124">
        <v>44053</v>
      </c>
      <c r="G74" s="94" t="s">
        <v>251</v>
      </c>
      <c r="H74" s="94"/>
      <c r="J74" s="94"/>
      <c r="K74" s="63">
        <v>42</v>
      </c>
      <c r="L74" s="94" t="s">
        <v>370</v>
      </c>
      <c r="M74" s="94" t="s">
        <v>259</v>
      </c>
      <c r="N74" s="94" t="s">
        <v>337</v>
      </c>
      <c r="O74" s="124">
        <v>43999</v>
      </c>
      <c r="P74" s="124">
        <v>44074</v>
      </c>
      <c r="Q74" s="121">
        <f t="shared" si="1"/>
        <v>76</v>
      </c>
      <c r="R74" s="94" t="s">
        <v>260</v>
      </c>
    </row>
    <row r="75" spans="1:18">
      <c r="A75" s="94"/>
      <c r="B75" s="121">
        <v>34</v>
      </c>
      <c r="C75" s="94" t="s">
        <v>185</v>
      </c>
      <c r="D75" s="94" t="s">
        <v>259</v>
      </c>
      <c r="E75" s="94" t="s">
        <v>378</v>
      </c>
      <c r="F75" s="124">
        <v>44054</v>
      </c>
      <c r="G75" s="94" t="s">
        <v>251</v>
      </c>
      <c r="H75" s="94"/>
      <c r="J75" s="94">
        <v>202009</v>
      </c>
      <c r="K75" s="63">
        <v>43</v>
      </c>
      <c r="L75" s="94" t="s">
        <v>374</v>
      </c>
      <c r="M75" s="94" t="s">
        <v>259</v>
      </c>
      <c r="N75" s="94" t="s">
        <v>337</v>
      </c>
      <c r="O75" s="124">
        <v>44013</v>
      </c>
      <c r="P75" s="124">
        <v>44075</v>
      </c>
      <c r="Q75" s="121">
        <f t="shared" si="1"/>
        <v>63</v>
      </c>
      <c r="R75" s="94" t="s">
        <v>260</v>
      </c>
    </row>
    <row r="76" spans="1:18">
      <c r="A76" s="94">
        <v>202009</v>
      </c>
      <c r="B76" s="121">
        <v>35</v>
      </c>
      <c r="C76" s="94" t="s">
        <v>194</v>
      </c>
      <c r="D76" s="94" t="s">
        <v>296</v>
      </c>
      <c r="E76" s="94" t="s">
        <v>379</v>
      </c>
      <c r="F76" s="124">
        <v>44075</v>
      </c>
      <c r="G76" s="94" t="s">
        <v>334</v>
      </c>
      <c r="H76" s="94"/>
      <c r="J76" s="94"/>
      <c r="K76" s="63">
        <v>44</v>
      </c>
      <c r="L76" s="94" t="s">
        <v>345</v>
      </c>
      <c r="M76" s="94" t="s">
        <v>259</v>
      </c>
      <c r="N76" s="94" t="s">
        <v>337</v>
      </c>
      <c r="O76" s="124">
        <v>43936</v>
      </c>
      <c r="P76" s="124">
        <v>44078</v>
      </c>
      <c r="Q76" s="121">
        <f t="shared" si="1"/>
        <v>143</v>
      </c>
      <c r="R76" s="94" t="s">
        <v>260</v>
      </c>
    </row>
    <row r="77" spans="1:18">
      <c r="A77" s="94"/>
      <c r="B77" s="121">
        <v>36</v>
      </c>
      <c r="C77" s="94" t="s">
        <v>380</v>
      </c>
      <c r="D77" s="94" t="s">
        <v>312</v>
      </c>
      <c r="E77" s="94" t="s">
        <v>94</v>
      </c>
      <c r="F77" s="124">
        <v>44088</v>
      </c>
      <c r="G77" s="94" t="s">
        <v>251</v>
      </c>
      <c r="H77" s="94"/>
      <c r="J77" s="94"/>
      <c r="K77" s="63">
        <v>45</v>
      </c>
      <c r="L77" s="94" t="s">
        <v>381</v>
      </c>
      <c r="M77" s="94" t="s">
        <v>382</v>
      </c>
      <c r="N77" s="94" t="s">
        <v>109</v>
      </c>
      <c r="O77" s="124">
        <v>42515</v>
      </c>
      <c r="P77" s="124">
        <v>44095</v>
      </c>
      <c r="Q77" s="121">
        <f t="shared" si="1"/>
        <v>1581</v>
      </c>
      <c r="R77" s="94" t="s">
        <v>255</v>
      </c>
    </row>
    <row r="78" spans="1:18">
      <c r="A78" s="94"/>
      <c r="B78" s="121">
        <v>37</v>
      </c>
      <c r="C78" s="94" t="s">
        <v>383</v>
      </c>
      <c r="D78" s="94" t="s">
        <v>259</v>
      </c>
      <c r="E78" s="94" t="s">
        <v>384</v>
      </c>
      <c r="F78" s="124">
        <v>44086</v>
      </c>
      <c r="G78" s="94" t="s">
        <v>298</v>
      </c>
      <c r="H78" s="94"/>
      <c r="J78" s="94">
        <v>202010</v>
      </c>
      <c r="K78" s="63">
        <v>46</v>
      </c>
      <c r="L78" s="94" t="s">
        <v>385</v>
      </c>
      <c r="M78" s="94" t="s">
        <v>257</v>
      </c>
      <c r="N78" s="94" t="s">
        <v>337</v>
      </c>
      <c r="O78" s="124">
        <v>44115</v>
      </c>
      <c r="P78" s="124">
        <v>44123</v>
      </c>
      <c r="Q78" s="121">
        <f t="shared" si="1"/>
        <v>9</v>
      </c>
      <c r="R78" s="94" t="s">
        <v>260</v>
      </c>
    </row>
    <row r="79" spans="1:18">
      <c r="A79" s="94">
        <v>202010</v>
      </c>
      <c r="B79" s="121">
        <v>38</v>
      </c>
      <c r="C79" s="94" t="s">
        <v>386</v>
      </c>
      <c r="D79" s="94" t="s">
        <v>332</v>
      </c>
      <c r="E79" s="94" t="s">
        <v>71</v>
      </c>
      <c r="F79" s="124">
        <v>44116</v>
      </c>
      <c r="G79" s="94" t="s">
        <v>251</v>
      </c>
      <c r="H79" s="94"/>
      <c r="J79" s="94"/>
      <c r="K79" s="63">
        <v>47</v>
      </c>
      <c r="L79" s="94" t="s">
        <v>387</v>
      </c>
      <c r="M79" s="94" t="s">
        <v>332</v>
      </c>
      <c r="N79" s="94" t="s">
        <v>71</v>
      </c>
      <c r="O79" s="124">
        <v>44116</v>
      </c>
      <c r="P79" s="124">
        <v>44127</v>
      </c>
      <c r="Q79" s="121">
        <f t="shared" si="1"/>
        <v>12</v>
      </c>
      <c r="R79" s="94" t="s">
        <v>260</v>
      </c>
    </row>
    <row r="80" spans="1:18">
      <c r="A80" s="94"/>
      <c r="B80" s="121">
        <v>39</v>
      </c>
      <c r="C80" s="94" t="s">
        <v>79</v>
      </c>
      <c r="D80" s="94" t="s">
        <v>332</v>
      </c>
      <c r="E80" s="94" t="s">
        <v>71</v>
      </c>
      <c r="F80" s="124">
        <v>44116</v>
      </c>
      <c r="G80" s="94" t="s">
        <v>251</v>
      </c>
      <c r="H80" s="94"/>
      <c r="J80" s="94">
        <v>202011</v>
      </c>
      <c r="K80" s="63">
        <v>48</v>
      </c>
      <c r="L80" s="94" t="s">
        <v>388</v>
      </c>
      <c r="M80" s="94" t="s">
        <v>282</v>
      </c>
      <c r="N80" s="94" t="s">
        <v>41</v>
      </c>
      <c r="O80" s="124">
        <v>44131</v>
      </c>
      <c r="P80" s="124">
        <v>44151</v>
      </c>
      <c r="Q80" s="121">
        <f t="shared" si="1"/>
        <v>21</v>
      </c>
      <c r="R80" s="94" t="s">
        <v>260</v>
      </c>
    </row>
    <row r="81" spans="1:18">
      <c r="A81" s="94"/>
      <c r="B81" s="121">
        <v>40</v>
      </c>
      <c r="C81" s="94" t="s">
        <v>387</v>
      </c>
      <c r="D81" s="94" t="s">
        <v>332</v>
      </c>
      <c r="E81" s="94" t="s">
        <v>71</v>
      </c>
      <c r="F81" s="124">
        <v>44116</v>
      </c>
      <c r="G81" s="94" t="s">
        <v>251</v>
      </c>
      <c r="H81" s="94"/>
      <c r="J81" s="94"/>
      <c r="K81" s="63">
        <v>49</v>
      </c>
      <c r="L81" s="94" t="s">
        <v>376</v>
      </c>
      <c r="M81" s="94" t="s">
        <v>259</v>
      </c>
      <c r="N81" s="94" t="s">
        <v>337</v>
      </c>
      <c r="O81" s="124">
        <v>44027</v>
      </c>
      <c r="P81" s="124">
        <v>44165</v>
      </c>
      <c r="Q81" s="121">
        <f t="shared" si="1"/>
        <v>139</v>
      </c>
      <c r="R81" s="94" t="s">
        <v>255</v>
      </c>
    </row>
    <row r="82" spans="1:18">
      <c r="A82" s="94"/>
      <c r="B82" s="121">
        <v>41</v>
      </c>
      <c r="C82" s="94" t="s">
        <v>385</v>
      </c>
      <c r="D82" s="94" t="s">
        <v>257</v>
      </c>
      <c r="E82" s="94" t="s">
        <v>389</v>
      </c>
      <c r="F82" s="124">
        <v>44115</v>
      </c>
      <c r="G82" s="94" t="s">
        <v>251</v>
      </c>
      <c r="H82" s="94" t="s">
        <v>390</v>
      </c>
      <c r="J82" s="131">
        <v>202012</v>
      </c>
      <c r="K82" s="94">
        <v>50</v>
      </c>
      <c r="L82" s="94" t="s">
        <v>386</v>
      </c>
      <c r="M82" s="94" t="s">
        <v>332</v>
      </c>
      <c r="N82" s="94" t="s">
        <v>71</v>
      </c>
      <c r="O82" s="124">
        <v>44116</v>
      </c>
      <c r="P82" s="124">
        <v>44182</v>
      </c>
      <c r="Q82" s="121">
        <f t="shared" si="1"/>
        <v>67</v>
      </c>
      <c r="R82" s="94" t="s">
        <v>260</v>
      </c>
    </row>
    <row r="83" spans="1:18">
      <c r="A83" s="94"/>
      <c r="B83" s="121">
        <v>42</v>
      </c>
      <c r="C83" s="94" t="s">
        <v>388</v>
      </c>
      <c r="D83" s="94" t="s">
        <v>282</v>
      </c>
      <c r="E83" s="94" t="s">
        <v>41</v>
      </c>
      <c r="F83" s="124">
        <v>44131</v>
      </c>
      <c r="G83" s="94" t="s">
        <v>251</v>
      </c>
      <c r="H83" s="94"/>
      <c r="J83" s="133"/>
      <c r="K83" s="94">
        <v>51</v>
      </c>
      <c r="L83" s="94" t="s">
        <v>380</v>
      </c>
      <c r="M83" s="94" t="s">
        <v>312</v>
      </c>
      <c r="N83" s="94" t="s">
        <v>94</v>
      </c>
      <c r="O83" s="124">
        <v>44088</v>
      </c>
      <c r="P83" s="124">
        <v>44196</v>
      </c>
      <c r="Q83" s="121">
        <f t="shared" si="1"/>
        <v>109</v>
      </c>
      <c r="R83" s="94" t="s">
        <v>260</v>
      </c>
    </row>
    <row r="84" spans="1:18">
      <c r="A84" s="131">
        <v>202011</v>
      </c>
      <c r="B84" s="94">
        <v>43</v>
      </c>
      <c r="C84" s="94" t="s">
        <v>113</v>
      </c>
      <c r="D84" s="94" t="s">
        <v>382</v>
      </c>
      <c r="E84" s="94" t="s">
        <v>109</v>
      </c>
      <c r="F84" s="124">
        <v>44137</v>
      </c>
      <c r="G84" s="94" t="s">
        <v>251</v>
      </c>
      <c r="H84" s="94"/>
      <c r="J84" s="94">
        <v>202101</v>
      </c>
      <c r="K84" s="94">
        <v>1</v>
      </c>
      <c r="L84" s="94" t="s">
        <v>391</v>
      </c>
      <c r="M84" s="94" t="s">
        <v>392</v>
      </c>
      <c r="N84" s="94" t="s">
        <v>41</v>
      </c>
      <c r="O84" s="124">
        <v>44160</v>
      </c>
      <c r="P84" s="124">
        <v>44202</v>
      </c>
      <c r="Q84" s="121">
        <f t="shared" si="1"/>
        <v>43</v>
      </c>
      <c r="R84" s="94" t="s">
        <v>260</v>
      </c>
    </row>
    <row r="85" spans="1:18">
      <c r="A85" s="132"/>
      <c r="B85" s="94">
        <v>44</v>
      </c>
      <c r="C85" s="94" t="s">
        <v>104</v>
      </c>
      <c r="D85" s="94" t="s">
        <v>393</v>
      </c>
      <c r="E85" s="94" t="s">
        <v>94</v>
      </c>
      <c r="F85" s="124">
        <v>44144</v>
      </c>
      <c r="G85" s="94" t="s">
        <v>251</v>
      </c>
      <c r="H85" s="94"/>
      <c r="J85" s="94"/>
      <c r="K85" s="94">
        <v>2</v>
      </c>
      <c r="L85" s="94" t="s">
        <v>394</v>
      </c>
      <c r="M85" s="63" t="s">
        <v>259</v>
      </c>
      <c r="N85" s="63" t="s">
        <v>169</v>
      </c>
      <c r="O85" s="124">
        <v>43187</v>
      </c>
      <c r="P85" s="124">
        <v>44222</v>
      </c>
      <c r="Q85" s="121">
        <f t="shared" si="1"/>
        <v>1036</v>
      </c>
      <c r="R85" s="63" t="s">
        <v>255</v>
      </c>
    </row>
    <row r="86" spans="1:18">
      <c r="A86" s="133"/>
      <c r="B86" s="94">
        <v>45</v>
      </c>
      <c r="C86" s="94" t="s">
        <v>391</v>
      </c>
      <c r="D86" s="94" t="s">
        <v>285</v>
      </c>
      <c r="E86" s="94" t="s">
        <v>41</v>
      </c>
      <c r="F86" s="124">
        <v>44160</v>
      </c>
      <c r="G86" s="94" t="s">
        <v>251</v>
      </c>
      <c r="H86" s="94"/>
      <c r="J86" s="94">
        <v>202102</v>
      </c>
      <c r="K86" s="94">
        <v>3</v>
      </c>
      <c r="L86" s="94" t="s">
        <v>395</v>
      </c>
      <c r="M86" s="94" t="s">
        <v>314</v>
      </c>
      <c r="N86" s="94" t="s">
        <v>169</v>
      </c>
      <c r="O86" s="124">
        <v>44197</v>
      </c>
      <c r="P86" s="124">
        <v>44255</v>
      </c>
      <c r="Q86" s="121">
        <f t="shared" si="1"/>
        <v>59</v>
      </c>
      <c r="R86" s="94" t="s">
        <v>314</v>
      </c>
    </row>
    <row r="87" spans="1:18">
      <c r="A87" s="94">
        <v>202101</v>
      </c>
      <c r="B87" s="94">
        <v>1</v>
      </c>
      <c r="C87" s="94" t="s">
        <v>142</v>
      </c>
      <c r="D87" s="94" t="s">
        <v>396</v>
      </c>
      <c r="E87" s="94" t="s">
        <v>397</v>
      </c>
      <c r="F87" s="124">
        <v>44197</v>
      </c>
      <c r="G87" s="94" t="s">
        <v>251</v>
      </c>
      <c r="H87" s="94"/>
      <c r="J87" s="94">
        <v>202103</v>
      </c>
      <c r="K87" s="94">
        <v>4</v>
      </c>
      <c r="L87" s="94" t="s">
        <v>398</v>
      </c>
      <c r="M87" s="94" t="s">
        <v>257</v>
      </c>
      <c r="N87" s="94" t="s">
        <v>397</v>
      </c>
      <c r="O87" s="124">
        <v>44250</v>
      </c>
      <c r="P87" s="124">
        <v>44258</v>
      </c>
      <c r="Q87" s="121">
        <f t="shared" si="1"/>
        <v>9</v>
      </c>
      <c r="R87" s="94" t="s">
        <v>260</v>
      </c>
    </row>
    <row r="88" spans="1:18">
      <c r="A88" s="94"/>
      <c r="B88" s="94">
        <v>2</v>
      </c>
      <c r="C88" s="94" t="s">
        <v>395</v>
      </c>
      <c r="D88" s="94" t="s">
        <v>314</v>
      </c>
      <c r="E88" s="94" t="s">
        <v>169</v>
      </c>
      <c r="F88" s="124">
        <v>44197</v>
      </c>
      <c r="G88" s="94" t="s">
        <v>298</v>
      </c>
      <c r="H88" s="94"/>
      <c r="J88" s="94"/>
      <c r="K88" s="94">
        <v>5</v>
      </c>
      <c r="L88" s="94" t="s">
        <v>399</v>
      </c>
      <c r="M88" s="94" t="s">
        <v>302</v>
      </c>
      <c r="N88" s="94" t="s">
        <v>41</v>
      </c>
      <c r="O88" s="124">
        <v>44265</v>
      </c>
      <c r="P88" s="124">
        <v>44266</v>
      </c>
      <c r="Q88" s="121">
        <f t="shared" si="1"/>
        <v>2</v>
      </c>
      <c r="R88" s="94" t="s">
        <v>260</v>
      </c>
    </row>
    <row r="89" spans="1:18">
      <c r="A89" s="94"/>
      <c r="B89" s="94">
        <v>3</v>
      </c>
      <c r="C89" s="94" t="s">
        <v>400</v>
      </c>
      <c r="D89" s="94" t="s">
        <v>270</v>
      </c>
      <c r="E89" s="94" t="s">
        <v>94</v>
      </c>
      <c r="F89" s="124">
        <v>44209</v>
      </c>
      <c r="G89" s="94" t="s">
        <v>251</v>
      </c>
      <c r="H89" s="94"/>
      <c r="J89" s="94"/>
      <c r="K89" s="94">
        <v>6</v>
      </c>
      <c r="L89" s="94" t="s">
        <v>401</v>
      </c>
      <c r="M89" s="94" t="s">
        <v>259</v>
      </c>
      <c r="N89" s="94" t="s">
        <v>169</v>
      </c>
      <c r="O89" s="124">
        <v>44265</v>
      </c>
      <c r="P89" s="124">
        <v>44265</v>
      </c>
      <c r="Q89" s="121">
        <f t="shared" si="1"/>
        <v>1</v>
      </c>
      <c r="R89" s="94" t="s">
        <v>260</v>
      </c>
    </row>
    <row r="90" spans="1:18">
      <c r="A90" s="94">
        <v>202102</v>
      </c>
      <c r="B90" s="94">
        <v>4</v>
      </c>
      <c r="C90" s="94" t="s">
        <v>402</v>
      </c>
      <c r="D90" s="94" t="s">
        <v>282</v>
      </c>
      <c r="E90" s="94" t="s">
        <v>41</v>
      </c>
      <c r="F90" s="124">
        <v>44228</v>
      </c>
      <c r="G90" s="94" t="s">
        <v>251</v>
      </c>
      <c r="H90" s="94"/>
      <c r="J90" s="94"/>
      <c r="K90" s="94">
        <v>7</v>
      </c>
      <c r="L90" s="94" t="s">
        <v>347</v>
      </c>
      <c r="M90" s="94" t="s">
        <v>259</v>
      </c>
      <c r="N90" s="94" t="s">
        <v>169</v>
      </c>
      <c r="O90" s="124">
        <v>43942</v>
      </c>
      <c r="P90" s="124">
        <v>44280</v>
      </c>
      <c r="Q90" s="121">
        <f t="shared" si="1"/>
        <v>339</v>
      </c>
      <c r="R90" s="94" t="s">
        <v>255</v>
      </c>
    </row>
    <row r="91" spans="1:18">
      <c r="A91" s="94"/>
      <c r="B91" s="94">
        <v>5</v>
      </c>
      <c r="C91" s="94" t="s">
        <v>398</v>
      </c>
      <c r="D91" s="94" t="s">
        <v>257</v>
      </c>
      <c r="E91" s="94" t="s">
        <v>397</v>
      </c>
      <c r="F91" s="124">
        <v>44250</v>
      </c>
      <c r="G91" s="94" t="s">
        <v>251</v>
      </c>
      <c r="H91" s="94"/>
      <c r="J91" s="94"/>
      <c r="K91" s="94">
        <v>8</v>
      </c>
      <c r="L91" s="94" t="s">
        <v>403</v>
      </c>
      <c r="M91" s="94" t="s">
        <v>312</v>
      </c>
      <c r="N91" s="94" t="s">
        <v>94</v>
      </c>
      <c r="O91" s="124">
        <v>44277</v>
      </c>
      <c r="P91" s="124">
        <v>44278</v>
      </c>
      <c r="Q91" s="121">
        <f t="shared" si="1"/>
        <v>2</v>
      </c>
      <c r="R91" s="94" t="s">
        <v>260</v>
      </c>
    </row>
    <row r="92" spans="1:18">
      <c r="A92" s="94"/>
      <c r="B92" s="94">
        <v>6</v>
      </c>
      <c r="C92" s="94" t="s">
        <v>404</v>
      </c>
      <c r="D92" s="94" t="s">
        <v>333</v>
      </c>
      <c r="E92" s="94" t="s">
        <v>397</v>
      </c>
      <c r="F92" s="124">
        <v>44250</v>
      </c>
      <c r="G92" s="94" t="s">
        <v>334</v>
      </c>
      <c r="H92" s="94"/>
      <c r="J92" s="94"/>
      <c r="K92" s="94">
        <v>9</v>
      </c>
      <c r="L92" s="94" t="s">
        <v>405</v>
      </c>
      <c r="M92" s="94" t="s">
        <v>302</v>
      </c>
      <c r="N92" s="94" t="s">
        <v>41</v>
      </c>
      <c r="O92" s="124">
        <v>44279</v>
      </c>
      <c r="P92" s="124">
        <v>44284</v>
      </c>
      <c r="Q92" s="121">
        <f t="shared" si="1"/>
        <v>6</v>
      </c>
      <c r="R92" s="94" t="s">
        <v>260</v>
      </c>
    </row>
    <row r="93" spans="1:18">
      <c r="A93" s="94">
        <v>202103</v>
      </c>
      <c r="B93" s="94">
        <v>7</v>
      </c>
      <c r="C93" s="94" t="s">
        <v>406</v>
      </c>
      <c r="D93" s="94" t="s">
        <v>253</v>
      </c>
      <c r="E93" s="94" t="s">
        <v>124</v>
      </c>
      <c r="F93" s="124">
        <v>44260</v>
      </c>
      <c r="G93" s="94" t="s">
        <v>251</v>
      </c>
      <c r="H93" s="94"/>
      <c r="J93" s="94"/>
      <c r="K93" s="94">
        <v>10</v>
      </c>
      <c r="L93" s="94" t="s">
        <v>383</v>
      </c>
      <c r="M93" s="94" t="s">
        <v>259</v>
      </c>
      <c r="N93" s="94" t="s">
        <v>169</v>
      </c>
      <c r="O93" s="124">
        <v>44086</v>
      </c>
      <c r="P93" s="124">
        <v>44286</v>
      </c>
      <c r="Q93" s="121">
        <f t="shared" si="1"/>
        <v>201</v>
      </c>
      <c r="R93" s="94" t="s">
        <v>298</v>
      </c>
    </row>
    <row r="94" spans="1:18">
      <c r="A94" s="94"/>
      <c r="B94" s="94">
        <v>8</v>
      </c>
      <c r="C94" s="94" t="s">
        <v>399</v>
      </c>
      <c r="D94" s="94" t="s">
        <v>302</v>
      </c>
      <c r="E94" s="94" t="s">
        <v>41</v>
      </c>
      <c r="F94" s="124">
        <v>44265</v>
      </c>
      <c r="G94" s="94" t="s">
        <v>251</v>
      </c>
      <c r="H94" s="94" t="s">
        <v>407</v>
      </c>
      <c r="J94" s="94"/>
      <c r="K94" s="94">
        <v>11</v>
      </c>
      <c r="L94" s="94" t="s">
        <v>408</v>
      </c>
      <c r="M94" s="94" t="s">
        <v>259</v>
      </c>
      <c r="N94" s="94" t="s">
        <v>169</v>
      </c>
      <c r="O94" s="124">
        <v>44279</v>
      </c>
      <c r="P94" s="124">
        <v>44286</v>
      </c>
      <c r="Q94" s="121">
        <f t="shared" si="1"/>
        <v>8</v>
      </c>
      <c r="R94" s="94" t="s">
        <v>260</v>
      </c>
    </row>
    <row r="95" spans="1:18">
      <c r="A95" s="94"/>
      <c r="B95" s="94">
        <v>9</v>
      </c>
      <c r="C95" s="94" t="s">
        <v>401</v>
      </c>
      <c r="D95" s="94" t="s">
        <v>259</v>
      </c>
      <c r="E95" s="94" t="s">
        <v>169</v>
      </c>
      <c r="F95" s="124">
        <v>44265</v>
      </c>
      <c r="G95" s="94" t="s">
        <v>409</v>
      </c>
      <c r="H95" s="94" t="s">
        <v>407</v>
      </c>
      <c r="J95" s="94">
        <v>202104</v>
      </c>
      <c r="K95" s="94">
        <v>12</v>
      </c>
      <c r="L95" s="94" t="s">
        <v>402</v>
      </c>
      <c r="M95" s="94" t="s">
        <v>282</v>
      </c>
      <c r="N95" s="94" t="s">
        <v>41</v>
      </c>
      <c r="O95" s="124">
        <v>44228</v>
      </c>
      <c r="P95" s="124">
        <v>44292</v>
      </c>
      <c r="Q95" s="121">
        <f t="shared" si="1"/>
        <v>65</v>
      </c>
      <c r="R95" s="94" t="s">
        <v>260</v>
      </c>
    </row>
    <row r="96" spans="1:18">
      <c r="A96" s="94"/>
      <c r="B96" s="94">
        <v>10</v>
      </c>
      <c r="C96" s="94" t="s">
        <v>410</v>
      </c>
      <c r="D96" s="94" t="s">
        <v>259</v>
      </c>
      <c r="E96" s="94" t="s">
        <v>169</v>
      </c>
      <c r="F96" s="124">
        <v>44266</v>
      </c>
      <c r="G96" s="94" t="s">
        <v>409</v>
      </c>
      <c r="H96" s="94"/>
      <c r="J96" s="140">
        <v>202105</v>
      </c>
      <c r="K96" s="94">
        <v>13</v>
      </c>
      <c r="L96" s="94" t="s">
        <v>404</v>
      </c>
      <c r="M96" s="94" t="s">
        <v>333</v>
      </c>
      <c r="N96" s="94" t="s">
        <v>71</v>
      </c>
      <c r="O96" s="124">
        <v>44250</v>
      </c>
      <c r="P96" s="124">
        <v>44338</v>
      </c>
      <c r="Q96" s="121">
        <f t="shared" ref="Q96:Q115" si="2">P96-O96+1</f>
        <v>89</v>
      </c>
      <c r="R96" s="94" t="s">
        <v>411</v>
      </c>
    </row>
    <row r="97" spans="1:18">
      <c r="A97" s="94"/>
      <c r="B97" s="94">
        <v>11</v>
      </c>
      <c r="C97" s="94" t="s">
        <v>412</v>
      </c>
      <c r="D97" s="94" t="s">
        <v>259</v>
      </c>
      <c r="E97" s="94" t="s">
        <v>169</v>
      </c>
      <c r="F97" s="124">
        <v>44266</v>
      </c>
      <c r="G97" s="94" t="s">
        <v>409</v>
      </c>
      <c r="H97" s="94"/>
      <c r="J97" s="141"/>
      <c r="K97" s="94">
        <v>14</v>
      </c>
      <c r="L97" s="94" t="s">
        <v>413</v>
      </c>
      <c r="M97" s="94" t="s">
        <v>332</v>
      </c>
      <c r="N97" s="94" t="s">
        <v>71</v>
      </c>
      <c r="O97" s="124">
        <v>44328</v>
      </c>
      <c r="P97" s="124">
        <v>44329</v>
      </c>
      <c r="Q97" s="121">
        <f t="shared" si="2"/>
        <v>2</v>
      </c>
      <c r="R97" s="94" t="s">
        <v>260</v>
      </c>
    </row>
    <row r="98" spans="1:18">
      <c r="A98" s="94"/>
      <c r="B98" s="94">
        <v>12</v>
      </c>
      <c r="C98" s="94" t="s">
        <v>403</v>
      </c>
      <c r="D98" s="94" t="s">
        <v>312</v>
      </c>
      <c r="E98" s="94" t="s">
        <v>94</v>
      </c>
      <c r="F98" s="124">
        <v>44277</v>
      </c>
      <c r="G98" s="94" t="s">
        <v>251</v>
      </c>
      <c r="H98" s="94" t="s">
        <v>407</v>
      </c>
      <c r="J98" s="141"/>
      <c r="K98" s="94">
        <v>15</v>
      </c>
      <c r="L98" s="94" t="s">
        <v>414</v>
      </c>
      <c r="M98" s="94" t="s">
        <v>290</v>
      </c>
      <c r="N98" s="94" t="s">
        <v>169</v>
      </c>
      <c r="O98" s="124">
        <v>44328</v>
      </c>
      <c r="P98" s="124">
        <v>44333</v>
      </c>
      <c r="Q98" s="121">
        <f t="shared" si="2"/>
        <v>6</v>
      </c>
      <c r="R98" s="94" t="s">
        <v>260</v>
      </c>
    </row>
    <row r="99" spans="1:18">
      <c r="A99" s="94"/>
      <c r="B99" s="94">
        <v>13</v>
      </c>
      <c r="C99" s="94" t="s">
        <v>405</v>
      </c>
      <c r="D99" s="94" t="s">
        <v>302</v>
      </c>
      <c r="E99" s="94" t="s">
        <v>41</v>
      </c>
      <c r="F99" s="124">
        <v>44279</v>
      </c>
      <c r="G99" s="94" t="s">
        <v>251</v>
      </c>
      <c r="H99" s="94" t="s">
        <v>407</v>
      </c>
      <c r="J99" s="141"/>
      <c r="K99" s="94">
        <v>16</v>
      </c>
      <c r="L99" s="94" t="s">
        <v>400</v>
      </c>
      <c r="M99" s="94" t="s">
        <v>270</v>
      </c>
      <c r="N99" s="94" t="s">
        <v>94</v>
      </c>
      <c r="O99" s="124">
        <v>44209</v>
      </c>
      <c r="P99" s="124">
        <v>44336</v>
      </c>
      <c r="Q99" s="121">
        <f t="shared" si="2"/>
        <v>128</v>
      </c>
      <c r="R99" s="94" t="s">
        <v>260</v>
      </c>
    </row>
    <row r="100" spans="1:18">
      <c r="A100" s="94"/>
      <c r="B100" s="94">
        <v>14</v>
      </c>
      <c r="C100" s="94" t="s">
        <v>408</v>
      </c>
      <c r="D100" s="94" t="s">
        <v>259</v>
      </c>
      <c r="E100" s="94" t="s">
        <v>169</v>
      </c>
      <c r="F100" s="124">
        <v>44279</v>
      </c>
      <c r="G100" s="94" t="s">
        <v>409</v>
      </c>
      <c r="H100" s="94"/>
      <c r="J100" s="141"/>
      <c r="K100" s="94">
        <v>17</v>
      </c>
      <c r="L100" s="94" t="s">
        <v>412</v>
      </c>
      <c r="M100" s="94" t="s">
        <v>259</v>
      </c>
      <c r="N100" s="94" t="s">
        <v>169</v>
      </c>
      <c r="O100" s="124">
        <v>44266</v>
      </c>
      <c r="P100" s="124">
        <v>44341</v>
      </c>
      <c r="Q100" s="121">
        <f t="shared" si="2"/>
        <v>76</v>
      </c>
      <c r="R100" s="94" t="s">
        <v>260</v>
      </c>
    </row>
    <row r="101" spans="1:18">
      <c r="A101" s="94"/>
      <c r="B101" s="94">
        <v>15</v>
      </c>
      <c r="C101" s="94" t="s">
        <v>204</v>
      </c>
      <c r="D101" s="94" t="s">
        <v>259</v>
      </c>
      <c r="E101" s="94" t="s">
        <v>169</v>
      </c>
      <c r="F101" s="124">
        <v>44279</v>
      </c>
      <c r="G101" s="94" t="s">
        <v>409</v>
      </c>
      <c r="H101" s="94"/>
      <c r="J101" s="141"/>
      <c r="K101" s="94">
        <v>18</v>
      </c>
      <c r="L101" s="94" t="s">
        <v>368</v>
      </c>
      <c r="M101" s="94" t="s">
        <v>333</v>
      </c>
      <c r="N101" s="94" t="s">
        <v>397</v>
      </c>
      <c r="O101" s="124">
        <v>43998</v>
      </c>
      <c r="P101" s="124">
        <v>44347</v>
      </c>
      <c r="Q101" s="121">
        <f t="shared" si="2"/>
        <v>350</v>
      </c>
      <c r="R101" s="94" t="s">
        <v>411</v>
      </c>
    </row>
    <row r="102" spans="1:18">
      <c r="A102" s="94"/>
      <c r="B102" s="94">
        <v>16</v>
      </c>
      <c r="C102" s="94" t="s">
        <v>207</v>
      </c>
      <c r="D102" s="94" t="s">
        <v>259</v>
      </c>
      <c r="E102" s="94" t="s">
        <v>169</v>
      </c>
      <c r="F102" s="124">
        <v>44282</v>
      </c>
      <c r="G102" s="94" t="s">
        <v>409</v>
      </c>
      <c r="H102" s="94"/>
      <c r="J102" s="141"/>
      <c r="K102" s="94">
        <v>19</v>
      </c>
      <c r="L102" s="94" t="s">
        <v>415</v>
      </c>
      <c r="M102" s="94" t="s">
        <v>259</v>
      </c>
      <c r="N102" s="94" t="s">
        <v>169</v>
      </c>
      <c r="O102" s="124">
        <v>44326</v>
      </c>
      <c r="P102" s="124">
        <v>44347</v>
      </c>
      <c r="Q102" s="121">
        <f t="shared" si="2"/>
        <v>22</v>
      </c>
      <c r="R102" s="94" t="s">
        <v>298</v>
      </c>
    </row>
    <row r="103" spans="1:18">
      <c r="A103" s="94">
        <v>202104</v>
      </c>
      <c r="B103" s="94">
        <v>17</v>
      </c>
      <c r="C103" s="94" t="s">
        <v>416</v>
      </c>
      <c r="D103" s="94" t="s">
        <v>290</v>
      </c>
      <c r="E103" s="94" t="s">
        <v>169</v>
      </c>
      <c r="F103" s="124">
        <v>44308</v>
      </c>
      <c r="G103" s="94" t="s">
        <v>409</v>
      </c>
      <c r="H103" s="94"/>
      <c r="J103" s="141"/>
      <c r="K103" s="94">
        <v>20</v>
      </c>
      <c r="L103" s="94" t="s">
        <v>417</v>
      </c>
      <c r="M103" s="94" t="s">
        <v>259</v>
      </c>
      <c r="N103" s="94" t="s">
        <v>169</v>
      </c>
      <c r="O103" s="124">
        <v>44333</v>
      </c>
      <c r="P103" s="124">
        <v>44347</v>
      </c>
      <c r="Q103" s="121">
        <f t="shared" si="2"/>
        <v>15</v>
      </c>
      <c r="R103" s="94" t="s">
        <v>298</v>
      </c>
    </row>
    <row r="104" spans="1:18">
      <c r="A104" s="94"/>
      <c r="B104" s="94">
        <v>18</v>
      </c>
      <c r="C104" s="94" t="s">
        <v>101</v>
      </c>
      <c r="D104" s="94" t="s">
        <v>312</v>
      </c>
      <c r="E104" s="94" t="s">
        <v>94</v>
      </c>
      <c r="F104" s="124">
        <v>44311</v>
      </c>
      <c r="G104" s="94" t="s">
        <v>251</v>
      </c>
      <c r="H104" s="94"/>
      <c r="J104" s="142"/>
      <c r="K104" s="94">
        <v>21</v>
      </c>
      <c r="L104" s="94" t="s">
        <v>418</v>
      </c>
      <c r="M104" s="94" t="s">
        <v>332</v>
      </c>
      <c r="N104" s="94" t="s">
        <v>71</v>
      </c>
      <c r="O104" s="124">
        <v>44334</v>
      </c>
      <c r="P104" s="124">
        <v>44335</v>
      </c>
      <c r="Q104" s="121">
        <f t="shared" si="2"/>
        <v>2</v>
      </c>
      <c r="R104" s="94" t="s">
        <v>260</v>
      </c>
    </row>
    <row r="105" spans="1:18">
      <c r="A105" s="134">
        <v>202105</v>
      </c>
      <c r="B105" s="94">
        <v>19</v>
      </c>
      <c r="C105" s="94" t="s">
        <v>419</v>
      </c>
      <c r="D105" s="94" t="s">
        <v>333</v>
      </c>
      <c r="E105" s="94" t="s">
        <v>71</v>
      </c>
      <c r="F105" s="124">
        <v>44322</v>
      </c>
      <c r="G105" s="94" t="s">
        <v>420</v>
      </c>
      <c r="H105" s="94"/>
      <c r="J105" s="134">
        <v>202106</v>
      </c>
      <c r="K105" s="94">
        <v>22</v>
      </c>
      <c r="L105" s="94" t="s">
        <v>421</v>
      </c>
      <c r="M105" s="94" t="s">
        <v>333</v>
      </c>
      <c r="N105" s="94" t="s">
        <v>397</v>
      </c>
      <c r="O105" s="124">
        <v>44355</v>
      </c>
      <c r="P105" s="124">
        <v>44368</v>
      </c>
      <c r="Q105" s="121">
        <f t="shared" si="2"/>
        <v>14</v>
      </c>
      <c r="R105" s="94" t="s">
        <v>260</v>
      </c>
    </row>
    <row r="106" spans="1:18">
      <c r="A106" s="135"/>
      <c r="B106" s="94">
        <v>20</v>
      </c>
      <c r="C106" s="94" t="s">
        <v>227</v>
      </c>
      <c r="D106" s="94" t="s">
        <v>259</v>
      </c>
      <c r="E106" s="94" t="s">
        <v>169</v>
      </c>
      <c r="F106" s="124">
        <v>44324</v>
      </c>
      <c r="G106" s="94" t="s">
        <v>409</v>
      </c>
      <c r="H106" s="94"/>
      <c r="J106" s="135"/>
      <c r="K106" s="94">
        <v>23</v>
      </c>
      <c r="L106" s="94" t="s">
        <v>422</v>
      </c>
      <c r="M106" s="94" t="s">
        <v>259</v>
      </c>
      <c r="N106" s="94" t="s">
        <v>169</v>
      </c>
      <c r="O106" s="124">
        <v>44368</v>
      </c>
      <c r="P106" s="124">
        <v>44369</v>
      </c>
      <c r="Q106" s="121">
        <f t="shared" si="2"/>
        <v>2</v>
      </c>
      <c r="R106" s="94" t="s">
        <v>260</v>
      </c>
    </row>
    <row r="107" spans="1:18">
      <c r="A107" s="135"/>
      <c r="B107" s="94">
        <v>21</v>
      </c>
      <c r="C107" s="94" t="s">
        <v>413</v>
      </c>
      <c r="D107" s="94" t="s">
        <v>292</v>
      </c>
      <c r="E107" s="94" t="s">
        <v>71</v>
      </c>
      <c r="F107" s="124">
        <v>44328</v>
      </c>
      <c r="G107" s="94" t="s">
        <v>251</v>
      </c>
      <c r="H107" s="94" t="s">
        <v>407</v>
      </c>
      <c r="J107" s="136"/>
      <c r="K107" s="94">
        <v>24</v>
      </c>
      <c r="L107" s="94" t="s">
        <v>366</v>
      </c>
      <c r="M107" s="94" t="s">
        <v>259</v>
      </c>
      <c r="N107" s="94" t="s">
        <v>169</v>
      </c>
      <c r="O107" s="124">
        <v>44044</v>
      </c>
      <c r="P107" s="124">
        <v>44377</v>
      </c>
      <c r="Q107" s="121">
        <f t="shared" si="2"/>
        <v>334</v>
      </c>
      <c r="R107" s="94" t="s">
        <v>255</v>
      </c>
    </row>
    <row r="108" spans="1:18">
      <c r="A108" s="135"/>
      <c r="B108" s="94">
        <v>22</v>
      </c>
      <c r="C108" s="94" t="s">
        <v>414</v>
      </c>
      <c r="D108" s="94" t="s">
        <v>290</v>
      </c>
      <c r="E108" s="94" t="s">
        <v>169</v>
      </c>
      <c r="F108" s="124">
        <v>44328</v>
      </c>
      <c r="G108" s="94" t="s">
        <v>251</v>
      </c>
      <c r="H108" s="94" t="s">
        <v>407</v>
      </c>
      <c r="J108" s="134">
        <v>202107</v>
      </c>
      <c r="K108" s="94">
        <v>25</v>
      </c>
      <c r="L108" s="94" t="s">
        <v>423</v>
      </c>
      <c r="M108" s="94" t="s">
        <v>302</v>
      </c>
      <c r="N108" s="94" t="s">
        <v>41</v>
      </c>
      <c r="O108" s="124">
        <v>44334</v>
      </c>
      <c r="P108" s="124">
        <v>44393</v>
      </c>
      <c r="Q108" s="121">
        <f t="shared" si="2"/>
        <v>60</v>
      </c>
      <c r="R108" s="94" t="s">
        <v>260</v>
      </c>
    </row>
    <row r="109" spans="1:18">
      <c r="A109" s="135"/>
      <c r="B109" s="94">
        <v>23</v>
      </c>
      <c r="C109" s="94" t="s">
        <v>415</v>
      </c>
      <c r="D109" s="94" t="s">
        <v>259</v>
      </c>
      <c r="E109" s="94" t="s">
        <v>169</v>
      </c>
      <c r="F109" s="124">
        <v>44326</v>
      </c>
      <c r="G109" s="94" t="s">
        <v>298</v>
      </c>
      <c r="H109" s="94" t="s">
        <v>407</v>
      </c>
      <c r="J109" s="135"/>
      <c r="K109" s="94">
        <v>26</v>
      </c>
      <c r="L109" s="94" t="s">
        <v>424</v>
      </c>
      <c r="M109" s="94" t="s">
        <v>392</v>
      </c>
      <c r="N109" s="94" t="s">
        <v>41</v>
      </c>
      <c r="O109" s="124">
        <v>44383</v>
      </c>
      <c r="P109" s="124">
        <v>44407</v>
      </c>
      <c r="Q109" s="121">
        <f t="shared" si="2"/>
        <v>25</v>
      </c>
      <c r="R109" s="94" t="s">
        <v>260</v>
      </c>
    </row>
    <row r="110" spans="1:18">
      <c r="A110" s="135"/>
      <c r="B110" s="94">
        <v>24</v>
      </c>
      <c r="C110" s="94" t="s">
        <v>417</v>
      </c>
      <c r="D110" s="94" t="s">
        <v>259</v>
      </c>
      <c r="E110" s="94" t="s">
        <v>169</v>
      </c>
      <c r="F110" s="124">
        <v>44333</v>
      </c>
      <c r="G110" s="94" t="s">
        <v>298</v>
      </c>
      <c r="H110" s="94" t="s">
        <v>407</v>
      </c>
      <c r="J110" s="136"/>
      <c r="K110" s="94">
        <v>27</v>
      </c>
      <c r="L110" s="94" t="s">
        <v>319</v>
      </c>
      <c r="M110" s="94" t="s">
        <v>392</v>
      </c>
      <c r="N110" s="94" t="s">
        <v>41</v>
      </c>
      <c r="O110" s="124">
        <v>43770</v>
      </c>
      <c r="P110" s="124">
        <v>44407</v>
      </c>
      <c r="Q110" s="121">
        <f t="shared" si="2"/>
        <v>638</v>
      </c>
      <c r="R110" s="94" t="s">
        <v>255</v>
      </c>
    </row>
    <row r="111" spans="1:18">
      <c r="A111" s="135"/>
      <c r="B111" s="94">
        <v>25</v>
      </c>
      <c r="C111" s="94" t="s">
        <v>423</v>
      </c>
      <c r="D111" s="94" t="s">
        <v>302</v>
      </c>
      <c r="E111" s="94" t="s">
        <v>41</v>
      </c>
      <c r="F111" s="124">
        <v>44334</v>
      </c>
      <c r="G111" s="94" t="s">
        <v>251</v>
      </c>
      <c r="H111" s="94"/>
      <c r="J111" s="134">
        <v>202108</v>
      </c>
      <c r="K111" s="94">
        <v>28</v>
      </c>
      <c r="L111" s="94" t="s">
        <v>416</v>
      </c>
      <c r="M111" s="94" t="s">
        <v>290</v>
      </c>
      <c r="N111" s="94" t="s">
        <v>290</v>
      </c>
      <c r="O111" s="73">
        <v>44308</v>
      </c>
      <c r="P111" s="73">
        <v>44439</v>
      </c>
      <c r="Q111" s="121">
        <f t="shared" si="2"/>
        <v>132</v>
      </c>
      <c r="R111" s="94" t="s">
        <v>255</v>
      </c>
    </row>
    <row r="112" spans="1:18">
      <c r="A112" s="135"/>
      <c r="B112" s="94">
        <v>26</v>
      </c>
      <c r="C112" s="94" t="s">
        <v>425</v>
      </c>
      <c r="D112" s="94" t="s">
        <v>292</v>
      </c>
      <c r="E112" s="94" t="s">
        <v>71</v>
      </c>
      <c r="F112" s="124">
        <v>44335</v>
      </c>
      <c r="G112" s="94" t="s">
        <v>251</v>
      </c>
      <c r="H112" s="94" t="s">
        <v>407</v>
      </c>
      <c r="J112" s="136"/>
      <c r="K112" s="94">
        <v>29</v>
      </c>
      <c r="L112" s="94" t="s">
        <v>406</v>
      </c>
      <c r="M112" s="94" t="s">
        <v>253</v>
      </c>
      <c r="N112" s="94" t="s">
        <v>124</v>
      </c>
      <c r="O112" s="73">
        <v>44260</v>
      </c>
      <c r="P112" s="73">
        <v>44431</v>
      </c>
      <c r="Q112" s="121">
        <f t="shared" si="2"/>
        <v>172</v>
      </c>
      <c r="R112" s="94" t="s">
        <v>255</v>
      </c>
    </row>
    <row r="113" spans="1:18">
      <c r="A113" s="136"/>
      <c r="B113" s="94">
        <v>27</v>
      </c>
      <c r="C113" s="94" t="s">
        <v>76</v>
      </c>
      <c r="D113" s="94" t="s">
        <v>292</v>
      </c>
      <c r="E113" s="94" t="s">
        <v>71</v>
      </c>
      <c r="F113" s="124">
        <v>44335</v>
      </c>
      <c r="G113" s="94" t="s">
        <v>251</v>
      </c>
      <c r="H113" s="94"/>
      <c r="J113" s="143">
        <v>202109</v>
      </c>
      <c r="K113" s="137">
        <v>30</v>
      </c>
      <c r="L113" s="137" t="s">
        <v>170</v>
      </c>
      <c r="M113" s="137" t="s">
        <v>289</v>
      </c>
      <c r="N113" s="137" t="s">
        <v>169</v>
      </c>
      <c r="O113" s="144">
        <v>44058</v>
      </c>
      <c r="P113" s="138">
        <v>44454</v>
      </c>
      <c r="Q113" s="147">
        <f t="shared" si="2"/>
        <v>397</v>
      </c>
      <c r="R113" s="137" t="s">
        <v>255</v>
      </c>
    </row>
    <row r="114" spans="1:18">
      <c r="A114" s="134">
        <v>202106</v>
      </c>
      <c r="B114" s="94">
        <v>28</v>
      </c>
      <c r="C114" s="94" t="s">
        <v>421</v>
      </c>
      <c r="D114" s="94" t="s">
        <v>333</v>
      </c>
      <c r="E114" s="94" t="s">
        <v>397</v>
      </c>
      <c r="F114" s="124">
        <v>44355</v>
      </c>
      <c r="G114" s="94" t="s">
        <v>251</v>
      </c>
      <c r="H114" s="94"/>
      <c r="J114" s="145"/>
      <c r="K114" s="137">
        <v>31</v>
      </c>
      <c r="L114" s="137" t="s">
        <v>220</v>
      </c>
      <c r="M114" s="137" t="s">
        <v>290</v>
      </c>
      <c r="N114" s="137" t="s">
        <v>169</v>
      </c>
      <c r="O114" s="138">
        <v>44370</v>
      </c>
      <c r="P114" s="138">
        <v>44454</v>
      </c>
      <c r="Q114" s="147">
        <f t="shared" si="2"/>
        <v>85</v>
      </c>
      <c r="R114" s="137" t="s">
        <v>260</v>
      </c>
    </row>
    <row r="115" spans="1:18">
      <c r="A115" s="135"/>
      <c r="B115" s="94">
        <v>29</v>
      </c>
      <c r="C115" s="94" t="s">
        <v>422</v>
      </c>
      <c r="D115" s="94" t="s">
        <v>259</v>
      </c>
      <c r="E115" s="94" t="s">
        <v>169</v>
      </c>
      <c r="F115" s="124">
        <v>44368</v>
      </c>
      <c r="G115" s="94" t="s">
        <v>251</v>
      </c>
      <c r="H115" s="94" t="s">
        <v>407</v>
      </c>
      <c r="J115" s="146"/>
      <c r="K115" s="137">
        <v>32</v>
      </c>
      <c r="L115" s="137" t="s">
        <v>194</v>
      </c>
      <c r="M115" s="137" t="s">
        <v>259</v>
      </c>
      <c r="N115" s="137" t="s">
        <v>169</v>
      </c>
      <c r="O115" s="138">
        <v>44075</v>
      </c>
      <c r="P115" s="138">
        <v>44469</v>
      </c>
      <c r="Q115" s="147">
        <f t="shared" si="2"/>
        <v>395</v>
      </c>
      <c r="R115" s="137" t="s">
        <v>255</v>
      </c>
    </row>
    <row r="116" spans="1:18">
      <c r="A116" s="135"/>
      <c r="B116" s="94">
        <v>30</v>
      </c>
      <c r="C116" s="94" t="s">
        <v>220</v>
      </c>
      <c r="D116" s="94" t="s">
        <v>290</v>
      </c>
      <c r="E116" s="94" t="s">
        <v>169</v>
      </c>
      <c r="F116" s="124">
        <v>44370</v>
      </c>
      <c r="G116" s="94" t="s">
        <v>251</v>
      </c>
      <c r="H116" s="94"/>
      <c r="J116" s="63"/>
      <c r="K116" s="63"/>
      <c r="L116" s="63"/>
      <c r="M116" s="63"/>
      <c r="N116" s="63"/>
      <c r="O116" s="63"/>
      <c r="P116" s="63"/>
      <c r="Q116" s="63"/>
      <c r="R116" s="63"/>
    </row>
    <row r="117" spans="1:18">
      <c r="A117" s="135"/>
      <c r="B117" s="94">
        <v>31</v>
      </c>
      <c r="C117" s="94" t="s">
        <v>49</v>
      </c>
      <c r="D117" s="94" t="s">
        <v>285</v>
      </c>
      <c r="E117" s="94" t="s">
        <v>41</v>
      </c>
      <c r="F117" s="124">
        <v>44372</v>
      </c>
      <c r="G117" s="94" t="s">
        <v>251</v>
      </c>
      <c r="H117" s="94" t="s">
        <v>426</v>
      </c>
      <c r="J117" s="63"/>
      <c r="K117" s="63"/>
      <c r="L117" s="63"/>
      <c r="M117" s="63"/>
      <c r="N117" s="63"/>
      <c r="O117" s="63"/>
      <c r="P117" s="63"/>
      <c r="Q117" s="63"/>
      <c r="R117" s="63"/>
    </row>
    <row r="118" spans="1:18">
      <c r="A118" s="136"/>
      <c r="B118" s="94">
        <v>32</v>
      </c>
      <c r="C118" s="94" t="s">
        <v>235</v>
      </c>
      <c r="D118" s="94" t="s">
        <v>427</v>
      </c>
      <c r="E118" s="94" t="s">
        <v>124</v>
      </c>
      <c r="F118" s="124">
        <v>44375</v>
      </c>
      <c r="G118" s="94" t="s">
        <v>251</v>
      </c>
      <c r="H118" s="94"/>
      <c r="J118" s="63"/>
      <c r="K118" s="63"/>
      <c r="L118" s="63"/>
      <c r="M118" s="63"/>
      <c r="N118" s="63"/>
      <c r="O118" s="63"/>
      <c r="P118" s="63"/>
      <c r="Q118" s="63"/>
      <c r="R118" s="63"/>
    </row>
    <row r="119" spans="1:18">
      <c r="A119" s="134">
        <v>202107</v>
      </c>
      <c r="B119" s="94">
        <v>33</v>
      </c>
      <c r="C119" s="94" t="s">
        <v>231</v>
      </c>
      <c r="D119" s="94" t="s">
        <v>333</v>
      </c>
      <c r="E119" s="94" t="s">
        <v>397</v>
      </c>
      <c r="F119" s="124">
        <v>44379</v>
      </c>
      <c r="G119" s="94" t="s">
        <v>334</v>
      </c>
      <c r="H119" s="94"/>
      <c r="J119" s="63"/>
      <c r="K119" s="63"/>
      <c r="L119" s="63"/>
      <c r="M119" s="63"/>
      <c r="N119" s="63"/>
      <c r="O119" s="63"/>
      <c r="P119" s="63"/>
      <c r="Q119" s="63"/>
      <c r="R119" s="63"/>
    </row>
    <row r="120" spans="1:18">
      <c r="A120" s="135"/>
      <c r="B120" s="94">
        <v>34</v>
      </c>
      <c r="C120" s="94" t="s">
        <v>238</v>
      </c>
      <c r="D120" s="94" t="s">
        <v>428</v>
      </c>
      <c r="E120" s="94" t="s">
        <v>124</v>
      </c>
      <c r="F120" s="124">
        <v>44382</v>
      </c>
      <c r="G120" s="94" t="s">
        <v>298</v>
      </c>
      <c r="H120" s="94"/>
      <c r="J120" s="63"/>
      <c r="K120" s="63"/>
      <c r="L120" s="63"/>
      <c r="M120" s="63"/>
      <c r="N120" s="63"/>
      <c r="O120" s="63"/>
      <c r="P120" s="63"/>
      <c r="Q120" s="63"/>
      <c r="R120" s="63"/>
    </row>
    <row r="121" spans="1:18">
      <c r="A121" s="135"/>
      <c r="B121" s="94">
        <v>35</v>
      </c>
      <c r="C121" s="94" t="s">
        <v>52</v>
      </c>
      <c r="D121" s="94" t="s">
        <v>392</v>
      </c>
      <c r="E121" s="94" t="s">
        <v>41</v>
      </c>
      <c r="F121" s="124">
        <v>44385</v>
      </c>
      <c r="G121" s="94" t="s">
        <v>251</v>
      </c>
      <c r="H121" s="94"/>
      <c r="J121" s="63"/>
      <c r="K121" s="63"/>
      <c r="L121" s="63"/>
      <c r="M121" s="63"/>
      <c r="N121" s="63"/>
      <c r="O121" s="63"/>
      <c r="P121" s="63"/>
      <c r="Q121" s="63"/>
      <c r="R121" s="63"/>
    </row>
    <row r="122" spans="1:18">
      <c r="A122" s="135"/>
      <c r="B122" s="94">
        <v>36</v>
      </c>
      <c r="C122" s="94" t="s">
        <v>224</v>
      </c>
      <c r="D122" s="94" t="s">
        <v>270</v>
      </c>
      <c r="E122" s="94" t="s">
        <v>94</v>
      </c>
      <c r="F122" s="124">
        <v>44387</v>
      </c>
      <c r="G122" s="94" t="s">
        <v>251</v>
      </c>
      <c r="H122" s="94"/>
      <c r="J122" s="63"/>
      <c r="K122" s="63"/>
      <c r="L122" s="63"/>
      <c r="M122" s="63"/>
      <c r="N122" s="63"/>
      <c r="O122" s="63"/>
      <c r="P122" s="63"/>
      <c r="Q122" s="63"/>
      <c r="R122" s="63"/>
    </row>
    <row r="123" spans="1:18">
      <c r="A123" s="136"/>
      <c r="B123" s="94">
        <v>37</v>
      </c>
      <c r="C123" s="94" t="s">
        <v>424</v>
      </c>
      <c r="D123" s="94" t="s">
        <v>392</v>
      </c>
      <c r="E123" s="94" t="s">
        <v>41</v>
      </c>
      <c r="F123" s="124">
        <v>44383</v>
      </c>
      <c r="G123" s="94" t="s">
        <v>251</v>
      </c>
      <c r="H123" s="94"/>
      <c r="J123" s="63"/>
      <c r="K123" s="63"/>
      <c r="L123" s="63"/>
      <c r="M123" s="63"/>
      <c r="N123" s="63"/>
      <c r="O123" s="63"/>
      <c r="P123" s="63"/>
      <c r="Q123" s="63"/>
      <c r="R123" s="63"/>
    </row>
    <row r="124" spans="1:18">
      <c r="A124" s="4">
        <v>202108</v>
      </c>
      <c r="B124" s="94">
        <v>38</v>
      </c>
      <c r="C124" s="94" t="s">
        <v>83</v>
      </c>
      <c r="D124" s="94" t="s">
        <v>332</v>
      </c>
      <c r="E124" s="94" t="s">
        <v>71</v>
      </c>
      <c r="F124" s="124">
        <v>44417</v>
      </c>
      <c r="G124" s="94" t="s">
        <v>251</v>
      </c>
      <c r="H124" s="94"/>
      <c r="J124" s="63"/>
      <c r="K124" s="63"/>
      <c r="L124" s="63"/>
      <c r="M124" s="63"/>
      <c r="N124" s="63"/>
      <c r="O124" s="63"/>
      <c r="P124" s="63"/>
      <c r="Q124" s="63"/>
      <c r="R124" s="63"/>
    </row>
    <row r="125" spans="1:18">
      <c r="A125" s="4"/>
      <c r="B125" s="137">
        <v>39</v>
      </c>
      <c r="C125" s="137" t="s">
        <v>55</v>
      </c>
      <c r="D125" s="137" t="s">
        <v>302</v>
      </c>
      <c r="E125" s="137" t="s">
        <v>41</v>
      </c>
      <c r="F125" s="138">
        <v>44438</v>
      </c>
      <c r="G125" s="137" t="s">
        <v>251</v>
      </c>
      <c r="H125" s="137"/>
      <c r="J125" s="63"/>
      <c r="K125" s="63"/>
      <c r="L125" s="63"/>
      <c r="M125" s="63"/>
      <c r="N125" s="63"/>
      <c r="O125" s="63"/>
      <c r="P125" s="63"/>
      <c r="Q125" s="63"/>
      <c r="R125" s="63"/>
    </row>
    <row r="126" spans="1:18">
      <c r="A126" s="134">
        <v>202109</v>
      </c>
      <c r="B126" s="137">
        <v>40</v>
      </c>
      <c r="C126" s="137" t="s">
        <v>68</v>
      </c>
      <c r="D126" s="137" t="s">
        <v>429</v>
      </c>
      <c r="E126" s="137" t="s">
        <v>430</v>
      </c>
      <c r="F126" s="138">
        <v>44461</v>
      </c>
      <c r="G126" s="137" t="s">
        <v>251</v>
      </c>
      <c r="H126" s="137"/>
      <c r="J126" s="63"/>
      <c r="K126" s="63"/>
      <c r="L126" s="63"/>
      <c r="M126" s="63"/>
      <c r="N126" s="63"/>
      <c r="O126" s="63"/>
      <c r="P126" s="63"/>
      <c r="Q126" s="63"/>
      <c r="R126" s="63"/>
    </row>
    <row r="127" spans="1:18">
      <c r="A127" s="134">
        <v>202110</v>
      </c>
      <c r="B127" s="137">
        <v>41</v>
      </c>
      <c r="C127" s="137" t="s">
        <v>431</v>
      </c>
      <c r="D127" s="137" t="s">
        <v>253</v>
      </c>
      <c r="E127" s="137" t="s">
        <v>124</v>
      </c>
      <c r="F127" s="138">
        <v>44478</v>
      </c>
      <c r="G127" s="137" t="s">
        <v>251</v>
      </c>
      <c r="H127" s="137"/>
      <c r="J127" s="63"/>
      <c r="K127" s="63"/>
      <c r="L127" s="63"/>
      <c r="M127" s="63"/>
      <c r="N127" s="63"/>
      <c r="O127" s="63"/>
      <c r="P127" s="63"/>
      <c r="Q127" s="63"/>
      <c r="R127" s="63"/>
    </row>
    <row r="128" spans="1:18">
      <c r="A128" s="139"/>
      <c r="B128" s="94">
        <v>42</v>
      </c>
      <c r="C128" s="63"/>
      <c r="D128" s="63"/>
      <c r="E128" s="63"/>
      <c r="F128" s="63"/>
      <c r="G128" s="63"/>
      <c r="H128" s="63"/>
      <c r="J128" s="63"/>
      <c r="K128" s="63"/>
      <c r="L128" s="63"/>
      <c r="M128" s="63"/>
      <c r="N128" s="63"/>
      <c r="O128" s="63"/>
      <c r="P128" s="63"/>
      <c r="Q128" s="63"/>
      <c r="R128" s="63"/>
    </row>
    <row r="129" spans="1:18">
      <c r="A129" s="63"/>
      <c r="B129" s="94">
        <v>43</v>
      </c>
      <c r="C129" s="63"/>
      <c r="D129" s="63"/>
      <c r="E129" s="63"/>
      <c r="F129" s="123"/>
      <c r="G129" s="94"/>
      <c r="H129" s="63"/>
      <c r="J129" s="63"/>
      <c r="K129" s="63"/>
      <c r="L129" s="63"/>
      <c r="M129" s="63"/>
      <c r="N129" s="63"/>
      <c r="O129" s="63"/>
      <c r="P129" s="63"/>
      <c r="Q129" s="63"/>
      <c r="R129" s="63"/>
    </row>
    <row r="130" spans="1:18">
      <c r="A130" s="63"/>
      <c r="B130" s="94">
        <v>44</v>
      </c>
      <c r="C130" s="63"/>
      <c r="D130" s="63"/>
      <c r="E130" s="63"/>
      <c r="F130" s="63"/>
      <c r="G130" s="63"/>
      <c r="H130" s="63"/>
      <c r="J130" s="63"/>
      <c r="K130" s="63"/>
      <c r="L130" s="63"/>
      <c r="M130" s="63"/>
      <c r="N130" s="63"/>
      <c r="O130" s="63"/>
      <c r="P130" s="63"/>
      <c r="Q130" s="63"/>
      <c r="R130" s="63"/>
    </row>
    <row r="131" spans="1:18">
      <c r="A131" s="63"/>
      <c r="B131" s="94">
        <v>45</v>
      </c>
      <c r="C131" s="63"/>
      <c r="D131" s="63"/>
      <c r="E131" s="63"/>
      <c r="F131" s="123"/>
      <c r="G131" s="94"/>
      <c r="H131" s="63"/>
      <c r="J131" s="63"/>
      <c r="K131" s="63"/>
      <c r="L131" s="63"/>
      <c r="M131" s="63"/>
      <c r="N131" s="63"/>
      <c r="O131" s="63"/>
      <c r="P131" s="63"/>
      <c r="Q131" s="63"/>
      <c r="R131" s="63"/>
    </row>
    <row r="132" spans="1:18">
      <c r="A132" s="63"/>
      <c r="B132" s="94">
        <v>46</v>
      </c>
      <c r="C132" s="63"/>
      <c r="D132" s="63"/>
      <c r="E132" s="63"/>
      <c r="F132" s="63"/>
      <c r="G132" s="63"/>
      <c r="H132" s="63"/>
      <c r="J132" s="63"/>
      <c r="K132" s="63"/>
      <c r="L132" s="63"/>
      <c r="M132" s="63"/>
      <c r="N132" s="63"/>
      <c r="O132" s="63"/>
      <c r="P132" s="63"/>
      <c r="Q132" s="63"/>
      <c r="R132" s="63"/>
    </row>
    <row r="133" spans="1:18">
      <c r="A133" s="63"/>
      <c r="B133" s="94">
        <v>47</v>
      </c>
      <c r="C133" s="63"/>
      <c r="D133" s="63"/>
      <c r="E133" s="63"/>
      <c r="F133" s="123"/>
      <c r="G133" s="94"/>
      <c r="H133" s="63"/>
      <c r="J133" s="63"/>
      <c r="K133" s="63"/>
      <c r="L133" s="63"/>
      <c r="M133" s="63"/>
      <c r="N133" s="63"/>
      <c r="O133" s="63"/>
      <c r="P133" s="63"/>
      <c r="Q133" s="63"/>
      <c r="R133" s="63"/>
    </row>
    <row r="134" spans="1:18">
      <c r="A134" s="63"/>
      <c r="B134" s="94">
        <v>48</v>
      </c>
      <c r="C134" s="63"/>
      <c r="D134" s="63"/>
      <c r="E134" s="63"/>
      <c r="F134" s="63"/>
      <c r="G134" s="63"/>
      <c r="H134" s="63"/>
      <c r="J134" s="63"/>
      <c r="K134" s="63"/>
      <c r="L134" s="63"/>
      <c r="M134" s="63"/>
      <c r="N134" s="63"/>
      <c r="O134" s="63"/>
      <c r="P134" s="63"/>
      <c r="Q134" s="63"/>
      <c r="R134" s="63"/>
    </row>
    <row r="135" spans="1:18">
      <c r="A135" s="63"/>
      <c r="B135" s="94">
        <v>49</v>
      </c>
      <c r="C135" s="63"/>
      <c r="D135" s="63"/>
      <c r="E135" s="63"/>
      <c r="F135" s="123"/>
      <c r="G135" s="94"/>
      <c r="H135" s="63"/>
      <c r="J135" s="63"/>
      <c r="K135" s="63"/>
      <c r="L135" s="63"/>
      <c r="M135" s="63"/>
      <c r="N135" s="63"/>
      <c r="O135" s="63"/>
      <c r="P135" s="63"/>
      <c r="Q135" s="63"/>
      <c r="R135" s="63"/>
    </row>
    <row r="136" spans="1:18">
      <c r="A136" s="63"/>
      <c r="B136" s="94">
        <v>50</v>
      </c>
      <c r="C136" s="63"/>
      <c r="D136" s="63"/>
      <c r="E136" s="63"/>
      <c r="F136" s="63"/>
      <c r="G136" s="63"/>
      <c r="H136" s="63"/>
      <c r="J136" s="63"/>
      <c r="K136" s="63"/>
      <c r="L136" s="63"/>
      <c r="M136" s="63"/>
      <c r="N136" s="63"/>
      <c r="O136" s="63"/>
      <c r="P136" s="63"/>
      <c r="Q136" s="63"/>
      <c r="R136" s="63"/>
    </row>
  </sheetData>
  <mergeCells count="56">
    <mergeCell ref="A1:H1"/>
    <mergeCell ref="J1:R1"/>
    <mergeCell ref="A3:A4"/>
    <mergeCell ref="A5:A7"/>
    <mergeCell ref="A9:A11"/>
    <mergeCell ref="A12:A20"/>
    <mergeCell ref="A21:A25"/>
    <mergeCell ref="A26:A28"/>
    <mergeCell ref="A29:A30"/>
    <mergeCell ref="A31:A33"/>
    <mergeCell ref="A34:A38"/>
    <mergeCell ref="A39:A41"/>
    <mergeCell ref="A43:A45"/>
    <mergeCell ref="A46:A54"/>
    <mergeCell ref="A55:A58"/>
    <mergeCell ref="A59:A69"/>
    <mergeCell ref="A70:A72"/>
    <mergeCell ref="A73:A75"/>
    <mergeCell ref="A76:A78"/>
    <mergeCell ref="A79:A83"/>
    <mergeCell ref="A84:A86"/>
    <mergeCell ref="A87:A89"/>
    <mergeCell ref="A90:A92"/>
    <mergeCell ref="A93:A102"/>
    <mergeCell ref="A103:A104"/>
    <mergeCell ref="A105:A113"/>
    <mergeCell ref="A114:A118"/>
    <mergeCell ref="A119:A123"/>
    <mergeCell ref="A124:A125"/>
    <mergeCell ref="J4:J5"/>
    <mergeCell ref="J6:J7"/>
    <mergeCell ref="J8:J15"/>
    <mergeCell ref="J16:J20"/>
    <mergeCell ref="J21:J23"/>
    <mergeCell ref="J24:J26"/>
    <mergeCell ref="J27:J28"/>
    <mergeCell ref="J29:J32"/>
    <mergeCell ref="J33:J38"/>
    <mergeCell ref="J39:J40"/>
    <mergeCell ref="J41:J48"/>
    <mergeCell ref="J49:J53"/>
    <mergeCell ref="J54:J59"/>
    <mergeCell ref="J60:J63"/>
    <mergeCell ref="J64:J68"/>
    <mergeCell ref="J69:J74"/>
    <mergeCell ref="J75:J77"/>
    <mergeCell ref="J78:J79"/>
    <mergeCell ref="J80:J81"/>
    <mergeCell ref="J82:J83"/>
    <mergeCell ref="J84:J85"/>
    <mergeCell ref="J87:J94"/>
    <mergeCell ref="J96:J104"/>
    <mergeCell ref="J105:J107"/>
    <mergeCell ref="J108:J110"/>
    <mergeCell ref="J111:J112"/>
    <mergeCell ref="J113:J115"/>
  </mergeCells>
  <dataValidations count="7">
    <dataValidation type="list" allowBlank="1" showInputMessage="1" sqref="M2">
      <formula1>[3]基础信息表!#REF!</formula1>
    </dataValidation>
    <dataValidation type="list" allowBlank="1" showInputMessage="1" showErrorMessage="1" sqref="N2 P2 D30:E30 D22:D25 D27:D28 E22:E28 D32:E33 D40:E41 D35:E38">
      <formula1>[3]基础信息表!#REF!</formula1>
    </dataValidation>
    <dataValidation type="list" allowBlank="1" showInputMessage="1" showErrorMessage="1" sqref="N55:N56 N58:N59">
      <formula1>[6]序列!#REF!</formula1>
    </dataValidation>
    <dataValidation type="list" allowBlank="1" showInputMessage="1" showErrorMessage="1" sqref="D21:E21 D26 D29:E29 D31:E31 D34:E34 D39:E39">
      <formula1>[1]序列!#REF!</formula1>
    </dataValidation>
    <dataValidation type="list" allowBlank="1" showInputMessage="1" showErrorMessage="1" sqref="N41:N42 N46:N48">
      <formula1>[4]序列!#REF!</formula1>
    </dataValidation>
    <dataValidation type="list" allowBlank="1" showInputMessage="1" showErrorMessage="1" sqref="N53 E47:E54 N49:N51">
      <formula1>[2]序列!#REF!</formula1>
    </dataValidation>
    <dataValidation type="list" allowBlank="1" showInputMessage="1" showErrorMessage="1" sqref="N57">
      <formula1>[5]基础信息表!#REF!</formula1>
    </dataValidation>
  </dataValidation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BM21"/>
  <sheetViews>
    <sheetView zoomScale="55" zoomScaleNormal="55" workbookViewId="0">
      <selection activeCell="G9" sqref="G9"/>
    </sheetView>
  </sheetViews>
  <sheetFormatPr defaultColWidth="9" defaultRowHeight="14"/>
  <cols>
    <col min="1" max="5" width="14" style="97" customWidth="1"/>
    <col min="6" max="6" width="14" style="97" hidden="1" customWidth="1"/>
    <col min="7" max="65" width="14" style="97" customWidth="1"/>
    <col min="66" max="16384" width="9" style="97"/>
  </cols>
  <sheetData>
    <row r="1" s="97" customFormat="1" ht="51.2" customHeight="1" spans="1:65">
      <c r="A1" s="98" t="s">
        <v>432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99"/>
      <c r="W1" s="99"/>
      <c r="X1" s="99"/>
      <c r="Y1" s="99"/>
      <c r="Z1" s="99"/>
      <c r="AA1" s="99"/>
      <c r="AB1" s="99"/>
      <c r="AC1" s="99"/>
      <c r="AD1" s="99"/>
      <c r="AE1" s="99"/>
      <c r="AF1" s="99"/>
      <c r="AG1" s="99"/>
      <c r="AH1" s="99"/>
      <c r="AI1" s="99"/>
      <c r="AJ1" s="99"/>
      <c r="AK1" s="99"/>
      <c r="AL1" s="99"/>
      <c r="AM1" s="99"/>
      <c r="AN1" s="99"/>
      <c r="AO1" s="99"/>
      <c r="AP1" s="99"/>
      <c r="AQ1" s="99"/>
      <c r="AR1" s="99"/>
      <c r="AS1" s="99"/>
      <c r="AT1" s="99"/>
      <c r="AU1" s="99"/>
      <c r="AV1" s="99"/>
      <c r="AW1" s="99"/>
      <c r="AX1" s="99"/>
      <c r="AY1" s="99"/>
      <c r="AZ1" s="99"/>
      <c r="BA1" s="99"/>
      <c r="BB1" s="99"/>
      <c r="BC1" s="99"/>
      <c r="BD1" s="99"/>
      <c r="BE1" s="99"/>
      <c r="BF1" s="99"/>
      <c r="BG1" s="99"/>
      <c r="BH1" s="99"/>
      <c r="BI1" s="99"/>
      <c r="BJ1" s="99"/>
      <c r="BK1" s="99"/>
      <c r="BL1" s="99"/>
      <c r="BM1" s="111"/>
    </row>
    <row r="2" s="97" customFormat="1" ht="25.6" customHeight="1" spans="1:65">
      <c r="A2" s="100" t="s">
        <v>433</v>
      </c>
      <c r="B2" s="99"/>
      <c r="C2" s="99"/>
      <c r="D2" s="99"/>
      <c r="E2" s="99"/>
      <c r="F2" s="99"/>
      <c r="G2" s="99"/>
      <c r="H2" s="99"/>
      <c r="I2" s="99"/>
      <c r="J2" s="99"/>
      <c r="K2" s="99"/>
      <c r="L2" s="99"/>
      <c r="M2" s="99"/>
      <c r="N2" s="99"/>
      <c r="O2" s="99"/>
      <c r="P2" s="99"/>
      <c r="Q2" s="99"/>
      <c r="R2" s="99"/>
      <c r="S2" s="99"/>
      <c r="T2" s="99"/>
      <c r="U2" s="99"/>
      <c r="V2" s="99"/>
      <c r="W2" s="99"/>
      <c r="X2" s="99"/>
      <c r="Y2" s="99"/>
      <c r="Z2" s="99"/>
      <c r="AA2" s="99"/>
      <c r="AB2" s="99"/>
      <c r="AC2" s="99"/>
      <c r="AD2" s="99"/>
      <c r="AE2" s="99"/>
      <c r="AF2" s="99"/>
      <c r="AG2" s="99"/>
      <c r="AH2" s="99"/>
      <c r="AI2" s="99"/>
      <c r="AJ2" s="99"/>
      <c r="AK2" s="99"/>
      <c r="AL2" s="99"/>
      <c r="AM2" s="99"/>
      <c r="AN2" s="99"/>
      <c r="AO2" s="99"/>
      <c r="AP2" s="99"/>
      <c r="AQ2" s="99"/>
      <c r="AR2" s="99"/>
      <c r="AS2" s="99"/>
      <c r="AT2" s="99"/>
      <c r="AU2" s="99"/>
      <c r="AV2" s="99"/>
      <c r="AW2" s="99"/>
      <c r="AX2" s="99"/>
      <c r="AY2" s="99"/>
      <c r="AZ2" s="99"/>
      <c r="BA2" s="99"/>
      <c r="BB2" s="99"/>
      <c r="BC2" s="99"/>
      <c r="BD2" s="99"/>
      <c r="BE2" s="99"/>
      <c r="BF2" s="99"/>
      <c r="BG2" s="99"/>
      <c r="BH2" s="99"/>
      <c r="BI2" s="99"/>
      <c r="BJ2" s="99"/>
      <c r="BK2" s="99"/>
      <c r="BL2" s="99"/>
      <c r="BM2" s="111"/>
    </row>
    <row r="3" s="97" customFormat="1" ht="20.6" customHeight="1" spans="1:65">
      <c r="A3" s="101" t="s">
        <v>2</v>
      </c>
      <c r="B3" s="101" t="s">
        <v>434</v>
      </c>
      <c r="C3" s="101" t="s">
        <v>1</v>
      </c>
      <c r="D3" s="101" t="s">
        <v>435</v>
      </c>
      <c r="E3" s="101" t="s">
        <v>436</v>
      </c>
      <c r="F3" s="101" t="s">
        <v>437</v>
      </c>
      <c r="G3" s="102" t="s">
        <v>438</v>
      </c>
      <c r="H3" s="103" t="s">
        <v>439</v>
      </c>
      <c r="I3" s="109" t="s">
        <v>440</v>
      </c>
      <c r="J3" s="101" t="s">
        <v>441</v>
      </c>
      <c r="K3" s="101" t="s">
        <v>442</v>
      </c>
      <c r="L3" s="101" t="s">
        <v>443</v>
      </c>
      <c r="M3" s="101" t="s">
        <v>444</v>
      </c>
      <c r="N3" s="101" t="s">
        <v>445</v>
      </c>
      <c r="O3" s="101" t="s">
        <v>446</v>
      </c>
      <c r="P3" s="101" t="s">
        <v>447</v>
      </c>
      <c r="Q3" s="101" t="s">
        <v>448</v>
      </c>
      <c r="R3" s="101" t="s">
        <v>449</v>
      </c>
      <c r="S3" s="101" t="s">
        <v>450</v>
      </c>
      <c r="T3" s="101" t="s">
        <v>451</v>
      </c>
      <c r="U3" s="101" t="s">
        <v>452</v>
      </c>
      <c r="V3" s="101" t="s">
        <v>453</v>
      </c>
      <c r="W3" s="101" t="s">
        <v>454</v>
      </c>
      <c r="X3" s="99"/>
      <c r="Y3" s="99"/>
      <c r="Z3" s="99"/>
      <c r="AA3" s="99"/>
      <c r="AB3" s="99"/>
      <c r="AC3" s="99"/>
      <c r="AD3" s="99"/>
      <c r="AE3" s="111"/>
      <c r="AF3" s="101" t="s">
        <v>455</v>
      </c>
      <c r="AG3" s="101" t="s">
        <v>456</v>
      </c>
      <c r="AH3" s="99"/>
      <c r="AI3" s="111"/>
      <c r="AJ3" s="101" t="s">
        <v>457</v>
      </c>
      <c r="AK3" s="99"/>
      <c r="AL3" s="99"/>
      <c r="AM3" s="99"/>
      <c r="AN3" s="99"/>
      <c r="AO3" s="99"/>
      <c r="AP3" s="99"/>
      <c r="AQ3" s="99"/>
      <c r="AR3" s="99"/>
      <c r="AS3" s="99"/>
      <c r="AT3" s="99"/>
      <c r="AU3" s="99"/>
      <c r="AV3" s="99"/>
      <c r="AW3" s="99"/>
      <c r="AX3" s="99"/>
      <c r="AY3" s="99"/>
      <c r="AZ3" s="99"/>
      <c r="BA3" s="99"/>
      <c r="BB3" s="99"/>
      <c r="BC3" s="99"/>
      <c r="BD3" s="99"/>
      <c r="BE3" s="99"/>
      <c r="BF3" s="99"/>
      <c r="BG3" s="99"/>
      <c r="BH3" s="99"/>
      <c r="BI3" s="99"/>
      <c r="BJ3" s="99"/>
      <c r="BK3" s="99"/>
      <c r="BL3" s="99"/>
      <c r="BM3" s="111"/>
    </row>
    <row r="4" s="97" customFormat="1" ht="20.6" customHeight="1" spans="1:65">
      <c r="A4" s="104"/>
      <c r="B4" s="104"/>
      <c r="C4" s="104"/>
      <c r="D4" s="104"/>
      <c r="E4" s="104"/>
      <c r="F4" s="104"/>
      <c r="G4" s="105"/>
      <c r="H4" s="106"/>
      <c r="I4" s="110"/>
      <c r="J4" s="104"/>
      <c r="K4" s="104"/>
      <c r="L4" s="104"/>
      <c r="M4" s="104"/>
      <c r="N4" s="104"/>
      <c r="O4" s="104"/>
      <c r="P4" s="104"/>
      <c r="Q4" s="104"/>
      <c r="R4" s="104"/>
      <c r="S4" s="104"/>
      <c r="T4" s="104"/>
      <c r="U4" s="104"/>
      <c r="V4" s="104"/>
      <c r="W4" s="101" t="s">
        <v>458</v>
      </c>
      <c r="X4" s="101" t="s">
        <v>459</v>
      </c>
      <c r="Y4" s="101" t="s">
        <v>460</v>
      </c>
      <c r="Z4" s="101" t="s">
        <v>461</v>
      </c>
      <c r="AA4" s="101" t="s">
        <v>462</v>
      </c>
      <c r="AB4" s="101" t="s">
        <v>463</v>
      </c>
      <c r="AC4" s="101" t="s">
        <v>464</v>
      </c>
      <c r="AD4" s="101" t="s">
        <v>465</v>
      </c>
      <c r="AE4" s="101" t="s">
        <v>466</v>
      </c>
      <c r="AF4" s="104"/>
      <c r="AG4" s="101" t="s">
        <v>467</v>
      </c>
      <c r="AH4" s="101" t="s">
        <v>468</v>
      </c>
      <c r="AI4" s="101" t="s">
        <v>469</v>
      </c>
      <c r="AJ4" s="101" t="s">
        <v>470</v>
      </c>
      <c r="AK4" s="101" t="s">
        <v>471</v>
      </c>
      <c r="AL4" s="101" t="s">
        <v>472</v>
      </c>
      <c r="AM4" s="101" t="s">
        <v>473</v>
      </c>
      <c r="AN4" s="101" t="s">
        <v>474</v>
      </c>
      <c r="AO4" s="101" t="s">
        <v>475</v>
      </c>
      <c r="AP4" s="101" t="s">
        <v>476</v>
      </c>
      <c r="AQ4" s="101" t="s">
        <v>477</v>
      </c>
      <c r="AR4" s="101" t="s">
        <v>478</v>
      </c>
      <c r="AS4" s="101" t="s">
        <v>479</v>
      </c>
      <c r="AT4" s="101" t="s">
        <v>473</v>
      </c>
      <c r="AU4" s="101" t="s">
        <v>474</v>
      </c>
      <c r="AV4" s="101" t="s">
        <v>480</v>
      </c>
      <c r="AW4" s="101" t="s">
        <v>481</v>
      </c>
      <c r="AX4" s="101" t="s">
        <v>482</v>
      </c>
      <c r="AY4" s="101" t="s">
        <v>483</v>
      </c>
      <c r="AZ4" s="101" t="s">
        <v>484</v>
      </c>
      <c r="BA4" s="101" t="s">
        <v>473</v>
      </c>
      <c r="BB4" s="101" t="s">
        <v>474</v>
      </c>
      <c r="BC4" s="101" t="s">
        <v>485</v>
      </c>
      <c r="BD4" s="101" t="s">
        <v>486</v>
      </c>
      <c r="BE4" s="101" t="s">
        <v>487</v>
      </c>
      <c r="BF4" s="101" t="s">
        <v>488</v>
      </c>
      <c r="BG4" s="101" t="s">
        <v>489</v>
      </c>
      <c r="BH4" s="101" t="s">
        <v>473</v>
      </c>
      <c r="BI4" s="101" t="s">
        <v>474</v>
      </c>
      <c r="BJ4" s="101" t="s">
        <v>490</v>
      </c>
      <c r="BK4" s="101" t="s">
        <v>491</v>
      </c>
      <c r="BL4" s="101" t="s">
        <v>492</v>
      </c>
      <c r="BM4" s="101" t="s">
        <v>493</v>
      </c>
    </row>
    <row r="5" s="97" customFormat="1" ht="30.6" customHeight="1" spans="1:65">
      <c r="A5" s="107" t="s">
        <v>224</v>
      </c>
      <c r="B5" s="107" t="s">
        <v>494</v>
      </c>
      <c r="C5" s="107" t="s">
        <v>94</v>
      </c>
      <c r="D5" s="107" t="s">
        <v>495</v>
      </c>
      <c r="E5" s="107" t="s">
        <v>270</v>
      </c>
      <c r="F5" s="107" t="s">
        <v>496</v>
      </c>
      <c r="G5" s="107" t="s">
        <v>487</v>
      </c>
      <c r="H5" s="107"/>
      <c r="I5" s="107" t="s">
        <v>477</v>
      </c>
      <c r="J5" s="107" t="s">
        <v>497</v>
      </c>
      <c r="K5" s="107" t="s">
        <v>470</v>
      </c>
      <c r="L5" s="107" t="s">
        <v>498</v>
      </c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7"/>
      <c r="Z5" s="107"/>
      <c r="AA5" s="107"/>
      <c r="AB5" s="107"/>
      <c r="AC5" s="107"/>
      <c r="AD5" s="107"/>
      <c r="AE5" s="107"/>
      <c r="AF5" s="107"/>
      <c r="AG5" s="107"/>
      <c r="AH5" s="107"/>
      <c r="AI5" s="107"/>
      <c r="AJ5" s="107" t="s">
        <v>499</v>
      </c>
      <c r="AK5" s="107" t="s">
        <v>499</v>
      </c>
      <c r="AL5" s="107" t="s">
        <v>499</v>
      </c>
      <c r="AM5" s="107" t="s">
        <v>500</v>
      </c>
      <c r="AN5" s="107" t="s">
        <v>500</v>
      </c>
      <c r="AO5" s="112" t="s">
        <v>501</v>
      </c>
      <c r="AP5" s="112" t="s">
        <v>502</v>
      </c>
      <c r="AQ5" s="112" t="s">
        <v>503</v>
      </c>
      <c r="AR5" s="107" t="s">
        <v>499</v>
      </c>
      <c r="AS5" s="107" t="s">
        <v>499</v>
      </c>
      <c r="AT5" s="107" t="s">
        <v>500</v>
      </c>
      <c r="AU5" s="107" t="s">
        <v>500</v>
      </c>
      <c r="AV5" s="107" t="s">
        <v>499</v>
      </c>
      <c r="AW5" s="107" t="s">
        <v>499</v>
      </c>
      <c r="AX5" s="107" t="s">
        <v>499</v>
      </c>
      <c r="AY5" s="112" t="s">
        <v>504</v>
      </c>
      <c r="AZ5" s="107" t="s">
        <v>499</v>
      </c>
      <c r="BA5" s="107" t="s">
        <v>499</v>
      </c>
      <c r="BB5" s="107" t="s">
        <v>500</v>
      </c>
      <c r="BC5" s="107" t="s">
        <v>500</v>
      </c>
      <c r="BD5" s="107" t="s">
        <v>500</v>
      </c>
      <c r="BE5" s="107" t="s">
        <v>499</v>
      </c>
      <c r="BF5" s="107" t="s">
        <v>499</v>
      </c>
      <c r="BG5" s="107" t="s">
        <v>499</v>
      </c>
      <c r="BH5" s="107" t="s">
        <v>500</v>
      </c>
      <c r="BI5" s="107" t="s">
        <v>499</v>
      </c>
      <c r="BJ5" s="107" t="s">
        <v>499</v>
      </c>
      <c r="BK5" s="107" t="s">
        <v>499</v>
      </c>
      <c r="BL5" s="107" t="s">
        <v>499</v>
      </c>
      <c r="BM5" s="107" t="s">
        <v>499</v>
      </c>
    </row>
    <row r="6" s="97" customFormat="1" ht="30.6" customHeight="1" spans="1:65">
      <c r="A6" s="107" t="s">
        <v>505</v>
      </c>
      <c r="B6" s="107" t="s">
        <v>506</v>
      </c>
      <c r="C6" s="107" t="s">
        <v>94</v>
      </c>
      <c r="D6" s="107"/>
      <c r="E6" s="107" t="s">
        <v>312</v>
      </c>
      <c r="F6" s="107" t="s">
        <v>507</v>
      </c>
      <c r="G6" s="107" t="s">
        <v>486</v>
      </c>
      <c r="H6" s="108">
        <v>1</v>
      </c>
      <c r="I6" s="107"/>
      <c r="J6" s="107" t="s">
        <v>508</v>
      </c>
      <c r="K6" s="107"/>
      <c r="L6" s="107"/>
      <c r="M6" s="107"/>
      <c r="N6" s="107"/>
      <c r="O6" s="107"/>
      <c r="P6" s="107"/>
      <c r="Q6" s="107"/>
      <c r="R6" s="107"/>
      <c r="S6" s="107"/>
      <c r="T6" s="107"/>
      <c r="U6" s="107"/>
      <c r="V6" s="107"/>
      <c r="W6" s="107"/>
      <c r="X6" s="107" t="s">
        <v>477</v>
      </c>
      <c r="Y6" s="107"/>
      <c r="Z6" s="107"/>
      <c r="AA6" s="107"/>
      <c r="AB6" s="107"/>
      <c r="AC6" s="107"/>
      <c r="AD6" s="107"/>
      <c r="AE6" s="107"/>
      <c r="AF6" s="107"/>
      <c r="AG6" s="107"/>
      <c r="AH6" s="107"/>
      <c r="AI6" s="107"/>
      <c r="AJ6" s="107" t="s">
        <v>509</v>
      </c>
      <c r="AK6" s="107" t="s">
        <v>509</v>
      </c>
      <c r="AL6" s="107" t="s">
        <v>509</v>
      </c>
      <c r="AM6" s="107"/>
      <c r="AN6" s="107"/>
      <c r="AO6" s="114" t="s">
        <v>510</v>
      </c>
      <c r="AP6" s="107" t="s">
        <v>509</v>
      </c>
      <c r="AQ6" s="107" t="s">
        <v>509</v>
      </c>
      <c r="AR6" s="107" t="s">
        <v>509</v>
      </c>
      <c r="AS6" s="107" t="s">
        <v>509</v>
      </c>
      <c r="AT6" s="107"/>
      <c r="AU6" s="107"/>
      <c r="AV6" s="107" t="s">
        <v>509</v>
      </c>
      <c r="AW6" s="107" t="s">
        <v>509</v>
      </c>
      <c r="AX6" s="107" t="s">
        <v>509</v>
      </c>
      <c r="AY6" s="107" t="s">
        <v>509</v>
      </c>
      <c r="AZ6" s="107" t="s">
        <v>509</v>
      </c>
      <c r="BA6" s="107" t="s">
        <v>509</v>
      </c>
      <c r="BB6" s="107"/>
      <c r="BC6" s="107"/>
      <c r="BD6" s="107"/>
      <c r="BE6" s="107" t="s">
        <v>509</v>
      </c>
      <c r="BF6" s="107" t="s">
        <v>509</v>
      </c>
      <c r="BG6" s="107" t="s">
        <v>509</v>
      </c>
      <c r="BH6" s="107"/>
      <c r="BI6" s="107" t="s">
        <v>509</v>
      </c>
      <c r="BJ6" s="107" t="s">
        <v>509</v>
      </c>
      <c r="BK6" s="107" t="s">
        <v>509</v>
      </c>
      <c r="BL6" s="107" t="s">
        <v>509</v>
      </c>
      <c r="BM6" s="107" t="s">
        <v>509</v>
      </c>
    </row>
    <row r="7" s="97" customFormat="1" ht="30.6" customHeight="1" spans="1:65">
      <c r="A7" s="107" t="s">
        <v>98</v>
      </c>
      <c r="B7" s="107" t="s">
        <v>494</v>
      </c>
      <c r="C7" s="107" t="s">
        <v>94</v>
      </c>
      <c r="D7" s="107" t="s">
        <v>511</v>
      </c>
      <c r="E7" s="107" t="s">
        <v>263</v>
      </c>
      <c r="F7" s="107" t="s">
        <v>512</v>
      </c>
      <c r="G7" s="107" t="s">
        <v>487</v>
      </c>
      <c r="H7" s="107"/>
      <c r="I7" s="107" t="s">
        <v>477</v>
      </c>
      <c r="J7" s="107" t="s">
        <v>513</v>
      </c>
      <c r="K7" s="107"/>
      <c r="L7" s="107"/>
      <c r="M7" s="107"/>
      <c r="N7" s="107"/>
      <c r="O7" s="107"/>
      <c r="P7" s="107"/>
      <c r="Q7" s="107"/>
      <c r="R7" s="107"/>
      <c r="S7" s="107"/>
      <c r="T7" s="107"/>
      <c r="U7" s="107"/>
      <c r="V7" s="107"/>
      <c r="W7" s="107"/>
      <c r="X7" s="107"/>
      <c r="Y7" s="107"/>
      <c r="Z7" s="107"/>
      <c r="AA7" s="107"/>
      <c r="AB7" s="107"/>
      <c r="AC7" s="107"/>
      <c r="AD7" s="107"/>
      <c r="AE7" s="107"/>
      <c r="AF7" s="107"/>
      <c r="AG7" s="107"/>
      <c r="AH7" s="107"/>
      <c r="AI7" s="107"/>
      <c r="AJ7" s="107" t="s">
        <v>499</v>
      </c>
      <c r="AK7" s="107" t="s">
        <v>499</v>
      </c>
      <c r="AL7" s="107" t="s">
        <v>499</v>
      </c>
      <c r="AM7" s="107" t="s">
        <v>500</v>
      </c>
      <c r="AN7" s="107" t="s">
        <v>500</v>
      </c>
      <c r="AO7" s="107" t="s">
        <v>499</v>
      </c>
      <c r="AP7" s="107" t="s">
        <v>499</v>
      </c>
      <c r="AQ7" s="107" t="s">
        <v>499</v>
      </c>
      <c r="AR7" s="107" t="s">
        <v>499</v>
      </c>
      <c r="AS7" s="112" t="s">
        <v>514</v>
      </c>
      <c r="AT7" s="107" t="s">
        <v>500</v>
      </c>
      <c r="AU7" s="107" t="s">
        <v>500</v>
      </c>
      <c r="AV7" s="107" t="s">
        <v>499</v>
      </c>
      <c r="AW7" s="107" t="s">
        <v>499</v>
      </c>
      <c r="AX7" s="107" t="s">
        <v>499</v>
      </c>
      <c r="AY7" s="107" t="s">
        <v>499</v>
      </c>
      <c r="AZ7" s="107" t="s">
        <v>499</v>
      </c>
      <c r="BA7" s="107" t="s">
        <v>499</v>
      </c>
      <c r="BB7" s="107" t="s">
        <v>500</v>
      </c>
      <c r="BC7" s="107" t="s">
        <v>500</v>
      </c>
      <c r="BD7" s="107" t="s">
        <v>500</v>
      </c>
      <c r="BE7" s="107" t="s">
        <v>499</v>
      </c>
      <c r="BF7" s="107" t="s">
        <v>499</v>
      </c>
      <c r="BG7" s="107" t="s">
        <v>499</v>
      </c>
      <c r="BH7" s="107" t="s">
        <v>500</v>
      </c>
      <c r="BI7" s="107" t="s">
        <v>499</v>
      </c>
      <c r="BJ7" s="107" t="s">
        <v>499</v>
      </c>
      <c r="BK7" s="112" t="s">
        <v>504</v>
      </c>
      <c r="BL7" s="107" t="s">
        <v>499</v>
      </c>
      <c r="BM7" s="107" t="s">
        <v>499</v>
      </c>
    </row>
    <row r="8" s="97" customFormat="1" ht="30.6" customHeight="1" spans="1:65">
      <c r="A8" s="107" t="s">
        <v>59</v>
      </c>
      <c r="B8" s="107" t="s">
        <v>515</v>
      </c>
      <c r="C8" s="107" t="s">
        <v>58</v>
      </c>
      <c r="D8" s="107" t="s">
        <v>516</v>
      </c>
      <c r="E8" s="107" t="s">
        <v>517</v>
      </c>
      <c r="F8" s="107" t="s">
        <v>518</v>
      </c>
      <c r="G8" s="107">
        <v>22</v>
      </c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 t="s">
        <v>499</v>
      </c>
      <c r="AK8" s="107" t="s">
        <v>499</v>
      </c>
      <c r="AL8" s="107" t="s">
        <v>499</v>
      </c>
      <c r="AM8" s="107"/>
      <c r="AN8" s="107"/>
      <c r="AO8" s="107" t="s">
        <v>499</v>
      </c>
      <c r="AP8" s="107" t="s">
        <v>499</v>
      </c>
      <c r="AQ8" s="107" t="s">
        <v>499</v>
      </c>
      <c r="AR8" s="107" t="s">
        <v>499</v>
      </c>
      <c r="AS8" s="107" t="s">
        <v>499</v>
      </c>
      <c r="AT8" s="107"/>
      <c r="AU8" s="107"/>
      <c r="AV8" s="107" t="s">
        <v>499</v>
      </c>
      <c r="AW8" s="107" t="s">
        <v>499</v>
      </c>
      <c r="AX8" s="107" t="s">
        <v>499</v>
      </c>
      <c r="AY8" s="107"/>
      <c r="AZ8" s="107" t="s">
        <v>499</v>
      </c>
      <c r="BA8" s="107" t="s">
        <v>499</v>
      </c>
      <c r="BB8" s="107"/>
      <c r="BC8" s="107"/>
      <c r="BD8" s="107"/>
      <c r="BE8" s="107" t="s">
        <v>499</v>
      </c>
      <c r="BF8" s="107" t="s">
        <v>499</v>
      </c>
      <c r="BG8" s="107" t="s">
        <v>499</v>
      </c>
      <c r="BH8" s="107"/>
      <c r="BI8" s="107" t="s">
        <v>499</v>
      </c>
      <c r="BJ8" s="107" t="s">
        <v>499</v>
      </c>
      <c r="BK8" s="107" t="s">
        <v>499</v>
      </c>
      <c r="BL8" s="107" t="s">
        <v>499</v>
      </c>
      <c r="BM8" s="107"/>
    </row>
    <row r="9" s="97" customFormat="1" ht="30.6" customHeight="1" spans="1:65">
      <c r="A9" s="107" t="s">
        <v>68</v>
      </c>
      <c r="B9" s="107" t="s">
        <v>506</v>
      </c>
      <c r="C9" s="107" t="s">
        <v>430</v>
      </c>
      <c r="D9" s="107" t="s">
        <v>519</v>
      </c>
      <c r="E9" s="107"/>
      <c r="F9" s="107" t="s">
        <v>520</v>
      </c>
      <c r="G9" s="107">
        <v>7</v>
      </c>
      <c r="H9" s="107"/>
      <c r="I9" s="107"/>
      <c r="J9" s="107" t="s">
        <v>521</v>
      </c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 t="s">
        <v>522</v>
      </c>
      <c r="V9" s="107"/>
      <c r="W9" s="107"/>
      <c r="X9" s="107"/>
      <c r="Y9" s="107"/>
      <c r="Z9" s="107"/>
      <c r="AA9" s="107"/>
      <c r="AB9" s="107"/>
      <c r="AC9" s="107"/>
      <c r="AD9" s="107"/>
      <c r="AE9" s="107"/>
      <c r="AF9" s="107"/>
      <c r="AG9" s="107"/>
      <c r="AH9" s="107"/>
      <c r="AI9" s="107"/>
      <c r="AJ9" s="107"/>
      <c r="AK9" s="107"/>
      <c r="AL9" s="107"/>
      <c r="AM9" s="107"/>
      <c r="AN9" s="107"/>
      <c r="AO9" s="107"/>
      <c r="AP9" s="107"/>
      <c r="AQ9" s="107"/>
      <c r="AR9" s="107"/>
      <c r="AS9" s="107"/>
      <c r="AT9" s="107"/>
      <c r="AU9" s="107"/>
      <c r="AV9" s="107"/>
      <c r="AW9" s="107"/>
      <c r="AX9" s="107"/>
      <c r="AY9" s="107"/>
      <c r="AZ9" s="107"/>
      <c r="BA9" s="107"/>
      <c r="BB9" s="107"/>
      <c r="BC9" s="107"/>
      <c r="BD9" s="107"/>
      <c r="BE9" s="107" t="s">
        <v>509</v>
      </c>
      <c r="BF9" s="114" t="s">
        <v>523</v>
      </c>
      <c r="BG9" s="114" t="s">
        <v>523</v>
      </c>
      <c r="BH9" s="107"/>
      <c r="BI9" s="114" t="s">
        <v>524</v>
      </c>
      <c r="BJ9" s="114" t="s">
        <v>525</v>
      </c>
      <c r="BK9" s="114" t="s">
        <v>525</v>
      </c>
      <c r="BL9" s="114" t="s">
        <v>526</v>
      </c>
      <c r="BM9" s="107" t="s">
        <v>509</v>
      </c>
    </row>
    <row r="10" s="97" customFormat="1" ht="30.6" customHeight="1" spans="1:65">
      <c r="A10" s="107" t="s">
        <v>79</v>
      </c>
      <c r="B10" s="107" t="s">
        <v>494</v>
      </c>
      <c r="C10" s="107" t="s">
        <v>71</v>
      </c>
      <c r="D10" s="107" t="s">
        <v>527</v>
      </c>
      <c r="E10" s="107" t="s">
        <v>332</v>
      </c>
      <c r="F10" s="107" t="s">
        <v>528</v>
      </c>
      <c r="G10" s="107" t="s">
        <v>485</v>
      </c>
      <c r="H10" s="108">
        <v>2</v>
      </c>
      <c r="I10" s="107" t="s">
        <v>477</v>
      </c>
      <c r="J10" s="107" t="s">
        <v>529</v>
      </c>
      <c r="K10" s="107" t="s">
        <v>472</v>
      </c>
      <c r="L10" s="107" t="s">
        <v>530</v>
      </c>
      <c r="M10" s="107" t="s">
        <v>531</v>
      </c>
      <c r="N10" s="107" t="s">
        <v>532</v>
      </c>
      <c r="O10" s="107"/>
      <c r="P10" s="107" t="s">
        <v>533</v>
      </c>
      <c r="Q10" s="107" t="s">
        <v>534</v>
      </c>
      <c r="R10" s="107"/>
      <c r="S10" s="107" t="s">
        <v>470</v>
      </c>
      <c r="T10" s="107" t="s">
        <v>470</v>
      </c>
      <c r="U10" s="107"/>
      <c r="V10" s="107"/>
      <c r="W10" s="107"/>
      <c r="X10" s="107" t="s">
        <v>535</v>
      </c>
      <c r="Y10" s="107"/>
      <c r="Z10" s="107"/>
      <c r="AA10" s="107"/>
      <c r="AB10" s="107"/>
      <c r="AC10" s="107"/>
      <c r="AD10" s="107"/>
      <c r="AE10" s="107"/>
      <c r="AF10" s="107"/>
      <c r="AG10" s="107"/>
      <c r="AH10" s="107"/>
      <c r="AI10" s="107"/>
      <c r="AJ10" s="112" t="s">
        <v>536</v>
      </c>
      <c r="AK10" s="112" t="s">
        <v>537</v>
      </c>
      <c r="AL10" s="112" t="s">
        <v>536</v>
      </c>
      <c r="AM10" s="107" t="s">
        <v>500</v>
      </c>
      <c r="AN10" s="107" t="s">
        <v>500</v>
      </c>
      <c r="AO10" s="112" t="s">
        <v>536</v>
      </c>
      <c r="AP10" s="112" t="s">
        <v>536</v>
      </c>
      <c r="AQ10" s="114" t="s">
        <v>538</v>
      </c>
      <c r="AR10" s="112" t="s">
        <v>536</v>
      </c>
      <c r="AS10" s="112" t="s">
        <v>539</v>
      </c>
      <c r="AT10" s="107" t="s">
        <v>500</v>
      </c>
      <c r="AU10" s="107" t="s">
        <v>500</v>
      </c>
      <c r="AV10" s="112" t="s">
        <v>536</v>
      </c>
      <c r="AW10" s="112" t="s">
        <v>540</v>
      </c>
      <c r="AX10" s="112" t="s">
        <v>537</v>
      </c>
      <c r="AY10" s="112" t="s">
        <v>541</v>
      </c>
      <c r="AZ10" s="112" t="s">
        <v>536</v>
      </c>
      <c r="BA10" s="112" t="s">
        <v>541</v>
      </c>
      <c r="BB10" s="107" t="s">
        <v>500</v>
      </c>
      <c r="BC10" s="107" t="s">
        <v>500</v>
      </c>
      <c r="BD10" s="107" t="s">
        <v>500</v>
      </c>
      <c r="BE10" s="112" t="s">
        <v>536</v>
      </c>
      <c r="BF10" s="112" t="s">
        <v>536</v>
      </c>
      <c r="BG10" s="112" t="s">
        <v>541</v>
      </c>
      <c r="BH10" s="107" t="s">
        <v>500</v>
      </c>
      <c r="BI10" s="112" t="s">
        <v>536</v>
      </c>
      <c r="BJ10" s="112" t="s">
        <v>536</v>
      </c>
      <c r="BK10" s="112" t="s">
        <v>541</v>
      </c>
      <c r="BL10" s="117" t="s">
        <v>542</v>
      </c>
      <c r="BM10" s="116" t="s">
        <v>543</v>
      </c>
    </row>
    <row r="11" s="97" customFormat="1" ht="30.6" customHeight="1" spans="1:65">
      <c r="A11" s="107" t="s">
        <v>83</v>
      </c>
      <c r="B11" s="107" t="s">
        <v>494</v>
      </c>
      <c r="C11" s="107" t="s">
        <v>71</v>
      </c>
      <c r="D11" s="107" t="s">
        <v>544</v>
      </c>
      <c r="E11" s="107" t="s">
        <v>332</v>
      </c>
      <c r="F11" s="107" t="s">
        <v>545</v>
      </c>
      <c r="G11" s="107" t="s">
        <v>487</v>
      </c>
      <c r="H11" s="107"/>
      <c r="I11" s="107" t="s">
        <v>477</v>
      </c>
      <c r="J11" s="107" t="s">
        <v>546</v>
      </c>
      <c r="K11" s="107"/>
      <c r="L11" s="107"/>
      <c r="M11" s="107" t="s">
        <v>470</v>
      </c>
      <c r="N11" s="107" t="s">
        <v>547</v>
      </c>
      <c r="O11" s="107"/>
      <c r="P11" s="107"/>
      <c r="Q11" s="107"/>
      <c r="R11" s="107"/>
      <c r="S11" s="107"/>
      <c r="T11" s="107"/>
      <c r="U11" s="107"/>
      <c r="V11" s="107"/>
      <c r="W11" s="107"/>
      <c r="X11" s="107"/>
      <c r="Y11" s="107"/>
      <c r="Z11" s="107"/>
      <c r="AA11" s="107"/>
      <c r="AB11" s="107"/>
      <c r="AC11" s="107"/>
      <c r="AD11" s="107"/>
      <c r="AE11" s="107"/>
      <c r="AF11" s="107"/>
      <c r="AG11" s="107"/>
      <c r="AH11" s="107"/>
      <c r="AI11" s="107"/>
      <c r="AJ11" s="112" t="s">
        <v>504</v>
      </c>
      <c r="AK11" s="107" t="s">
        <v>499</v>
      </c>
      <c r="AL11" s="107" t="s">
        <v>499</v>
      </c>
      <c r="AM11" s="107" t="s">
        <v>500</v>
      </c>
      <c r="AN11" s="107" t="s">
        <v>500</v>
      </c>
      <c r="AO11" s="107" t="s">
        <v>499</v>
      </c>
      <c r="AP11" s="107" t="s">
        <v>499</v>
      </c>
      <c r="AQ11" s="107" t="s">
        <v>499</v>
      </c>
      <c r="AR11" s="112" t="s">
        <v>548</v>
      </c>
      <c r="AS11" s="107" t="s">
        <v>499</v>
      </c>
      <c r="AT11" s="107" t="s">
        <v>500</v>
      </c>
      <c r="AU11" s="107" t="s">
        <v>500</v>
      </c>
      <c r="AV11" s="107" t="s">
        <v>499</v>
      </c>
      <c r="AW11" s="112" t="s">
        <v>504</v>
      </c>
      <c r="AX11" s="112" t="s">
        <v>504</v>
      </c>
      <c r="AY11" s="107" t="s">
        <v>499</v>
      </c>
      <c r="AZ11" s="107" t="s">
        <v>499</v>
      </c>
      <c r="BA11" s="112" t="s">
        <v>504</v>
      </c>
      <c r="BB11" s="107" t="s">
        <v>500</v>
      </c>
      <c r="BC11" s="107" t="s">
        <v>500</v>
      </c>
      <c r="BD11" s="107" t="s">
        <v>500</v>
      </c>
      <c r="BE11" s="107" t="s">
        <v>499</v>
      </c>
      <c r="BF11" s="112" t="s">
        <v>504</v>
      </c>
      <c r="BG11" s="107" t="s">
        <v>499</v>
      </c>
      <c r="BH11" s="107" t="s">
        <v>500</v>
      </c>
      <c r="BI11" s="107" t="s">
        <v>499</v>
      </c>
      <c r="BJ11" s="107" t="s">
        <v>549</v>
      </c>
      <c r="BK11" s="107" t="s">
        <v>499</v>
      </c>
      <c r="BL11" s="107" t="s">
        <v>499</v>
      </c>
      <c r="BM11" s="107" t="s">
        <v>499</v>
      </c>
    </row>
    <row r="12" s="97" customFormat="1" ht="30.6" customHeight="1" spans="1:65">
      <c r="A12" s="107" t="s">
        <v>76</v>
      </c>
      <c r="B12" s="107" t="s">
        <v>494</v>
      </c>
      <c r="C12" s="107" t="s">
        <v>71</v>
      </c>
      <c r="D12" s="107" t="s">
        <v>550</v>
      </c>
      <c r="E12" s="107" t="s">
        <v>292</v>
      </c>
      <c r="F12" s="107" t="s">
        <v>551</v>
      </c>
      <c r="G12" s="107" t="s">
        <v>487</v>
      </c>
      <c r="H12" s="107"/>
      <c r="I12" s="107" t="s">
        <v>477</v>
      </c>
      <c r="J12" s="107" t="s">
        <v>552</v>
      </c>
      <c r="K12" s="107" t="s">
        <v>470</v>
      </c>
      <c r="L12" s="107" t="s">
        <v>470</v>
      </c>
      <c r="M12" s="107"/>
      <c r="N12" s="107"/>
      <c r="O12" s="107"/>
      <c r="P12" s="107"/>
      <c r="Q12" s="107"/>
      <c r="R12" s="107"/>
      <c r="S12" s="107" t="s">
        <v>470</v>
      </c>
      <c r="T12" s="107"/>
      <c r="U12" s="107"/>
      <c r="V12" s="107"/>
      <c r="W12" s="107"/>
      <c r="X12" s="107"/>
      <c r="Y12" s="107"/>
      <c r="Z12" s="107"/>
      <c r="AA12" s="107"/>
      <c r="AB12" s="107"/>
      <c r="AC12" s="107"/>
      <c r="AD12" s="107"/>
      <c r="AE12" s="107"/>
      <c r="AF12" s="107"/>
      <c r="AG12" s="107"/>
      <c r="AH12" s="107"/>
      <c r="AI12" s="107"/>
      <c r="AJ12" s="107" t="s">
        <v>499</v>
      </c>
      <c r="AK12" s="112" t="s">
        <v>514</v>
      </c>
      <c r="AL12" s="112" t="s">
        <v>504</v>
      </c>
      <c r="AM12" s="107" t="s">
        <v>500</v>
      </c>
      <c r="AN12" s="107" t="s">
        <v>500</v>
      </c>
      <c r="AO12" s="112" t="s">
        <v>553</v>
      </c>
      <c r="AP12" s="107" t="s">
        <v>499</v>
      </c>
      <c r="AQ12" s="107" t="s">
        <v>499</v>
      </c>
      <c r="AR12" s="107" t="s">
        <v>499</v>
      </c>
      <c r="AS12" s="107" t="s">
        <v>499</v>
      </c>
      <c r="AT12" s="107" t="s">
        <v>500</v>
      </c>
      <c r="AU12" s="107" t="s">
        <v>500</v>
      </c>
      <c r="AV12" s="107" t="s">
        <v>499</v>
      </c>
      <c r="AW12" s="107" t="s">
        <v>499</v>
      </c>
      <c r="AX12" s="112" t="s">
        <v>504</v>
      </c>
      <c r="AY12" s="115" t="s">
        <v>554</v>
      </c>
      <c r="AZ12" s="112" t="s">
        <v>504</v>
      </c>
      <c r="BA12" s="107" t="s">
        <v>499</v>
      </c>
      <c r="BB12" s="107" t="s">
        <v>500</v>
      </c>
      <c r="BC12" s="107" t="s">
        <v>500</v>
      </c>
      <c r="BD12" s="107" t="s">
        <v>500</v>
      </c>
      <c r="BE12" s="107" t="s">
        <v>499</v>
      </c>
      <c r="BF12" s="107" t="s">
        <v>499</v>
      </c>
      <c r="BG12" s="112" t="s">
        <v>504</v>
      </c>
      <c r="BH12" s="107" t="s">
        <v>500</v>
      </c>
      <c r="BI12" s="112" t="s">
        <v>504</v>
      </c>
      <c r="BJ12" s="112" t="s">
        <v>504</v>
      </c>
      <c r="BK12" s="107" t="s">
        <v>499</v>
      </c>
      <c r="BL12" s="107" t="s">
        <v>499</v>
      </c>
      <c r="BM12" s="107" t="s">
        <v>499</v>
      </c>
    </row>
    <row r="13" s="97" customFormat="1" ht="30.6" customHeight="1" spans="1:65">
      <c r="A13" s="107" t="s">
        <v>72</v>
      </c>
      <c r="B13" s="107" t="s">
        <v>494</v>
      </c>
      <c r="C13" s="107" t="s">
        <v>71</v>
      </c>
      <c r="D13" s="107" t="s">
        <v>555</v>
      </c>
      <c r="E13" s="107" t="s">
        <v>292</v>
      </c>
      <c r="F13" s="107" t="s">
        <v>556</v>
      </c>
      <c r="G13" s="107" t="s">
        <v>487</v>
      </c>
      <c r="H13" s="107"/>
      <c r="I13" s="107" t="s">
        <v>477</v>
      </c>
      <c r="J13" s="107" t="s">
        <v>557</v>
      </c>
      <c r="K13" s="107" t="s">
        <v>470</v>
      </c>
      <c r="L13" s="107" t="s">
        <v>558</v>
      </c>
      <c r="M13" s="107"/>
      <c r="N13" s="107"/>
      <c r="O13" s="107"/>
      <c r="P13" s="107"/>
      <c r="Q13" s="107"/>
      <c r="R13" s="107" t="s">
        <v>470</v>
      </c>
      <c r="S13" s="107"/>
      <c r="T13" s="107"/>
      <c r="U13" s="107"/>
      <c r="V13" s="107"/>
      <c r="W13" s="107"/>
      <c r="X13" s="107"/>
      <c r="Y13" s="107"/>
      <c r="Z13" s="107"/>
      <c r="AA13" s="107"/>
      <c r="AB13" s="107"/>
      <c r="AC13" s="107"/>
      <c r="AD13" s="107"/>
      <c r="AE13" s="107"/>
      <c r="AF13" s="107"/>
      <c r="AG13" s="107"/>
      <c r="AH13" s="107"/>
      <c r="AI13" s="107"/>
      <c r="AJ13" s="107" t="s">
        <v>499</v>
      </c>
      <c r="AK13" s="107" t="s">
        <v>499</v>
      </c>
      <c r="AL13" s="113" t="s">
        <v>559</v>
      </c>
      <c r="AM13" s="107" t="s">
        <v>500</v>
      </c>
      <c r="AN13" s="107" t="s">
        <v>500</v>
      </c>
      <c r="AO13" s="107" t="s">
        <v>499</v>
      </c>
      <c r="AP13" s="107" t="s">
        <v>499</v>
      </c>
      <c r="AQ13" s="107" t="s">
        <v>499</v>
      </c>
      <c r="AR13" s="107" t="s">
        <v>499</v>
      </c>
      <c r="AS13" s="107" t="s">
        <v>499</v>
      </c>
      <c r="AT13" s="107" t="s">
        <v>500</v>
      </c>
      <c r="AU13" s="107" t="s">
        <v>500</v>
      </c>
      <c r="AV13" s="107" t="s">
        <v>499</v>
      </c>
      <c r="AW13" s="107" t="s">
        <v>499</v>
      </c>
      <c r="AX13" s="107" t="s">
        <v>499</v>
      </c>
      <c r="AY13" s="107" t="s">
        <v>499</v>
      </c>
      <c r="AZ13" s="115" t="s">
        <v>560</v>
      </c>
      <c r="BA13" s="107" t="s">
        <v>499</v>
      </c>
      <c r="BB13" s="107" t="s">
        <v>500</v>
      </c>
      <c r="BC13" s="107" t="s">
        <v>500</v>
      </c>
      <c r="BD13" s="107" t="s">
        <v>500</v>
      </c>
      <c r="BE13" s="107" t="s">
        <v>561</v>
      </c>
      <c r="BF13" s="107" t="s">
        <v>499</v>
      </c>
      <c r="BG13" s="107" t="s">
        <v>499</v>
      </c>
      <c r="BH13" s="107" t="s">
        <v>500</v>
      </c>
      <c r="BI13" s="107" t="s">
        <v>499</v>
      </c>
      <c r="BJ13" s="107" t="s">
        <v>499</v>
      </c>
      <c r="BK13" s="107" t="s">
        <v>499</v>
      </c>
      <c r="BL13" s="107" t="s">
        <v>499</v>
      </c>
      <c r="BM13" s="107" t="s">
        <v>499</v>
      </c>
    </row>
    <row r="14" s="97" customFormat="1" ht="30.6" customHeight="1" spans="1:65">
      <c r="A14" s="107" t="s">
        <v>117</v>
      </c>
      <c r="B14" s="107" t="s">
        <v>494</v>
      </c>
      <c r="C14" s="107" t="s">
        <v>562</v>
      </c>
      <c r="D14" s="107" t="s">
        <v>563</v>
      </c>
      <c r="E14" s="107" t="s">
        <v>564</v>
      </c>
      <c r="F14" s="107" t="s">
        <v>565</v>
      </c>
      <c r="G14" s="107" t="s">
        <v>487</v>
      </c>
      <c r="H14" s="107"/>
      <c r="I14" s="107" t="s">
        <v>477</v>
      </c>
      <c r="J14" s="107" t="s">
        <v>566</v>
      </c>
      <c r="K14" s="107" t="s">
        <v>485</v>
      </c>
      <c r="L14" s="107" t="s">
        <v>567</v>
      </c>
      <c r="M14" s="107" t="s">
        <v>470</v>
      </c>
      <c r="N14" s="107" t="s">
        <v>568</v>
      </c>
      <c r="O14" s="107"/>
      <c r="P14" s="107"/>
      <c r="Q14" s="107"/>
      <c r="R14" s="107" t="s">
        <v>470</v>
      </c>
      <c r="S14" s="107"/>
      <c r="T14" s="107"/>
      <c r="U14" s="107"/>
      <c r="V14" s="107"/>
      <c r="W14" s="107"/>
      <c r="X14" s="107"/>
      <c r="Y14" s="107"/>
      <c r="Z14" s="107"/>
      <c r="AA14" s="107"/>
      <c r="AB14" s="107"/>
      <c r="AC14" s="107"/>
      <c r="AD14" s="107"/>
      <c r="AE14" s="107"/>
      <c r="AF14" s="107"/>
      <c r="AG14" s="107"/>
      <c r="AH14" s="107"/>
      <c r="AI14" s="107"/>
      <c r="AJ14" s="112" t="s">
        <v>503</v>
      </c>
      <c r="AK14" s="112" t="s">
        <v>503</v>
      </c>
      <c r="AL14" s="112" t="s">
        <v>503</v>
      </c>
      <c r="AM14" s="107" t="s">
        <v>500</v>
      </c>
      <c r="AN14" s="107" t="s">
        <v>500</v>
      </c>
      <c r="AO14" s="112" t="s">
        <v>503</v>
      </c>
      <c r="AP14" s="112" t="s">
        <v>503</v>
      </c>
      <c r="AQ14" s="112" t="s">
        <v>503</v>
      </c>
      <c r="AR14" s="112" t="s">
        <v>503</v>
      </c>
      <c r="AS14" s="112" t="s">
        <v>503</v>
      </c>
      <c r="AT14" s="107" t="s">
        <v>500</v>
      </c>
      <c r="AU14" s="107" t="s">
        <v>500</v>
      </c>
      <c r="AV14" s="112" t="s">
        <v>503</v>
      </c>
      <c r="AW14" s="112" t="s">
        <v>503</v>
      </c>
      <c r="AX14" s="112" t="s">
        <v>503</v>
      </c>
      <c r="AY14" s="112" t="s">
        <v>503</v>
      </c>
      <c r="AZ14" s="112" t="s">
        <v>553</v>
      </c>
      <c r="BA14" s="112" t="s">
        <v>503</v>
      </c>
      <c r="BB14" s="107" t="s">
        <v>500</v>
      </c>
      <c r="BC14" s="107" t="s">
        <v>500</v>
      </c>
      <c r="BD14" s="107" t="s">
        <v>500</v>
      </c>
      <c r="BE14" s="112" t="s">
        <v>503</v>
      </c>
      <c r="BF14" s="112" t="s">
        <v>569</v>
      </c>
      <c r="BG14" s="112" t="s">
        <v>503</v>
      </c>
      <c r="BH14" s="107" t="s">
        <v>500</v>
      </c>
      <c r="BI14" s="112" t="s">
        <v>503</v>
      </c>
      <c r="BJ14" s="112" t="s">
        <v>503</v>
      </c>
      <c r="BK14" s="112" t="s">
        <v>570</v>
      </c>
      <c r="BL14" s="112" t="s">
        <v>503</v>
      </c>
      <c r="BM14" s="112" t="s">
        <v>503</v>
      </c>
    </row>
    <row r="15" s="97" customFormat="1" ht="30.6" customHeight="1" spans="1:65">
      <c r="A15" s="107" t="s">
        <v>49</v>
      </c>
      <c r="B15" s="107" t="s">
        <v>494</v>
      </c>
      <c r="C15" s="107" t="s">
        <v>41</v>
      </c>
      <c r="D15" s="107" t="s">
        <v>571</v>
      </c>
      <c r="E15" s="107" t="s">
        <v>392</v>
      </c>
      <c r="F15" s="107" t="s">
        <v>572</v>
      </c>
      <c r="G15" s="107" t="s">
        <v>487</v>
      </c>
      <c r="H15" s="107"/>
      <c r="I15" s="107" t="s">
        <v>477</v>
      </c>
      <c r="J15" s="107" t="s">
        <v>573</v>
      </c>
      <c r="K15" s="107"/>
      <c r="L15" s="107"/>
      <c r="M15" s="107"/>
      <c r="N15" s="107"/>
      <c r="O15" s="107"/>
      <c r="P15" s="107"/>
      <c r="Q15" s="107"/>
      <c r="R15" s="107"/>
      <c r="S15" s="107" t="s">
        <v>470</v>
      </c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  <c r="AE15" s="107"/>
      <c r="AF15" s="107"/>
      <c r="AG15" s="107"/>
      <c r="AH15" s="107"/>
      <c r="AI15" s="107"/>
      <c r="AJ15" s="107" t="s">
        <v>499</v>
      </c>
      <c r="AK15" s="107" t="s">
        <v>499</v>
      </c>
      <c r="AL15" s="107" t="s">
        <v>499</v>
      </c>
      <c r="AM15" s="107" t="s">
        <v>500</v>
      </c>
      <c r="AN15" s="107" t="s">
        <v>500</v>
      </c>
      <c r="AO15" s="107" t="s">
        <v>499</v>
      </c>
      <c r="AP15" s="107" t="s">
        <v>499</v>
      </c>
      <c r="AQ15" s="107" t="s">
        <v>499</v>
      </c>
      <c r="AR15" s="107" t="s">
        <v>499</v>
      </c>
      <c r="AS15" s="107" t="s">
        <v>499</v>
      </c>
      <c r="AT15" s="107" t="s">
        <v>500</v>
      </c>
      <c r="AU15" s="107" t="s">
        <v>500</v>
      </c>
      <c r="AV15" s="107" t="s">
        <v>499</v>
      </c>
      <c r="AW15" s="107" t="s">
        <v>499</v>
      </c>
      <c r="AX15" s="112" t="s">
        <v>504</v>
      </c>
      <c r="AY15" s="107" t="s">
        <v>499</v>
      </c>
      <c r="AZ15" s="107" t="s">
        <v>499</v>
      </c>
      <c r="BA15" s="107" t="s">
        <v>499</v>
      </c>
      <c r="BB15" s="107" t="s">
        <v>500</v>
      </c>
      <c r="BC15" s="107" t="s">
        <v>500</v>
      </c>
      <c r="BD15" s="107" t="s">
        <v>500</v>
      </c>
      <c r="BE15" s="107" t="s">
        <v>499</v>
      </c>
      <c r="BF15" s="107" t="s">
        <v>499</v>
      </c>
      <c r="BG15" s="107" t="s">
        <v>499</v>
      </c>
      <c r="BH15" s="107" t="s">
        <v>500</v>
      </c>
      <c r="BI15" s="107" t="s">
        <v>499</v>
      </c>
      <c r="BJ15" s="107" t="s">
        <v>499</v>
      </c>
      <c r="BK15" s="107" t="s">
        <v>499</v>
      </c>
      <c r="BL15" s="107" t="s">
        <v>499</v>
      </c>
      <c r="BM15" s="115" t="s">
        <v>554</v>
      </c>
    </row>
    <row r="16" s="97" customFormat="1" ht="30.6" customHeight="1" spans="1:65">
      <c r="A16" s="107" t="s">
        <v>55</v>
      </c>
      <c r="B16" s="107" t="s">
        <v>494</v>
      </c>
      <c r="C16" s="107" t="s">
        <v>41</v>
      </c>
      <c r="D16" s="107" t="s">
        <v>574</v>
      </c>
      <c r="E16" s="107" t="s">
        <v>302</v>
      </c>
      <c r="F16" s="107" t="s">
        <v>575</v>
      </c>
      <c r="G16" s="107">
        <v>22</v>
      </c>
      <c r="H16" s="107"/>
      <c r="I16" s="107" t="s">
        <v>477</v>
      </c>
      <c r="J16" s="107" t="s">
        <v>576</v>
      </c>
      <c r="K16" s="107"/>
      <c r="L16" s="107"/>
      <c r="M16" s="107"/>
      <c r="N16" s="107"/>
      <c r="O16" s="107"/>
      <c r="P16" s="107"/>
      <c r="Q16" s="107"/>
      <c r="R16" s="107"/>
      <c r="S16" s="107"/>
      <c r="T16" s="107" t="s">
        <v>470</v>
      </c>
      <c r="U16" s="107" t="s">
        <v>470</v>
      </c>
      <c r="V16" s="107"/>
      <c r="W16" s="107"/>
      <c r="X16" s="107"/>
      <c r="Y16" s="107"/>
      <c r="Z16" s="107"/>
      <c r="AA16" s="107"/>
      <c r="AB16" s="107"/>
      <c r="AC16" s="107"/>
      <c r="AD16" s="107"/>
      <c r="AE16" s="107"/>
      <c r="AF16" s="107"/>
      <c r="AG16" s="107"/>
      <c r="AH16" s="107"/>
      <c r="AI16" s="107"/>
      <c r="AJ16" s="107" t="s">
        <v>499</v>
      </c>
      <c r="AK16" s="107" t="s">
        <v>499</v>
      </c>
      <c r="AL16" s="107" t="s">
        <v>499</v>
      </c>
      <c r="AM16" s="107" t="s">
        <v>500</v>
      </c>
      <c r="AN16" s="107" t="s">
        <v>500</v>
      </c>
      <c r="AO16" s="107" t="s">
        <v>499</v>
      </c>
      <c r="AP16" s="107" t="s">
        <v>499</v>
      </c>
      <c r="AQ16" s="107" t="s">
        <v>499</v>
      </c>
      <c r="AR16" s="107" t="s">
        <v>499</v>
      </c>
      <c r="AS16" s="107" t="s">
        <v>499</v>
      </c>
      <c r="AT16" s="107" t="s">
        <v>500</v>
      </c>
      <c r="AU16" s="107" t="s">
        <v>500</v>
      </c>
      <c r="AV16" s="112" t="s">
        <v>504</v>
      </c>
      <c r="AW16" s="112" t="s">
        <v>577</v>
      </c>
      <c r="AX16" s="112" t="s">
        <v>578</v>
      </c>
      <c r="AY16" s="112" t="s">
        <v>577</v>
      </c>
      <c r="AZ16" s="112" t="s">
        <v>514</v>
      </c>
      <c r="BA16" s="112" t="s">
        <v>504</v>
      </c>
      <c r="BB16" s="107" t="s">
        <v>500</v>
      </c>
      <c r="BC16" s="107" t="s">
        <v>500</v>
      </c>
      <c r="BD16" s="107" t="s">
        <v>500</v>
      </c>
      <c r="BE16" s="112" t="s">
        <v>577</v>
      </c>
      <c r="BF16" s="112" t="s">
        <v>577</v>
      </c>
      <c r="BG16" s="112" t="s">
        <v>504</v>
      </c>
      <c r="BH16" s="114" t="s">
        <v>579</v>
      </c>
      <c r="BI16" s="107" t="s">
        <v>499</v>
      </c>
      <c r="BJ16" s="116" t="s">
        <v>543</v>
      </c>
      <c r="BK16" s="107" t="s">
        <v>499</v>
      </c>
      <c r="BL16" s="107" t="s">
        <v>499</v>
      </c>
      <c r="BM16" s="112" t="s">
        <v>577</v>
      </c>
    </row>
    <row r="17" s="97" customFormat="1" ht="30.6" customHeight="1" spans="1:65">
      <c r="A17" s="107" t="s">
        <v>52</v>
      </c>
      <c r="B17" s="107" t="s">
        <v>494</v>
      </c>
      <c r="C17" s="107" t="s">
        <v>41</v>
      </c>
      <c r="D17" s="107" t="s">
        <v>580</v>
      </c>
      <c r="E17" s="107" t="s">
        <v>392</v>
      </c>
      <c r="F17" s="107" t="s">
        <v>581</v>
      </c>
      <c r="G17" s="107" t="s">
        <v>487</v>
      </c>
      <c r="H17" s="107"/>
      <c r="I17" s="107" t="s">
        <v>477</v>
      </c>
      <c r="J17" s="107" t="s">
        <v>582</v>
      </c>
      <c r="K17" s="107" t="s">
        <v>479</v>
      </c>
      <c r="L17" s="107" t="s">
        <v>583</v>
      </c>
      <c r="M17" s="107"/>
      <c r="N17" s="107"/>
      <c r="O17" s="107"/>
      <c r="P17" s="107"/>
      <c r="Q17" s="107"/>
      <c r="R17" s="107" t="s">
        <v>472</v>
      </c>
      <c r="S17" s="107" t="s">
        <v>472</v>
      </c>
      <c r="T17" s="107"/>
      <c r="U17" s="107"/>
      <c r="V17" s="107"/>
      <c r="W17" s="107"/>
      <c r="X17" s="107"/>
      <c r="Y17" s="107"/>
      <c r="Z17" s="107"/>
      <c r="AA17" s="107"/>
      <c r="AB17" s="107"/>
      <c r="AC17" s="107"/>
      <c r="AD17" s="107"/>
      <c r="AE17" s="107"/>
      <c r="AF17" s="107"/>
      <c r="AG17" s="107"/>
      <c r="AH17" s="107"/>
      <c r="AI17" s="107"/>
      <c r="AJ17" s="113" t="s">
        <v>584</v>
      </c>
      <c r="AK17" s="107" t="s">
        <v>499</v>
      </c>
      <c r="AL17" s="113" t="s">
        <v>584</v>
      </c>
      <c r="AM17" s="107" t="s">
        <v>500</v>
      </c>
      <c r="AN17" s="107" t="s">
        <v>500</v>
      </c>
      <c r="AO17" s="113" t="s">
        <v>584</v>
      </c>
      <c r="AP17" s="113" t="s">
        <v>584</v>
      </c>
      <c r="AQ17" s="113" t="s">
        <v>584</v>
      </c>
      <c r="AR17" s="113" t="s">
        <v>585</v>
      </c>
      <c r="AS17" s="115" t="s">
        <v>560</v>
      </c>
      <c r="AT17" s="107" t="s">
        <v>500</v>
      </c>
      <c r="AU17" s="107" t="s">
        <v>500</v>
      </c>
      <c r="AV17" s="113" t="s">
        <v>584</v>
      </c>
      <c r="AW17" s="113" t="s">
        <v>584</v>
      </c>
      <c r="AX17" s="107" t="s">
        <v>499</v>
      </c>
      <c r="AY17" s="107" t="s">
        <v>499</v>
      </c>
      <c r="AZ17" s="113" t="s">
        <v>586</v>
      </c>
      <c r="BA17" s="115" t="s">
        <v>554</v>
      </c>
      <c r="BB17" s="107" t="s">
        <v>500</v>
      </c>
      <c r="BC17" s="107" t="s">
        <v>500</v>
      </c>
      <c r="BD17" s="107" t="s">
        <v>500</v>
      </c>
      <c r="BE17" s="107" t="s">
        <v>499</v>
      </c>
      <c r="BF17" s="107" t="s">
        <v>499</v>
      </c>
      <c r="BG17" s="113" t="s">
        <v>587</v>
      </c>
      <c r="BH17" s="107" t="s">
        <v>500</v>
      </c>
      <c r="BI17" s="107" t="s">
        <v>499</v>
      </c>
      <c r="BJ17" s="115" t="s">
        <v>560</v>
      </c>
      <c r="BK17" s="115" t="s">
        <v>560</v>
      </c>
      <c r="BL17" s="107" t="s">
        <v>499</v>
      </c>
      <c r="BM17" s="115" t="s">
        <v>554</v>
      </c>
    </row>
    <row r="18" s="97" customFormat="1" ht="30.6" customHeight="1" spans="1:65">
      <c r="A18" s="107" t="s">
        <v>110</v>
      </c>
      <c r="B18" s="107" t="s">
        <v>494</v>
      </c>
      <c r="C18" s="107" t="s">
        <v>166</v>
      </c>
      <c r="D18" s="107" t="s">
        <v>588</v>
      </c>
      <c r="E18" s="107" t="s">
        <v>589</v>
      </c>
      <c r="F18" s="107" t="s">
        <v>590</v>
      </c>
      <c r="G18" s="107">
        <v>22</v>
      </c>
      <c r="H18" s="107"/>
      <c r="I18" s="107" t="s">
        <v>477</v>
      </c>
      <c r="J18" s="107" t="s">
        <v>591</v>
      </c>
      <c r="K18" s="107"/>
      <c r="L18" s="107"/>
      <c r="M18" s="107"/>
      <c r="N18" s="107"/>
      <c r="O18" s="107"/>
      <c r="P18" s="107"/>
      <c r="Q18" s="107"/>
      <c r="R18" s="107"/>
      <c r="S18" s="107"/>
      <c r="T18" s="107"/>
      <c r="U18" s="107"/>
      <c r="V18" s="107"/>
      <c r="W18" s="107" t="s">
        <v>471</v>
      </c>
      <c r="X18" s="107" t="s">
        <v>535</v>
      </c>
      <c r="Y18" s="107"/>
      <c r="Z18" s="107"/>
      <c r="AA18" s="107"/>
      <c r="AB18" s="107"/>
      <c r="AC18" s="107"/>
      <c r="AD18" s="107"/>
      <c r="AE18" s="107"/>
      <c r="AF18" s="107"/>
      <c r="AG18" s="107"/>
      <c r="AH18" s="107"/>
      <c r="AI18" s="107"/>
      <c r="AJ18" s="107" t="s">
        <v>499</v>
      </c>
      <c r="AK18" s="107" t="s">
        <v>499</v>
      </c>
      <c r="AL18" s="107" t="s">
        <v>499</v>
      </c>
      <c r="AM18" s="107" t="s">
        <v>500</v>
      </c>
      <c r="AN18" s="107" t="s">
        <v>500</v>
      </c>
      <c r="AO18" s="107" t="s">
        <v>499</v>
      </c>
      <c r="AP18" s="107" t="s">
        <v>499</v>
      </c>
      <c r="AQ18" s="107" t="s">
        <v>499</v>
      </c>
      <c r="AR18" s="107" t="s">
        <v>499</v>
      </c>
      <c r="AS18" s="107" t="s">
        <v>499</v>
      </c>
      <c r="AT18" s="107" t="s">
        <v>500</v>
      </c>
      <c r="AU18" s="107" t="s">
        <v>500</v>
      </c>
      <c r="AV18" s="107" t="s">
        <v>499</v>
      </c>
      <c r="AW18" s="107" t="s">
        <v>499</v>
      </c>
      <c r="AX18" s="107" t="s">
        <v>499</v>
      </c>
      <c r="AY18" s="107" t="s">
        <v>499</v>
      </c>
      <c r="AZ18" s="107" t="s">
        <v>499</v>
      </c>
      <c r="BA18" s="107" t="s">
        <v>499</v>
      </c>
      <c r="BB18" s="107" t="s">
        <v>500</v>
      </c>
      <c r="BC18" s="107" t="s">
        <v>500</v>
      </c>
      <c r="BD18" s="107" t="s">
        <v>500</v>
      </c>
      <c r="BE18" s="107" t="s">
        <v>499</v>
      </c>
      <c r="BF18" s="107" t="s">
        <v>499</v>
      </c>
      <c r="BG18" s="107" t="s">
        <v>499</v>
      </c>
      <c r="BH18" s="107" t="s">
        <v>500</v>
      </c>
      <c r="BI18" s="107" t="s">
        <v>499</v>
      </c>
      <c r="BJ18" s="107" t="s">
        <v>499</v>
      </c>
      <c r="BK18" s="114" t="s">
        <v>592</v>
      </c>
      <c r="BL18" s="114" t="s">
        <v>593</v>
      </c>
      <c r="BM18" s="114" t="s">
        <v>593</v>
      </c>
    </row>
    <row r="19" s="97" customFormat="1" ht="30.6" customHeight="1" spans="1:65">
      <c r="A19" s="107" t="s">
        <v>113</v>
      </c>
      <c r="B19" s="107" t="s">
        <v>494</v>
      </c>
      <c r="C19" s="107" t="s">
        <v>166</v>
      </c>
      <c r="D19" s="107" t="s">
        <v>594</v>
      </c>
      <c r="E19" s="107" t="s">
        <v>382</v>
      </c>
      <c r="F19" s="107" t="s">
        <v>595</v>
      </c>
      <c r="G19" s="107" t="s">
        <v>487</v>
      </c>
      <c r="H19" s="107"/>
      <c r="I19" s="107" t="s">
        <v>477</v>
      </c>
      <c r="J19" s="107" t="s">
        <v>596</v>
      </c>
      <c r="K19" s="107" t="s">
        <v>471</v>
      </c>
      <c r="L19" s="107" t="s">
        <v>476</v>
      </c>
      <c r="M19" s="107"/>
      <c r="N19" s="107"/>
      <c r="O19" s="107"/>
      <c r="P19" s="107"/>
      <c r="Q19" s="107"/>
      <c r="R19" s="107"/>
      <c r="S19" s="107" t="s">
        <v>470</v>
      </c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 t="s">
        <v>499</v>
      </c>
      <c r="AK19" s="113" t="s">
        <v>584</v>
      </c>
      <c r="AL19" s="107" t="s">
        <v>499</v>
      </c>
      <c r="AM19" s="107" t="s">
        <v>500</v>
      </c>
      <c r="AN19" s="107" t="s">
        <v>500</v>
      </c>
      <c r="AO19" s="113" t="s">
        <v>584</v>
      </c>
      <c r="AP19" s="107" t="s">
        <v>499</v>
      </c>
      <c r="AQ19" s="107" t="s">
        <v>499</v>
      </c>
      <c r="AR19" s="107" t="s">
        <v>597</v>
      </c>
      <c r="AS19" s="107" t="s">
        <v>499</v>
      </c>
      <c r="AT19" s="107" t="s">
        <v>500</v>
      </c>
      <c r="AU19" s="107" t="s">
        <v>500</v>
      </c>
      <c r="AV19" s="107" t="s">
        <v>499</v>
      </c>
      <c r="AW19" s="107" t="s">
        <v>499</v>
      </c>
      <c r="AX19" s="107" t="s">
        <v>499</v>
      </c>
      <c r="AY19" s="107" t="s">
        <v>499</v>
      </c>
      <c r="AZ19" s="107" t="s">
        <v>499</v>
      </c>
      <c r="BA19" s="107" t="s">
        <v>499</v>
      </c>
      <c r="BB19" s="107" t="s">
        <v>500</v>
      </c>
      <c r="BC19" s="107" t="s">
        <v>500</v>
      </c>
      <c r="BD19" s="107" t="s">
        <v>500</v>
      </c>
      <c r="BE19" s="107" t="s">
        <v>499</v>
      </c>
      <c r="BF19" s="115" t="s">
        <v>554</v>
      </c>
      <c r="BG19" s="107" t="s">
        <v>499</v>
      </c>
      <c r="BH19" s="107" t="s">
        <v>500</v>
      </c>
      <c r="BI19" s="107" t="s">
        <v>499</v>
      </c>
      <c r="BJ19" s="107" t="s">
        <v>598</v>
      </c>
      <c r="BK19" s="107" t="s">
        <v>499</v>
      </c>
      <c r="BL19" s="107" t="s">
        <v>599</v>
      </c>
      <c r="BM19" s="107" t="s">
        <v>499</v>
      </c>
    </row>
    <row r="20" s="97" customFormat="1" ht="30.6" customHeight="1" spans="1:65">
      <c r="A20" s="107" t="s">
        <v>91</v>
      </c>
      <c r="B20" s="107" t="s">
        <v>494</v>
      </c>
      <c r="C20" s="107" t="s">
        <v>86</v>
      </c>
      <c r="D20" s="107" t="s">
        <v>600</v>
      </c>
      <c r="E20" s="107" t="s">
        <v>601</v>
      </c>
      <c r="F20" s="107" t="s">
        <v>602</v>
      </c>
      <c r="G20" s="107" t="s">
        <v>486</v>
      </c>
      <c r="H20" s="108">
        <v>1</v>
      </c>
      <c r="I20" s="107" t="s">
        <v>477</v>
      </c>
      <c r="J20" s="107" t="s">
        <v>603</v>
      </c>
      <c r="K20" s="107"/>
      <c r="L20" s="107"/>
      <c r="M20" s="107"/>
      <c r="N20" s="107"/>
      <c r="O20" s="107"/>
      <c r="P20" s="107"/>
      <c r="Q20" s="107"/>
      <c r="R20" s="107" t="s">
        <v>471</v>
      </c>
      <c r="S20" s="107" t="s">
        <v>471</v>
      </c>
      <c r="T20" s="107" t="s">
        <v>470</v>
      </c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12" t="s">
        <v>504</v>
      </c>
      <c r="AK20" s="107" t="s">
        <v>499</v>
      </c>
      <c r="AL20" s="107" t="s">
        <v>499</v>
      </c>
      <c r="AM20" s="107" t="s">
        <v>500</v>
      </c>
      <c r="AN20" s="107" t="s">
        <v>500</v>
      </c>
      <c r="AO20" s="112" t="s">
        <v>514</v>
      </c>
      <c r="AP20" s="107" t="s">
        <v>499</v>
      </c>
      <c r="AQ20" s="107" t="s">
        <v>499</v>
      </c>
      <c r="AR20" s="112" t="s">
        <v>604</v>
      </c>
      <c r="AS20" s="112" t="s">
        <v>604</v>
      </c>
      <c r="AT20" s="107" t="s">
        <v>500</v>
      </c>
      <c r="AU20" s="107" t="s">
        <v>500</v>
      </c>
      <c r="AV20" s="112" t="s">
        <v>514</v>
      </c>
      <c r="AW20" s="107" t="s">
        <v>499</v>
      </c>
      <c r="AX20" s="115" t="s">
        <v>560</v>
      </c>
      <c r="AY20" s="107" t="s">
        <v>499</v>
      </c>
      <c r="AZ20" s="112" t="s">
        <v>504</v>
      </c>
      <c r="BA20" s="116" t="s">
        <v>543</v>
      </c>
      <c r="BB20" s="107" t="s">
        <v>500</v>
      </c>
      <c r="BC20" s="107" t="s">
        <v>500</v>
      </c>
      <c r="BD20" s="107" t="s">
        <v>500</v>
      </c>
      <c r="BE20" s="107" t="s">
        <v>499</v>
      </c>
      <c r="BF20" s="107" t="s">
        <v>499</v>
      </c>
      <c r="BG20" s="107" t="s">
        <v>499</v>
      </c>
      <c r="BH20" s="107" t="s">
        <v>500</v>
      </c>
      <c r="BI20" s="107" t="s">
        <v>499</v>
      </c>
      <c r="BJ20" s="107" t="s">
        <v>499</v>
      </c>
      <c r="BK20" s="107" t="s">
        <v>499</v>
      </c>
      <c r="BL20" s="115" t="s">
        <v>560</v>
      </c>
      <c r="BM20" s="112" t="s">
        <v>514</v>
      </c>
    </row>
    <row r="21" s="97" customFormat="1" ht="30.6" customHeight="1" spans="1:65">
      <c r="A21" s="107" t="s">
        <v>87</v>
      </c>
      <c r="B21" s="107" t="s">
        <v>494</v>
      </c>
      <c r="C21" s="107" t="s">
        <v>86</v>
      </c>
      <c r="D21" s="107" t="s">
        <v>605</v>
      </c>
      <c r="E21" s="107" t="s">
        <v>606</v>
      </c>
      <c r="F21" s="107" t="s">
        <v>607</v>
      </c>
      <c r="G21" s="107" t="s">
        <v>487</v>
      </c>
      <c r="H21" s="107"/>
      <c r="I21" s="107" t="s">
        <v>477</v>
      </c>
      <c r="J21" s="107" t="s">
        <v>608</v>
      </c>
      <c r="K21" s="107" t="s">
        <v>471</v>
      </c>
      <c r="L21" s="107" t="s">
        <v>480</v>
      </c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7"/>
      <c r="Y21" s="107"/>
      <c r="Z21" s="107"/>
      <c r="AA21" s="107"/>
      <c r="AB21" s="107"/>
      <c r="AC21" s="107"/>
      <c r="AD21" s="107"/>
      <c r="AE21" s="107"/>
      <c r="AF21" s="107"/>
      <c r="AG21" s="107"/>
      <c r="AH21" s="107"/>
      <c r="AI21" s="107"/>
      <c r="AJ21" s="107" t="s">
        <v>499</v>
      </c>
      <c r="AK21" s="107" t="s">
        <v>499</v>
      </c>
      <c r="AL21" s="107" t="s">
        <v>499</v>
      </c>
      <c r="AM21" s="107" t="s">
        <v>500</v>
      </c>
      <c r="AN21" s="107" t="s">
        <v>500</v>
      </c>
      <c r="AO21" s="112" t="s">
        <v>503</v>
      </c>
      <c r="AP21" s="112" t="s">
        <v>609</v>
      </c>
      <c r="AQ21" s="112" t="s">
        <v>610</v>
      </c>
      <c r="AR21" s="113" t="s">
        <v>584</v>
      </c>
      <c r="AS21" s="107" t="s">
        <v>499</v>
      </c>
      <c r="AT21" s="107" t="s">
        <v>500</v>
      </c>
      <c r="AU21" s="107" t="s">
        <v>500</v>
      </c>
      <c r="AV21" s="107" t="s">
        <v>499</v>
      </c>
      <c r="AW21" s="107" t="s">
        <v>499</v>
      </c>
      <c r="AX21" s="107" t="s">
        <v>499</v>
      </c>
      <c r="AY21" s="107" t="s">
        <v>499</v>
      </c>
      <c r="AZ21" s="107" t="s">
        <v>499</v>
      </c>
      <c r="BA21" s="107" t="s">
        <v>499</v>
      </c>
      <c r="BB21" s="107" t="s">
        <v>500</v>
      </c>
      <c r="BC21" s="107" t="s">
        <v>500</v>
      </c>
      <c r="BD21" s="107" t="s">
        <v>500</v>
      </c>
      <c r="BE21" s="107" t="s">
        <v>499</v>
      </c>
      <c r="BF21" s="112" t="s">
        <v>504</v>
      </c>
      <c r="BG21" s="112" t="s">
        <v>504</v>
      </c>
      <c r="BH21" s="107" t="s">
        <v>500</v>
      </c>
      <c r="BI21" s="107" t="s">
        <v>499</v>
      </c>
      <c r="BJ21" s="107" t="s">
        <v>499</v>
      </c>
      <c r="BK21" s="107" t="s">
        <v>499</v>
      </c>
      <c r="BL21" s="107" t="s">
        <v>499</v>
      </c>
      <c r="BM21" s="107" t="s">
        <v>499</v>
      </c>
    </row>
  </sheetData>
  <mergeCells count="28">
    <mergeCell ref="A1:BM1"/>
    <mergeCell ref="A2:BM2"/>
    <mergeCell ref="W3:AE3"/>
    <mergeCell ref="AG3:AI3"/>
    <mergeCell ref="AJ3:BM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Q3:Q4"/>
    <mergeCell ref="R3:R4"/>
    <mergeCell ref="S3:S4"/>
    <mergeCell ref="T3:T4"/>
    <mergeCell ref="U3:U4"/>
    <mergeCell ref="V3:V4"/>
    <mergeCell ref="AF3:AF4"/>
  </mergeCells>
  <pageMargins left="0.75" right="0.75" top="1" bottom="1" header="0.5" footer="0.5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XFC22"/>
  <sheetViews>
    <sheetView workbookViewId="0">
      <pane xSplit="2" ySplit="1" topLeftCell="C2" activePane="bottomRight" state="frozen"/>
      <selection/>
      <selection pane="topRight"/>
      <selection pane="bottomLeft"/>
      <selection pane="bottomRight" activeCell="A11" sqref="$A11:$XFD11"/>
    </sheetView>
  </sheetViews>
  <sheetFormatPr defaultColWidth="8.72727272727273" defaultRowHeight="13"/>
  <cols>
    <col min="1" max="1" width="5.36363636363636" style="90" customWidth="1"/>
    <col min="2" max="2" width="9.18181818181818" style="90" customWidth="1"/>
    <col min="3" max="3" width="7.27272727272727" style="90" customWidth="1"/>
    <col min="4" max="4" width="5.52727272727273" style="90" customWidth="1"/>
    <col min="5" max="5" width="5.36363636363636" style="90" customWidth="1"/>
    <col min="6" max="6" width="24.0909090909091" style="90" customWidth="1"/>
    <col min="7" max="7" width="9.18181818181818" style="90" customWidth="1"/>
    <col min="8" max="8" width="13.4545454545455" style="90" customWidth="1"/>
    <col min="9" max="10" width="9.18181818181818" style="90" customWidth="1"/>
    <col min="11" max="11" width="13.4545454545455" style="90" customWidth="1"/>
    <col min="12" max="12" width="9.18181818181818" style="90" customWidth="1"/>
    <col min="13" max="13" width="13.4545454545455" style="91" customWidth="1"/>
    <col min="14" max="14" width="9.18181818181818" style="90" customWidth="1"/>
    <col min="15" max="15" width="13.4545454545455" style="90" customWidth="1"/>
    <col min="16" max="32" width="8.72727272727273" style="90"/>
    <col min="33" max="16353" width="22.3727272727273" style="90"/>
    <col min="16354" max="16384" width="8.72727272727273" style="90"/>
  </cols>
  <sheetData>
    <row r="1" spans="1:15">
      <c r="A1" s="92" t="s">
        <v>0</v>
      </c>
      <c r="B1" s="92" t="s">
        <v>611</v>
      </c>
      <c r="C1" s="92" t="s">
        <v>612</v>
      </c>
      <c r="D1" s="92" t="s">
        <v>613</v>
      </c>
      <c r="E1" s="92" t="s">
        <v>614</v>
      </c>
      <c r="F1" s="92" t="s">
        <v>615</v>
      </c>
      <c r="G1" s="92" t="s">
        <v>616</v>
      </c>
      <c r="H1" s="92" t="s">
        <v>617</v>
      </c>
      <c r="I1" s="92" t="s">
        <v>618</v>
      </c>
      <c r="J1" s="92" t="s">
        <v>619</v>
      </c>
      <c r="K1" s="92" t="s">
        <v>620</v>
      </c>
      <c r="L1" s="92" t="s">
        <v>621</v>
      </c>
      <c r="M1" s="92" t="s">
        <v>622</v>
      </c>
      <c r="N1" s="92" t="s">
        <v>623</v>
      </c>
      <c r="O1" s="92" t="s">
        <v>624</v>
      </c>
    </row>
    <row r="2" spans="1:15">
      <c r="A2" s="93">
        <v>1</v>
      </c>
      <c r="B2" s="94" t="s">
        <v>211</v>
      </c>
      <c r="C2" s="93" t="str">
        <f>VLOOKUP(B2,[7]运行考勤明细!$B$2:$C$11,2,0)</f>
        <v>324.00</v>
      </c>
      <c r="D2" s="93" t="s">
        <v>625</v>
      </c>
      <c r="E2" s="95" t="s">
        <v>626</v>
      </c>
      <c r="F2" s="93" t="s">
        <v>627</v>
      </c>
      <c r="G2" s="7">
        <v>167</v>
      </c>
      <c r="H2" s="8">
        <v>20.96</v>
      </c>
      <c r="I2" s="9">
        <f>H2*G2</f>
        <v>3500.32</v>
      </c>
      <c r="J2" s="4">
        <f>C2-G2</f>
        <v>157</v>
      </c>
      <c r="K2" s="8">
        <v>16.77</v>
      </c>
      <c r="L2" s="9">
        <f>K2*J2</f>
        <v>2632.89</v>
      </c>
      <c r="M2" s="9">
        <f>L2+I2</f>
        <v>6133.21</v>
      </c>
      <c r="N2" s="9"/>
      <c r="O2" s="9">
        <f>M2+N2</f>
        <v>6133.21</v>
      </c>
    </row>
    <row r="3" spans="1:15">
      <c r="A3" s="93">
        <v>2</v>
      </c>
      <c r="B3" s="94" t="s">
        <v>182</v>
      </c>
      <c r="C3" s="93" t="str">
        <f>VLOOKUP(B3,[7]运行考勤明细!$B$2:$C$11,2,0)</f>
        <v>176.00</v>
      </c>
      <c r="D3" s="93" t="s">
        <v>625</v>
      </c>
      <c r="E3" s="95" t="s">
        <v>626</v>
      </c>
      <c r="F3" s="93" t="s">
        <v>628</v>
      </c>
      <c r="G3" s="7">
        <v>167</v>
      </c>
      <c r="H3" s="8">
        <v>20.96</v>
      </c>
      <c r="I3" s="9">
        <f t="shared" ref="I3:I15" si="0">H3*G3</f>
        <v>3500.32</v>
      </c>
      <c r="J3" s="4">
        <f t="shared" ref="J3:J11" si="1">C3-G3</f>
        <v>9</v>
      </c>
      <c r="K3" s="8">
        <v>16.77</v>
      </c>
      <c r="L3" s="9">
        <f t="shared" ref="L3:L11" si="2">K3*J3</f>
        <v>150.93</v>
      </c>
      <c r="M3" s="9">
        <f t="shared" ref="M3:M11" si="3">L3+I3</f>
        <v>3651.25</v>
      </c>
      <c r="N3" s="9"/>
      <c r="O3" s="9">
        <f t="shared" ref="O3:O11" si="4">M3+N3</f>
        <v>3651.25</v>
      </c>
    </row>
    <row r="4" spans="1:15">
      <c r="A4" s="93">
        <v>3</v>
      </c>
      <c r="B4" s="94" t="s">
        <v>185</v>
      </c>
      <c r="C4" s="93" t="str">
        <f>VLOOKUP(B4,[7]运行考勤明细!$B$2:$C$11,2,0)</f>
        <v>319.00</v>
      </c>
      <c r="D4" s="93" t="s">
        <v>625</v>
      </c>
      <c r="E4" s="95" t="s">
        <v>626</v>
      </c>
      <c r="F4" s="93" t="s">
        <v>628</v>
      </c>
      <c r="G4" s="7">
        <v>167</v>
      </c>
      <c r="H4" s="8">
        <v>20.96</v>
      </c>
      <c r="I4" s="9">
        <f t="shared" si="0"/>
        <v>3500.32</v>
      </c>
      <c r="J4" s="4">
        <f t="shared" si="1"/>
        <v>152</v>
      </c>
      <c r="K4" s="8">
        <v>16.77</v>
      </c>
      <c r="L4" s="9">
        <f t="shared" si="2"/>
        <v>2549.04</v>
      </c>
      <c r="M4" s="9">
        <f t="shared" si="3"/>
        <v>6049.36</v>
      </c>
      <c r="N4" s="9"/>
      <c r="O4" s="9">
        <f t="shared" si="4"/>
        <v>6049.36</v>
      </c>
    </row>
    <row r="5" spans="1:15">
      <c r="A5" s="93">
        <v>4</v>
      </c>
      <c r="B5" s="94" t="s">
        <v>188</v>
      </c>
      <c r="C5" s="93" t="str">
        <f>VLOOKUP(B5,[7]运行考勤明细!$B$2:$C$11,2,0)</f>
        <v>319.00</v>
      </c>
      <c r="D5" s="93" t="s">
        <v>625</v>
      </c>
      <c r="E5" s="95" t="s">
        <v>626</v>
      </c>
      <c r="F5" s="93" t="s">
        <v>628</v>
      </c>
      <c r="G5" s="7">
        <v>167</v>
      </c>
      <c r="H5" s="8">
        <v>20.96</v>
      </c>
      <c r="I5" s="9">
        <f t="shared" si="0"/>
        <v>3500.32</v>
      </c>
      <c r="J5" s="4">
        <f t="shared" si="1"/>
        <v>152</v>
      </c>
      <c r="K5" s="8">
        <v>16.77</v>
      </c>
      <c r="L5" s="9">
        <f t="shared" si="2"/>
        <v>2549.04</v>
      </c>
      <c r="M5" s="9">
        <f t="shared" si="3"/>
        <v>6049.36</v>
      </c>
      <c r="N5" s="9"/>
      <c r="O5" s="9">
        <f t="shared" si="4"/>
        <v>6049.36</v>
      </c>
    </row>
    <row r="6" spans="1:15">
      <c r="A6" s="93">
        <v>5</v>
      </c>
      <c r="B6" s="94" t="s">
        <v>194</v>
      </c>
      <c r="C6" s="93" t="str">
        <f>VLOOKUP(B6,[7]运行考勤明细!$B$2:$C$11,2,0)</f>
        <v>341.00</v>
      </c>
      <c r="D6" s="93" t="s">
        <v>625</v>
      </c>
      <c r="E6" s="95" t="s">
        <v>626</v>
      </c>
      <c r="F6" s="93" t="s">
        <v>628</v>
      </c>
      <c r="G6" s="7">
        <v>167</v>
      </c>
      <c r="H6" s="8">
        <v>20.96</v>
      </c>
      <c r="I6" s="9">
        <f t="shared" si="0"/>
        <v>3500.32</v>
      </c>
      <c r="J6" s="4">
        <f t="shared" si="1"/>
        <v>174</v>
      </c>
      <c r="K6" s="8">
        <v>16.77</v>
      </c>
      <c r="L6" s="9">
        <f t="shared" si="2"/>
        <v>2917.98</v>
      </c>
      <c r="M6" s="9">
        <f t="shared" si="3"/>
        <v>6418.3</v>
      </c>
      <c r="N6" s="9"/>
      <c r="O6" s="9">
        <f t="shared" si="4"/>
        <v>6418.3</v>
      </c>
    </row>
    <row r="7" spans="1:15">
      <c r="A7" s="93">
        <v>6</v>
      </c>
      <c r="B7" s="94" t="s">
        <v>191</v>
      </c>
      <c r="C7" s="93" t="str">
        <f>VLOOKUP(B7,[7]运行考勤明细!$B$2:$C$11,2,0)</f>
        <v>330.00</v>
      </c>
      <c r="D7" s="93" t="s">
        <v>625</v>
      </c>
      <c r="E7" s="95" t="s">
        <v>626</v>
      </c>
      <c r="F7" s="93" t="s">
        <v>628</v>
      </c>
      <c r="G7" s="7">
        <v>167</v>
      </c>
      <c r="H7" s="8">
        <v>20.96</v>
      </c>
      <c r="I7" s="9">
        <f t="shared" si="0"/>
        <v>3500.32</v>
      </c>
      <c r="J7" s="4">
        <f t="shared" si="1"/>
        <v>163</v>
      </c>
      <c r="K7" s="8">
        <v>16.77</v>
      </c>
      <c r="L7" s="9">
        <f t="shared" si="2"/>
        <v>2733.51</v>
      </c>
      <c r="M7" s="9">
        <f t="shared" si="3"/>
        <v>6233.83</v>
      </c>
      <c r="N7" s="9"/>
      <c r="O7" s="9">
        <f t="shared" si="4"/>
        <v>6233.83</v>
      </c>
    </row>
    <row r="8" spans="1:15">
      <c r="A8" s="93">
        <v>7</v>
      </c>
      <c r="B8" s="94" t="s">
        <v>197</v>
      </c>
      <c r="C8" s="93" t="str">
        <f>VLOOKUP(B8,[7]运行考勤明细!$B$2:$C$11,2,0)</f>
        <v>330.00</v>
      </c>
      <c r="D8" s="93" t="s">
        <v>625</v>
      </c>
      <c r="E8" s="95" t="s">
        <v>626</v>
      </c>
      <c r="F8" s="93" t="s">
        <v>379</v>
      </c>
      <c r="G8" s="7">
        <v>167</v>
      </c>
      <c r="H8" s="8">
        <v>20.96</v>
      </c>
      <c r="I8" s="9">
        <f t="shared" si="0"/>
        <v>3500.32</v>
      </c>
      <c r="J8" s="4">
        <f t="shared" si="1"/>
        <v>163</v>
      </c>
      <c r="K8" s="8">
        <v>16.77</v>
      </c>
      <c r="L8" s="9">
        <f t="shared" si="2"/>
        <v>2733.51</v>
      </c>
      <c r="M8" s="9">
        <f t="shared" si="3"/>
        <v>6233.83</v>
      </c>
      <c r="N8" s="9"/>
      <c r="O8" s="9">
        <f t="shared" si="4"/>
        <v>6233.83</v>
      </c>
    </row>
    <row r="9" spans="1:15">
      <c r="A9" s="93">
        <v>8</v>
      </c>
      <c r="B9" s="94" t="s">
        <v>204</v>
      </c>
      <c r="C9" s="93" t="str">
        <f>VLOOKUP(B9,[7]运行考勤明细!$B$2:$C$11,2,0)</f>
        <v>330.00</v>
      </c>
      <c r="D9" s="93" t="s">
        <v>625</v>
      </c>
      <c r="E9" s="95" t="s">
        <v>626</v>
      </c>
      <c r="F9" s="93" t="s">
        <v>379</v>
      </c>
      <c r="G9" s="7">
        <v>167</v>
      </c>
      <c r="H9" s="8">
        <v>20.96</v>
      </c>
      <c r="I9" s="9">
        <f t="shared" si="0"/>
        <v>3500.32</v>
      </c>
      <c r="J9" s="4">
        <f t="shared" si="1"/>
        <v>163</v>
      </c>
      <c r="K9" s="8">
        <v>16.77</v>
      </c>
      <c r="L9" s="9">
        <f t="shared" si="2"/>
        <v>2733.51</v>
      </c>
      <c r="M9" s="9">
        <f t="shared" si="3"/>
        <v>6233.83</v>
      </c>
      <c r="N9" s="9"/>
      <c r="O9" s="9">
        <f t="shared" si="4"/>
        <v>6233.83</v>
      </c>
    </row>
    <row r="10" spans="1:15">
      <c r="A10" s="93">
        <v>9</v>
      </c>
      <c r="B10" s="94" t="s">
        <v>207</v>
      </c>
      <c r="C10" s="93" t="str">
        <f>VLOOKUP(B10,[7]运行考勤明细!$B$2:$C$11,2,0)</f>
        <v>360.00</v>
      </c>
      <c r="D10" s="93" t="s">
        <v>625</v>
      </c>
      <c r="E10" s="95" t="s">
        <v>626</v>
      </c>
      <c r="F10" s="93" t="s">
        <v>629</v>
      </c>
      <c r="G10" s="7">
        <v>167</v>
      </c>
      <c r="H10" s="8">
        <v>20.96</v>
      </c>
      <c r="I10" s="9">
        <f t="shared" si="0"/>
        <v>3500.32</v>
      </c>
      <c r="J10" s="4">
        <f t="shared" si="1"/>
        <v>193</v>
      </c>
      <c r="K10" s="8">
        <v>16.77</v>
      </c>
      <c r="L10" s="9">
        <f t="shared" si="2"/>
        <v>3236.61</v>
      </c>
      <c r="M10" s="9">
        <f t="shared" si="3"/>
        <v>6736.93</v>
      </c>
      <c r="N10" s="4"/>
      <c r="O10" s="96">
        <f t="shared" si="4"/>
        <v>6736.93</v>
      </c>
    </row>
    <row r="11" spans="1:15">
      <c r="A11" s="93">
        <v>10</v>
      </c>
      <c r="B11" s="94" t="s">
        <v>200</v>
      </c>
      <c r="C11" s="93" t="str">
        <f>VLOOKUP(B11,[7]运行考勤明细!$B$2:$C$11,2,0)</f>
        <v>269.00</v>
      </c>
      <c r="D11" s="93" t="s">
        <v>625</v>
      </c>
      <c r="E11" s="95" t="s">
        <v>626</v>
      </c>
      <c r="F11" s="93" t="s">
        <v>630</v>
      </c>
      <c r="G11" s="7">
        <v>167</v>
      </c>
      <c r="H11" s="8">
        <v>20.96</v>
      </c>
      <c r="I11" s="9">
        <f t="shared" si="0"/>
        <v>3500.32</v>
      </c>
      <c r="J11" s="4">
        <f t="shared" si="1"/>
        <v>102</v>
      </c>
      <c r="K11" s="8">
        <v>16.77</v>
      </c>
      <c r="L11" s="9">
        <f t="shared" si="2"/>
        <v>1710.54</v>
      </c>
      <c r="M11" s="9">
        <f t="shared" si="3"/>
        <v>5210.86</v>
      </c>
      <c r="N11" s="4"/>
      <c r="O11" s="9">
        <f t="shared" si="4"/>
        <v>5210.86</v>
      </c>
    </row>
    <row r="14" spans="1:6">
      <c r="A14" s="93">
        <v>11</v>
      </c>
      <c r="B14" s="93" t="s">
        <v>174</v>
      </c>
      <c r="C14" s="93" t="s">
        <v>631</v>
      </c>
      <c r="D14" s="93" t="s">
        <v>632</v>
      </c>
      <c r="E14" s="93"/>
      <c r="F14" s="93"/>
    </row>
    <row r="15" spans="1:6">
      <c r="A15" s="93">
        <v>12</v>
      </c>
      <c r="B15" s="93" t="s">
        <v>179</v>
      </c>
      <c r="C15" s="93" t="s">
        <v>633</v>
      </c>
      <c r="D15" s="93"/>
      <c r="E15" s="93"/>
      <c r="F15" s="93"/>
    </row>
    <row r="16" spans="1:6">
      <c r="A16" s="93">
        <v>4</v>
      </c>
      <c r="B16" s="93" t="s">
        <v>149</v>
      </c>
      <c r="C16" s="93" t="s">
        <v>634</v>
      </c>
      <c r="D16" s="93"/>
      <c r="E16" s="93"/>
      <c r="F16" s="93"/>
    </row>
    <row r="20" ht="14" spans="1:15">
      <c r="A20" s="93">
        <v>10</v>
      </c>
      <c r="B20"/>
      <c r="C20"/>
      <c r="D20"/>
      <c r="E20"/>
      <c r="F20"/>
      <c r="G20"/>
      <c r="H20"/>
      <c r="I20"/>
      <c r="J20"/>
      <c r="K20"/>
      <c r="L20"/>
      <c r="M20"/>
      <c r="N20"/>
      <c r="O20"/>
    </row>
    <row r="21" ht="14" spans="1:16383">
      <c r="A21" s="93">
        <v>10</v>
      </c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Q21" s="93">
        <v>10</v>
      </c>
      <c r="R21" s="94" t="s">
        <v>635</v>
      </c>
      <c r="S21" s="93">
        <v>372</v>
      </c>
      <c r="T21" s="93" t="s">
        <v>625</v>
      </c>
      <c r="U21" s="95" t="s">
        <v>626</v>
      </c>
      <c r="V21" s="93" t="s">
        <v>630</v>
      </c>
      <c r="W21" s="7">
        <v>167</v>
      </c>
      <c r="X21" s="8">
        <v>20.96</v>
      </c>
      <c r="Y21" s="9">
        <f>X21*W21</f>
        <v>3500.32</v>
      </c>
      <c r="Z21" s="4">
        <f>S21-W21</f>
        <v>205</v>
      </c>
      <c r="AA21" s="8">
        <v>16.77</v>
      </c>
      <c r="AB21" s="9">
        <f>AA21*Z21</f>
        <v>3437.85</v>
      </c>
      <c r="AC21" s="9">
        <f>AB21+Y21</f>
        <v>6938.17</v>
      </c>
      <c r="AD21" s="4"/>
      <c r="AE21" s="9">
        <f>AC21+AD21</f>
        <v>6938.17</v>
      </c>
      <c r="AG21" s="93">
        <v>10</v>
      </c>
      <c r="AH21" s="94" t="s">
        <v>635</v>
      </c>
      <c r="AI21" s="93">
        <v>372</v>
      </c>
      <c r="AJ21" s="93" t="s">
        <v>625</v>
      </c>
      <c r="AK21" s="95" t="s">
        <v>626</v>
      </c>
      <c r="AL21" s="93" t="s">
        <v>630</v>
      </c>
      <c r="AM21" s="7">
        <v>167</v>
      </c>
      <c r="AN21" s="8">
        <v>20.96</v>
      </c>
      <c r="AO21" s="9">
        <f>AN21*AM21</f>
        <v>3500.32</v>
      </c>
      <c r="AP21" s="4">
        <f>AI21-AM21</f>
        <v>205</v>
      </c>
      <c r="AQ21" s="8">
        <v>16.77</v>
      </c>
      <c r="AR21" s="9">
        <f>AQ21*AP21</f>
        <v>3437.85</v>
      </c>
      <c r="AS21" s="9">
        <f>AR21+AO21</f>
        <v>6938.17</v>
      </c>
      <c r="AT21" s="4"/>
      <c r="AU21" s="9">
        <f>AS21+AT21</f>
        <v>6938.17</v>
      </c>
      <c r="AW21" s="93">
        <v>10</v>
      </c>
      <c r="AX21" s="94" t="s">
        <v>635</v>
      </c>
      <c r="AY21" s="93">
        <v>372</v>
      </c>
      <c r="AZ21" s="93" t="s">
        <v>625</v>
      </c>
      <c r="BA21" s="95" t="s">
        <v>626</v>
      </c>
      <c r="BB21" s="93" t="s">
        <v>630</v>
      </c>
      <c r="BC21" s="7">
        <v>167</v>
      </c>
      <c r="BD21" s="8">
        <v>20.96</v>
      </c>
      <c r="BE21" s="9">
        <f>BD21*BC21</f>
        <v>3500.32</v>
      </c>
      <c r="BF21" s="4">
        <f>AY21-BC21</f>
        <v>205</v>
      </c>
      <c r="BG21" s="8">
        <v>16.77</v>
      </c>
      <c r="BH21" s="9">
        <f>BG21*BF21</f>
        <v>3437.85</v>
      </c>
      <c r="BI21" s="9">
        <f>BH21+BE21</f>
        <v>6938.17</v>
      </c>
      <c r="BJ21" s="4"/>
      <c r="BK21" s="9">
        <f>BI21+BJ21</f>
        <v>6938.17</v>
      </c>
      <c r="BM21" s="93">
        <v>10</v>
      </c>
      <c r="BN21" s="94" t="s">
        <v>635</v>
      </c>
      <c r="BO21" s="93">
        <v>372</v>
      </c>
      <c r="BP21" s="93" t="s">
        <v>625</v>
      </c>
      <c r="BQ21" s="95" t="s">
        <v>626</v>
      </c>
      <c r="BR21" s="93" t="s">
        <v>630</v>
      </c>
      <c r="BS21" s="7">
        <v>167</v>
      </c>
      <c r="BT21" s="8">
        <v>20.96</v>
      </c>
      <c r="BU21" s="9">
        <f>BT21*BS21</f>
        <v>3500.32</v>
      </c>
      <c r="BV21" s="4">
        <f>BO21-BS21</f>
        <v>205</v>
      </c>
      <c r="BW21" s="8">
        <v>16.77</v>
      </c>
      <c r="BX21" s="9">
        <f>BW21*BV21</f>
        <v>3437.85</v>
      </c>
      <c r="BY21" s="9">
        <f>BX21+BU21</f>
        <v>6938.17</v>
      </c>
      <c r="BZ21" s="4"/>
      <c r="CA21" s="9">
        <f>BY21+BZ21</f>
        <v>6938.17</v>
      </c>
      <c r="CC21" s="93">
        <v>10</v>
      </c>
      <c r="CD21" s="94" t="s">
        <v>635</v>
      </c>
      <c r="CE21" s="93">
        <v>372</v>
      </c>
      <c r="CF21" s="93" t="s">
        <v>625</v>
      </c>
      <c r="CG21" s="95" t="s">
        <v>626</v>
      </c>
      <c r="CH21" s="93" t="s">
        <v>630</v>
      </c>
      <c r="CI21" s="7">
        <v>167</v>
      </c>
      <c r="CJ21" s="8">
        <v>20.96</v>
      </c>
      <c r="CK21" s="9">
        <f>CJ21*CI21</f>
        <v>3500.32</v>
      </c>
      <c r="CL21" s="4">
        <f>CE21-CI21</f>
        <v>205</v>
      </c>
      <c r="CM21" s="8">
        <v>16.77</v>
      </c>
      <c r="CN21" s="9">
        <f>CM21*CL21</f>
        <v>3437.85</v>
      </c>
      <c r="CO21" s="9">
        <f>CN21+CK21</f>
        <v>6938.17</v>
      </c>
      <c r="CP21" s="4"/>
      <c r="CQ21" s="9">
        <f>CO21+CP21</f>
        <v>6938.17</v>
      </c>
      <c r="CS21" s="93">
        <v>10</v>
      </c>
      <c r="CT21" s="94" t="s">
        <v>635</v>
      </c>
      <c r="CU21" s="93">
        <v>372</v>
      </c>
      <c r="CV21" s="93" t="s">
        <v>625</v>
      </c>
      <c r="CW21" s="95" t="s">
        <v>626</v>
      </c>
      <c r="CX21" s="93" t="s">
        <v>630</v>
      </c>
      <c r="CY21" s="7">
        <v>167</v>
      </c>
      <c r="CZ21" s="8">
        <v>20.96</v>
      </c>
      <c r="DA21" s="9">
        <f>CZ21*CY21</f>
        <v>3500.32</v>
      </c>
      <c r="DB21" s="4">
        <f>CU21-CY21</f>
        <v>205</v>
      </c>
      <c r="DC21" s="8">
        <v>16.77</v>
      </c>
      <c r="DD21" s="9">
        <f>DC21*DB21</f>
        <v>3437.85</v>
      </c>
      <c r="DE21" s="9">
        <f>DD21+DA21</f>
        <v>6938.17</v>
      </c>
      <c r="DF21" s="4"/>
      <c r="DG21" s="9">
        <f>DE21+DF21</f>
        <v>6938.17</v>
      </c>
      <c r="DI21" s="93">
        <v>10</v>
      </c>
      <c r="DJ21" s="94" t="s">
        <v>635</v>
      </c>
      <c r="DK21" s="93">
        <v>372</v>
      </c>
      <c r="DL21" s="93" t="s">
        <v>625</v>
      </c>
      <c r="DM21" s="95" t="s">
        <v>626</v>
      </c>
      <c r="DN21" s="93" t="s">
        <v>630</v>
      </c>
      <c r="DO21" s="7">
        <v>167</v>
      </c>
      <c r="DP21" s="8">
        <v>20.96</v>
      </c>
      <c r="DQ21" s="9">
        <f>DP21*DO21</f>
        <v>3500.32</v>
      </c>
      <c r="DR21" s="4">
        <f>DK21-DO21</f>
        <v>205</v>
      </c>
      <c r="DS21" s="8">
        <v>16.77</v>
      </c>
      <c r="DT21" s="9">
        <f>DS21*DR21</f>
        <v>3437.85</v>
      </c>
      <c r="DU21" s="9">
        <f>DT21+DQ21</f>
        <v>6938.17</v>
      </c>
      <c r="DV21" s="4"/>
      <c r="DW21" s="9">
        <f>DU21+DV21</f>
        <v>6938.17</v>
      </c>
      <c r="DY21" s="93">
        <v>10</v>
      </c>
      <c r="DZ21" s="94" t="s">
        <v>635</v>
      </c>
      <c r="EA21" s="93">
        <v>372</v>
      </c>
      <c r="EB21" s="93" t="s">
        <v>625</v>
      </c>
      <c r="EC21" s="95" t="s">
        <v>626</v>
      </c>
      <c r="ED21" s="93" t="s">
        <v>630</v>
      </c>
      <c r="EE21" s="7">
        <v>167</v>
      </c>
      <c r="EF21" s="8">
        <v>20.96</v>
      </c>
      <c r="EG21" s="9">
        <f>EF21*EE21</f>
        <v>3500.32</v>
      </c>
      <c r="EH21" s="4">
        <f>EA21-EE21</f>
        <v>205</v>
      </c>
      <c r="EI21" s="8">
        <v>16.77</v>
      </c>
      <c r="EJ21" s="9">
        <f>EI21*EH21</f>
        <v>3437.85</v>
      </c>
      <c r="EK21" s="9">
        <f>EJ21+EG21</f>
        <v>6938.17</v>
      </c>
      <c r="EL21" s="4"/>
      <c r="EM21" s="9">
        <f>EK21+EL21</f>
        <v>6938.17</v>
      </c>
      <c r="EO21" s="93">
        <v>10</v>
      </c>
      <c r="EP21" s="94" t="s">
        <v>635</v>
      </c>
      <c r="EQ21" s="93">
        <v>372</v>
      </c>
      <c r="ER21" s="93" t="s">
        <v>625</v>
      </c>
      <c r="ES21" s="95" t="s">
        <v>626</v>
      </c>
      <c r="ET21" s="93" t="s">
        <v>630</v>
      </c>
      <c r="EU21" s="7">
        <v>167</v>
      </c>
      <c r="EV21" s="8">
        <v>20.96</v>
      </c>
      <c r="EW21" s="9">
        <f>EV21*EU21</f>
        <v>3500.32</v>
      </c>
      <c r="EX21" s="4">
        <f>EQ21-EU21</f>
        <v>205</v>
      </c>
      <c r="EY21" s="8">
        <v>16.77</v>
      </c>
      <c r="EZ21" s="9">
        <f>EY21*EX21</f>
        <v>3437.85</v>
      </c>
      <c r="FA21" s="9">
        <f>EZ21+EW21</f>
        <v>6938.17</v>
      </c>
      <c r="FB21" s="4"/>
      <c r="FC21" s="9">
        <f>FA21+FB21</f>
        <v>6938.17</v>
      </c>
      <c r="FE21" s="93">
        <v>10</v>
      </c>
      <c r="FF21" s="94" t="s">
        <v>635</v>
      </c>
      <c r="FG21" s="93">
        <v>372</v>
      </c>
      <c r="FH21" s="93" t="s">
        <v>625</v>
      </c>
      <c r="FI21" s="95" t="s">
        <v>626</v>
      </c>
      <c r="FJ21" s="93" t="s">
        <v>630</v>
      </c>
      <c r="FK21" s="7">
        <v>167</v>
      </c>
      <c r="FL21" s="8">
        <v>20.96</v>
      </c>
      <c r="FM21" s="9">
        <f>FL21*FK21</f>
        <v>3500.32</v>
      </c>
      <c r="FN21" s="4">
        <f>FG21-FK21</f>
        <v>205</v>
      </c>
      <c r="FO21" s="8">
        <v>16.77</v>
      </c>
      <c r="FP21" s="9">
        <f>FO21*FN21</f>
        <v>3437.85</v>
      </c>
      <c r="FQ21" s="9">
        <f>FP21+FM21</f>
        <v>6938.17</v>
      </c>
      <c r="FR21" s="4"/>
      <c r="FS21" s="9">
        <f>FQ21+FR21</f>
        <v>6938.17</v>
      </c>
      <c r="FU21" s="93">
        <v>10</v>
      </c>
      <c r="FV21" s="94" t="s">
        <v>635</v>
      </c>
      <c r="FW21" s="93">
        <v>372</v>
      </c>
      <c r="FX21" s="93" t="s">
        <v>625</v>
      </c>
      <c r="FY21" s="95" t="s">
        <v>626</v>
      </c>
      <c r="FZ21" s="93" t="s">
        <v>630</v>
      </c>
      <c r="GA21" s="7">
        <v>167</v>
      </c>
      <c r="GB21" s="8">
        <v>20.96</v>
      </c>
      <c r="GC21" s="9">
        <f>GB21*GA21</f>
        <v>3500.32</v>
      </c>
      <c r="GD21" s="4">
        <f>FW21-GA21</f>
        <v>205</v>
      </c>
      <c r="GE21" s="8">
        <v>16.77</v>
      </c>
      <c r="GF21" s="9">
        <f>GE21*GD21</f>
        <v>3437.85</v>
      </c>
      <c r="GG21" s="9">
        <f>GF21+GC21</f>
        <v>6938.17</v>
      </c>
      <c r="GH21" s="4"/>
      <c r="GI21" s="9">
        <f>GG21+GH21</f>
        <v>6938.17</v>
      </c>
      <c r="GK21" s="93">
        <v>10</v>
      </c>
      <c r="GL21" s="94" t="s">
        <v>635</v>
      </c>
      <c r="GM21" s="93">
        <v>372</v>
      </c>
      <c r="GN21" s="93" t="s">
        <v>625</v>
      </c>
      <c r="GO21" s="95" t="s">
        <v>626</v>
      </c>
      <c r="GP21" s="93" t="s">
        <v>630</v>
      </c>
      <c r="GQ21" s="7">
        <v>167</v>
      </c>
      <c r="GR21" s="8">
        <v>20.96</v>
      </c>
      <c r="GS21" s="9">
        <f>GR21*GQ21</f>
        <v>3500.32</v>
      </c>
      <c r="GT21" s="4">
        <f>GM21-GQ21</f>
        <v>205</v>
      </c>
      <c r="GU21" s="8">
        <v>16.77</v>
      </c>
      <c r="GV21" s="9">
        <f>GU21*GT21</f>
        <v>3437.85</v>
      </c>
      <c r="GW21" s="9">
        <f>GV21+GS21</f>
        <v>6938.17</v>
      </c>
      <c r="GX21" s="4"/>
      <c r="GY21" s="9">
        <f>GW21+GX21</f>
        <v>6938.17</v>
      </c>
      <c r="HA21" s="93">
        <v>10</v>
      </c>
      <c r="HB21" s="94" t="s">
        <v>635</v>
      </c>
      <c r="HC21" s="93">
        <v>372</v>
      </c>
      <c r="HD21" s="93" t="s">
        <v>625</v>
      </c>
      <c r="HE21" s="95" t="s">
        <v>626</v>
      </c>
      <c r="HF21" s="93" t="s">
        <v>630</v>
      </c>
      <c r="HG21" s="7">
        <v>167</v>
      </c>
      <c r="HH21" s="8">
        <v>20.96</v>
      </c>
      <c r="HI21" s="9">
        <f>HH21*HG21</f>
        <v>3500.32</v>
      </c>
      <c r="HJ21" s="4">
        <f>HC21-HG21</f>
        <v>205</v>
      </c>
      <c r="HK21" s="8">
        <v>16.77</v>
      </c>
      <c r="HL21" s="9">
        <f>HK21*HJ21</f>
        <v>3437.85</v>
      </c>
      <c r="HM21" s="9">
        <f>HL21+HI21</f>
        <v>6938.17</v>
      </c>
      <c r="HN21" s="4"/>
      <c r="HO21" s="9">
        <f>HM21+HN21</f>
        <v>6938.17</v>
      </c>
      <c r="HQ21" s="93">
        <v>10</v>
      </c>
      <c r="HR21" s="94" t="s">
        <v>635</v>
      </c>
      <c r="HS21" s="93">
        <v>372</v>
      </c>
      <c r="HT21" s="93" t="s">
        <v>625</v>
      </c>
      <c r="HU21" s="95" t="s">
        <v>626</v>
      </c>
      <c r="HV21" s="93" t="s">
        <v>630</v>
      </c>
      <c r="HW21" s="7">
        <v>167</v>
      </c>
      <c r="HX21" s="8">
        <v>20.96</v>
      </c>
      <c r="HY21" s="9">
        <f>HX21*HW21</f>
        <v>3500.32</v>
      </c>
      <c r="HZ21" s="4">
        <f>HS21-HW21</f>
        <v>205</v>
      </c>
      <c r="IA21" s="8">
        <v>16.77</v>
      </c>
      <c r="IB21" s="9">
        <f>IA21*HZ21</f>
        <v>3437.85</v>
      </c>
      <c r="IC21" s="9">
        <f>IB21+HY21</f>
        <v>6938.17</v>
      </c>
      <c r="ID21" s="4"/>
      <c r="IE21" s="9">
        <f>IC21+ID21</f>
        <v>6938.17</v>
      </c>
      <c r="IG21" s="93">
        <v>10</v>
      </c>
      <c r="IH21" s="94" t="s">
        <v>635</v>
      </c>
      <c r="II21" s="93">
        <v>372</v>
      </c>
      <c r="IJ21" s="93" t="s">
        <v>625</v>
      </c>
      <c r="IK21" s="95" t="s">
        <v>626</v>
      </c>
      <c r="IL21" s="93" t="s">
        <v>630</v>
      </c>
      <c r="IM21" s="7">
        <v>167</v>
      </c>
      <c r="IN21" s="8">
        <v>20.96</v>
      </c>
      <c r="IO21" s="9">
        <f>IN21*IM21</f>
        <v>3500.32</v>
      </c>
      <c r="IP21" s="4">
        <f>II21-IM21</f>
        <v>205</v>
      </c>
      <c r="IQ21" s="8">
        <v>16.77</v>
      </c>
      <c r="IR21" s="9">
        <f>IQ21*IP21</f>
        <v>3437.85</v>
      </c>
      <c r="IS21" s="9">
        <f>IR21+IO21</f>
        <v>6938.17</v>
      </c>
      <c r="IT21" s="4"/>
      <c r="IU21" s="9">
        <f>IS21+IT21</f>
        <v>6938.17</v>
      </c>
      <c r="IW21" s="93">
        <v>10</v>
      </c>
      <c r="IX21" s="94" t="s">
        <v>635</v>
      </c>
      <c r="IY21" s="93">
        <v>372</v>
      </c>
      <c r="IZ21" s="93" t="s">
        <v>625</v>
      </c>
      <c r="JA21" s="95" t="s">
        <v>626</v>
      </c>
      <c r="JB21" s="93" t="s">
        <v>630</v>
      </c>
      <c r="JC21" s="7">
        <v>167</v>
      </c>
      <c r="JD21" s="8">
        <v>20.96</v>
      </c>
      <c r="JE21" s="9">
        <f>JD21*JC21</f>
        <v>3500.32</v>
      </c>
      <c r="JF21" s="4">
        <f>IY21-JC21</f>
        <v>205</v>
      </c>
      <c r="JG21" s="8">
        <v>16.77</v>
      </c>
      <c r="JH21" s="9">
        <f>JG21*JF21</f>
        <v>3437.85</v>
      </c>
      <c r="JI21" s="9">
        <f>JH21+JE21</f>
        <v>6938.17</v>
      </c>
      <c r="JJ21" s="4"/>
      <c r="JK21" s="9">
        <f>JI21+JJ21</f>
        <v>6938.17</v>
      </c>
      <c r="JM21" s="93">
        <v>10</v>
      </c>
      <c r="JN21" s="94" t="s">
        <v>635</v>
      </c>
      <c r="JO21" s="93">
        <v>372</v>
      </c>
      <c r="JP21" s="93" t="s">
        <v>625</v>
      </c>
      <c r="JQ21" s="95" t="s">
        <v>626</v>
      </c>
      <c r="JR21" s="93" t="s">
        <v>630</v>
      </c>
      <c r="JS21" s="7">
        <v>167</v>
      </c>
      <c r="JT21" s="8">
        <v>20.96</v>
      </c>
      <c r="JU21" s="9">
        <f>JT21*JS21</f>
        <v>3500.32</v>
      </c>
      <c r="JV21" s="4">
        <f>JO21-JS21</f>
        <v>205</v>
      </c>
      <c r="JW21" s="8">
        <v>16.77</v>
      </c>
      <c r="JX21" s="9">
        <f>JW21*JV21</f>
        <v>3437.85</v>
      </c>
      <c r="JY21" s="9">
        <f>JX21+JU21</f>
        <v>6938.17</v>
      </c>
      <c r="JZ21" s="4"/>
      <c r="KA21" s="9">
        <f>JY21+JZ21</f>
        <v>6938.17</v>
      </c>
      <c r="KC21" s="93">
        <v>10</v>
      </c>
      <c r="KD21" s="94" t="s">
        <v>635</v>
      </c>
      <c r="KE21" s="93">
        <v>372</v>
      </c>
      <c r="KF21" s="93" t="s">
        <v>625</v>
      </c>
      <c r="KG21" s="95" t="s">
        <v>626</v>
      </c>
      <c r="KH21" s="93" t="s">
        <v>630</v>
      </c>
      <c r="KI21" s="7">
        <v>167</v>
      </c>
      <c r="KJ21" s="8">
        <v>20.96</v>
      </c>
      <c r="KK21" s="9">
        <f>KJ21*KI21</f>
        <v>3500.32</v>
      </c>
      <c r="KL21" s="4">
        <f>KE21-KI21</f>
        <v>205</v>
      </c>
      <c r="KM21" s="8">
        <v>16.77</v>
      </c>
      <c r="KN21" s="9">
        <f>KM21*KL21</f>
        <v>3437.85</v>
      </c>
      <c r="KO21" s="9">
        <f>KN21+KK21</f>
        <v>6938.17</v>
      </c>
      <c r="KP21" s="4"/>
      <c r="KQ21" s="9">
        <f>KO21+KP21</f>
        <v>6938.17</v>
      </c>
      <c r="KS21" s="93">
        <v>10</v>
      </c>
      <c r="KT21" s="94" t="s">
        <v>635</v>
      </c>
      <c r="KU21" s="93">
        <v>372</v>
      </c>
      <c r="KV21" s="93" t="s">
        <v>625</v>
      </c>
      <c r="KW21" s="95" t="s">
        <v>626</v>
      </c>
      <c r="KX21" s="93" t="s">
        <v>630</v>
      </c>
      <c r="KY21" s="7">
        <v>167</v>
      </c>
      <c r="KZ21" s="8">
        <v>20.96</v>
      </c>
      <c r="LA21" s="9">
        <f>KZ21*KY21</f>
        <v>3500.32</v>
      </c>
      <c r="LB21" s="4">
        <f>KU21-KY21</f>
        <v>205</v>
      </c>
      <c r="LC21" s="8">
        <v>16.77</v>
      </c>
      <c r="LD21" s="9">
        <f>LC21*LB21</f>
        <v>3437.85</v>
      </c>
      <c r="LE21" s="9">
        <f>LD21+LA21</f>
        <v>6938.17</v>
      </c>
      <c r="LF21" s="4"/>
      <c r="LG21" s="9">
        <f>LE21+LF21</f>
        <v>6938.17</v>
      </c>
      <c r="LI21" s="93">
        <v>10</v>
      </c>
      <c r="LJ21" s="94" t="s">
        <v>635</v>
      </c>
      <c r="LK21" s="93">
        <v>372</v>
      </c>
      <c r="LL21" s="93" t="s">
        <v>625</v>
      </c>
      <c r="LM21" s="95" t="s">
        <v>626</v>
      </c>
      <c r="LN21" s="93" t="s">
        <v>630</v>
      </c>
      <c r="LO21" s="7">
        <v>167</v>
      </c>
      <c r="LP21" s="8">
        <v>20.96</v>
      </c>
      <c r="LQ21" s="9">
        <f>LP21*LO21</f>
        <v>3500.32</v>
      </c>
      <c r="LR21" s="4">
        <f>LK21-LO21</f>
        <v>205</v>
      </c>
      <c r="LS21" s="8">
        <v>16.77</v>
      </c>
      <c r="LT21" s="9">
        <f>LS21*LR21</f>
        <v>3437.85</v>
      </c>
      <c r="LU21" s="9">
        <f>LT21+LQ21</f>
        <v>6938.17</v>
      </c>
      <c r="LV21" s="4"/>
      <c r="LW21" s="9">
        <f>LU21+LV21</f>
        <v>6938.17</v>
      </c>
      <c r="LY21" s="93">
        <v>10</v>
      </c>
      <c r="LZ21" s="94" t="s">
        <v>635</v>
      </c>
      <c r="MA21" s="93">
        <v>372</v>
      </c>
      <c r="MB21" s="93" t="s">
        <v>625</v>
      </c>
      <c r="MC21" s="95" t="s">
        <v>626</v>
      </c>
      <c r="MD21" s="93" t="s">
        <v>630</v>
      </c>
      <c r="ME21" s="7">
        <v>167</v>
      </c>
      <c r="MF21" s="8">
        <v>20.96</v>
      </c>
      <c r="MG21" s="9">
        <f>MF21*ME21</f>
        <v>3500.32</v>
      </c>
      <c r="MH21" s="4">
        <f>MA21-ME21</f>
        <v>205</v>
      </c>
      <c r="MI21" s="8">
        <v>16.77</v>
      </c>
      <c r="MJ21" s="9">
        <f>MI21*MH21</f>
        <v>3437.85</v>
      </c>
      <c r="MK21" s="9">
        <f>MJ21+MG21</f>
        <v>6938.17</v>
      </c>
      <c r="ML21" s="4"/>
      <c r="MM21" s="9">
        <f>MK21+ML21</f>
        <v>6938.17</v>
      </c>
      <c r="MO21" s="93">
        <v>10</v>
      </c>
      <c r="MP21" s="94" t="s">
        <v>635</v>
      </c>
      <c r="MQ21" s="93">
        <v>372</v>
      </c>
      <c r="MR21" s="93" t="s">
        <v>625</v>
      </c>
      <c r="MS21" s="95" t="s">
        <v>626</v>
      </c>
      <c r="MT21" s="93" t="s">
        <v>630</v>
      </c>
      <c r="MU21" s="7">
        <v>167</v>
      </c>
      <c r="MV21" s="8">
        <v>20.96</v>
      </c>
      <c r="MW21" s="9">
        <f>MV21*MU21</f>
        <v>3500.32</v>
      </c>
      <c r="MX21" s="4">
        <f>MQ21-MU21</f>
        <v>205</v>
      </c>
      <c r="MY21" s="8">
        <v>16.77</v>
      </c>
      <c r="MZ21" s="9">
        <f>MY21*MX21</f>
        <v>3437.85</v>
      </c>
      <c r="NA21" s="9">
        <f>MZ21+MW21</f>
        <v>6938.17</v>
      </c>
      <c r="NB21" s="4"/>
      <c r="NC21" s="9">
        <f>NA21+NB21</f>
        <v>6938.17</v>
      </c>
      <c r="NE21" s="93">
        <v>10</v>
      </c>
      <c r="NF21" s="94" t="s">
        <v>635</v>
      </c>
      <c r="NG21" s="93">
        <v>372</v>
      </c>
      <c r="NH21" s="93" t="s">
        <v>625</v>
      </c>
      <c r="NI21" s="95" t="s">
        <v>626</v>
      </c>
      <c r="NJ21" s="93" t="s">
        <v>630</v>
      </c>
      <c r="NK21" s="7">
        <v>167</v>
      </c>
      <c r="NL21" s="8">
        <v>20.96</v>
      </c>
      <c r="NM21" s="9">
        <f>NL21*NK21</f>
        <v>3500.32</v>
      </c>
      <c r="NN21" s="4">
        <f>NG21-NK21</f>
        <v>205</v>
      </c>
      <c r="NO21" s="8">
        <v>16.77</v>
      </c>
      <c r="NP21" s="9">
        <f>NO21*NN21</f>
        <v>3437.85</v>
      </c>
      <c r="NQ21" s="9">
        <f>NP21+NM21</f>
        <v>6938.17</v>
      </c>
      <c r="NR21" s="4"/>
      <c r="NS21" s="9">
        <f>NQ21+NR21</f>
        <v>6938.17</v>
      </c>
      <c r="NU21" s="93">
        <v>10</v>
      </c>
      <c r="NV21" s="94" t="s">
        <v>635</v>
      </c>
      <c r="NW21" s="93">
        <v>372</v>
      </c>
      <c r="NX21" s="93" t="s">
        <v>625</v>
      </c>
      <c r="NY21" s="95" t="s">
        <v>626</v>
      </c>
      <c r="NZ21" s="93" t="s">
        <v>630</v>
      </c>
      <c r="OA21" s="7">
        <v>167</v>
      </c>
      <c r="OB21" s="8">
        <v>20.96</v>
      </c>
      <c r="OC21" s="9">
        <f>OB21*OA21</f>
        <v>3500.32</v>
      </c>
      <c r="OD21" s="4">
        <f>NW21-OA21</f>
        <v>205</v>
      </c>
      <c r="OE21" s="8">
        <v>16.77</v>
      </c>
      <c r="OF21" s="9">
        <f>OE21*OD21</f>
        <v>3437.85</v>
      </c>
      <c r="OG21" s="9">
        <f>OF21+OC21</f>
        <v>6938.17</v>
      </c>
      <c r="OH21" s="4"/>
      <c r="OI21" s="9">
        <f>OG21+OH21</f>
        <v>6938.17</v>
      </c>
      <c r="OK21" s="93">
        <v>10</v>
      </c>
      <c r="OL21" s="94" t="s">
        <v>635</v>
      </c>
      <c r="OM21" s="93">
        <v>372</v>
      </c>
      <c r="ON21" s="93" t="s">
        <v>625</v>
      </c>
      <c r="OO21" s="95" t="s">
        <v>626</v>
      </c>
      <c r="OP21" s="93" t="s">
        <v>630</v>
      </c>
      <c r="OQ21" s="7">
        <v>167</v>
      </c>
      <c r="OR21" s="8">
        <v>20.96</v>
      </c>
      <c r="OS21" s="9">
        <f>OR21*OQ21</f>
        <v>3500.32</v>
      </c>
      <c r="OT21" s="4">
        <f>OM21-OQ21</f>
        <v>205</v>
      </c>
      <c r="OU21" s="8">
        <v>16.77</v>
      </c>
      <c r="OV21" s="9">
        <f>OU21*OT21</f>
        <v>3437.85</v>
      </c>
      <c r="OW21" s="9">
        <f>OV21+OS21</f>
        <v>6938.17</v>
      </c>
      <c r="OX21" s="4"/>
      <c r="OY21" s="9">
        <f>OW21+OX21</f>
        <v>6938.17</v>
      </c>
      <c r="PA21" s="93">
        <v>10</v>
      </c>
      <c r="PB21" s="94" t="s">
        <v>635</v>
      </c>
      <c r="PC21" s="93">
        <v>372</v>
      </c>
      <c r="PD21" s="93" t="s">
        <v>625</v>
      </c>
      <c r="PE21" s="95" t="s">
        <v>626</v>
      </c>
      <c r="PF21" s="93" t="s">
        <v>630</v>
      </c>
      <c r="PG21" s="7">
        <v>167</v>
      </c>
      <c r="PH21" s="8">
        <v>20.96</v>
      </c>
      <c r="PI21" s="9">
        <f>PH21*PG21</f>
        <v>3500.32</v>
      </c>
      <c r="PJ21" s="4">
        <f>PC21-PG21</f>
        <v>205</v>
      </c>
      <c r="PK21" s="8">
        <v>16.77</v>
      </c>
      <c r="PL21" s="9">
        <f>PK21*PJ21</f>
        <v>3437.85</v>
      </c>
      <c r="PM21" s="9">
        <f>PL21+PI21</f>
        <v>6938.17</v>
      </c>
      <c r="PN21" s="4"/>
      <c r="PO21" s="9">
        <f>PM21+PN21</f>
        <v>6938.17</v>
      </c>
      <c r="PQ21" s="93">
        <v>10</v>
      </c>
      <c r="PR21" s="94" t="s">
        <v>635</v>
      </c>
      <c r="PS21" s="93">
        <v>372</v>
      </c>
      <c r="PT21" s="93" t="s">
        <v>625</v>
      </c>
      <c r="PU21" s="95" t="s">
        <v>626</v>
      </c>
      <c r="PV21" s="93" t="s">
        <v>630</v>
      </c>
      <c r="PW21" s="7">
        <v>167</v>
      </c>
      <c r="PX21" s="8">
        <v>20.96</v>
      </c>
      <c r="PY21" s="9">
        <f>PX21*PW21</f>
        <v>3500.32</v>
      </c>
      <c r="PZ21" s="4">
        <f>PS21-PW21</f>
        <v>205</v>
      </c>
      <c r="QA21" s="8">
        <v>16.77</v>
      </c>
      <c r="QB21" s="9">
        <f>QA21*PZ21</f>
        <v>3437.85</v>
      </c>
      <c r="QC21" s="9">
        <f>QB21+PY21</f>
        <v>6938.17</v>
      </c>
      <c r="QD21" s="4"/>
      <c r="QE21" s="9">
        <f>QC21+QD21</f>
        <v>6938.17</v>
      </c>
      <c r="QG21" s="93">
        <v>10</v>
      </c>
      <c r="QH21" s="94" t="s">
        <v>635</v>
      </c>
      <c r="QI21" s="93">
        <v>372</v>
      </c>
      <c r="QJ21" s="93" t="s">
        <v>625</v>
      </c>
      <c r="QK21" s="95" t="s">
        <v>626</v>
      </c>
      <c r="QL21" s="93" t="s">
        <v>630</v>
      </c>
      <c r="QM21" s="7">
        <v>167</v>
      </c>
      <c r="QN21" s="8">
        <v>20.96</v>
      </c>
      <c r="QO21" s="9">
        <f>QN21*QM21</f>
        <v>3500.32</v>
      </c>
      <c r="QP21" s="4">
        <f>QI21-QM21</f>
        <v>205</v>
      </c>
      <c r="QQ21" s="8">
        <v>16.77</v>
      </c>
      <c r="QR21" s="9">
        <f>QQ21*QP21</f>
        <v>3437.85</v>
      </c>
      <c r="QS21" s="9">
        <f>QR21+QO21</f>
        <v>6938.17</v>
      </c>
      <c r="QT21" s="4"/>
      <c r="QU21" s="9">
        <f>QS21+QT21</f>
        <v>6938.17</v>
      </c>
      <c r="QW21" s="93">
        <v>10</v>
      </c>
      <c r="QX21" s="94" t="s">
        <v>635</v>
      </c>
      <c r="QY21" s="93">
        <v>372</v>
      </c>
      <c r="QZ21" s="93" t="s">
        <v>625</v>
      </c>
      <c r="RA21" s="95" t="s">
        <v>626</v>
      </c>
      <c r="RB21" s="93" t="s">
        <v>630</v>
      </c>
      <c r="RC21" s="7">
        <v>167</v>
      </c>
      <c r="RD21" s="8">
        <v>20.96</v>
      </c>
      <c r="RE21" s="9">
        <f>RD21*RC21</f>
        <v>3500.32</v>
      </c>
      <c r="RF21" s="4">
        <f>QY21-RC21</f>
        <v>205</v>
      </c>
      <c r="RG21" s="8">
        <v>16.77</v>
      </c>
      <c r="RH21" s="9">
        <f>RG21*RF21</f>
        <v>3437.85</v>
      </c>
      <c r="RI21" s="9">
        <f>RH21+RE21</f>
        <v>6938.17</v>
      </c>
      <c r="RJ21" s="4"/>
      <c r="RK21" s="9">
        <f>RI21+RJ21</f>
        <v>6938.17</v>
      </c>
      <c r="RM21" s="93">
        <v>10</v>
      </c>
      <c r="RN21" s="94" t="s">
        <v>635</v>
      </c>
      <c r="RO21" s="93">
        <v>372</v>
      </c>
      <c r="RP21" s="93" t="s">
        <v>625</v>
      </c>
      <c r="RQ21" s="95" t="s">
        <v>626</v>
      </c>
      <c r="RR21" s="93" t="s">
        <v>630</v>
      </c>
      <c r="RS21" s="7">
        <v>167</v>
      </c>
      <c r="RT21" s="8">
        <v>20.96</v>
      </c>
      <c r="RU21" s="9">
        <f>RT21*RS21</f>
        <v>3500.32</v>
      </c>
      <c r="RV21" s="4">
        <f>RO21-RS21</f>
        <v>205</v>
      </c>
      <c r="RW21" s="8">
        <v>16.77</v>
      </c>
      <c r="RX21" s="9">
        <f>RW21*RV21</f>
        <v>3437.85</v>
      </c>
      <c r="RY21" s="9">
        <f>RX21+RU21</f>
        <v>6938.17</v>
      </c>
      <c r="RZ21" s="4"/>
      <c r="SA21" s="9">
        <f>RY21+RZ21</f>
        <v>6938.17</v>
      </c>
      <c r="SC21" s="93">
        <v>10</v>
      </c>
      <c r="SD21" s="94" t="s">
        <v>635</v>
      </c>
      <c r="SE21" s="93">
        <v>372</v>
      </c>
      <c r="SF21" s="93" t="s">
        <v>625</v>
      </c>
      <c r="SG21" s="95" t="s">
        <v>626</v>
      </c>
      <c r="SH21" s="93" t="s">
        <v>630</v>
      </c>
      <c r="SI21" s="7">
        <v>167</v>
      </c>
      <c r="SJ21" s="8">
        <v>20.96</v>
      </c>
      <c r="SK21" s="9">
        <f>SJ21*SI21</f>
        <v>3500.32</v>
      </c>
      <c r="SL21" s="4">
        <f>SE21-SI21</f>
        <v>205</v>
      </c>
      <c r="SM21" s="8">
        <v>16.77</v>
      </c>
      <c r="SN21" s="9">
        <f>SM21*SL21</f>
        <v>3437.85</v>
      </c>
      <c r="SO21" s="9">
        <f>SN21+SK21</f>
        <v>6938.17</v>
      </c>
      <c r="SP21" s="4"/>
      <c r="SQ21" s="9">
        <f>SO21+SP21</f>
        <v>6938.17</v>
      </c>
      <c r="SS21" s="93">
        <v>10</v>
      </c>
      <c r="ST21" s="94" t="s">
        <v>635</v>
      </c>
      <c r="SU21" s="93">
        <v>372</v>
      </c>
      <c r="SV21" s="93" t="s">
        <v>625</v>
      </c>
      <c r="SW21" s="95" t="s">
        <v>626</v>
      </c>
      <c r="SX21" s="93" t="s">
        <v>630</v>
      </c>
      <c r="SY21" s="7">
        <v>167</v>
      </c>
      <c r="SZ21" s="8">
        <v>20.96</v>
      </c>
      <c r="TA21" s="9">
        <f>SZ21*SY21</f>
        <v>3500.32</v>
      </c>
      <c r="TB21" s="4">
        <f>SU21-SY21</f>
        <v>205</v>
      </c>
      <c r="TC21" s="8">
        <v>16.77</v>
      </c>
      <c r="TD21" s="9">
        <f>TC21*TB21</f>
        <v>3437.85</v>
      </c>
      <c r="TE21" s="9">
        <f>TD21+TA21</f>
        <v>6938.17</v>
      </c>
      <c r="TF21" s="4"/>
      <c r="TG21" s="9">
        <f>TE21+TF21</f>
        <v>6938.17</v>
      </c>
      <c r="TI21" s="93">
        <v>10</v>
      </c>
      <c r="TJ21" s="94" t="s">
        <v>635</v>
      </c>
      <c r="TK21" s="93">
        <v>372</v>
      </c>
      <c r="TL21" s="93" t="s">
        <v>625</v>
      </c>
      <c r="TM21" s="95" t="s">
        <v>626</v>
      </c>
      <c r="TN21" s="93" t="s">
        <v>630</v>
      </c>
      <c r="TO21" s="7">
        <v>167</v>
      </c>
      <c r="TP21" s="8">
        <v>20.96</v>
      </c>
      <c r="TQ21" s="9">
        <f>TP21*TO21</f>
        <v>3500.32</v>
      </c>
      <c r="TR21" s="4">
        <f>TK21-TO21</f>
        <v>205</v>
      </c>
      <c r="TS21" s="8">
        <v>16.77</v>
      </c>
      <c r="TT21" s="9">
        <f>TS21*TR21</f>
        <v>3437.85</v>
      </c>
      <c r="TU21" s="9">
        <f>TT21+TQ21</f>
        <v>6938.17</v>
      </c>
      <c r="TV21" s="4"/>
      <c r="TW21" s="9">
        <f>TU21+TV21</f>
        <v>6938.17</v>
      </c>
      <c r="TY21" s="93">
        <v>10</v>
      </c>
      <c r="TZ21" s="94" t="s">
        <v>635</v>
      </c>
      <c r="UA21" s="93">
        <v>372</v>
      </c>
      <c r="UB21" s="93" t="s">
        <v>625</v>
      </c>
      <c r="UC21" s="95" t="s">
        <v>626</v>
      </c>
      <c r="UD21" s="93" t="s">
        <v>630</v>
      </c>
      <c r="UE21" s="7">
        <v>167</v>
      </c>
      <c r="UF21" s="8">
        <v>20.96</v>
      </c>
      <c r="UG21" s="9">
        <f>UF21*UE21</f>
        <v>3500.32</v>
      </c>
      <c r="UH21" s="4">
        <f>UA21-UE21</f>
        <v>205</v>
      </c>
      <c r="UI21" s="8">
        <v>16.77</v>
      </c>
      <c r="UJ21" s="9">
        <f>UI21*UH21</f>
        <v>3437.85</v>
      </c>
      <c r="UK21" s="9">
        <f>UJ21+UG21</f>
        <v>6938.17</v>
      </c>
      <c r="UL21" s="4"/>
      <c r="UM21" s="9">
        <f>UK21+UL21</f>
        <v>6938.17</v>
      </c>
      <c r="UO21" s="93">
        <v>10</v>
      </c>
      <c r="UP21" s="94" t="s">
        <v>635</v>
      </c>
      <c r="UQ21" s="93">
        <v>372</v>
      </c>
      <c r="UR21" s="93" t="s">
        <v>625</v>
      </c>
      <c r="US21" s="95" t="s">
        <v>626</v>
      </c>
      <c r="UT21" s="93" t="s">
        <v>630</v>
      </c>
      <c r="UU21" s="7">
        <v>167</v>
      </c>
      <c r="UV21" s="8">
        <v>20.96</v>
      </c>
      <c r="UW21" s="9">
        <f>UV21*UU21</f>
        <v>3500.32</v>
      </c>
      <c r="UX21" s="4">
        <f>UQ21-UU21</f>
        <v>205</v>
      </c>
      <c r="UY21" s="8">
        <v>16.77</v>
      </c>
      <c r="UZ21" s="9">
        <f>UY21*UX21</f>
        <v>3437.85</v>
      </c>
      <c r="VA21" s="9">
        <f>UZ21+UW21</f>
        <v>6938.17</v>
      </c>
      <c r="VB21" s="4"/>
      <c r="VC21" s="9">
        <f>VA21+VB21</f>
        <v>6938.17</v>
      </c>
      <c r="VE21" s="93">
        <v>10</v>
      </c>
      <c r="VF21" s="94" t="s">
        <v>635</v>
      </c>
      <c r="VG21" s="93">
        <v>372</v>
      </c>
      <c r="VH21" s="93" t="s">
        <v>625</v>
      </c>
      <c r="VI21" s="95" t="s">
        <v>626</v>
      </c>
      <c r="VJ21" s="93" t="s">
        <v>630</v>
      </c>
      <c r="VK21" s="7">
        <v>167</v>
      </c>
      <c r="VL21" s="8">
        <v>20.96</v>
      </c>
      <c r="VM21" s="9">
        <f>VL21*VK21</f>
        <v>3500.32</v>
      </c>
      <c r="VN21" s="4">
        <f>VG21-VK21</f>
        <v>205</v>
      </c>
      <c r="VO21" s="8">
        <v>16.77</v>
      </c>
      <c r="VP21" s="9">
        <f>VO21*VN21</f>
        <v>3437.85</v>
      </c>
      <c r="VQ21" s="9">
        <f>VP21+VM21</f>
        <v>6938.17</v>
      </c>
      <c r="VR21" s="4"/>
      <c r="VS21" s="9">
        <f>VQ21+VR21</f>
        <v>6938.17</v>
      </c>
      <c r="VU21" s="93">
        <v>10</v>
      </c>
      <c r="VV21" s="94" t="s">
        <v>635</v>
      </c>
      <c r="VW21" s="93">
        <v>372</v>
      </c>
      <c r="VX21" s="93" t="s">
        <v>625</v>
      </c>
      <c r="VY21" s="95" t="s">
        <v>626</v>
      </c>
      <c r="VZ21" s="93" t="s">
        <v>630</v>
      </c>
      <c r="WA21" s="7">
        <v>167</v>
      </c>
      <c r="WB21" s="8">
        <v>20.96</v>
      </c>
      <c r="WC21" s="9">
        <f>WB21*WA21</f>
        <v>3500.32</v>
      </c>
      <c r="WD21" s="4">
        <f>VW21-WA21</f>
        <v>205</v>
      </c>
      <c r="WE21" s="8">
        <v>16.77</v>
      </c>
      <c r="WF21" s="9">
        <f>WE21*WD21</f>
        <v>3437.85</v>
      </c>
      <c r="WG21" s="9">
        <f>WF21+WC21</f>
        <v>6938.17</v>
      </c>
      <c r="WH21" s="4"/>
      <c r="WI21" s="9">
        <f>WG21+WH21</f>
        <v>6938.17</v>
      </c>
      <c r="WK21" s="93">
        <v>10</v>
      </c>
      <c r="WL21" s="94" t="s">
        <v>635</v>
      </c>
      <c r="WM21" s="93">
        <v>372</v>
      </c>
      <c r="WN21" s="93" t="s">
        <v>625</v>
      </c>
      <c r="WO21" s="95" t="s">
        <v>626</v>
      </c>
      <c r="WP21" s="93" t="s">
        <v>630</v>
      </c>
      <c r="WQ21" s="7">
        <v>167</v>
      </c>
      <c r="WR21" s="8">
        <v>20.96</v>
      </c>
      <c r="WS21" s="9">
        <f>WR21*WQ21</f>
        <v>3500.32</v>
      </c>
      <c r="WT21" s="4">
        <f>WM21-WQ21</f>
        <v>205</v>
      </c>
      <c r="WU21" s="8">
        <v>16.77</v>
      </c>
      <c r="WV21" s="9">
        <f>WU21*WT21</f>
        <v>3437.85</v>
      </c>
      <c r="WW21" s="9">
        <f>WV21+WS21</f>
        <v>6938.17</v>
      </c>
      <c r="WX21" s="4"/>
      <c r="WY21" s="9">
        <f>WW21+WX21</f>
        <v>6938.17</v>
      </c>
      <c r="XA21" s="93">
        <v>10</v>
      </c>
      <c r="XB21" s="94" t="s">
        <v>635</v>
      </c>
      <c r="XC21" s="93">
        <v>372</v>
      </c>
      <c r="XD21" s="93" t="s">
        <v>625</v>
      </c>
      <c r="XE21" s="95" t="s">
        <v>626</v>
      </c>
      <c r="XF21" s="93" t="s">
        <v>630</v>
      </c>
      <c r="XG21" s="7">
        <v>167</v>
      </c>
      <c r="XH21" s="8">
        <v>20.96</v>
      </c>
      <c r="XI21" s="9">
        <f>XH21*XG21</f>
        <v>3500.32</v>
      </c>
      <c r="XJ21" s="4">
        <f>XC21-XG21</f>
        <v>205</v>
      </c>
      <c r="XK21" s="8">
        <v>16.77</v>
      </c>
      <c r="XL21" s="9">
        <f>XK21*XJ21</f>
        <v>3437.85</v>
      </c>
      <c r="XM21" s="9">
        <f>XL21+XI21</f>
        <v>6938.17</v>
      </c>
      <c r="XN21" s="4"/>
      <c r="XO21" s="9">
        <f>XM21+XN21</f>
        <v>6938.17</v>
      </c>
      <c r="XQ21" s="93">
        <v>10</v>
      </c>
      <c r="XR21" s="94" t="s">
        <v>635</v>
      </c>
      <c r="XS21" s="93">
        <v>372</v>
      </c>
      <c r="XT21" s="93" t="s">
        <v>625</v>
      </c>
      <c r="XU21" s="95" t="s">
        <v>626</v>
      </c>
      <c r="XV21" s="93" t="s">
        <v>630</v>
      </c>
      <c r="XW21" s="7">
        <v>167</v>
      </c>
      <c r="XX21" s="8">
        <v>20.96</v>
      </c>
      <c r="XY21" s="9">
        <f>XX21*XW21</f>
        <v>3500.32</v>
      </c>
      <c r="XZ21" s="4">
        <f>XS21-XW21</f>
        <v>205</v>
      </c>
      <c r="YA21" s="8">
        <v>16.77</v>
      </c>
      <c r="YB21" s="9">
        <f>YA21*XZ21</f>
        <v>3437.85</v>
      </c>
      <c r="YC21" s="9">
        <f>YB21+XY21</f>
        <v>6938.17</v>
      </c>
      <c r="YD21" s="4"/>
      <c r="YE21" s="9">
        <f>YC21+YD21</f>
        <v>6938.17</v>
      </c>
      <c r="YG21" s="93">
        <v>10</v>
      </c>
      <c r="YH21" s="94" t="s">
        <v>635</v>
      </c>
      <c r="YI21" s="93">
        <v>372</v>
      </c>
      <c r="YJ21" s="93" t="s">
        <v>625</v>
      </c>
      <c r="YK21" s="95" t="s">
        <v>626</v>
      </c>
      <c r="YL21" s="93" t="s">
        <v>630</v>
      </c>
      <c r="YM21" s="7">
        <v>167</v>
      </c>
      <c r="YN21" s="8">
        <v>20.96</v>
      </c>
      <c r="YO21" s="9">
        <f>YN21*YM21</f>
        <v>3500.32</v>
      </c>
      <c r="YP21" s="4">
        <f>YI21-YM21</f>
        <v>205</v>
      </c>
      <c r="YQ21" s="8">
        <v>16.77</v>
      </c>
      <c r="YR21" s="9">
        <f>YQ21*YP21</f>
        <v>3437.85</v>
      </c>
      <c r="YS21" s="9">
        <f>YR21+YO21</f>
        <v>6938.17</v>
      </c>
      <c r="YT21" s="4"/>
      <c r="YU21" s="9">
        <f>YS21+YT21</f>
        <v>6938.17</v>
      </c>
      <c r="YW21" s="93">
        <v>10</v>
      </c>
      <c r="YX21" s="94" t="s">
        <v>635</v>
      </c>
      <c r="YY21" s="93">
        <v>372</v>
      </c>
      <c r="YZ21" s="93" t="s">
        <v>625</v>
      </c>
      <c r="ZA21" s="95" t="s">
        <v>626</v>
      </c>
      <c r="ZB21" s="93" t="s">
        <v>630</v>
      </c>
      <c r="ZC21" s="7">
        <v>167</v>
      </c>
      <c r="ZD21" s="8">
        <v>20.96</v>
      </c>
      <c r="ZE21" s="9">
        <f>ZD21*ZC21</f>
        <v>3500.32</v>
      </c>
      <c r="ZF21" s="4">
        <f>YY21-ZC21</f>
        <v>205</v>
      </c>
      <c r="ZG21" s="8">
        <v>16.77</v>
      </c>
      <c r="ZH21" s="9">
        <f>ZG21*ZF21</f>
        <v>3437.85</v>
      </c>
      <c r="ZI21" s="9">
        <f>ZH21+ZE21</f>
        <v>6938.17</v>
      </c>
      <c r="ZJ21" s="4"/>
      <c r="ZK21" s="9">
        <f>ZI21+ZJ21</f>
        <v>6938.17</v>
      </c>
      <c r="ZM21" s="93">
        <v>10</v>
      </c>
      <c r="ZN21" s="94" t="s">
        <v>635</v>
      </c>
      <c r="ZO21" s="93">
        <v>372</v>
      </c>
      <c r="ZP21" s="93" t="s">
        <v>625</v>
      </c>
      <c r="ZQ21" s="95" t="s">
        <v>626</v>
      </c>
      <c r="ZR21" s="93" t="s">
        <v>630</v>
      </c>
      <c r="ZS21" s="7">
        <v>167</v>
      </c>
      <c r="ZT21" s="8">
        <v>20.96</v>
      </c>
      <c r="ZU21" s="9">
        <f>ZT21*ZS21</f>
        <v>3500.32</v>
      </c>
      <c r="ZV21" s="4">
        <f>ZO21-ZS21</f>
        <v>205</v>
      </c>
      <c r="ZW21" s="8">
        <v>16.77</v>
      </c>
      <c r="ZX21" s="9">
        <f>ZW21*ZV21</f>
        <v>3437.85</v>
      </c>
      <c r="ZY21" s="9">
        <f>ZX21+ZU21</f>
        <v>6938.17</v>
      </c>
      <c r="ZZ21" s="4"/>
      <c r="AAA21" s="9">
        <f>ZY21+ZZ21</f>
        <v>6938.17</v>
      </c>
      <c r="AAC21" s="93">
        <v>10</v>
      </c>
      <c r="AAD21" s="94" t="s">
        <v>635</v>
      </c>
      <c r="AAE21" s="93">
        <v>372</v>
      </c>
      <c r="AAF21" s="93" t="s">
        <v>625</v>
      </c>
      <c r="AAG21" s="95" t="s">
        <v>626</v>
      </c>
      <c r="AAH21" s="93" t="s">
        <v>630</v>
      </c>
      <c r="AAI21" s="7">
        <v>167</v>
      </c>
      <c r="AAJ21" s="8">
        <v>20.96</v>
      </c>
      <c r="AAK21" s="9">
        <f>AAJ21*AAI21</f>
        <v>3500.32</v>
      </c>
      <c r="AAL21" s="4">
        <f>AAE21-AAI21</f>
        <v>205</v>
      </c>
      <c r="AAM21" s="8">
        <v>16.77</v>
      </c>
      <c r="AAN21" s="9">
        <f>AAM21*AAL21</f>
        <v>3437.85</v>
      </c>
      <c r="AAO21" s="9">
        <f>AAN21+AAK21</f>
        <v>6938.17</v>
      </c>
      <c r="AAP21" s="4"/>
      <c r="AAQ21" s="9">
        <f>AAO21+AAP21</f>
        <v>6938.17</v>
      </c>
      <c r="AAS21" s="93">
        <v>10</v>
      </c>
      <c r="AAT21" s="94" t="s">
        <v>635</v>
      </c>
      <c r="AAU21" s="93">
        <v>372</v>
      </c>
      <c r="AAV21" s="93" t="s">
        <v>625</v>
      </c>
      <c r="AAW21" s="95" t="s">
        <v>626</v>
      </c>
      <c r="AAX21" s="93" t="s">
        <v>630</v>
      </c>
      <c r="AAY21" s="7">
        <v>167</v>
      </c>
      <c r="AAZ21" s="8">
        <v>20.96</v>
      </c>
      <c r="ABA21" s="9">
        <f>AAZ21*AAY21</f>
        <v>3500.32</v>
      </c>
      <c r="ABB21" s="4">
        <f>AAU21-AAY21</f>
        <v>205</v>
      </c>
      <c r="ABC21" s="8">
        <v>16.77</v>
      </c>
      <c r="ABD21" s="9">
        <f>ABC21*ABB21</f>
        <v>3437.85</v>
      </c>
      <c r="ABE21" s="9">
        <f>ABD21+ABA21</f>
        <v>6938.17</v>
      </c>
      <c r="ABF21" s="4"/>
      <c r="ABG21" s="9">
        <f>ABE21+ABF21</f>
        <v>6938.17</v>
      </c>
      <c r="ABI21" s="93">
        <v>10</v>
      </c>
      <c r="ABJ21" s="94" t="s">
        <v>635</v>
      </c>
      <c r="ABK21" s="93">
        <v>372</v>
      </c>
      <c r="ABL21" s="93" t="s">
        <v>625</v>
      </c>
      <c r="ABM21" s="95" t="s">
        <v>626</v>
      </c>
      <c r="ABN21" s="93" t="s">
        <v>630</v>
      </c>
      <c r="ABO21" s="7">
        <v>167</v>
      </c>
      <c r="ABP21" s="8">
        <v>20.96</v>
      </c>
      <c r="ABQ21" s="9">
        <f>ABP21*ABO21</f>
        <v>3500.32</v>
      </c>
      <c r="ABR21" s="4">
        <f>ABK21-ABO21</f>
        <v>205</v>
      </c>
      <c r="ABS21" s="8">
        <v>16.77</v>
      </c>
      <c r="ABT21" s="9">
        <f>ABS21*ABR21</f>
        <v>3437.85</v>
      </c>
      <c r="ABU21" s="9">
        <f>ABT21+ABQ21</f>
        <v>6938.17</v>
      </c>
      <c r="ABV21" s="4"/>
      <c r="ABW21" s="9">
        <f>ABU21+ABV21</f>
        <v>6938.17</v>
      </c>
      <c r="ABY21" s="93">
        <v>10</v>
      </c>
      <c r="ABZ21" s="94" t="s">
        <v>635</v>
      </c>
      <c r="ACA21" s="93">
        <v>372</v>
      </c>
      <c r="ACB21" s="93" t="s">
        <v>625</v>
      </c>
      <c r="ACC21" s="95" t="s">
        <v>626</v>
      </c>
      <c r="ACD21" s="93" t="s">
        <v>630</v>
      </c>
      <c r="ACE21" s="7">
        <v>167</v>
      </c>
      <c r="ACF21" s="8">
        <v>20.96</v>
      </c>
      <c r="ACG21" s="9">
        <f>ACF21*ACE21</f>
        <v>3500.32</v>
      </c>
      <c r="ACH21" s="4">
        <f>ACA21-ACE21</f>
        <v>205</v>
      </c>
      <c r="ACI21" s="8">
        <v>16.77</v>
      </c>
      <c r="ACJ21" s="9">
        <f>ACI21*ACH21</f>
        <v>3437.85</v>
      </c>
      <c r="ACK21" s="9">
        <f>ACJ21+ACG21</f>
        <v>6938.17</v>
      </c>
      <c r="ACL21" s="4"/>
      <c r="ACM21" s="9">
        <f>ACK21+ACL21</f>
        <v>6938.17</v>
      </c>
      <c r="ACO21" s="93">
        <v>10</v>
      </c>
      <c r="ACP21" s="94" t="s">
        <v>635</v>
      </c>
      <c r="ACQ21" s="93">
        <v>372</v>
      </c>
      <c r="ACR21" s="93" t="s">
        <v>625</v>
      </c>
      <c r="ACS21" s="95" t="s">
        <v>626</v>
      </c>
      <c r="ACT21" s="93" t="s">
        <v>630</v>
      </c>
      <c r="ACU21" s="7">
        <v>167</v>
      </c>
      <c r="ACV21" s="8">
        <v>20.96</v>
      </c>
      <c r="ACW21" s="9">
        <f>ACV21*ACU21</f>
        <v>3500.32</v>
      </c>
      <c r="ACX21" s="4">
        <f>ACQ21-ACU21</f>
        <v>205</v>
      </c>
      <c r="ACY21" s="8">
        <v>16.77</v>
      </c>
      <c r="ACZ21" s="9">
        <f>ACY21*ACX21</f>
        <v>3437.85</v>
      </c>
      <c r="ADA21" s="9">
        <f>ACZ21+ACW21</f>
        <v>6938.17</v>
      </c>
      <c r="ADB21" s="4"/>
      <c r="ADC21" s="9">
        <f>ADA21+ADB21</f>
        <v>6938.17</v>
      </c>
      <c r="ADE21" s="93">
        <v>10</v>
      </c>
      <c r="ADF21" s="94" t="s">
        <v>635</v>
      </c>
      <c r="ADG21" s="93">
        <v>372</v>
      </c>
      <c r="ADH21" s="93" t="s">
        <v>625</v>
      </c>
      <c r="ADI21" s="95" t="s">
        <v>626</v>
      </c>
      <c r="ADJ21" s="93" t="s">
        <v>630</v>
      </c>
      <c r="ADK21" s="7">
        <v>167</v>
      </c>
      <c r="ADL21" s="8">
        <v>20.96</v>
      </c>
      <c r="ADM21" s="9">
        <f>ADL21*ADK21</f>
        <v>3500.32</v>
      </c>
      <c r="ADN21" s="4">
        <f>ADG21-ADK21</f>
        <v>205</v>
      </c>
      <c r="ADO21" s="8">
        <v>16.77</v>
      </c>
      <c r="ADP21" s="9">
        <f>ADO21*ADN21</f>
        <v>3437.85</v>
      </c>
      <c r="ADQ21" s="9">
        <f>ADP21+ADM21</f>
        <v>6938.17</v>
      </c>
      <c r="ADR21" s="4"/>
      <c r="ADS21" s="9">
        <f>ADQ21+ADR21</f>
        <v>6938.17</v>
      </c>
      <c r="ADU21" s="93">
        <v>10</v>
      </c>
      <c r="ADV21" s="94" t="s">
        <v>635</v>
      </c>
      <c r="ADW21" s="93">
        <v>372</v>
      </c>
      <c r="ADX21" s="93" t="s">
        <v>625</v>
      </c>
      <c r="ADY21" s="95" t="s">
        <v>626</v>
      </c>
      <c r="ADZ21" s="93" t="s">
        <v>630</v>
      </c>
      <c r="AEA21" s="7">
        <v>167</v>
      </c>
      <c r="AEB21" s="8">
        <v>20.96</v>
      </c>
      <c r="AEC21" s="9">
        <f>AEB21*AEA21</f>
        <v>3500.32</v>
      </c>
      <c r="AED21" s="4">
        <f>ADW21-AEA21</f>
        <v>205</v>
      </c>
      <c r="AEE21" s="8">
        <v>16.77</v>
      </c>
      <c r="AEF21" s="9">
        <f>AEE21*AED21</f>
        <v>3437.85</v>
      </c>
      <c r="AEG21" s="9">
        <f>AEF21+AEC21</f>
        <v>6938.17</v>
      </c>
      <c r="AEH21" s="4"/>
      <c r="AEI21" s="9">
        <f>AEG21+AEH21</f>
        <v>6938.17</v>
      </c>
      <c r="AEK21" s="93">
        <v>10</v>
      </c>
      <c r="AEL21" s="94" t="s">
        <v>635</v>
      </c>
      <c r="AEM21" s="93">
        <v>372</v>
      </c>
      <c r="AEN21" s="93" t="s">
        <v>625</v>
      </c>
      <c r="AEO21" s="95" t="s">
        <v>626</v>
      </c>
      <c r="AEP21" s="93" t="s">
        <v>630</v>
      </c>
      <c r="AEQ21" s="7">
        <v>167</v>
      </c>
      <c r="AER21" s="8">
        <v>20.96</v>
      </c>
      <c r="AES21" s="9">
        <f>AER21*AEQ21</f>
        <v>3500.32</v>
      </c>
      <c r="AET21" s="4">
        <f>AEM21-AEQ21</f>
        <v>205</v>
      </c>
      <c r="AEU21" s="8">
        <v>16.77</v>
      </c>
      <c r="AEV21" s="9">
        <f>AEU21*AET21</f>
        <v>3437.85</v>
      </c>
      <c r="AEW21" s="9">
        <f>AEV21+AES21</f>
        <v>6938.17</v>
      </c>
      <c r="AEX21" s="4"/>
      <c r="AEY21" s="9">
        <f>AEW21+AEX21</f>
        <v>6938.17</v>
      </c>
      <c r="AFA21" s="93">
        <v>10</v>
      </c>
      <c r="AFB21" s="94" t="s">
        <v>635</v>
      </c>
      <c r="AFC21" s="93">
        <v>372</v>
      </c>
      <c r="AFD21" s="93" t="s">
        <v>625</v>
      </c>
      <c r="AFE21" s="95" t="s">
        <v>626</v>
      </c>
      <c r="AFF21" s="93" t="s">
        <v>630</v>
      </c>
      <c r="AFG21" s="7">
        <v>167</v>
      </c>
      <c r="AFH21" s="8">
        <v>20.96</v>
      </c>
      <c r="AFI21" s="9">
        <f>AFH21*AFG21</f>
        <v>3500.32</v>
      </c>
      <c r="AFJ21" s="4">
        <f>AFC21-AFG21</f>
        <v>205</v>
      </c>
      <c r="AFK21" s="8">
        <v>16.77</v>
      </c>
      <c r="AFL21" s="9">
        <f>AFK21*AFJ21</f>
        <v>3437.85</v>
      </c>
      <c r="AFM21" s="9">
        <f>AFL21+AFI21</f>
        <v>6938.17</v>
      </c>
      <c r="AFN21" s="4"/>
      <c r="AFO21" s="9">
        <f>AFM21+AFN21</f>
        <v>6938.17</v>
      </c>
      <c r="AFQ21" s="93">
        <v>10</v>
      </c>
      <c r="AFR21" s="94" t="s">
        <v>635</v>
      </c>
      <c r="AFS21" s="93">
        <v>372</v>
      </c>
      <c r="AFT21" s="93" t="s">
        <v>625</v>
      </c>
      <c r="AFU21" s="95" t="s">
        <v>626</v>
      </c>
      <c r="AFV21" s="93" t="s">
        <v>630</v>
      </c>
      <c r="AFW21" s="7">
        <v>167</v>
      </c>
      <c r="AFX21" s="8">
        <v>20.96</v>
      </c>
      <c r="AFY21" s="9">
        <f>AFX21*AFW21</f>
        <v>3500.32</v>
      </c>
      <c r="AFZ21" s="4">
        <f>AFS21-AFW21</f>
        <v>205</v>
      </c>
      <c r="AGA21" s="8">
        <v>16.77</v>
      </c>
      <c r="AGB21" s="9">
        <f>AGA21*AFZ21</f>
        <v>3437.85</v>
      </c>
      <c r="AGC21" s="9">
        <f>AGB21+AFY21</f>
        <v>6938.17</v>
      </c>
      <c r="AGD21" s="4"/>
      <c r="AGE21" s="9">
        <f>AGC21+AGD21</f>
        <v>6938.17</v>
      </c>
      <c r="AGG21" s="93">
        <v>10</v>
      </c>
      <c r="AGH21" s="94" t="s">
        <v>635</v>
      </c>
      <c r="AGI21" s="93">
        <v>372</v>
      </c>
      <c r="AGJ21" s="93" t="s">
        <v>625</v>
      </c>
      <c r="AGK21" s="95" t="s">
        <v>626</v>
      </c>
      <c r="AGL21" s="93" t="s">
        <v>630</v>
      </c>
      <c r="AGM21" s="7">
        <v>167</v>
      </c>
      <c r="AGN21" s="8">
        <v>20.96</v>
      </c>
      <c r="AGO21" s="9">
        <f>AGN21*AGM21</f>
        <v>3500.32</v>
      </c>
      <c r="AGP21" s="4">
        <f>AGI21-AGM21</f>
        <v>205</v>
      </c>
      <c r="AGQ21" s="8">
        <v>16.77</v>
      </c>
      <c r="AGR21" s="9">
        <f>AGQ21*AGP21</f>
        <v>3437.85</v>
      </c>
      <c r="AGS21" s="9">
        <f>AGR21+AGO21</f>
        <v>6938.17</v>
      </c>
      <c r="AGT21" s="4"/>
      <c r="AGU21" s="9">
        <f>AGS21+AGT21</f>
        <v>6938.17</v>
      </c>
      <c r="AGW21" s="93">
        <v>10</v>
      </c>
      <c r="AGX21" s="94" t="s">
        <v>635</v>
      </c>
      <c r="AGY21" s="93">
        <v>372</v>
      </c>
      <c r="AGZ21" s="93" t="s">
        <v>625</v>
      </c>
      <c r="AHA21" s="95" t="s">
        <v>626</v>
      </c>
      <c r="AHB21" s="93" t="s">
        <v>630</v>
      </c>
      <c r="AHC21" s="7">
        <v>167</v>
      </c>
      <c r="AHD21" s="8">
        <v>20.96</v>
      </c>
      <c r="AHE21" s="9">
        <f>AHD21*AHC21</f>
        <v>3500.32</v>
      </c>
      <c r="AHF21" s="4">
        <f>AGY21-AHC21</f>
        <v>205</v>
      </c>
      <c r="AHG21" s="8">
        <v>16.77</v>
      </c>
      <c r="AHH21" s="9">
        <f>AHG21*AHF21</f>
        <v>3437.85</v>
      </c>
      <c r="AHI21" s="9">
        <f>AHH21+AHE21</f>
        <v>6938.17</v>
      </c>
      <c r="AHJ21" s="4"/>
      <c r="AHK21" s="9">
        <f>AHI21+AHJ21</f>
        <v>6938.17</v>
      </c>
      <c r="AHM21" s="93">
        <v>10</v>
      </c>
      <c r="AHN21" s="94" t="s">
        <v>635</v>
      </c>
      <c r="AHO21" s="93">
        <v>372</v>
      </c>
      <c r="AHP21" s="93" t="s">
        <v>625</v>
      </c>
      <c r="AHQ21" s="95" t="s">
        <v>626</v>
      </c>
      <c r="AHR21" s="93" t="s">
        <v>630</v>
      </c>
      <c r="AHS21" s="7">
        <v>167</v>
      </c>
      <c r="AHT21" s="8">
        <v>20.96</v>
      </c>
      <c r="AHU21" s="9">
        <f>AHT21*AHS21</f>
        <v>3500.32</v>
      </c>
      <c r="AHV21" s="4">
        <f>AHO21-AHS21</f>
        <v>205</v>
      </c>
      <c r="AHW21" s="8">
        <v>16.77</v>
      </c>
      <c r="AHX21" s="9">
        <f>AHW21*AHV21</f>
        <v>3437.85</v>
      </c>
      <c r="AHY21" s="9">
        <f>AHX21+AHU21</f>
        <v>6938.17</v>
      </c>
      <c r="AHZ21" s="4"/>
      <c r="AIA21" s="9">
        <f>AHY21+AHZ21</f>
        <v>6938.17</v>
      </c>
      <c r="AIC21" s="93">
        <v>10</v>
      </c>
      <c r="AID21" s="94" t="s">
        <v>635</v>
      </c>
      <c r="AIE21" s="93">
        <v>372</v>
      </c>
      <c r="AIF21" s="93" t="s">
        <v>625</v>
      </c>
      <c r="AIG21" s="95" t="s">
        <v>626</v>
      </c>
      <c r="AIH21" s="93" t="s">
        <v>630</v>
      </c>
      <c r="AII21" s="7">
        <v>167</v>
      </c>
      <c r="AIJ21" s="8">
        <v>20.96</v>
      </c>
      <c r="AIK21" s="9">
        <f>AIJ21*AII21</f>
        <v>3500.32</v>
      </c>
      <c r="AIL21" s="4">
        <f>AIE21-AII21</f>
        <v>205</v>
      </c>
      <c r="AIM21" s="8">
        <v>16.77</v>
      </c>
      <c r="AIN21" s="9">
        <f>AIM21*AIL21</f>
        <v>3437.85</v>
      </c>
      <c r="AIO21" s="9">
        <f>AIN21+AIK21</f>
        <v>6938.17</v>
      </c>
      <c r="AIP21" s="4"/>
      <c r="AIQ21" s="9">
        <f>AIO21+AIP21</f>
        <v>6938.17</v>
      </c>
      <c r="AIS21" s="93">
        <v>10</v>
      </c>
      <c r="AIT21" s="94" t="s">
        <v>635</v>
      </c>
      <c r="AIU21" s="93">
        <v>372</v>
      </c>
      <c r="AIV21" s="93" t="s">
        <v>625</v>
      </c>
      <c r="AIW21" s="95" t="s">
        <v>626</v>
      </c>
      <c r="AIX21" s="93" t="s">
        <v>630</v>
      </c>
      <c r="AIY21" s="7">
        <v>167</v>
      </c>
      <c r="AIZ21" s="8">
        <v>20.96</v>
      </c>
      <c r="AJA21" s="9">
        <f>AIZ21*AIY21</f>
        <v>3500.32</v>
      </c>
      <c r="AJB21" s="4">
        <f>AIU21-AIY21</f>
        <v>205</v>
      </c>
      <c r="AJC21" s="8">
        <v>16.77</v>
      </c>
      <c r="AJD21" s="9">
        <f>AJC21*AJB21</f>
        <v>3437.85</v>
      </c>
      <c r="AJE21" s="9">
        <f>AJD21+AJA21</f>
        <v>6938.17</v>
      </c>
      <c r="AJF21" s="4"/>
      <c r="AJG21" s="9">
        <f>AJE21+AJF21</f>
        <v>6938.17</v>
      </c>
      <c r="AJI21" s="93">
        <v>10</v>
      </c>
      <c r="AJJ21" s="94" t="s">
        <v>635</v>
      </c>
      <c r="AJK21" s="93">
        <v>372</v>
      </c>
      <c r="AJL21" s="93" t="s">
        <v>625</v>
      </c>
      <c r="AJM21" s="95" t="s">
        <v>626</v>
      </c>
      <c r="AJN21" s="93" t="s">
        <v>630</v>
      </c>
      <c r="AJO21" s="7">
        <v>167</v>
      </c>
      <c r="AJP21" s="8">
        <v>20.96</v>
      </c>
      <c r="AJQ21" s="9">
        <f>AJP21*AJO21</f>
        <v>3500.32</v>
      </c>
      <c r="AJR21" s="4">
        <f>AJK21-AJO21</f>
        <v>205</v>
      </c>
      <c r="AJS21" s="8">
        <v>16.77</v>
      </c>
      <c r="AJT21" s="9">
        <f>AJS21*AJR21</f>
        <v>3437.85</v>
      </c>
      <c r="AJU21" s="9">
        <f>AJT21+AJQ21</f>
        <v>6938.17</v>
      </c>
      <c r="AJV21" s="4"/>
      <c r="AJW21" s="9">
        <f>AJU21+AJV21</f>
        <v>6938.17</v>
      </c>
      <c r="AJY21" s="93">
        <v>10</v>
      </c>
      <c r="AJZ21" s="94" t="s">
        <v>635</v>
      </c>
      <c r="AKA21" s="93">
        <v>372</v>
      </c>
      <c r="AKB21" s="93" t="s">
        <v>625</v>
      </c>
      <c r="AKC21" s="95" t="s">
        <v>626</v>
      </c>
      <c r="AKD21" s="93" t="s">
        <v>630</v>
      </c>
      <c r="AKE21" s="7">
        <v>167</v>
      </c>
      <c r="AKF21" s="8">
        <v>20.96</v>
      </c>
      <c r="AKG21" s="9">
        <f>AKF21*AKE21</f>
        <v>3500.32</v>
      </c>
      <c r="AKH21" s="4">
        <f>AKA21-AKE21</f>
        <v>205</v>
      </c>
      <c r="AKI21" s="8">
        <v>16.77</v>
      </c>
      <c r="AKJ21" s="9">
        <f>AKI21*AKH21</f>
        <v>3437.85</v>
      </c>
      <c r="AKK21" s="9">
        <f>AKJ21+AKG21</f>
        <v>6938.17</v>
      </c>
      <c r="AKL21" s="4"/>
      <c r="AKM21" s="9">
        <f>AKK21+AKL21</f>
        <v>6938.17</v>
      </c>
      <c r="AKO21" s="93">
        <v>10</v>
      </c>
      <c r="AKP21" s="94" t="s">
        <v>635</v>
      </c>
      <c r="AKQ21" s="93">
        <v>372</v>
      </c>
      <c r="AKR21" s="93" t="s">
        <v>625</v>
      </c>
      <c r="AKS21" s="95" t="s">
        <v>626</v>
      </c>
      <c r="AKT21" s="93" t="s">
        <v>630</v>
      </c>
      <c r="AKU21" s="7">
        <v>167</v>
      </c>
      <c r="AKV21" s="8">
        <v>20.96</v>
      </c>
      <c r="AKW21" s="9">
        <f>AKV21*AKU21</f>
        <v>3500.32</v>
      </c>
      <c r="AKX21" s="4">
        <f>AKQ21-AKU21</f>
        <v>205</v>
      </c>
      <c r="AKY21" s="8">
        <v>16.77</v>
      </c>
      <c r="AKZ21" s="9">
        <f>AKY21*AKX21</f>
        <v>3437.85</v>
      </c>
      <c r="ALA21" s="9">
        <f>AKZ21+AKW21</f>
        <v>6938.17</v>
      </c>
      <c r="ALB21" s="4"/>
      <c r="ALC21" s="9">
        <f>ALA21+ALB21</f>
        <v>6938.17</v>
      </c>
      <c r="ALE21" s="93">
        <v>10</v>
      </c>
      <c r="ALF21" s="94" t="s">
        <v>635</v>
      </c>
      <c r="ALG21" s="93">
        <v>372</v>
      </c>
      <c r="ALH21" s="93" t="s">
        <v>625</v>
      </c>
      <c r="ALI21" s="95" t="s">
        <v>626</v>
      </c>
      <c r="ALJ21" s="93" t="s">
        <v>630</v>
      </c>
      <c r="ALK21" s="7">
        <v>167</v>
      </c>
      <c r="ALL21" s="8">
        <v>20.96</v>
      </c>
      <c r="ALM21" s="9">
        <f>ALL21*ALK21</f>
        <v>3500.32</v>
      </c>
      <c r="ALN21" s="4">
        <f>ALG21-ALK21</f>
        <v>205</v>
      </c>
      <c r="ALO21" s="8">
        <v>16.77</v>
      </c>
      <c r="ALP21" s="9">
        <f>ALO21*ALN21</f>
        <v>3437.85</v>
      </c>
      <c r="ALQ21" s="9">
        <f>ALP21+ALM21</f>
        <v>6938.17</v>
      </c>
      <c r="ALR21" s="4"/>
      <c r="ALS21" s="9">
        <f>ALQ21+ALR21</f>
        <v>6938.17</v>
      </c>
      <c r="ALU21" s="93">
        <v>10</v>
      </c>
      <c r="ALV21" s="94" t="s">
        <v>635</v>
      </c>
      <c r="ALW21" s="93">
        <v>372</v>
      </c>
      <c r="ALX21" s="93" t="s">
        <v>625</v>
      </c>
      <c r="ALY21" s="95" t="s">
        <v>626</v>
      </c>
      <c r="ALZ21" s="93" t="s">
        <v>630</v>
      </c>
      <c r="AMA21" s="7">
        <v>167</v>
      </c>
      <c r="AMB21" s="8">
        <v>20.96</v>
      </c>
      <c r="AMC21" s="9">
        <f>AMB21*AMA21</f>
        <v>3500.32</v>
      </c>
      <c r="AMD21" s="4">
        <f>ALW21-AMA21</f>
        <v>205</v>
      </c>
      <c r="AME21" s="8">
        <v>16.77</v>
      </c>
      <c r="AMF21" s="9">
        <f>AME21*AMD21</f>
        <v>3437.85</v>
      </c>
      <c r="AMG21" s="9">
        <f>AMF21+AMC21</f>
        <v>6938.17</v>
      </c>
      <c r="AMH21" s="4"/>
      <c r="AMI21" s="9">
        <f>AMG21+AMH21</f>
        <v>6938.17</v>
      </c>
      <c r="AMK21" s="93">
        <v>10</v>
      </c>
      <c r="AML21" s="94" t="s">
        <v>635</v>
      </c>
      <c r="AMM21" s="93">
        <v>372</v>
      </c>
      <c r="AMN21" s="93" t="s">
        <v>625</v>
      </c>
      <c r="AMO21" s="95" t="s">
        <v>626</v>
      </c>
      <c r="AMP21" s="93" t="s">
        <v>630</v>
      </c>
      <c r="AMQ21" s="7">
        <v>167</v>
      </c>
      <c r="AMR21" s="8">
        <v>20.96</v>
      </c>
      <c r="AMS21" s="9">
        <f>AMR21*AMQ21</f>
        <v>3500.32</v>
      </c>
      <c r="AMT21" s="4">
        <f>AMM21-AMQ21</f>
        <v>205</v>
      </c>
      <c r="AMU21" s="8">
        <v>16.77</v>
      </c>
      <c r="AMV21" s="9">
        <f>AMU21*AMT21</f>
        <v>3437.85</v>
      </c>
      <c r="AMW21" s="9">
        <f>AMV21+AMS21</f>
        <v>6938.17</v>
      </c>
      <c r="AMX21" s="4"/>
      <c r="AMY21" s="9">
        <f>AMW21+AMX21</f>
        <v>6938.17</v>
      </c>
      <c r="ANA21" s="93">
        <v>10</v>
      </c>
      <c r="ANB21" s="94" t="s">
        <v>635</v>
      </c>
      <c r="ANC21" s="93">
        <v>372</v>
      </c>
      <c r="AND21" s="93" t="s">
        <v>625</v>
      </c>
      <c r="ANE21" s="95" t="s">
        <v>626</v>
      </c>
      <c r="ANF21" s="93" t="s">
        <v>630</v>
      </c>
      <c r="ANG21" s="7">
        <v>167</v>
      </c>
      <c r="ANH21" s="8">
        <v>20.96</v>
      </c>
      <c r="ANI21" s="9">
        <f>ANH21*ANG21</f>
        <v>3500.32</v>
      </c>
      <c r="ANJ21" s="4">
        <f>ANC21-ANG21</f>
        <v>205</v>
      </c>
      <c r="ANK21" s="8">
        <v>16.77</v>
      </c>
      <c r="ANL21" s="9">
        <f>ANK21*ANJ21</f>
        <v>3437.85</v>
      </c>
      <c r="ANM21" s="9">
        <f>ANL21+ANI21</f>
        <v>6938.17</v>
      </c>
      <c r="ANN21" s="4"/>
      <c r="ANO21" s="9">
        <f>ANM21+ANN21</f>
        <v>6938.17</v>
      </c>
      <c r="ANQ21" s="93">
        <v>10</v>
      </c>
      <c r="ANR21" s="94" t="s">
        <v>635</v>
      </c>
      <c r="ANS21" s="93">
        <v>372</v>
      </c>
      <c r="ANT21" s="93" t="s">
        <v>625</v>
      </c>
      <c r="ANU21" s="95" t="s">
        <v>626</v>
      </c>
      <c r="ANV21" s="93" t="s">
        <v>630</v>
      </c>
      <c r="ANW21" s="7">
        <v>167</v>
      </c>
      <c r="ANX21" s="8">
        <v>20.96</v>
      </c>
      <c r="ANY21" s="9">
        <f>ANX21*ANW21</f>
        <v>3500.32</v>
      </c>
      <c r="ANZ21" s="4">
        <f>ANS21-ANW21</f>
        <v>205</v>
      </c>
      <c r="AOA21" s="8">
        <v>16.77</v>
      </c>
      <c r="AOB21" s="9">
        <f>AOA21*ANZ21</f>
        <v>3437.85</v>
      </c>
      <c r="AOC21" s="9">
        <f>AOB21+ANY21</f>
        <v>6938.17</v>
      </c>
      <c r="AOD21" s="4"/>
      <c r="AOE21" s="9">
        <f>AOC21+AOD21</f>
        <v>6938.17</v>
      </c>
      <c r="AOG21" s="93">
        <v>10</v>
      </c>
      <c r="AOH21" s="94" t="s">
        <v>635</v>
      </c>
      <c r="AOI21" s="93">
        <v>372</v>
      </c>
      <c r="AOJ21" s="93" t="s">
        <v>625</v>
      </c>
      <c r="AOK21" s="95" t="s">
        <v>626</v>
      </c>
      <c r="AOL21" s="93" t="s">
        <v>630</v>
      </c>
      <c r="AOM21" s="7">
        <v>167</v>
      </c>
      <c r="AON21" s="8">
        <v>20.96</v>
      </c>
      <c r="AOO21" s="9">
        <f>AON21*AOM21</f>
        <v>3500.32</v>
      </c>
      <c r="AOP21" s="4">
        <f>AOI21-AOM21</f>
        <v>205</v>
      </c>
      <c r="AOQ21" s="8">
        <v>16.77</v>
      </c>
      <c r="AOR21" s="9">
        <f>AOQ21*AOP21</f>
        <v>3437.85</v>
      </c>
      <c r="AOS21" s="9">
        <f>AOR21+AOO21</f>
        <v>6938.17</v>
      </c>
      <c r="AOT21" s="4"/>
      <c r="AOU21" s="9">
        <f>AOS21+AOT21</f>
        <v>6938.17</v>
      </c>
      <c r="AOW21" s="93">
        <v>10</v>
      </c>
      <c r="AOX21" s="94" t="s">
        <v>635</v>
      </c>
      <c r="AOY21" s="93">
        <v>372</v>
      </c>
      <c r="AOZ21" s="93" t="s">
        <v>625</v>
      </c>
      <c r="APA21" s="95" t="s">
        <v>626</v>
      </c>
      <c r="APB21" s="93" t="s">
        <v>630</v>
      </c>
      <c r="APC21" s="7">
        <v>167</v>
      </c>
      <c r="APD21" s="8">
        <v>20.96</v>
      </c>
      <c r="APE21" s="9">
        <f>APD21*APC21</f>
        <v>3500.32</v>
      </c>
      <c r="APF21" s="4">
        <f>AOY21-APC21</f>
        <v>205</v>
      </c>
      <c r="APG21" s="8">
        <v>16.77</v>
      </c>
      <c r="APH21" s="9">
        <f>APG21*APF21</f>
        <v>3437.85</v>
      </c>
      <c r="API21" s="9">
        <f>APH21+APE21</f>
        <v>6938.17</v>
      </c>
      <c r="APJ21" s="4"/>
      <c r="APK21" s="9">
        <f>API21+APJ21</f>
        <v>6938.17</v>
      </c>
      <c r="APM21" s="93">
        <v>10</v>
      </c>
      <c r="APN21" s="94" t="s">
        <v>635</v>
      </c>
      <c r="APO21" s="93">
        <v>372</v>
      </c>
      <c r="APP21" s="93" t="s">
        <v>625</v>
      </c>
      <c r="APQ21" s="95" t="s">
        <v>626</v>
      </c>
      <c r="APR21" s="93" t="s">
        <v>630</v>
      </c>
      <c r="APS21" s="7">
        <v>167</v>
      </c>
      <c r="APT21" s="8">
        <v>20.96</v>
      </c>
      <c r="APU21" s="9">
        <f>APT21*APS21</f>
        <v>3500.32</v>
      </c>
      <c r="APV21" s="4">
        <f>APO21-APS21</f>
        <v>205</v>
      </c>
      <c r="APW21" s="8">
        <v>16.77</v>
      </c>
      <c r="APX21" s="9">
        <f>APW21*APV21</f>
        <v>3437.85</v>
      </c>
      <c r="APY21" s="9">
        <f>APX21+APU21</f>
        <v>6938.17</v>
      </c>
      <c r="APZ21" s="4"/>
      <c r="AQA21" s="9">
        <f>APY21+APZ21</f>
        <v>6938.17</v>
      </c>
      <c r="AQC21" s="93">
        <v>10</v>
      </c>
      <c r="AQD21" s="94" t="s">
        <v>635</v>
      </c>
      <c r="AQE21" s="93">
        <v>372</v>
      </c>
      <c r="AQF21" s="93" t="s">
        <v>625</v>
      </c>
      <c r="AQG21" s="95" t="s">
        <v>626</v>
      </c>
      <c r="AQH21" s="93" t="s">
        <v>630</v>
      </c>
      <c r="AQI21" s="7">
        <v>167</v>
      </c>
      <c r="AQJ21" s="8">
        <v>20.96</v>
      </c>
      <c r="AQK21" s="9">
        <f>AQJ21*AQI21</f>
        <v>3500.32</v>
      </c>
      <c r="AQL21" s="4">
        <f>AQE21-AQI21</f>
        <v>205</v>
      </c>
      <c r="AQM21" s="8">
        <v>16.77</v>
      </c>
      <c r="AQN21" s="9">
        <f>AQM21*AQL21</f>
        <v>3437.85</v>
      </c>
      <c r="AQO21" s="9">
        <f>AQN21+AQK21</f>
        <v>6938.17</v>
      </c>
      <c r="AQP21" s="4"/>
      <c r="AQQ21" s="9">
        <f>AQO21+AQP21</f>
        <v>6938.17</v>
      </c>
      <c r="AQS21" s="93">
        <v>10</v>
      </c>
      <c r="AQT21" s="94" t="s">
        <v>635</v>
      </c>
      <c r="AQU21" s="93">
        <v>372</v>
      </c>
      <c r="AQV21" s="93" t="s">
        <v>625</v>
      </c>
      <c r="AQW21" s="95" t="s">
        <v>626</v>
      </c>
      <c r="AQX21" s="93" t="s">
        <v>630</v>
      </c>
      <c r="AQY21" s="7">
        <v>167</v>
      </c>
      <c r="AQZ21" s="8">
        <v>20.96</v>
      </c>
      <c r="ARA21" s="9">
        <f>AQZ21*AQY21</f>
        <v>3500.32</v>
      </c>
      <c r="ARB21" s="4">
        <f>AQU21-AQY21</f>
        <v>205</v>
      </c>
      <c r="ARC21" s="8">
        <v>16.77</v>
      </c>
      <c r="ARD21" s="9">
        <f>ARC21*ARB21</f>
        <v>3437.85</v>
      </c>
      <c r="ARE21" s="9">
        <f>ARD21+ARA21</f>
        <v>6938.17</v>
      </c>
      <c r="ARF21" s="4"/>
      <c r="ARG21" s="9">
        <f>ARE21+ARF21</f>
        <v>6938.17</v>
      </c>
      <c r="ARI21" s="93">
        <v>10</v>
      </c>
      <c r="ARJ21" s="94" t="s">
        <v>635</v>
      </c>
      <c r="ARK21" s="93">
        <v>372</v>
      </c>
      <c r="ARL21" s="93" t="s">
        <v>625</v>
      </c>
      <c r="ARM21" s="95" t="s">
        <v>626</v>
      </c>
      <c r="ARN21" s="93" t="s">
        <v>630</v>
      </c>
      <c r="ARO21" s="7">
        <v>167</v>
      </c>
      <c r="ARP21" s="8">
        <v>20.96</v>
      </c>
      <c r="ARQ21" s="9">
        <f>ARP21*ARO21</f>
        <v>3500.32</v>
      </c>
      <c r="ARR21" s="4">
        <f>ARK21-ARO21</f>
        <v>205</v>
      </c>
      <c r="ARS21" s="8">
        <v>16.77</v>
      </c>
      <c r="ART21" s="9">
        <f>ARS21*ARR21</f>
        <v>3437.85</v>
      </c>
      <c r="ARU21" s="9">
        <f>ART21+ARQ21</f>
        <v>6938.17</v>
      </c>
      <c r="ARV21" s="4"/>
      <c r="ARW21" s="9">
        <f>ARU21+ARV21</f>
        <v>6938.17</v>
      </c>
      <c r="ARY21" s="93">
        <v>10</v>
      </c>
      <c r="ARZ21" s="94" t="s">
        <v>635</v>
      </c>
      <c r="ASA21" s="93">
        <v>372</v>
      </c>
      <c r="ASB21" s="93" t="s">
        <v>625</v>
      </c>
      <c r="ASC21" s="95" t="s">
        <v>626</v>
      </c>
      <c r="ASD21" s="93" t="s">
        <v>630</v>
      </c>
      <c r="ASE21" s="7">
        <v>167</v>
      </c>
      <c r="ASF21" s="8">
        <v>20.96</v>
      </c>
      <c r="ASG21" s="9">
        <f>ASF21*ASE21</f>
        <v>3500.32</v>
      </c>
      <c r="ASH21" s="4">
        <f>ASA21-ASE21</f>
        <v>205</v>
      </c>
      <c r="ASI21" s="8">
        <v>16.77</v>
      </c>
      <c r="ASJ21" s="9">
        <f>ASI21*ASH21</f>
        <v>3437.85</v>
      </c>
      <c r="ASK21" s="9">
        <f>ASJ21+ASG21</f>
        <v>6938.17</v>
      </c>
      <c r="ASL21" s="4"/>
      <c r="ASM21" s="9">
        <f>ASK21+ASL21</f>
        <v>6938.17</v>
      </c>
      <c r="ASO21" s="93">
        <v>10</v>
      </c>
      <c r="ASP21" s="94" t="s">
        <v>635</v>
      </c>
      <c r="ASQ21" s="93">
        <v>372</v>
      </c>
      <c r="ASR21" s="93" t="s">
        <v>625</v>
      </c>
      <c r="ASS21" s="95" t="s">
        <v>626</v>
      </c>
      <c r="AST21" s="93" t="s">
        <v>630</v>
      </c>
      <c r="ASU21" s="7">
        <v>167</v>
      </c>
      <c r="ASV21" s="8">
        <v>20.96</v>
      </c>
      <c r="ASW21" s="9">
        <f>ASV21*ASU21</f>
        <v>3500.32</v>
      </c>
      <c r="ASX21" s="4">
        <f>ASQ21-ASU21</f>
        <v>205</v>
      </c>
      <c r="ASY21" s="8">
        <v>16.77</v>
      </c>
      <c r="ASZ21" s="9">
        <f>ASY21*ASX21</f>
        <v>3437.85</v>
      </c>
      <c r="ATA21" s="9">
        <f>ASZ21+ASW21</f>
        <v>6938.17</v>
      </c>
      <c r="ATB21" s="4"/>
      <c r="ATC21" s="9">
        <f>ATA21+ATB21</f>
        <v>6938.17</v>
      </c>
      <c r="ATE21" s="93">
        <v>10</v>
      </c>
      <c r="ATF21" s="94" t="s">
        <v>635</v>
      </c>
      <c r="ATG21" s="93">
        <v>372</v>
      </c>
      <c r="ATH21" s="93" t="s">
        <v>625</v>
      </c>
      <c r="ATI21" s="95" t="s">
        <v>626</v>
      </c>
      <c r="ATJ21" s="93" t="s">
        <v>630</v>
      </c>
      <c r="ATK21" s="7">
        <v>167</v>
      </c>
      <c r="ATL21" s="8">
        <v>20.96</v>
      </c>
      <c r="ATM21" s="9">
        <f>ATL21*ATK21</f>
        <v>3500.32</v>
      </c>
      <c r="ATN21" s="4">
        <f>ATG21-ATK21</f>
        <v>205</v>
      </c>
      <c r="ATO21" s="8">
        <v>16.77</v>
      </c>
      <c r="ATP21" s="9">
        <f>ATO21*ATN21</f>
        <v>3437.85</v>
      </c>
      <c r="ATQ21" s="9">
        <f>ATP21+ATM21</f>
        <v>6938.17</v>
      </c>
      <c r="ATR21" s="4"/>
      <c r="ATS21" s="9">
        <f>ATQ21+ATR21</f>
        <v>6938.17</v>
      </c>
      <c r="ATU21" s="93">
        <v>10</v>
      </c>
      <c r="ATV21" s="94" t="s">
        <v>635</v>
      </c>
      <c r="ATW21" s="93">
        <v>372</v>
      </c>
      <c r="ATX21" s="93" t="s">
        <v>625</v>
      </c>
      <c r="ATY21" s="95" t="s">
        <v>626</v>
      </c>
      <c r="ATZ21" s="93" t="s">
        <v>630</v>
      </c>
      <c r="AUA21" s="7">
        <v>167</v>
      </c>
      <c r="AUB21" s="8">
        <v>20.96</v>
      </c>
      <c r="AUC21" s="9">
        <f>AUB21*AUA21</f>
        <v>3500.32</v>
      </c>
      <c r="AUD21" s="4">
        <f>ATW21-AUA21</f>
        <v>205</v>
      </c>
      <c r="AUE21" s="8">
        <v>16.77</v>
      </c>
      <c r="AUF21" s="9">
        <f>AUE21*AUD21</f>
        <v>3437.85</v>
      </c>
      <c r="AUG21" s="9">
        <f>AUF21+AUC21</f>
        <v>6938.17</v>
      </c>
      <c r="AUH21" s="4"/>
      <c r="AUI21" s="9">
        <f>AUG21+AUH21</f>
        <v>6938.17</v>
      </c>
      <c r="AUK21" s="93">
        <v>10</v>
      </c>
      <c r="AUL21" s="94" t="s">
        <v>635</v>
      </c>
      <c r="AUM21" s="93">
        <v>372</v>
      </c>
      <c r="AUN21" s="93" t="s">
        <v>625</v>
      </c>
      <c r="AUO21" s="95" t="s">
        <v>626</v>
      </c>
      <c r="AUP21" s="93" t="s">
        <v>630</v>
      </c>
      <c r="AUQ21" s="7">
        <v>167</v>
      </c>
      <c r="AUR21" s="8">
        <v>20.96</v>
      </c>
      <c r="AUS21" s="9">
        <f>AUR21*AUQ21</f>
        <v>3500.32</v>
      </c>
      <c r="AUT21" s="4">
        <f>AUM21-AUQ21</f>
        <v>205</v>
      </c>
      <c r="AUU21" s="8">
        <v>16.77</v>
      </c>
      <c r="AUV21" s="9">
        <f>AUU21*AUT21</f>
        <v>3437.85</v>
      </c>
      <c r="AUW21" s="9">
        <f>AUV21+AUS21</f>
        <v>6938.17</v>
      </c>
      <c r="AUX21" s="4"/>
      <c r="AUY21" s="9">
        <f>AUW21+AUX21</f>
        <v>6938.17</v>
      </c>
      <c r="AVA21" s="93">
        <v>10</v>
      </c>
      <c r="AVB21" s="94" t="s">
        <v>635</v>
      </c>
      <c r="AVC21" s="93">
        <v>372</v>
      </c>
      <c r="AVD21" s="93" t="s">
        <v>625</v>
      </c>
      <c r="AVE21" s="95" t="s">
        <v>626</v>
      </c>
      <c r="AVF21" s="93" t="s">
        <v>630</v>
      </c>
      <c r="AVG21" s="7">
        <v>167</v>
      </c>
      <c r="AVH21" s="8">
        <v>20.96</v>
      </c>
      <c r="AVI21" s="9">
        <f>AVH21*AVG21</f>
        <v>3500.32</v>
      </c>
      <c r="AVJ21" s="4">
        <f>AVC21-AVG21</f>
        <v>205</v>
      </c>
      <c r="AVK21" s="8">
        <v>16.77</v>
      </c>
      <c r="AVL21" s="9">
        <f>AVK21*AVJ21</f>
        <v>3437.85</v>
      </c>
      <c r="AVM21" s="9">
        <f>AVL21+AVI21</f>
        <v>6938.17</v>
      </c>
      <c r="AVN21" s="4"/>
      <c r="AVO21" s="9">
        <f>AVM21+AVN21</f>
        <v>6938.17</v>
      </c>
      <c r="AVQ21" s="93">
        <v>10</v>
      </c>
      <c r="AVR21" s="94" t="s">
        <v>635</v>
      </c>
      <c r="AVS21" s="93">
        <v>372</v>
      </c>
      <c r="AVT21" s="93" t="s">
        <v>625</v>
      </c>
      <c r="AVU21" s="95" t="s">
        <v>626</v>
      </c>
      <c r="AVV21" s="93" t="s">
        <v>630</v>
      </c>
      <c r="AVW21" s="7">
        <v>167</v>
      </c>
      <c r="AVX21" s="8">
        <v>20.96</v>
      </c>
      <c r="AVY21" s="9">
        <f>AVX21*AVW21</f>
        <v>3500.32</v>
      </c>
      <c r="AVZ21" s="4">
        <f>AVS21-AVW21</f>
        <v>205</v>
      </c>
      <c r="AWA21" s="8">
        <v>16.77</v>
      </c>
      <c r="AWB21" s="9">
        <f>AWA21*AVZ21</f>
        <v>3437.85</v>
      </c>
      <c r="AWC21" s="9">
        <f>AWB21+AVY21</f>
        <v>6938.17</v>
      </c>
      <c r="AWD21" s="4"/>
      <c r="AWE21" s="9">
        <f>AWC21+AWD21</f>
        <v>6938.17</v>
      </c>
      <c r="AWG21" s="93">
        <v>10</v>
      </c>
      <c r="AWH21" s="94" t="s">
        <v>635</v>
      </c>
      <c r="AWI21" s="93">
        <v>372</v>
      </c>
      <c r="AWJ21" s="93" t="s">
        <v>625</v>
      </c>
      <c r="AWK21" s="95" t="s">
        <v>626</v>
      </c>
      <c r="AWL21" s="93" t="s">
        <v>630</v>
      </c>
      <c r="AWM21" s="7">
        <v>167</v>
      </c>
      <c r="AWN21" s="8">
        <v>20.96</v>
      </c>
      <c r="AWO21" s="9">
        <f>AWN21*AWM21</f>
        <v>3500.32</v>
      </c>
      <c r="AWP21" s="4">
        <f>AWI21-AWM21</f>
        <v>205</v>
      </c>
      <c r="AWQ21" s="8">
        <v>16.77</v>
      </c>
      <c r="AWR21" s="9">
        <f>AWQ21*AWP21</f>
        <v>3437.85</v>
      </c>
      <c r="AWS21" s="9">
        <f>AWR21+AWO21</f>
        <v>6938.17</v>
      </c>
      <c r="AWT21" s="4"/>
      <c r="AWU21" s="9">
        <f>AWS21+AWT21</f>
        <v>6938.17</v>
      </c>
      <c r="AWW21" s="93">
        <v>10</v>
      </c>
      <c r="AWX21" s="94" t="s">
        <v>635</v>
      </c>
      <c r="AWY21" s="93">
        <v>372</v>
      </c>
      <c r="AWZ21" s="93" t="s">
        <v>625</v>
      </c>
      <c r="AXA21" s="95" t="s">
        <v>626</v>
      </c>
      <c r="AXB21" s="93" t="s">
        <v>630</v>
      </c>
      <c r="AXC21" s="7">
        <v>167</v>
      </c>
      <c r="AXD21" s="8">
        <v>20.96</v>
      </c>
      <c r="AXE21" s="9">
        <f>AXD21*AXC21</f>
        <v>3500.32</v>
      </c>
      <c r="AXF21" s="4">
        <f>AWY21-AXC21</f>
        <v>205</v>
      </c>
      <c r="AXG21" s="8">
        <v>16.77</v>
      </c>
      <c r="AXH21" s="9">
        <f>AXG21*AXF21</f>
        <v>3437.85</v>
      </c>
      <c r="AXI21" s="9">
        <f>AXH21+AXE21</f>
        <v>6938.17</v>
      </c>
      <c r="AXJ21" s="4"/>
      <c r="AXK21" s="9">
        <f>AXI21+AXJ21</f>
        <v>6938.17</v>
      </c>
      <c r="AXM21" s="93">
        <v>10</v>
      </c>
      <c r="AXN21" s="94" t="s">
        <v>635</v>
      </c>
      <c r="AXO21" s="93">
        <v>372</v>
      </c>
      <c r="AXP21" s="93" t="s">
        <v>625</v>
      </c>
      <c r="AXQ21" s="95" t="s">
        <v>626</v>
      </c>
      <c r="AXR21" s="93" t="s">
        <v>630</v>
      </c>
      <c r="AXS21" s="7">
        <v>167</v>
      </c>
      <c r="AXT21" s="8">
        <v>20.96</v>
      </c>
      <c r="AXU21" s="9">
        <f>AXT21*AXS21</f>
        <v>3500.32</v>
      </c>
      <c r="AXV21" s="4">
        <f>AXO21-AXS21</f>
        <v>205</v>
      </c>
      <c r="AXW21" s="8">
        <v>16.77</v>
      </c>
      <c r="AXX21" s="9">
        <f>AXW21*AXV21</f>
        <v>3437.85</v>
      </c>
      <c r="AXY21" s="9">
        <f>AXX21+AXU21</f>
        <v>6938.17</v>
      </c>
      <c r="AXZ21" s="4"/>
      <c r="AYA21" s="9">
        <f>AXY21+AXZ21</f>
        <v>6938.17</v>
      </c>
      <c r="AYC21" s="93">
        <v>10</v>
      </c>
      <c r="AYD21" s="94" t="s">
        <v>635</v>
      </c>
      <c r="AYE21" s="93">
        <v>372</v>
      </c>
      <c r="AYF21" s="93" t="s">
        <v>625</v>
      </c>
      <c r="AYG21" s="95" t="s">
        <v>626</v>
      </c>
      <c r="AYH21" s="93" t="s">
        <v>630</v>
      </c>
      <c r="AYI21" s="7">
        <v>167</v>
      </c>
      <c r="AYJ21" s="8">
        <v>20.96</v>
      </c>
      <c r="AYK21" s="9">
        <f>AYJ21*AYI21</f>
        <v>3500.32</v>
      </c>
      <c r="AYL21" s="4">
        <f>AYE21-AYI21</f>
        <v>205</v>
      </c>
      <c r="AYM21" s="8">
        <v>16.77</v>
      </c>
      <c r="AYN21" s="9">
        <f>AYM21*AYL21</f>
        <v>3437.85</v>
      </c>
      <c r="AYO21" s="9">
        <f>AYN21+AYK21</f>
        <v>6938.17</v>
      </c>
      <c r="AYP21" s="4"/>
      <c r="AYQ21" s="9">
        <f>AYO21+AYP21</f>
        <v>6938.17</v>
      </c>
      <c r="AYS21" s="93">
        <v>10</v>
      </c>
      <c r="AYT21" s="94" t="s">
        <v>635</v>
      </c>
      <c r="AYU21" s="93">
        <v>372</v>
      </c>
      <c r="AYV21" s="93" t="s">
        <v>625</v>
      </c>
      <c r="AYW21" s="95" t="s">
        <v>626</v>
      </c>
      <c r="AYX21" s="93" t="s">
        <v>630</v>
      </c>
      <c r="AYY21" s="7">
        <v>167</v>
      </c>
      <c r="AYZ21" s="8">
        <v>20.96</v>
      </c>
      <c r="AZA21" s="9">
        <f>AYZ21*AYY21</f>
        <v>3500.32</v>
      </c>
      <c r="AZB21" s="4">
        <f>AYU21-AYY21</f>
        <v>205</v>
      </c>
      <c r="AZC21" s="8">
        <v>16.77</v>
      </c>
      <c r="AZD21" s="9">
        <f>AZC21*AZB21</f>
        <v>3437.85</v>
      </c>
      <c r="AZE21" s="9">
        <f>AZD21+AZA21</f>
        <v>6938.17</v>
      </c>
      <c r="AZF21" s="4"/>
      <c r="AZG21" s="9">
        <f>AZE21+AZF21</f>
        <v>6938.17</v>
      </c>
      <c r="AZI21" s="93">
        <v>10</v>
      </c>
      <c r="AZJ21" s="94" t="s">
        <v>635</v>
      </c>
      <c r="AZK21" s="93">
        <v>372</v>
      </c>
      <c r="AZL21" s="93" t="s">
        <v>625</v>
      </c>
      <c r="AZM21" s="95" t="s">
        <v>626</v>
      </c>
      <c r="AZN21" s="93" t="s">
        <v>630</v>
      </c>
      <c r="AZO21" s="7">
        <v>167</v>
      </c>
      <c r="AZP21" s="8">
        <v>20.96</v>
      </c>
      <c r="AZQ21" s="9">
        <f>AZP21*AZO21</f>
        <v>3500.32</v>
      </c>
      <c r="AZR21" s="4">
        <f>AZK21-AZO21</f>
        <v>205</v>
      </c>
      <c r="AZS21" s="8">
        <v>16.77</v>
      </c>
      <c r="AZT21" s="9">
        <f>AZS21*AZR21</f>
        <v>3437.85</v>
      </c>
      <c r="AZU21" s="9">
        <f>AZT21+AZQ21</f>
        <v>6938.17</v>
      </c>
      <c r="AZV21" s="4"/>
      <c r="AZW21" s="9">
        <f>AZU21+AZV21</f>
        <v>6938.17</v>
      </c>
      <c r="AZY21" s="93">
        <v>10</v>
      </c>
      <c r="AZZ21" s="94" t="s">
        <v>635</v>
      </c>
      <c r="BAA21" s="93">
        <v>372</v>
      </c>
      <c r="BAB21" s="93" t="s">
        <v>625</v>
      </c>
      <c r="BAC21" s="95" t="s">
        <v>626</v>
      </c>
      <c r="BAD21" s="93" t="s">
        <v>630</v>
      </c>
      <c r="BAE21" s="7">
        <v>167</v>
      </c>
      <c r="BAF21" s="8">
        <v>20.96</v>
      </c>
      <c r="BAG21" s="9">
        <f>BAF21*BAE21</f>
        <v>3500.32</v>
      </c>
      <c r="BAH21" s="4">
        <f>BAA21-BAE21</f>
        <v>205</v>
      </c>
      <c r="BAI21" s="8">
        <v>16.77</v>
      </c>
      <c r="BAJ21" s="9">
        <f>BAI21*BAH21</f>
        <v>3437.85</v>
      </c>
      <c r="BAK21" s="9">
        <f>BAJ21+BAG21</f>
        <v>6938.17</v>
      </c>
      <c r="BAL21" s="4"/>
      <c r="BAM21" s="9">
        <f>BAK21+BAL21</f>
        <v>6938.17</v>
      </c>
      <c r="BAO21" s="93">
        <v>10</v>
      </c>
      <c r="BAP21" s="94" t="s">
        <v>635</v>
      </c>
      <c r="BAQ21" s="93">
        <v>372</v>
      </c>
      <c r="BAR21" s="93" t="s">
        <v>625</v>
      </c>
      <c r="BAS21" s="95" t="s">
        <v>626</v>
      </c>
      <c r="BAT21" s="93" t="s">
        <v>630</v>
      </c>
      <c r="BAU21" s="7">
        <v>167</v>
      </c>
      <c r="BAV21" s="8">
        <v>20.96</v>
      </c>
      <c r="BAW21" s="9">
        <f>BAV21*BAU21</f>
        <v>3500.32</v>
      </c>
      <c r="BAX21" s="4">
        <f>BAQ21-BAU21</f>
        <v>205</v>
      </c>
      <c r="BAY21" s="8">
        <v>16.77</v>
      </c>
      <c r="BAZ21" s="9">
        <f>BAY21*BAX21</f>
        <v>3437.85</v>
      </c>
      <c r="BBA21" s="9">
        <f>BAZ21+BAW21</f>
        <v>6938.17</v>
      </c>
      <c r="BBB21" s="4"/>
      <c r="BBC21" s="9">
        <f>BBA21+BBB21</f>
        <v>6938.17</v>
      </c>
      <c r="BBE21" s="93">
        <v>10</v>
      </c>
      <c r="BBF21" s="94" t="s">
        <v>635</v>
      </c>
      <c r="BBG21" s="93">
        <v>372</v>
      </c>
      <c r="BBH21" s="93" t="s">
        <v>625</v>
      </c>
      <c r="BBI21" s="95" t="s">
        <v>626</v>
      </c>
      <c r="BBJ21" s="93" t="s">
        <v>630</v>
      </c>
      <c r="BBK21" s="7">
        <v>167</v>
      </c>
      <c r="BBL21" s="8">
        <v>20.96</v>
      </c>
      <c r="BBM21" s="9">
        <f>BBL21*BBK21</f>
        <v>3500.32</v>
      </c>
      <c r="BBN21" s="4">
        <f>BBG21-BBK21</f>
        <v>205</v>
      </c>
      <c r="BBO21" s="8">
        <v>16.77</v>
      </c>
      <c r="BBP21" s="9">
        <f>BBO21*BBN21</f>
        <v>3437.85</v>
      </c>
      <c r="BBQ21" s="9">
        <f>BBP21+BBM21</f>
        <v>6938.17</v>
      </c>
      <c r="BBR21" s="4"/>
      <c r="BBS21" s="9">
        <f>BBQ21+BBR21</f>
        <v>6938.17</v>
      </c>
      <c r="BBU21" s="93">
        <v>10</v>
      </c>
      <c r="BBV21" s="94" t="s">
        <v>635</v>
      </c>
      <c r="BBW21" s="93">
        <v>372</v>
      </c>
      <c r="BBX21" s="93" t="s">
        <v>625</v>
      </c>
      <c r="BBY21" s="95" t="s">
        <v>626</v>
      </c>
      <c r="BBZ21" s="93" t="s">
        <v>630</v>
      </c>
      <c r="BCA21" s="7">
        <v>167</v>
      </c>
      <c r="BCB21" s="8">
        <v>20.96</v>
      </c>
      <c r="BCC21" s="9">
        <f>BCB21*BCA21</f>
        <v>3500.32</v>
      </c>
      <c r="BCD21" s="4">
        <f>BBW21-BCA21</f>
        <v>205</v>
      </c>
      <c r="BCE21" s="8">
        <v>16.77</v>
      </c>
      <c r="BCF21" s="9">
        <f>BCE21*BCD21</f>
        <v>3437.85</v>
      </c>
      <c r="BCG21" s="9">
        <f>BCF21+BCC21</f>
        <v>6938.17</v>
      </c>
      <c r="BCH21" s="4"/>
      <c r="BCI21" s="9">
        <f>BCG21+BCH21</f>
        <v>6938.17</v>
      </c>
      <c r="BCK21" s="93">
        <v>10</v>
      </c>
      <c r="BCL21" s="94" t="s">
        <v>635</v>
      </c>
      <c r="BCM21" s="93">
        <v>372</v>
      </c>
      <c r="BCN21" s="93" t="s">
        <v>625</v>
      </c>
      <c r="BCO21" s="95" t="s">
        <v>626</v>
      </c>
      <c r="BCP21" s="93" t="s">
        <v>630</v>
      </c>
      <c r="BCQ21" s="7">
        <v>167</v>
      </c>
      <c r="BCR21" s="8">
        <v>20.96</v>
      </c>
      <c r="BCS21" s="9">
        <f>BCR21*BCQ21</f>
        <v>3500.32</v>
      </c>
      <c r="BCT21" s="4">
        <f>BCM21-BCQ21</f>
        <v>205</v>
      </c>
      <c r="BCU21" s="8">
        <v>16.77</v>
      </c>
      <c r="BCV21" s="9">
        <f>BCU21*BCT21</f>
        <v>3437.85</v>
      </c>
      <c r="BCW21" s="9">
        <f>BCV21+BCS21</f>
        <v>6938.17</v>
      </c>
      <c r="BCX21" s="4"/>
      <c r="BCY21" s="9">
        <f>BCW21+BCX21</f>
        <v>6938.17</v>
      </c>
      <c r="BDA21" s="93">
        <v>10</v>
      </c>
      <c r="BDB21" s="94" t="s">
        <v>635</v>
      </c>
      <c r="BDC21" s="93">
        <v>372</v>
      </c>
      <c r="BDD21" s="93" t="s">
        <v>625</v>
      </c>
      <c r="BDE21" s="95" t="s">
        <v>626</v>
      </c>
      <c r="BDF21" s="93" t="s">
        <v>630</v>
      </c>
      <c r="BDG21" s="7">
        <v>167</v>
      </c>
      <c r="BDH21" s="8">
        <v>20.96</v>
      </c>
      <c r="BDI21" s="9">
        <f>BDH21*BDG21</f>
        <v>3500.32</v>
      </c>
      <c r="BDJ21" s="4">
        <f>BDC21-BDG21</f>
        <v>205</v>
      </c>
      <c r="BDK21" s="8">
        <v>16.77</v>
      </c>
      <c r="BDL21" s="9">
        <f>BDK21*BDJ21</f>
        <v>3437.85</v>
      </c>
      <c r="BDM21" s="9">
        <f>BDL21+BDI21</f>
        <v>6938.17</v>
      </c>
      <c r="BDN21" s="4"/>
      <c r="BDO21" s="9">
        <f>BDM21+BDN21</f>
        <v>6938.17</v>
      </c>
      <c r="BDQ21" s="93">
        <v>10</v>
      </c>
      <c r="BDR21" s="94" t="s">
        <v>635</v>
      </c>
      <c r="BDS21" s="93">
        <v>372</v>
      </c>
      <c r="BDT21" s="93" t="s">
        <v>625</v>
      </c>
      <c r="BDU21" s="95" t="s">
        <v>626</v>
      </c>
      <c r="BDV21" s="93" t="s">
        <v>630</v>
      </c>
      <c r="BDW21" s="7">
        <v>167</v>
      </c>
      <c r="BDX21" s="8">
        <v>20.96</v>
      </c>
      <c r="BDY21" s="9">
        <f>BDX21*BDW21</f>
        <v>3500.32</v>
      </c>
      <c r="BDZ21" s="4">
        <f>BDS21-BDW21</f>
        <v>205</v>
      </c>
      <c r="BEA21" s="8">
        <v>16.77</v>
      </c>
      <c r="BEB21" s="9">
        <f>BEA21*BDZ21</f>
        <v>3437.85</v>
      </c>
      <c r="BEC21" s="9">
        <f>BEB21+BDY21</f>
        <v>6938.17</v>
      </c>
      <c r="BED21" s="4"/>
      <c r="BEE21" s="9">
        <f>BEC21+BED21</f>
        <v>6938.17</v>
      </c>
      <c r="BEG21" s="93">
        <v>10</v>
      </c>
      <c r="BEH21" s="94" t="s">
        <v>635</v>
      </c>
      <c r="BEI21" s="93">
        <v>372</v>
      </c>
      <c r="BEJ21" s="93" t="s">
        <v>625</v>
      </c>
      <c r="BEK21" s="95" t="s">
        <v>626</v>
      </c>
      <c r="BEL21" s="93" t="s">
        <v>630</v>
      </c>
      <c r="BEM21" s="7">
        <v>167</v>
      </c>
      <c r="BEN21" s="8">
        <v>20.96</v>
      </c>
      <c r="BEO21" s="9">
        <f>BEN21*BEM21</f>
        <v>3500.32</v>
      </c>
      <c r="BEP21" s="4">
        <f>BEI21-BEM21</f>
        <v>205</v>
      </c>
      <c r="BEQ21" s="8">
        <v>16.77</v>
      </c>
      <c r="BER21" s="9">
        <f>BEQ21*BEP21</f>
        <v>3437.85</v>
      </c>
      <c r="BES21" s="9">
        <f>BER21+BEO21</f>
        <v>6938.17</v>
      </c>
      <c r="BET21" s="4"/>
      <c r="BEU21" s="9">
        <f>BES21+BET21</f>
        <v>6938.17</v>
      </c>
      <c r="BEW21" s="93">
        <v>10</v>
      </c>
      <c r="BEX21" s="94" t="s">
        <v>635</v>
      </c>
      <c r="BEY21" s="93">
        <v>372</v>
      </c>
      <c r="BEZ21" s="93" t="s">
        <v>625</v>
      </c>
      <c r="BFA21" s="95" t="s">
        <v>626</v>
      </c>
      <c r="BFB21" s="93" t="s">
        <v>630</v>
      </c>
      <c r="BFC21" s="7">
        <v>167</v>
      </c>
      <c r="BFD21" s="8">
        <v>20.96</v>
      </c>
      <c r="BFE21" s="9">
        <f>BFD21*BFC21</f>
        <v>3500.32</v>
      </c>
      <c r="BFF21" s="4">
        <f>BEY21-BFC21</f>
        <v>205</v>
      </c>
      <c r="BFG21" s="8">
        <v>16.77</v>
      </c>
      <c r="BFH21" s="9">
        <f>BFG21*BFF21</f>
        <v>3437.85</v>
      </c>
      <c r="BFI21" s="9">
        <f>BFH21+BFE21</f>
        <v>6938.17</v>
      </c>
      <c r="BFJ21" s="4"/>
      <c r="BFK21" s="9">
        <f>BFI21+BFJ21</f>
        <v>6938.17</v>
      </c>
      <c r="BFM21" s="93">
        <v>10</v>
      </c>
      <c r="BFN21" s="94" t="s">
        <v>635</v>
      </c>
      <c r="BFO21" s="93">
        <v>372</v>
      </c>
      <c r="BFP21" s="93" t="s">
        <v>625</v>
      </c>
      <c r="BFQ21" s="95" t="s">
        <v>626</v>
      </c>
      <c r="BFR21" s="93" t="s">
        <v>630</v>
      </c>
      <c r="BFS21" s="7">
        <v>167</v>
      </c>
      <c r="BFT21" s="8">
        <v>20.96</v>
      </c>
      <c r="BFU21" s="9">
        <f>BFT21*BFS21</f>
        <v>3500.32</v>
      </c>
      <c r="BFV21" s="4">
        <f>BFO21-BFS21</f>
        <v>205</v>
      </c>
      <c r="BFW21" s="8">
        <v>16.77</v>
      </c>
      <c r="BFX21" s="9">
        <f>BFW21*BFV21</f>
        <v>3437.85</v>
      </c>
      <c r="BFY21" s="9">
        <f>BFX21+BFU21</f>
        <v>6938.17</v>
      </c>
      <c r="BFZ21" s="4"/>
      <c r="BGA21" s="9">
        <f>BFY21+BFZ21</f>
        <v>6938.17</v>
      </c>
      <c r="BGC21" s="93">
        <v>10</v>
      </c>
      <c r="BGD21" s="94" t="s">
        <v>635</v>
      </c>
      <c r="BGE21" s="93">
        <v>372</v>
      </c>
      <c r="BGF21" s="93" t="s">
        <v>625</v>
      </c>
      <c r="BGG21" s="95" t="s">
        <v>626</v>
      </c>
      <c r="BGH21" s="93" t="s">
        <v>630</v>
      </c>
      <c r="BGI21" s="7">
        <v>167</v>
      </c>
      <c r="BGJ21" s="8">
        <v>20.96</v>
      </c>
      <c r="BGK21" s="9">
        <f>BGJ21*BGI21</f>
        <v>3500.32</v>
      </c>
      <c r="BGL21" s="4">
        <f>BGE21-BGI21</f>
        <v>205</v>
      </c>
      <c r="BGM21" s="8">
        <v>16.77</v>
      </c>
      <c r="BGN21" s="9">
        <f>BGM21*BGL21</f>
        <v>3437.85</v>
      </c>
      <c r="BGO21" s="9">
        <f>BGN21+BGK21</f>
        <v>6938.17</v>
      </c>
      <c r="BGP21" s="4"/>
      <c r="BGQ21" s="9">
        <f>BGO21+BGP21</f>
        <v>6938.17</v>
      </c>
      <c r="BGS21" s="93">
        <v>10</v>
      </c>
      <c r="BGT21" s="94" t="s">
        <v>635</v>
      </c>
      <c r="BGU21" s="93">
        <v>372</v>
      </c>
      <c r="BGV21" s="93" t="s">
        <v>625</v>
      </c>
      <c r="BGW21" s="95" t="s">
        <v>626</v>
      </c>
      <c r="BGX21" s="93" t="s">
        <v>630</v>
      </c>
      <c r="BGY21" s="7">
        <v>167</v>
      </c>
      <c r="BGZ21" s="8">
        <v>20.96</v>
      </c>
      <c r="BHA21" s="9">
        <f>BGZ21*BGY21</f>
        <v>3500.32</v>
      </c>
      <c r="BHB21" s="4">
        <f>BGU21-BGY21</f>
        <v>205</v>
      </c>
      <c r="BHC21" s="8">
        <v>16.77</v>
      </c>
      <c r="BHD21" s="9">
        <f>BHC21*BHB21</f>
        <v>3437.85</v>
      </c>
      <c r="BHE21" s="9">
        <f>BHD21+BHA21</f>
        <v>6938.17</v>
      </c>
      <c r="BHF21" s="4"/>
      <c r="BHG21" s="9">
        <f>BHE21+BHF21</f>
        <v>6938.17</v>
      </c>
      <c r="BHI21" s="93">
        <v>10</v>
      </c>
      <c r="BHJ21" s="94" t="s">
        <v>635</v>
      </c>
      <c r="BHK21" s="93">
        <v>372</v>
      </c>
      <c r="BHL21" s="93" t="s">
        <v>625</v>
      </c>
      <c r="BHM21" s="95" t="s">
        <v>626</v>
      </c>
      <c r="BHN21" s="93" t="s">
        <v>630</v>
      </c>
      <c r="BHO21" s="7">
        <v>167</v>
      </c>
      <c r="BHP21" s="8">
        <v>20.96</v>
      </c>
      <c r="BHQ21" s="9">
        <f>BHP21*BHO21</f>
        <v>3500.32</v>
      </c>
      <c r="BHR21" s="4">
        <f>BHK21-BHO21</f>
        <v>205</v>
      </c>
      <c r="BHS21" s="8">
        <v>16.77</v>
      </c>
      <c r="BHT21" s="9">
        <f>BHS21*BHR21</f>
        <v>3437.85</v>
      </c>
      <c r="BHU21" s="9">
        <f>BHT21+BHQ21</f>
        <v>6938.17</v>
      </c>
      <c r="BHV21" s="4"/>
      <c r="BHW21" s="9">
        <f>BHU21+BHV21</f>
        <v>6938.17</v>
      </c>
      <c r="BHY21" s="93">
        <v>10</v>
      </c>
      <c r="BHZ21" s="94" t="s">
        <v>635</v>
      </c>
      <c r="BIA21" s="93">
        <v>372</v>
      </c>
      <c r="BIB21" s="93" t="s">
        <v>625</v>
      </c>
      <c r="BIC21" s="95" t="s">
        <v>626</v>
      </c>
      <c r="BID21" s="93" t="s">
        <v>630</v>
      </c>
      <c r="BIE21" s="7">
        <v>167</v>
      </c>
      <c r="BIF21" s="8">
        <v>20.96</v>
      </c>
      <c r="BIG21" s="9">
        <f>BIF21*BIE21</f>
        <v>3500.32</v>
      </c>
      <c r="BIH21" s="4">
        <f>BIA21-BIE21</f>
        <v>205</v>
      </c>
      <c r="BII21" s="8">
        <v>16.77</v>
      </c>
      <c r="BIJ21" s="9">
        <f>BII21*BIH21</f>
        <v>3437.85</v>
      </c>
      <c r="BIK21" s="9">
        <f>BIJ21+BIG21</f>
        <v>6938.17</v>
      </c>
      <c r="BIL21" s="4"/>
      <c r="BIM21" s="9">
        <f>BIK21+BIL21</f>
        <v>6938.17</v>
      </c>
      <c r="BIO21" s="93">
        <v>10</v>
      </c>
      <c r="BIP21" s="94" t="s">
        <v>635</v>
      </c>
      <c r="BIQ21" s="93">
        <v>372</v>
      </c>
      <c r="BIR21" s="93" t="s">
        <v>625</v>
      </c>
      <c r="BIS21" s="95" t="s">
        <v>626</v>
      </c>
      <c r="BIT21" s="93" t="s">
        <v>630</v>
      </c>
      <c r="BIU21" s="7">
        <v>167</v>
      </c>
      <c r="BIV21" s="8">
        <v>20.96</v>
      </c>
      <c r="BIW21" s="9">
        <f>BIV21*BIU21</f>
        <v>3500.32</v>
      </c>
      <c r="BIX21" s="4">
        <f>BIQ21-BIU21</f>
        <v>205</v>
      </c>
      <c r="BIY21" s="8">
        <v>16.77</v>
      </c>
      <c r="BIZ21" s="9">
        <f>BIY21*BIX21</f>
        <v>3437.85</v>
      </c>
      <c r="BJA21" s="9">
        <f>BIZ21+BIW21</f>
        <v>6938.17</v>
      </c>
      <c r="BJB21" s="4"/>
      <c r="BJC21" s="9">
        <f>BJA21+BJB21</f>
        <v>6938.17</v>
      </c>
      <c r="BJE21" s="93">
        <v>10</v>
      </c>
      <c r="BJF21" s="94" t="s">
        <v>635</v>
      </c>
      <c r="BJG21" s="93">
        <v>372</v>
      </c>
      <c r="BJH21" s="93" t="s">
        <v>625</v>
      </c>
      <c r="BJI21" s="95" t="s">
        <v>626</v>
      </c>
      <c r="BJJ21" s="93" t="s">
        <v>630</v>
      </c>
      <c r="BJK21" s="7">
        <v>167</v>
      </c>
      <c r="BJL21" s="8">
        <v>20.96</v>
      </c>
      <c r="BJM21" s="9">
        <f>BJL21*BJK21</f>
        <v>3500.32</v>
      </c>
      <c r="BJN21" s="4">
        <f>BJG21-BJK21</f>
        <v>205</v>
      </c>
      <c r="BJO21" s="8">
        <v>16.77</v>
      </c>
      <c r="BJP21" s="9">
        <f>BJO21*BJN21</f>
        <v>3437.85</v>
      </c>
      <c r="BJQ21" s="9">
        <f>BJP21+BJM21</f>
        <v>6938.17</v>
      </c>
      <c r="BJR21" s="4"/>
      <c r="BJS21" s="9">
        <f>BJQ21+BJR21</f>
        <v>6938.17</v>
      </c>
      <c r="BJU21" s="93">
        <v>10</v>
      </c>
      <c r="BJV21" s="94" t="s">
        <v>635</v>
      </c>
      <c r="BJW21" s="93">
        <v>372</v>
      </c>
      <c r="BJX21" s="93" t="s">
        <v>625</v>
      </c>
      <c r="BJY21" s="95" t="s">
        <v>626</v>
      </c>
      <c r="BJZ21" s="93" t="s">
        <v>630</v>
      </c>
      <c r="BKA21" s="7">
        <v>167</v>
      </c>
      <c r="BKB21" s="8">
        <v>20.96</v>
      </c>
      <c r="BKC21" s="9">
        <f>BKB21*BKA21</f>
        <v>3500.32</v>
      </c>
      <c r="BKD21" s="4">
        <f>BJW21-BKA21</f>
        <v>205</v>
      </c>
      <c r="BKE21" s="8">
        <v>16.77</v>
      </c>
      <c r="BKF21" s="9">
        <f>BKE21*BKD21</f>
        <v>3437.85</v>
      </c>
      <c r="BKG21" s="9">
        <f>BKF21+BKC21</f>
        <v>6938.17</v>
      </c>
      <c r="BKH21" s="4"/>
      <c r="BKI21" s="9">
        <f>BKG21+BKH21</f>
        <v>6938.17</v>
      </c>
      <c r="BKK21" s="93">
        <v>10</v>
      </c>
      <c r="BKL21" s="94" t="s">
        <v>635</v>
      </c>
      <c r="BKM21" s="93">
        <v>372</v>
      </c>
      <c r="BKN21" s="93" t="s">
        <v>625</v>
      </c>
      <c r="BKO21" s="95" t="s">
        <v>626</v>
      </c>
      <c r="BKP21" s="93" t="s">
        <v>630</v>
      </c>
      <c r="BKQ21" s="7">
        <v>167</v>
      </c>
      <c r="BKR21" s="8">
        <v>20.96</v>
      </c>
      <c r="BKS21" s="9">
        <f>BKR21*BKQ21</f>
        <v>3500.32</v>
      </c>
      <c r="BKT21" s="4">
        <f>BKM21-BKQ21</f>
        <v>205</v>
      </c>
      <c r="BKU21" s="8">
        <v>16.77</v>
      </c>
      <c r="BKV21" s="9">
        <f>BKU21*BKT21</f>
        <v>3437.85</v>
      </c>
      <c r="BKW21" s="9">
        <f>BKV21+BKS21</f>
        <v>6938.17</v>
      </c>
      <c r="BKX21" s="4"/>
      <c r="BKY21" s="9">
        <f>BKW21+BKX21</f>
        <v>6938.17</v>
      </c>
      <c r="BLA21" s="93">
        <v>10</v>
      </c>
      <c r="BLB21" s="94" t="s">
        <v>635</v>
      </c>
      <c r="BLC21" s="93">
        <v>372</v>
      </c>
      <c r="BLD21" s="93" t="s">
        <v>625</v>
      </c>
      <c r="BLE21" s="95" t="s">
        <v>626</v>
      </c>
      <c r="BLF21" s="93" t="s">
        <v>630</v>
      </c>
      <c r="BLG21" s="7">
        <v>167</v>
      </c>
      <c r="BLH21" s="8">
        <v>20.96</v>
      </c>
      <c r="BLI21" s="9">
        <f>BLH21*BLG21</f>
        <v>3500.32</v>
      </c>
      <c r="BLJ21" s="4">
        <f>BLC21-BLG21</f>
        <v>205</v>
      </c>
      <c r="BLK21" s="8">
        <v>16.77</v>
      </c>
      <c r="BLL21" s="9">
        <f>BLK21*BLJ21</f>
        <v>3437.85</v>
      </c>
      <c r="BLM21" s="9">
        <f>BLL21+BLI21</f>
        <v>6938.17</v>
      </c>
      <c r="BLN21" s="4"/>
      <c r="BLO21" s="9">
        <f>BLM21+BLN21</f>
        <v>6938.17</v>
      </c>
      <c r="BLQ21" s="93">
        <v>10</v>
      </c>
      <c r="BLR21" s="94" t="s">
        <v>635</v>
      </c>
      <c r="BLS21" s="93">
        <v>372</v>
      </c>
      <c r="BLT21" s="93" t="s">
        <v>625</v>
      </c>
      <c r="BLU21" s="95" t="s">
        <v>626</v>
      </c>
      <c r="BLV21" s="93" t="s">
        <v>630</v>
      </c>
      <c r="BLW21" s="7">
        <v>167</v>
      </c>
      <c r="BLX21" s="8">
        <v>20.96</v>
      </c>
      <c r="BLY21" s="9">
        <f>BLX21*BLW21</f>
        <v>3500.32</v>
      </c>
      <c r="BLZ21" s="4">
        <f>BLS21-BLW21</f>
        <v>205</v>
      </c>
      <c r="BMA21" s="8">
        <v>16.77</v>
      </c>
      <c r="BMB21" s="9">
        <f>BMA21*BLZ21</f>
        <v>3437.85</v>
      </c>
      <c r="BMC21" s="9">
        <f>BMB21+BLY21</f>
        <v>6938.17</v>
      </c>
      <c r="BMD21" s="4"/>
      <c r="BME21" s="9">
        <f>BMC21+BMD21</f>
        <v>6938.17</v>
      </c>
      <c r="BMG21" s="93">
        <v>10</v>
      </c>
      <c r="BMH21" s="94" t="s">
        <v>635</v>
      </c>
      <c r="BMI21" s="93">
        <v>372</v>
      </c>
      <c r="BMJ21" s="93" t="s">
        <v>625</v>
      </c>
      <c r="BMK21" s="95" t="s">
        <v>626</v>
      </c>
      <c r="BML21" s="93" t="s">
        <v>630</v>
      </c>
      <c r="BMM21" s="7">
        <v>167</v>
      </c>
      <c r="BMN21" s="8">
        <v>20.96</v>
      </c>
      <c r="BMO21" s="9">
        <f>BMN21*BMM21</f>
        <v>3500.32</v>
      </c>
      <c r="BMP21" s="4">
        <f>BMI21-BMM21</f>
        <v>205</v>
      </c>
      <c r="BMQ21" s="8">
        <v>16.77</v>
      </c>
      <c r="BMR21" s="9">
        <f>BMQ21*BMP21</f>
        <v>3437.85</v>
      </c>
      <c r="BMS21" s="9">
        <f>BMR21+BMO21</f>
        <v>6938.17</v>
      </c>
      <c r="BMT21" s="4"/>
      <c r="BMU21" s="9">
        <f>BMS21+BMT21</f>
        <v>6938.17</v>
      </c>
      <c r="BMW21" s="93">
        <v>10</v>
      </c>
      <c r="BMX21" s="94" t="s">
        <v>635</v>
      </c>
      <c r="BMY21" s="93">
        <v>372</v>
      </c>
      <c r="BMZ21" s="93" t="s">
        <v>625</v>
      </c>
      <c r="BNA21" s="95" t="s">
        <v>626</v>
      </c>
      <c r="BNB21" s="93" t="s">
        <v>630</v>
      </c>
      <c r="BNC21" s="7">
        <v>167</v>
      </c>
      <c r="BND21" s="8">
        <v>20.96</v>
      </c>
      <c r="BNE21" s="9">
        <f>BND21*BNC21</f>
        <v>3500.32</v>
      </c>
      <c r="BNF21" s="4">
        <f>BMY21-BNC21</f>
        <v>205</v>
      </c>
      <c r="BNG21" s="8">
        <v>16.77</v>
      </c>
      <c r="BNH21" s="9">
        <f>BNG21*BNF21</f>
        <v>3437.85</v>
      </c>
      <c r="BNI21" s="9">
        <f>BNH21+BNE21</f>
        <v>6938.17</v>
      </c>
      <c r="BNJ21" s="4"/>
      <c r="BNK21" s="9">
        <f>BNI21+BNJ21</f>
        <v>6938.17</v>
      </c>
      <c r="BNM21" s="93">
        <v>10</v>
      </c>
      <c r="BNN21" s="94" t="s">
        <v>635</v>
      </c>
      <c r="BNO21" s="93">
        <v>372</v>
      </c>
      <c r="BNP21" s="93" t="s">
        <v>625</v>
      </c>
      <c r="BNQ21" s="95" t="s">
        <v>626</v>
      </c>
      <c r="BNR21" s="93" t="s">
        <v>630</v>
      </c>
      <c r="BNS21" s="7">
        <v>167</v>
      </c>
      <c r="BNT21" s="8">
        <v>20.96</v>
      </c>
      <c r="BNU21" s="9">
        <f>BNT21*BNS21</f>
        <v>3500.32</v>
      </c>
      <c r="BNV21" s="4">
        <f>BNO21-BNS21</f>
        <v>205</v>
      </c>
      <c r="BNW21" s="8">
        <v>16.77</v>
      </c>
      <c r="BNX21" s="9">
        <f>BNW21*BNV21</f>
        <v>3437.85</v>
      </c>
      <c r="BNY21" s="9">
        <f>BNX21+BNU21</f>
        <v>6938.17</v>
      </c>
      <c r="BNZ21" s="4"/>
      <c r="BOA21" s="9">
        <f>BNY21+BNZ21</f>
        <v>6938.17</v>
      </c>
      <c r="BOC21" s="93">
        <v>10</v>
      </c>
      <c r="BOD21" s="94" t="s">
        <v>635</v>
      </c>
      <c r="BOE21" s="93">
        <v>372</v>
      </c>
      <c r="BOF21" s="93" t="s">
        <v>625</v>
      </c>
      <c r="BOG21" s="95" t="s">
        <v>626</v>
      </c>
      <c r="BOH21" s="93" t="s">
        <v>630</v>
      </c>
      <c r="BOI21" s="7">
        <v>167</v>
      </c>
      <c r="BOJ21" s="8">
        <v>20.96</v>
      </c>
      <c r="BOK21" s="9">
        <f>BOJ21*BOI21</f>
        <v>3500.32</v>
      </c>
      <c r="BOL21" s="4">
        <f>BOE21-BOI21</f>
        <v>205</v>
      </c>
      <c r="BOM21" s="8">
        <v>16.77</v>
      </c>
      <c r="BON21" s="9">
        <f>BOM21*BOL21</f>
        <v>3437.85</v>
      </c>
      <c r="BOO21" s="9">
        <f>BON21+BOK21</f>
        <v>6938.17</v>
      </c>
      <c r="BOP21" s="4"/>
      <c r="BOQ21" s="9">
        <f>BOO21+BOP21</f>
        <v>6938.17</v>
      </c>
      <c r="BOS21" s="93">
        <v>10</v>
      </c>
      <c r="BOT21" s="94" t="s">
        <v>635</v>
      </c>
      <c r="BOU21" s="93">
        <v>372</v>
      </c>
      <c r="BOV21" s="93" t="s">
        <v>625</v>
      </c>
      <c r="BOW21" s="95" t="s">
        <v>626</v>
      </c>
      <c r="BOX21" s="93" t="s">
        <v>630</v>
      </c>
      <c r="BOY21" s="7">
        <v>167</v>
      </c>
      <c r="BOZ21" s="8">
        <v>20.96</v>
      </c>
      <c r="BPA21" s="9">
        <f>BOZ21*BOY21</f>
        <v>3500.32</v>
      </c>
      <c r="BPB21" s="4">
        <f>BOU21-BOY21</f>
        <v>205</v>
      </c>
      <c r="BPC21" s="8">
        <v>16.77</v>
      </c>
      <c r="BPD21" s="9">
        <f>BPC21*BPB21</f>
        <v>3437.85</v>
      </c>
      <c r="BPE21" s="9">
        <f>BPD21+BPA21</f>
        <v>6938.17</v>
      </c>
      <c r="BPF21" s="4"/>
      <c r="BPG21" s="9">
        <f>BPE21+BPF21</f>
        <v>6938.17</v>
      </c>
      <c r="BPI21" s="93">
        <v>10</v>
      </c>
      <c r="BPJ21" s="94" t="s">
        <v>635</v>
      </c>
      <c r="BPK21" s="93">
        <v>372</v>
      </c>
      <c r="BPL21" s="93" t="s">
        <v>625</v>
      </c>
      <c r="BPM21" s="95" t="s">
        <v>626</v>
      </c>
      <c r="BPN21" s="93" t="s">
        <v>630</v>
      </c>
      <c r="BPO21" s="7">
        <v>167</v>
      </c>
      <c r="BPP21" s="8">
        <v>20.96</v>
      </c>
      <c r="BPQ21" s="9">
        <f>BPP21*BPO21</f>
        <v>3500.32</v>
      </c>
      <c r="BPR21" s="4">
        <f>BPK21-BPO21</f>
        <v>205</v>
      </c>
      <c r="BPS21" s="8">
        <v>16.77</v>
      </c>
      <c r="BPT21" s="9">
        <f>BPS21*BPR21</f>
        <v>3437.85</v>
      </c>
      <c r="BPU21" s="9">
        <f>BPT21+BPQ21</f>
        <v>6938.17</v>
      </c>
      <c r="BPV21" s="4"/>
      <c r="BPW21" s="9">
        <f>BPU21+BPV21</f>
        <v>6938.17</v>
      </c>
      <c r="BPY21" s="93">
        <v>10</v>
      </c>
      <c r="BPZ21" s="94" t="s">
        <v>635</v>
      </c>
      <c r="BQA21" s="93">
        <v>372</v>
      </c>
      <c r="BQB21" s="93" t="s">
        <v>625</v>
      </c>
      <c r="BQC21" s="95" t="s">
        <v>626</v>
      </c>
      <c r="BQD21" s="93" t="s">
        <v>630</v>
      </c>
      <c r="BQE21" s="7">
        <v>167</v>
      </c>
      <c r="BQF21" s="8">
        <v>20.96</v>
      </c>
      <c r="BQG21" s="9">
        <f>BQF21*BQE21</f>
        <v>3500.32</v>
      </c>
      <c r="BQH21" s="4">
        <f>BQA21-BQE21</f>
        <v>205</v>
      </c>
      <c r="BQI21" s="8">
        <v>16.77</v>
      </c>
      <c r="BQJ21" s="9">
        <f>BQI21*BQH21</f>
        <v>3437.85</v>
      </c>
      <c r="BQK21" s="9">
        <f>BQJ21+BQG21</f>
        <v>6938.17</v>
      </c>
      <c r="BQL21" s="4"/>
      <c r="BQM21" s="9">
        <f>BQK21+BQL21</f>
        <v>6938.17</v>
      </c>
      <c r="BQO21" s="93">
        <v>10</v>
      </c>
      <c r="BQP21" s="94" t="s">
        <v>635</v>
      </c>
      <c r="BQQ21" s="93">
        <v>372</v>
      </c>
      <c r="BQR21" s="93" t="s">
        <v>625</v>
      </c>
      <c r="BQS21" s="95" t="s">
        <v>626</v>
      </c>
      <c r="BQT21" s="93" t="s">
        <v>630</v>
      </c>
      <c r="BQU21" s="7">
        <v>167</v>
      </c>
      <c r="BQV21" s="8">
        <v>20.96</v>
      </c>
      <c r="BQW21" s="9">
        <f>BQV21*BQU21</f>
        <v>3500.32</v>
      </c>
      <c r="BQX21" s="4">
        <f>BQQ21-BQU21</f>
        <v>205</v>
      </c>
      <c r="BQY21" s="8">
        <v>16.77</v>
      </c>
      <c r="BQZ21" s="9">
        <f>BQY21*BQX21</f>
        <v>3437.85</v>
      </c>
      <c r="BRA21" s="9">
        <f>BQZ21+BQW21</f>
        <v>6938.17</v>
      </c>
      <c r="BRB21" s="4"/>
      <c r="BRC21" s="9">
        <f>BRA21+BRB21</f>
        <v>6938.17</v>
      </c>
      <c r="BRE21" s="93">
        <v>10</v>
      </c>
      <c r="BRF21" s="94" t="s">
        <v>635</v>
      </c>
      <c r="BRG21" s="93">
        <v>372</v>
      </c>
      <c r="BRH21" s="93" t="s">
        <v>625</v>
      </c>
      <c r="BRI21" s="95" t="s">
        <v>626</v>
      </c>
      <c r="BRJ21" s="93" t="s">
        <v>630</v>
      </c>
      <c r="BRK21" s="7">
        <v>167</v>
      </c>
      <c r="BRL21" s="8">
        <v>20.96</v>
      </c>
      <c r="BRM21" s="9">
        <f>BRL21*BRK21</f>
        <v>3500.32</v>
      </c>
      <c r="BRN21" s="4">
        <f>BRG21-BRK21</f>
        <v>205</v>
      </c>
      <c r="BRO21" s="8">
        <v>16.77</v>
      </c>
      <c r="BRP21" s="9">
        <f>BRO21*BRN21</f>
        <v>3437.85</v>
      </c>
      <c r="BRQ21" s="9">
        <f>BRP21+BRM21</f>
        <v>6938.17</v>
      </c>
      <c r="BRR21" s="4"/>
      <c r="BRS21" s="9">
        <f>BRQ21+BRR21</f>
        <v>6938.17</v>
      </c>
      <c r="BRU21" s="93">
        <v>10</v>
      </c>
      <c r="BRV21" s="94" t="s">
        <v>635</v>
      </c>
      <c r="BRW21" s="93">
        <v>372</v>
      </c>
      <c r="BRX21" s="93" t="s">
        <v>625</v>
      </c>
      <c r="BRY21" s="95" t="s">
        <v>626</v>
      </c>
      <c r="BRZ21" s="93" t="s">
        <v>630</v>
      </c>
      <c r="BSA21" s="7">
        <v>167</v>
      </c>
      <c r="BSB21" s="8">
        <v>20.96</v>
      </c>
      <c r="BSC21" s="9">
        <f>BSB21*BSA21</f>
        <v>3500.32</v>
      </c>
      <c r="BSD21" s="4">
        <f>BRW21-BSA21</f>
        <v>205</v>
      </c>
      <c r="BSE21" s="8">
        <v>16.77</v>
      </c>
      <c r="BSF21" s="9">
        <f>BSE21*BSD21</f>
        <v>3437.85</v>
      </c>
      <c r="BSG21" s="9">
        <f>BSF21+BSC21</f>
        <v>6938.17</v>
      </c>
      <c r="BSH21" s="4"/>
      <c r="BSI21" s="9">
        <f>BSG21+BSH21</f>
        <v>6938.17</v>
      </c>
      <c r="BSK21" s="93">
        <v>10</v>
      </c>
      <c r="BSL21" s="94" t="s">
        <v>635</v>
      </c>
      <c r="BSM21" s="93">
        <v>372</v>
      </c>
      <c r="BSN21" s="93" t="s">
        <v>625</v>
      </c>
      <c r="BSO21" s="95" t="s">
        <v>626</v>
      </c>
      <c r="BSP21" s="93" t="s">
        <v>630</v>
      </c>
      <c r="BSQ21" s="7">
        <v>167</v>
      </c>
      <c r="BSR21" s="8">
        <v>20.96</v>
      </c>
      <c r="BSS21" s="9">
        <f>BSR21*BSQ21</f>
        <v>3500.32</v>
      </c>
      <c r="BST21" s="4">
        <f>BSM21-BSQ21</f>
        <v>205</v>
      </c>
      <c r="BSU21" s="8">
        <v>16.77</v>
      </c>
      <c r="BSV21" s="9">
        <f>BSU21*BST21</f>
        <v>3437.85</v>
      </c>
      <c r="BSW21" s="9">
        <f>BSV21+BSS21</f>
        <v>6938.17</v>
      </c>
      <c r="BSX21" s="4"/>
      <c r="BSY21" s="9">
        <f>BSW21+BSX21</f>
        <v>6938.17</v>
      </c>
      <c r="BTA21" s="93">
        <v>10</v>
      </c>
      <c r="BTB21" s="94" t="s">
        <v>635</v>
      </c>
      <c r="BTC21" s="93">
        <v>372</v>
      </c>
      <c r="BTD21" s="93" t="s">
        <v>625</v>
      </c>
      <c r="BTE21" s="95" t="s">
        <v>626</v>
      </c>
      <c r="BTF21" s="93" t="s">
        <v>630</v>
      </c>
      <c r="BTG21" s="7">
        <v>167</v>
      </c>
      <c r="BTH21" s="8">
        <v>20.96</v>
      </c>
      <c r="BTI21" s="9">
        <f>BTH21*BTG21</f>
        <v>3500.32</v>
      </c>
      <c r="BTJ21" s="4">
        <f>BTC21-BTG21</f>
        <v>205</v>
      </c>
      <c r="BTK21" s="8">
        <v>16.77</v>
      </c>
      <c r="BTL21" s="9">
        <f>BTK21*BTJ21</f>
        <v>3437.85</v>
      </c>
      <c r="BTM21" s="9">
        <f>BTL21+BTI21</f>
        <v>6938.17</v>
      </c>
      <c r="BTN21" s="4"/>
      <c r="BTO21" s="9">
        <f>BTM21+BTN21</f>
        <v>6938.17</v>
      </c>
      <c r="BTQ21" s="93">
        <v>10</v>
      </c>
      <c r="BTR21" s="94" t="s">
        <v>635</v>
      </c>
      <c r="BTS21" s="93">
        <v>372</v>
      </c>
      <c r="BTT21" s="93" t="s">
        <v>625</v>
      </c>
      <c r="BTU21" s="95" t="s">
        <v>626</v>
      </c>
      <c r="BTV21" s="93" t="s">
        <v>630</v>
      </c>
      <c r="BTW21" s="7">
        <v>167</v>
      </c>
      <c r="BTX21" s="8">
        <v>20.96</v>
      </c>
      <c r="BTY21" s="9">
        <f>BTX21*BTW21</f>
        <v>3500.32</v>
      </c>
      <c r="BTZ21" s="4">
        <f>BTS21-BTW21</f>
        <v>205</v>
      </c>
      <c r="BUA21" s="8">
        <v>16.77</v>
      </c>
      <c r="BUB21" s="9">
        <f>BUA21*BTZ21</f>
        <v>3437.85</v>
      </c>
      <c r="BUC21" s="9">
        <f>BUB21+BTY21</f>
        <v>6938.17</v>
      </c>
      <c r="BUD21" s="4"/>
      <c r="BUE21" s="9">
        <f>BUC21+BUD21</f>
        <v>6938.17</v>
      </c>
      <c r="BUG21" s="93">
        <v>10</v>
      </c>
      <c r="BUH21" s="94" t="s">
        <v>635</v>
      </c>
      <c r="BUI21" s="93">
        <v>372</v>
      </c>
      <c r="BUJ21" s="93" t="s">
        <v>625</v>
      </c>
      <c r="BUK21" s="95" t="s">
        <v>626</v>
      </c>
      <c r="BUL21" s="93" t="s">
        <v>630</v>
      </c>
      <c r="BUM21" s="7">
        <v>167</v>
      </c>
      <c r="BUN21" s="8">
        <v>20.96</v>
      </c>
      <c r="BUO21" s="9">
        <f>BUN21*BUM21</f>
        <v>3500.32</v>
      </c>
      <c r="BUP21" s="4">
        <f>BUI21-BUM21</f>
        <v>205</v>
      </c>
      <c r="BUQ21" s="8">
        <v>16.77</v>
      </c>
      <c r="BUR21" s="9">
        <f>BUQ21*BUP21</f>
        <v>3437.85</v>
      </c>
      <c r="BUS21" s="9">
        <f>BUR21+BUO21</f>
        <v>6938.17</v>
      </c>
      <c r="BUT21" s="4"/>
      <c r="BUU21" s="9">
        <f>BUS21+BUT21</f>
        <v>6938.17</v>
      </c>
      <c r="BUW21" s="93">
        <v>10</v>
      </c>
      <c r="BUX21" s="94" t="s">
        <v>635</v>
      </c>
      <c r="BUY21" s="93">
        <v>372</v>
      </c>
      <c r="BUZ21" s="93" t="s">
        <v>625</v>
      </c>
      <c r="BVA21" s="95" t="s">
        <v>626</v>
      </c>
      <c r="BVB21" s="93" t="s">
        <v>630</v>
      </c>
      <c r="BVC21" s="7">
        <v>167</v>
      </c>
      <c r="BVD21" s="8">
        <v>20.96</v>
      </c>
      <c r="BVE21" s="9">
        <f>BVD21*BVC21</f>
        <v>3500.32</v>
      </c>
      <c r="BVF21" s="4">
        <f>BUY21-BVC21</f>
        <v>205</v>
      </c>
      <c r="BVG21" s="8">
        <v>16.77</v>
      </c>
      <c r="BVH21" s="9">
        <f>BVG21*BVF21</f>
        <v>3437.85</v>
      </c>
      <c r="BVI21" s="9">
        <f>BVH21+BVE21</f>
        <v>6938.17</v>
      </c>
      <c r="BVJ21" s="4"/>
      <c r="BVK21" s="9">
        <f>BVI21+BVJ21</f>
        <v>6938.17</v>
      </c>
      <c r="BVM21" s="93">
        <v>10</v>
      </c>
      <c r="BVN21" s="94" t="s">
        <v>635</v>
      </c>
      <c r="BVO21" s="93">
        <v>372</v>
      </c>
      <c r="BVP21" s="93" t="s">
        <v>625</v>
      </c>
      <c r="BVQ21" s="95" t="s">
        <v>626</v>
      </c>
      <c r="BVR21" s="93" t="s">
        <v>630</v>
      </c>
      <c r="BVS21" s="7">
        <v>167</v>
      </c>
      <c r="BVT21" s="8">
        <v>20.96</v>
      </c>
      <c r="BVU21" s="9">
        <f>BVT21*BVS21</f>
        <v>3500.32</v>
      </c>
      <c r="BVV21" s="4">
        <f>BVO21-BVS21</f>
        <v>205</v>
      </c>
      <c r="BVW21" s="8">
        <v>16.77</v>
      </c>
      <c r="BVX21" s="9">
        <f>BVW21*BVV21</f>
        <v>3437.85</v>
      </c>
      <c r="BVY21" s="9">
        <f>BVX21+BVU21</f>
        <v>6938.17</v>
      </c>
      <c r="BVZ21" s="4"/>
      <c r="BWA21" s="9">
        <f>BVY21+BVZ21</f>
        <v>6938.17</v>
      </c>
      <c r="BWC21" s="93">
        <v>10</v>
      </c>
      <c r="BWD21" s="94" t="s">
        <v>635</v>
      </c>
      <c r="BWE21" s="93">
        <v>372</v>
      </c>
      <c r="BWF21" s="93" t="s">
        <v>625</v>
      </c>
      <c r="BWG21" s="95" t="s">
        <v>626</v>
      </c>
      <c r="BWH21" s="93" t="s">
        <v>630</v>
      </c>
      <c r="BWI21" s="7">
        <v>167</v>
      </c>
      <c r="BWJ21" s="8">
        <v>20.96</v>
      </c>
      <c r="BWK21" s="9">
        <f>BWJ21*BWI21</f>
        <v>3500.32</v>
      </c>
      <c r="BWL21" s="4">
        <f>BWE21-BWI21</f>
        <v>205</v>
      </c>
      <c r="BWM21" s="8">
        <v>16.77</v>
      </c>
      <c r="BWN21" s="9">
        <f>BWM21*BWL21</f>
        <v>3437.85</v>
      </c>
      <c r="BWO21" s="9">
        <f>BWN21+BWK21</f>
        <v>6938.17</v>
      </c>
      <c r="BWP21" s="4"/>
      <c r="BWQ21" s="9">
        <f>BWO21+BWP21</f>
        <v>6938.17</v>
      </c>
      <c r="BWS21" s="93">
        <v>10</v>
      </c>
      <c r="BWT21" s="94" t="s">
        <v>635</v>
      </c>
      <c r="BWU21" s="93">
        <v>372</v>
      </c>
      <c r="BWV21" s="93" t="s">
        <v>625</v>
      </c>
      <c r="BWW21" s="95" t="s">
        <v>626</v>
      </c>
      <c r="BWX21" s="93" t="s">
        <v>630</v>
      </c>
      <c r="BWY21" s="7">
        <v>167</v>
      </c>
      <c r="BWZ21" s="8">
        <v>20.96</v>
      </c>
      <c r="BXA21" s="9">
        <f>BWZ21*BWY21</f>
        <v>3500.32</v>
      </c>
      <c r="BXB21" s="4">
        <f>BWU21-BWY21</f>
        <v>205</v>
      </c>
      <c r="BXC21" s="8">
        <v>16.77</v>
      </c>
      <c r="BXD21" s="9">
        <f>BXC21*BXB21</f>
        <v>3437.85</v>
      </c>
      <c r="BXE21" s="9">
        <f>BXD21+BXA21</f>
        <v>6938.17</v>
      </c>
      <c r="BXF21" s="4"/>
      <c r="BXG21" s="9">
        <f>BXE21+BXF21</f>
        <v>6938.17</v>
      </c>
      <c r="BXI21" s="93">
        <v>10</v>
      </c>
      <c r="BXJ21" s="94" t="s">
        <v>635</v>
      </c>
      <c r="BXK21" s="93">
        <v>372</v>
      </c>
      <c r="BXL21" s="93" t="s">
        <v>625</v>
      </c>
      <c r="BXM21" s="95" t="s">
        <v>626</v>
      </c>
      <c r="BXN21" s="93" t="s">
        <v>630</v>
      </c>
      <c r="BXO21" s="7">
        <v>167</v>
      </c>
      <c r="BXP21" s="8">
        <v>20.96</v>
      </c>
      <c r="BXQ21" s="9">
        <f>BXP21*BXO21</f>
        <v>3500.32</v>
      </c>
      <c r="BXR21" s="4">
        <f>BXK21-BXO21</f>
        <v>205</v>
      </c>
      <c r="BXS21" s="8">
        <v>16.77</v>
      </c>
      <c r="BXT21" s="9">
        <f>BXS21*BXR21</f>
        <v>3437.85</v>
      </c>
      <c r="BXU21" s="9">
        <f>BXT21+BXQ21</f>
        <v>6938.17</v>
      </c>
      <c r="BXV21" s="4"/>
      <c r="BXW21" s="9">
        <f>BXU21+BXV21</f>
        <v>6938.17</v>
      </c>
      <c r="BXY21" s="93">
        <v>10</v>
      </c>
      <c r="BXZ21" s="94" t="s">
        <v>635</v>
      </c>
      <c r="BYA21" s="93">
        <v>372</v>
      </c>
      <c r="BYB21" s="93" t="s">
        <v>625</v>
      </c>
      <c r="BYC21" s="95" t="s">
        <v>626</v>
      </c>
      <c r="BYD21" s="93" t="s">
        <v>630</v>
      </c>
      <c r="BYE21" s="7">
        <v>167</v>
      </c>
      <c r="BYF21" s="8">
        <v>20.96</v>
      </c>
      <c r="BYG21" s="9">
        <f>BYF21*BYE21</f>
        <v>3500.32</v>
      </c>
      <c r="BYH21" s="4">
        <f>BYA21-BYE21</f>
        <v>205</v>
      </c>
      <c r="BYI21" s="8">
        <v>16.77</v>
      </c>
      <c r="BYJ21" s="9">
        <f>BYI21*BYH21</f>
        <v>3437.85</v>
      </c>
      <c r="BYK21" s="9">
        <f>BYJ21+BYG21</f>
        <v>6938.17</v>
      </c>
      <c r="BYL21" s="4"/>
      <c r="BYM21" s="9">
        <f>BYK21+BYL21</f>
        <v>6938.17</v>
      </c>
      <c r="BYO21" s="93">
        <v>10</v>
      </c>
      <c r="BYP21" s="94" t="s">
        <v>635</v>
      </c>
      <c r="BYQ21" s="93">
        <v>372</v>
      </c>
      <c r="BYR21" s="93" t="s">
        <v>625</v>
      </c>
      <c r="BYS21" s="95" t="s">
        <v>626</v>
      </c>
      <c r="BYT21" s="93" t="s">
        <v>630</v>
      </c>
      <c r="BYU21" s="7">
        <v>167</v>
      </c>
      <c r="BYV21" s="8">
        <v>20.96</v>
      </c>
      <c r="BYW21" s="9">
        <f>BYV21*BYU21</f>
        <v>3500.32</v>
      </c>
      <c r="BYX21" s="4">
        <f>BYQ21-BYU21</f>
        <v>205</v>
      </c>
      <c r="BYY21" s="8">
        <v>16.77</v>
      </c>
      <c r="BYZ21" s="9">
        <f>BYY21*BYX21</f>
        <v>3437.85</v>
      </c>
      <c r="BZA21" s="9">
        <f>BYZ21+BYW21</f>
        <v>6938.17</v>
      </c>
      <c r="BZB21" s="4"/>
      <c r="BZC21" s="9">
        <f>BZA21+BZB21</f>
        <v>6938.17</v>
      </c>
      <c r="BZE21" s="93">
        <v>10</v>
      </c>
      <c r="BZF21" s="94" t="s">
        <v>635</v>
      </c>
      <c r="BZG21" s="93">
        <v>372</v>
      </c>
      <c r="BZH21" s="93" t="s">
        <v>625</v>
      </c>
      <c r="BZI21" s="95" t="s">
        <v>626</v>
      </c>
      <c r="BZJ21" s="93" t="s">
        <v>630</v>
      </c>
      <c r="BZK21" s="7">
        <v>167</v>
      </c>
      <c r="BZL21" s="8">
        <v>20.96</v>
      </c>
      <c r="BZM21" s="9">
        <f>BZL21*BZK21</f>
        <v>3500.32</v>
      </c>
      <c r="BZN21" s="4">
        <f>BZG21-BZK21</f>
        <v>205</v>
      </c>
      <c r="BZO21" s="8">
        <v>16.77</v>
      </c>
      <c r="BZP21" s="9">
        <f>BZO21*BZN21</f>
        <v>3437.85</v>
      </c>
      <c r="BZQ21" s="9">
        <f>BZP21+BZM21</f>
        <v>6938.17</v>
      </c>
      <c r="BZR21" s="4"/>
      <c r="BZS21" s="9">
        <f>BZQ21+BZR21</f>
        <v>6938.17</v>
      </c>
      <c r="BZU21" s="93">
        <v>10</v>
      </c>
      <c r="BZV21" s="94" t="s">
        <v>635</v>
      </c>
      <c r="BZW21" s="93">
        <v>372</v>
      </c>
      <c r="BZX21" s="93" t="s">
        <v>625</v>
      </c>
      <c r="BZY21" s="95" t="s">
        <v>626</v>
      </c>
      <c r="BZZ21" s="93" t="s">
        <v>630</v>
      </c>
      <c r="CAA21" s="7">
        <v>167</v>
      </c>
      <c r="CAB21" s="8">
        <v>20.96</v>
      </c>
      <c r="CAC21" s="9">
        <f>CAB21*CAA21</f>
        <v>3500.32</v>
      </c>
      <c r="CAD21" s="4">
        <f>BZW21-CAA21</f>
        <v>205</v>
      </c>
      <c r="CAE21" s="8">
        <v>16.77</v>
      </c>
      <c r="CAF21" s="9">
        <f>CAE21*CAD21</f>
        <v>3437.85</v>
      </c>
      <c r="CAG21" s="9">
        <f>CAF21+CAC21</f>
        <v>6938.17</v>
      </c>
      <c r="CAH21" s="4"/>
      <c r="CAI21" s="9">
        <f>CAG21+CAH21</f>
        <v>6938.17</v>
      </c>
      <c r="CAK21" s="93">
        <v>10</v>
      </c>
      <c r="CAL21" s="94" t="s">
        <v>635</v>
      </c>
      <c r="CAM21" s="93">
        <v>372</v>
      </c>
      <c r="CAN21" s="93" t="s">
        <v>625</v>
      </c>
      <c r="CAO21" s="95" t="s">
        <v>626</v>
      </c>
      <c r="CAP21" s="93" t="s">
        <v>630</v>
      </c>
      <c r="CAQ21" s="7">
        <v>167</v>
      </c>
      <c r="CAR21" s="8">
        <v>20.96</v>
      </c>
      <c r="CAS21" s="9">
        <f>CAR21*CAQ21</f>
        <v>3500.32</v>
      </c>
      <c r="CAT21" s="4">
        <f>CAM21-CAQ21</f>
        <v>205</v>
      </c>
      <c r="CAU21" s="8">
        <v>16.77</v>
      </c>
      <c r="CAV21" s="9">
        <f>CAU21*CAT21</f>
        <v>3437.85</v>
      </c>
      <c r="CAW21" s="9">
        <f>CAV21+CAS21</f>
        <v>6938.17</v>
      </c>
      <c r="CAX21" s="4"/>
      <c r="CAY21" s="9">
        <f>CAW21+CAX21</f>
        <v>6938.17</v>
      </c>
      <c r="CBA21" s="93">
        <v>10</v>
      </c>
      <c r="CBB21" s="94" t="s">
        <v>635</v>
      </c>
      <c r="CBC21" s="93">
        <v>372</v>
      </c>
      <c r="CBD21" s="93" t="s">
        <v>625</v>
      </c>
      <c r="CBE21" s="95" t="s">
        <v>626</v>
      </c>
      <c r="CBF21" s="93" t="s">
        <v>630</v>
      </c>
      <c r="CBG21" s="7">
        <v>167</v>
      </c>
      <c r="CBH21" s="8">
        <v>20.96</v>
      </c>
      <c r="CBI21" s="9">
        <f>CBH21*CBG21</f>
        <v>3500.32</v>
      </c>
      <c r="CBJ21" s="4">
        <f>CBC21-CBG21</f>
        <v>205</v>
      </c>
      <c r="CBK21" s="8">
        <v>16.77</v>
      </c>
      <c r="CBL21" s="9">
        <f>CBK21*CBJ21</f>
        <v>3437.85</v>
      </c>
      <c r="CBM21" s="9">
        <f>CBL21+CBI21</f>
        <v>6938.17</v>
      </c>
      <c r="CBN21" s="4"/>
      <c r="CBO21" s="9">
        <f>CBM21+CBN21</f>
        <v>6938.17</v>
      </c>
      <c r="CBQ21" s="93">
        <v>10</v>
      </c>
      <c r="CBR21" s="94" t="s">
        <v>635</v>
      </c>
      <c r="CBS21" s="93">
        <v>372</v>
      </c>
      <c r="CBT21" s="93" t="s">
        <v>625</v>
      </c>
      <c r="CBU21" s="95" t="s">
        <v>626</v>
      </c>
      <c r="CBV21" s="93" t="s">
        <v>630</v>
      </c>
      <c r="CBW21" s="7">
        <v>167</v>
      </c>
      <c r="CBX21" s="8">
        <v>20.96</v>
      </c>
      <c r="CBY21" s="9">
        <f>CBX21*CBW21</f>
        <v>3500.32</v>
      </c>
      <c r="CBZ21" s="4">
        <f>CBS21-CBW21</f>
        <v>205</v>
      </c>
      <c r="CCA21" s="8">
        <v>16.77</v>
      </c>
      <c r="CCB21" s="9">
        <f>CCA21*CBZ21</f>
        <v>3437.85</v>
      </c>
      <c r="CCC21" s="9">
        <f>CCB21+CBY21</f>
        <v>6938.17</v>
      </c>
      <c r="CCD21" s="4"/>
      <c r="CCE21" s="9">
        <f>CCC21+CCD21</f>
        <v>6938.17</v>
      </c>
      <c r="CCG21" s="93">
        <v>10</v>
      </c>
      <c r="CCH21" s="94" t="s">
        <v>635</v>
      </c>
      <c r="CCI21" s="93">
        <v>372</v>
      </c>
      <c r="CCJ21" s="93" t="s">
        <v>625</v>
      </c>
      <c r="CCK21" s="95" t="s">
        <v>626</v>
      </c>
      <c r="CCL21" s="93" t="s">
        <v>630</v>
      </c>
      <c r="CCM21" s="7">
        <v>167</v>
      </c>
      <c r="CCN21" s="8">
        <v>20.96</v>
      </c>
      <c r="CCO21" s="9">
        <f>CCN21*CCM21</f>
        <v>3500.32</v>
      </c>
      <c r="CCP21" s="4">
        <f>CCI21-CCM21</f>
        <v>205</v>
      </c>
      <c r="CCQ21" s="8">
        <v>16.77</v>
      </c>
      <c r="CCR21" s="9">
        <f>CCQ21*CCP21</f>
        <v>3437.85</v>
      </c>
      <c r="CCS21" s="9">
        <f>CCR21+CCO21</f>
        <v>6938.17</v>
      </c>
      <c r="CCT21" s="4"/>
      <c r="CCU21" s="9">
        <f>CCS21+CCT21</f>
        <v>6938.17</v>
      </c>
      <c r="CCW21" s="93">
        <v>10</v>
      </c>
      <c r="CCX21" s="94" t="s">
        <v>635</v>
      </c>
      <c r="CCY21" s="93">
        <v>372</v>
      </c>
      <c r="CCZ21" s="93" t="s">
        <v>625</v>
      </c>
      <c r="CDA21" s="95" t="s">
        <v>626</v>
      </c>
      <c r="CDB21" s="93" t="s">
        <v>630</v>
      </c>
      <c r="CDC21" s="7">
        <v>167</v>
      </c>
      <c r="CDD21" s="8">
        <v>20.96</v>
      </c>
      <c r="CDE21" s="9">
        <f>CDD21*CDC21</f>
        <v>3500.32</v>
      </c>
      <c r="CDF21" s="4">
        <f>CCY21-CDC21</f>
        <v>205</v>
      </c>
      <c r="CDG21" s="8">
        <v>16.77</v>
      </c>
      <c r="CDH21" s="9">
        <f>CDG21*CDF21</f>
        <v>3437.85</v>
      </c>
      <c r="CDI21" s="9">
        <f>CDH21+CDE21</f>
        <v>6938.17</v>
      </c>
      <c r="CDJ21" s="4"/>
      <c r="CDK21" s="9">
        <f>CDI21+CDJ21</f>
        <v>6938.17</v>
      </c>
      <c r="CDM21" s="93">
        <v>10</v>
      </c>
      <c r="CDN21" s="94" t="s">
        <v>635</v>
      </c>
      <c r="CDO21" s="93">
        <v>372</v>
      </c>
      <c r="CDP21" s="93" t="s">
        <v>625</v>
      </c>
      <c r="CDQ21" s="95" t="s">
        <v>626</v>
      </c>
      <c r="CDR21" s="93" t="s">
        <v>630</v>
      </c>
      <c r="CDS21" s="7">
        <v>167</v>
      </c>
      <c r="CDT21" s="8">
        <v>20.96</v>
      </c>
      <c r="CDU21" s="9">
        <f>CDT21*CDS21</f>
        <v>3500.32</v>
      </c>
      <c r="CDV21" s="4">
        <f>CDO21-CDS21</f>
        <v>205</v>
      </c>
      <c r="CDW21" s="8">
        <v>16.77</v>
      </c>
      <c r="CDX21" s="9">
        <f>CDW21*CDV21</f>
        <v>3437.85</v>
      </c>
      <c r="CDY21" s="9">
        <f>CDX21+CDU21</f>
        <v>6938.17</v>
      </c>
      <c r="CDZ21" s="4"/>
      <c r="CEA21" s="9">
        <f>CDY21+CDZ21</f>
        <v>6938.17</v>
      </c>
      <c r="CEC21" s="93">
        <v>10</v>
      </c>
      <c r="CED21" s="94" t="s">
        <v>635</v>
      </c>
      <c r="CEE21" s="93">
        <v>372</v>
      </c>
      <c r="CEF21" s="93" t="s">
        <v>625</v>
      </c>
      <c r="CEG21" s="95" t="s">
        <v>626</v>
      </c>
      <c r="CEH21" s="93" t="s">
        <v>630</v>
      </c>
      <c r="CEI21" s="7">
        <v>167</v>
      </c>
      <c r="CEJ21" s="8">
        <v>20.96</v>
      </c>
      <c r="CEK21" s="9">
        <f>CEJ21*CEI21</f>
        <v>3500.32</v>
      </c>
      <c r="CEL21" s="4">
        <f>CEE21-CEI21</f>
        <v>205</v>
      </c>
      <c r="CEM21" s="8">
        <v>16.77</v>
      </c>
      <c r="CEN21" s="9">
        <f>CEM21*CEL21</f>
        <v>3437.85</v>
      </c>
      <c r="CEO21" s="9">
        <f>CEN21+CEK21</f>
        <v>6938.17</v>
      </c>
      <c r="CEP21" s="4"/>
      <c r="CEQ21" s="9">
        <f>CEO21+CEP21</f>
        <v>6938.17</v>
      </c>
      <c r="CES21" s="93">
        <v>10</v>
      </c>
      <c r="CET21" s="94" t="s">
        <v>635</v>
      </c>
      <c r="CEU21" s="93">
        <v>372</v>
      </c>
      <c r="CEV21" s="93" t="s">
        <v>625</v>
      </c>
      <c r="CEW21" s="95" t="s">
        <v>626</v>
      </c>
      <c r="CEX21" s="93" t="s">
        <v>630</v>
      </c>
      <c r="CEY21" s="7">
        <v>167</v>
      </c>
      <c r="CEZ21" s="8">
        <v>20.96</v>
      </c>
      <c r="CFA21" s="9">
        <f>CEZ21*CEY21</f>
        <v>3500.32</v>
      </c>
      <c r="CFB21" s="4">
        <f>CEU21-CEY21</f>
        <v>205</v>
      </c>
      <c r="CFC21" s="8">
        <v>16.77</v>
      </c>
      <c r="CFD21" s="9">
        <f>CFC21*CFB21</f>
        <v>3437.85</v>
      </c>
      <c r="CFE21" s="9">
        <f>CFD21+CFA21</f>
        <v>6938.17</v>
      </c>
      <c r="CFF21" s="4"/>
      <c r="CFG21" s="9">
        <f>CFE21+CFF21</f>
        <v>6938.17</v>
      </c>
      <c r="CFI21" s="93">
        <v>10</v>
      </c>
      <c r="CFJ21" s="94" t="s">
        <v>635</v>
      </c>
      <c r="CFK21" s="93">
        <v>372</v>
      </c>
      <c r="CFL21" s="93" t="s">
        <v>625</v>
      </c>
      <c r="CFM21" s="95" t="s">
        <v>626</v>
      </c>
      <c r="CFN21" s="93" t="s">
        <v>630</v>
      </c>
      <c r="CFO21" s="7">
        <v>167</v>
      </c>
      <c r="CFP21" s="8">
        <v>20.96</v>
      </c>
      <c r="CFQ21" s="9">
        <f>CFP21*CFO21</f>
        <v>3500.32</v>
      </c>
      <c r="CFR21" s="4">
        <f>CFK21-CFO21</f>
        <v>205</v>
      </c>
      <c r="CFS21" s="8">
        <v>16.77</v>
      </c>
      <c r="CFT21" s="9">
        <f>CFS21*CFR21</f>
        <v>3437.85</v>
      </c>
      <c r="CFU21" s="9">
        <f>CFT21+CFQ21</f>
        <v>6938.17</v>
      </c>
      <c r="CFV21" s="4"/>
      <c r="CFW21" s="9">
        <f>CFU21+CFV21</f>
        <v>6938.17</v>
      </c>
      <c r="CFY21" s="93">
        <v>10</v>
      </c>
      <c r="CFZ21" s="94" t="s">
        <v>635</v>
      </c>
      <c r="CGA21" s="93">
        <v>372</v>
      </c>
      <c r="CGB21" s="93" t="s">
        <v>625</v>
      </c>
      <c r="CGC21" s="95" t="s">
        <v>626</v>
      </c>
      <c r="CGD21" s="93" t="s">
        <v>630</v>
      </c>
      <c r="CGE21" s="7">
        <v>167</v>
      </c>
      <c r="CGF21" s="8">
        <v>20.96</v>
      </c>
      <c r="CGG21" s="9">
        <f>CGF21*CGE21</f>
        <v>3500.32</v>
      </c>
      <c r="CGH21" s="4">
        <f>CGA21-CGE21</f>
        <v>205</v>
      </c>
      <c r="CGI21" s="8">
        <v>16.77</v>
      </c>
      <c r="CGJ21" s="9">
        <f>CGI21*CGH21</f>
        <v>3437.85</v>
      </c>
      <c r="CGK21" s="9">
        <f>CGJ21+CGG21</f>
        <v>6938.17</v>
      </c>
      <c r="CGL21" s="4"/>
      <c r="CGM21" s="9">
        <f>CGK21+CGL21</f>
        <v>6938.17</v>
      </c>
      <c r="CGO21" s="93">
        <v>10</v>
      </c>
      <c r="CGP21" s="94" t="s">
        <v>635</v>
      </c>
      <c r="CGQ21" s="93">
        <v>372</v>
      </c>
      <c r="CGR21" s="93" t="s">
        <v>625</v>
      </c>
      <c r="CGS21" s="95" t="s">
        <v>626</v>
      </c>
      <c r="CGT21" s="93" t="s">
        <v>630</v>
      </c>
      <c r="CGU21" s="7">
        <v>167</v>
      </c>
      <c r="CGV21" s="8">
        <v>20.96</v>
      </c>
      <c r="CGW21" s="9">
        <f>CGV21*CGU21</f>
        <v>3500.32</v>
      </c>
      <c r="CGX21" s="4">
        <f>CGQ21-CGU21</f>
        <v>205</v>
      </c>
      <c r="CGY21" s="8">
        <v>16.77</v>
      </c>
      <c r="CGZ21" s="9">
        <f>CGY21*CGX21</f>
        <v>3437.85</v>
      </c>
      <c r="CHA21" s="9">
        <f>CGZ21+CGW21</f>
        <v>6938.17</v>
      </c>
      <c r="CHB21" s="4"/>
      <c r="CHC21" s="9">
        <f>CHA21+CHB21</f>
        <v>6938.17</v>
      </c>
      <c r="CHE21" s="93">
        <v>10</v>
      </c>
      <c r="CHF21" s="94" t="s">
        <v>635</v>
      </c>
      <c r="CHG21" s="93">
        <v>372</v>
      </c>
      <c r="CHH21" s="93" t="s">
        <v>625</v>
      </c>
      <c r="CHI21" s="95" t="s">
        <v>626</v>
      </c>
      <c r="CHJ21" s="93" t="s">
        <v>630</v>
      </c>
      <c r="CHK21" s="7">
        <v>167</v>
      </c>
      <c r="CHL21" s="8">
        <v>20.96</v>
      </c>
      <c r="CHM21" s="9">
        <f>CHL21*CHK21</f>
        <v>3500.32</v>
      </c>
      <c r="CHN21" s="4">
        <f>CHG21-CHK21</f>
        <v>205</v>
      </c>
      <c r="CHO21" s="8">
        <v>16.77</v>
      </c>
      <c r="CHP21" s="9">
        <f>CHO21*CHN21</f>
        <v>3437.85</v>
      </c>
      <c r="CHQ21" s="9">
        <f>CHP21+CHM21</f>
        <v>6938.17</v>
      </c>
      <c r="CHR21" s="4"/>
      <c r="CHS21" s="9">
        <f>CHQ21+CHR21</f>
        <v>6938.17</v>
      </c>
      <c r="CHU21" s="93">
        <v>10</v>
      </c>
      <c r="CHV21" s="94" t="s">
        <v>635</v>
      </c>
      <c r="CHW21" s="93">
        <v>372</v>
      </c>
      <c r="CHX21" s="93" t="s">
        <v>625</v>
      </c>
      <c r="CHY21" s="95" t="s">
        <v>626</v>
      </c>
      <c r="CHZ21" s="93" t="s">
        <v>630</v>
      </c>
      <c r="CIA21" s="7">
        <v>167</v>
      </c>
      <c r="CIB21" s="8">
        <v>20.96</v>
      </c>
      <c r="CIC21" s="9">
        <f>CIB21*CIA21</f>
        <v>3500.32</v>
      </c>
      <c r="CID21" s="4">
        <f>CHW21-CIA21</f>
        <v>205</v>
      </c>
      <c r="CIE21" s="8">
        <v>16.77</v>
      </c>
      <c r="CIF21" s="9">
        <f>CIE21*CID21</f>
        <v>3437.85</v>
      </c>
      <c r="CIG21" s="9">
        <f>CIF21+CIC21</f>
        <v>6938.17</v>
      </c>
      <c r="CIH21" s="4"/>
      <c r="CII21" s="9">
        <f>CIG21+CIH21</f>
        <v>6938.17</v>
      </c>
      <c r="CIK21" s="93">
        <v>10</v>
      </c>
      <c r="CIL21" s="94" t="s">
        <v>635</v>
      </c>
      <c r="CIM21" s="93">
        <v>372</v>
      </c>
      <c r="CIN21" s="93" t="s">
        <v>625</v>
      </c>
      <c r="CIO21" s="95" t="s">
        <v>626</v>
      </c>
      <c r="CIP21" s="93" t="s">
        <v>630</v>
      </c>
      <c r="CIQ21" s="7">
        <v>167</v>
      </c>
      <c r="CIR21" s="8">
        <v>20.96</v>
      </c>
      <c r="CIS21" s="9">
        <f>CIR21*CIQ21</f>
        <v>3500.32</v>
      </c>
      <c r="CIT21" s="4">
        <f>CIM21-CIQ21</f>
        <v>205</v>
      </c>
      <c r="CIU21" s="8">
        <v>16.77</v>
      </c>
      <c r="CIV21" s="9">
        <f>CIU21*CIT21</f>
        <v>3437.85</v>
      </c>
      <c r="CIW21" s="9">
        <f>CIV21+CIS21</f>
        <v>6938.17</v>
      </c>
      <c r="CIX21" s="4"/>
      <c r="CIY21" s="9">
        <f>CIW21+CIX21</f>
        <v>6938.17</v>
      </c>
      <c r="CJA21" s="93">
        <v>10</v>
      </c>
      <c r="CJB21" s="94" t="s">
        <v>635</v>
      </c>
      <c r="CJC21" s="93">
        <v>372</v>
      </c>
      <c r="CJD21" s="93" t="s">
        <v>625</v>
      </c>
      <c r="CJE21" s="95" t="s">
        <v>626</v>
      </c>
      <c r="CJF21" s="93" t="s">
        <v>630</v>
      </c>
      <c r="CJG21" s="7">
        <v>167</v>
      </c>
      <c r="CJH21" s="8">
        <v>20.96</v>
      </c>
      <c r="CJI21" s="9">
        <f>CJH21*CJG21</f>
        <v>3500.32</v>
      </c>
      <c r="CJJ21" s="4">
        <f>CJC21-CJG21</f>
        <v>205</v>
      </c>
      <c r="CJK21" s="8">
        <v>16.77</v>
      </c>
      <c r="CJL21" s="9">
        <f>CJK21*CJJ21</f>
        <v>3437.85</v>
      </c>
      <c r="CJM21" s="9">
        <f>CJL21+CJI21</f>
        <v>6938.17</v>
      </c>
      <c r="CJN21" s="4"/>
      <c r="CJO21" s="9">
        <f>CJM21+CJN21</f>
        <v>6938.17</v>
      </c>
      <c r="CJQ21" s="93">
        <v>10</v>
      </c>
      <c r="CJR21" s="94" t="s">
        <v>635</v>
      </c>
      <c r="CJS21" s="93">
        <v>372</v>
      </c>
      <c r="CJT21" s="93" t="s">
        <v>625</v>
      </c>
      <c r="CJU21" s="95" t="s">
        <v>626</v>
      </c>
      <c r="CJV21" s="93" t="s">
        <v>630</v>
      </c>
      <c r="CJW21" s="7">
        <v>167</v>
      </c>
      <c r="CJX21" s="8">
        <v>20.96</v>
      </c>
      <c r="CJY21" s="9">
        <f>CJX21*CJW21</f>
        <v>3500.32</v>
      </c>
      <c r="CJZ21" s="4">
        <f>CJS21-CJW21</f>
        <v>205</v>
      </c>
      <c r="CKA21" s="8">
        <v>16.77</v>
      </c>
      <c r="CKB21" s="9">
        <f>CKA21*CJZ21</f>
        <v>3437.85</v>
      </c>
      <c r="CKC21" s="9">
        <f>CKB21+CJY21</f>
        <v>6938.17</v>
      </c>
      <c r="CKD21" s="4"/>
      <c r="CKE21" s="9">
        <f>CKC21+CKD21</f>
        <v>6938.17</v>
      </c>
      <c r="CKG21" s="93">
        <v>10</v>
      </c>
      <c r="CKH21" s="94" t="s">
        <v>635</v>
      </c>
      <c r="CKI21" s="93">
        <v>372</v>
      </c>
      <c r="CKJ21" s="93" t="s">
        <v>625</v>
      </c>
      <c r="CKK21" s="95" t="s">
        <v>626</v>
      </c>
      <c r="CKL21" s="93" t="s">
        <v>630</v>
      </c>
      <c r="CKM21" s="7">
        <v>167</v>
      </c>
      <c r="CKN21" s="8">
        <v>20.96</v>
      </c>
      <c r="CKO21" s="9">
        <f>CKN21*CKM21</f>
        <v>3500.32</v>
      </c>
      <c r="CKP21" s="4">
        <f>CKI21-CKM21</f>
        <v>205</v>
      </c>
      <c r="CKQ21" s="8">
        <v>16.77</v>
      </c>
      <c r="CKR21" s="9">
        <f>CKQ21*CKP21</f>
        <v>3437.85</v>
      </c>
      <c r="CKS21" s="9">
        <f>CKR21+CKO21</f>
        <v>6938.17</v>
      </c>
      <c r="CKT21" s="4"/>
      <c r="CKU21" s="9">
        <f>CKS21+CKT21</f>
        <v>6938.17</v>
      </c>
      <c r="CKW21" s="93">
        <v>10</v>
      </c>
      <c r="CKX21" s="94" t="s">
        <v>635</v>
      </c>
      <c r="CKY21" s="93">
        <v>372</v>
      </c>
      <c r="CKZ21" s="93" t="s">
        <v>625</v>
      </c>
      <c r="CLA21" s="95" t="s">
        <v>626</v>
      </c>
      <c r="CLB21" s="93" t="s">
        <v>630</v>
      </c>
      <c r="CLC21" s="7">
        <v>167</v>
      </c>
      <c r="CLD21" s="8">
        <v>20.96</v>
      </c>
      <c r="CLE21" s="9">
        <f>CLD21*CLC21</f>
        <v>3500.32</v>
      </c>
      <c r="CLF21" s="4">
        <f>CKY21-CLC21</f>
        <v>205</v>
      </c>
      <c r="CLG21" s="8">
        <v>16.77</v>
      </c>
      <c r="CLH21" s="9">
        <f>CLG21*CLF21</f>
        <v>3437.85</v>
      </c>
      <c r="CLI21" s="9">
        <f>CLH21+CLE21</f>
        <v>6938.17</v>
      </c>
      <c r="CLJ21" s="4"/>
      <c r="CLK21" s="9">
        <f>CLI21+CLJ21</f>
        <v>6938.17</v>
      </c>
      <c r="CLM21" s="93">
        <v>10</v>
      </c>
      <c r="CLN21" s="94" t="s">
        <v>635</v>
      </c>
      <c r="CLO21" s="93">
        <v>372</v>
      </c>
      <c r="CLP21" s="93" t="s">
        <v>625</v>
      </c>
      <c r="CLQ21" s="95" t="s">
        <v>626</v>
      </c>
      <c r="CLR21" s="93" t="s">
        <v>630</v>
      </c>
      <c r="CLS21" s="7">
        <v>167</v>
      </c>
      <c r="CLT21" s="8">
        <v>20.96</v>
      </c>
      <c r="CLU21" s="9">
        <f>CLT21*CLS21</f>
        <v>3500.32</v>
      </c>
      <c r="CLV21" s="4">
        <f>CLO21-CLS21</f>
        <v>205</v>
      </c>
      <c r="CLW21" s="8">
        <v>16.77</v>
      </c>
      <c r="CLX21" s="9">
        <f>CLW21*CLV21</f>
        <v>3437.85</v>
      </c>
      <c r="CLY21" s="9">
        <f>CLX21+CLU21</f>
        <v>6938.17</v>
      </c>
      <c r="CLZ21" s="4"/>
      <c r="CMA21" s="9">
        <f>CLY21+CLZ21</f>
        <v>6938.17</v>
      </c>
      <c r="CMC21" s="93">
        <v>10</v>
      </c>
      <c r="CMD21" s="94" t="s">
        <v>635</v>
      </c>
      <c r="CME21" s="93">
        <v>372</v>
      </c>
      <c r="CMF21" s="93" t="s">
        <v>625</v>
      </c>
      <c r="CMG21" s="95" t="s">
        <v>626</v>
      </c>
      <c r="CMH21" s="93" t="s">
        <v>630</v>
      </c>
      <c r="CMI21" s="7">
        <v>167</v>
      </c>
      <c r="CMJ21" s="8">
        <v>20.96</v>
      </c>
      <c r="CMK21" s="9">
        <f>CMJ21*CMI21</f>
        <v>3500.32</v>
      </c>
      <c r="CML21" s="4">
        <f>CME21-CMI21</f>
        <v>205</v>
      </c>
      <c r="CMM21" s="8">
        <v>16.77</v>
      </c>
      <c r="CMN21" s="9">
        <f>CMM21*CML21</f>
        <v>3437.85</v>
      </c>
      <c r="CMO21" s="9">
        <f>CMN21+CMK21</f>
        <v>6938.17</v>
      </c>
      <c r="CMP21" s="4"/>
      <c r="CMQ21" s="9">
        <f>CMO21+CMP21</f>
        <v>6938.17</v>
      </c>
      <c r="CMS21" s="93">
        <v>10</v>
      </c>
      <c r="CMT21" s="94" t="s">
        <v>635</v>
      </c>
      <c r="CMU21" s="93">
        <v>372</v>
      </c>
      <c r="CMV21" s="93" t="s">
        <v>625</v>
      </c>
      <c r="CMW21" s="95" t="s">
        <v>626</v>
      </c>
      <c r="CMX21" s="93" t="s">
        <v>630</v>
      </c>
      <c r="CMY21" s="7">
        <v>167</v>
      </c>
      <c r="CMZ21" s="8">
        <v>20.96</v>
      </c>
      <c r="CNA21" s="9">
        <f>CMZ21*CMY21</f>
        <v>3500.32</v>
      </c>
      <c r="CNB21" s="4">
        <f>CMU21-CMY21</f>
        <v>205</v>
      </c>
      <c r="CNC21" s="8">
        <v>16.77</v>
      </c>
      <c r="CND21" s="9">
        <f>CNC21*CNB21</f>
        <v>3437.85</v>
      </c>
      <c r="CNE21" s="9">
        <f>CND21+CNA21</f>
        <v>6938.17</v>
      </c>
      <c r="CNF21" s="4"/>
      <c r="CNG21" s="9">
        <f>CNE21+CNF21</f>
        <v>6938.17</v>
      </c>
      <c r="CNI21" s="93">
        <v>10</v>
      </c>
      <c r="CNJ21" s="94" t="s">
        <v>635</v>
      </c>
      <c r="CNK21" s="93">
        <v>372</v>
      </c>
      <c r="CNL21" s="93" t="s">
        <v>625</v>
      </c>
      <c r="CNM21" s="95" t="s">
        <v>626</v>
      </c>
      <c r="CNN21" s="93" t="s">
        <v>630</v>
      </c>
      <c r="CNO21" s="7">
        <v>167</v>
      </c>
      <c r="CNP21" s="8">
        <v>20.96</v>
      </c>
      <c r="CNQ21" s="9">
        <f>CNP21*CNO21</f>
        <v>3500.32</v>
      </c>
      <c r="CNR21" s="4">
        <f>CNK21-CNO21</f>
        <v>205</v>
      </c>
      <c r="CNS21" s="8">
        <v>16.77</v>
      </c>
      <c r="CNT21" s="9">
        <f>CNS21*CNR21</f>
        <v>3437.85</v>
      </c>
      <c r="CNU21" s="9">
        <f>CNT21+CNQ21</f>
        <v>6938.17</v>
      </c>
      <c r="CNV21" s="4"/>
      <c r="CNW21" s="9">
        <f>CNU21+CNV21</f>
        <v>6938.17</v>
      </c>
      <c r="CNY21" s="93">
        <v>10</v>
      </c>
      <c r="CNZ21" s="94" t="s">
        <v>635</v>
      </c>
      <c r="COA21" s="93">
        <v>372</v>
      </c>
      <c r="COB21" s="93" t="s">
        <v>625</v>
      </c>
      <c r="COC21" s="95" t="s">
        <v>626</v>
      </c>
      <c r="COD21" s="93" t="s">
        <v>630</v>
      </c>
      <c r="COE21" s="7">
        <v>167</v>
      </c>
      <c r="COF21" s="8">
        <v>20.96</v>
      </c>
      <c r="COG21" s="9">
        <f>COF21*COE21</f>
        <v>3500.32</v>
      </c>
      <c r="COH21" s="4">
        <f>COA21-COE21</f>
        <v>205</v>
      </c>
      <c r="COI21" s="8">
        <v>16.77</v>
      </c>
      <c r="COJ21" s="9">
        <f>COI21*COH21</f>
        <v>3437.85</v>
      </c>
      <c r="COK21" s="9">
        <f>COJ21+COG21</f>
        <v>6938.17</v>
      </c>
      <c r="COL21" s="4"/>
      <c r="COM21" s="9">
        <f>COK21+COL21</f>
        <v>6938.17</v>
      </c>
      <c r="COO21" s="93">
        <v>10</v>
      </c>
      <c r="COP21" s="94" t="s">
        <v>635</v>
      </c>
      <c r="COQ21" s="93">
        <v>372</v>
      </c>
      <c r="COR21" s="93" t="s">
        <v>625</v>
      </c>
      <c r="COS21" s="95" t="s">
        <v>626</v>
      </c>
      <c r="COT21" s="93" t="s">
        <v>630</v>
      </c>
      <c r="COU21" s="7">
        <v>167</v>
      </c>
      <c r="COV21" s="8">
        <v>20.96</v>
      </c>
      <c r="COW21" s="9">
        <f>COV21*COU21</f>
        <v>3500.32</v>
      </c>
      <c r="COX21" s="4">
        <f>COQ21-COU21</f>
        <v>205</v>
      </c>
      <c r="COY21" s="8">
        <v>16.77</v>
      </c>
      <c r="COZ21" s="9">
        <f>COY21*COX21</f>
        <v>3437.85</v>
      </c>
      <c r="CPA21" s="9">
        <f>COZ21+COW21</f>
        <v>6938.17</v>
      </c>
      <c r="CPB21" s="4"/>
      <c r="CPC21" s="9">
        <f>CPA21+CPB21</f>
        <v>6938.17</v>
      </c>
      <c r="CPE21" s="93">
        <v>10</v>
      </c>
      <c r="CPF21" s="94" t="s">
        <v>635</v>
      </c>
      <c r="CPG21" s="93">
        <v>372</v>
      </c>
      <c r="CPH21" s="93" t="s">
        <v>625</v>
      </c>
      <c r="CPI21" s="95" t="s">
        <v>626</v>
      </c>
      <c r="CPJ21" s="93" t="s">
        <v>630</v>
      </c>
      <c r="CPK21" s="7">
        <v>167</v>
      </c>
      <c r="CPL21" s="8">
        <v>20.96</v>
      </c>
      <c r="CPM21" s="9">
        <f>CPL21*CPK21</f>
        <v>3500.32</v>
      </c>
      <c r="CPN21" s="4">
        <f>CPG21-CPK21</f>
        <v>205</v>
      </c>
      <c r="CPO21" s="8">
        <v>16.77</v>
      </c>
      <c r="CPP21" s="9">
        <f>CPO21*CPN21</f>
        <v>3437.85</v>
      </c>
      <c r="CPQ21" s="9">
        <f>CPP21+CPM21</f>
        <v>6938.17</v>
      </c>
      <c r="CPR21" s="4"/>
      <c r="CPS21" s="9">
        <f>CPQ21+CPR21</f>
        <v>6938.17</v>
      </c>
      <c r="CPU21" s="93">
        <v>10</v>
      </c>
      <c r="CPV21" s="94" t="s">
        <v>635</v>
      </c>
      <c r="CPW21" s="93">
        <v>372</v>
      </c>
      <c r="CPX21" s="93" t="s">
        <v>625</v>
      </c>
      <c r="CPY21" s="95" t="s">
        <v>626</v>
      </c>
      <c r="CPZ21" s="93" t="s">
        <v>630</v>
      </c>
      <c r="CQA21" s="7">
        <v>167</v>
      </c>
      <c r="CQB21" s="8">
        <v>20.96</v>
      </c>
      <c r="CQC21" s="9">
        <f>CQB21*CQA21</f>
        <v>3500.32</v>
      </c>
      <c r="CQD21" s="4">
        <f>CPW21-CQA21</f>
        <v>205</v>
      </c>
      <c r="CQE21" s="8">
        <v>16.77</v>
      </c>
      <c r="CQF21" s="9">
        <f>CQE21*CQD21</f>
        <v>3437.85</v>
      </c>
      <c r="CQG21" s="9">
        <f>CQF21+CQC21</f>
        <v>6938.17</v>
      </c>
      <c r="CQH21" s="4"/>
      <c r="CQI21" s="9">
        <f>CQG21+CQH21</f>
        <v>6938.17</v>
      </c>
      <c r="CQK21" s="93">
        <v>10</v>
      </c>
      <c r="CQL21" s="94" t="s">
        <v>635</v>
      </c>
      <c r="CQM21" s="93">
        <v>372</v>
      </c>
      <c r="CQN21" s="93" t="s">
        <v>625</v>
      </c>
      <c r="CQO21" s="95" t="s">
        <v>626</v>
      </c>
      <c r="CQP21" s="93" t="s">
        <v>630</v>
      </c>
      <c r="CQQ21" s="7">
        <v>167</v>
      </c>
      <c r="CQR21" s="8">
        <v>20.96</v>
      </c>
      <c r="CQS21" s="9">
        <f>CQR21*CQQ21</f>
        <v>3500.32</v>
      </c>
      <c r="CQT21" s="4">
        <f>CQM21-CQQ21</f>
        <v>205</v>
      </c>
      <c r="CQU21" s="8">
        <v>16.77</v>
      </c>
      <c r="CQV21" s="9">
        <f>CQU21*CQT21</f>
        <v>3437.85</v>
      </c>
      <c r="CQW21" s="9">
        <f>CQV21+CQS21</f>
        <v>6938.17</v>
      </c>
      <c r="CQX21" s="4"/>
      <c r="CQY21" s="9">
        <f>CQW21+CQX21</f>
        <v>6938.17</v>
      </c>
      <c r="CRA21" s="93">
        <v>10</v>
      </c>
      <c r="CRB21" s="94" t="s">
        <v>635</v>
      </c>
      <c r="CRC21" s="93">
        <v>372</v>
      </c>
      <c r="CRD21" s="93" t="s">
        <v>625</v>
      </c>
      <c r="CRE21" s="95" t="s">
        <v>626</v>
      </c>
      <c r="CRF21" s="93" t="s">
        <v>630</v>
      </c>
      <c r="CRG21" s="7">
        <v>167</v>
      </c>
      <c r="CRH21" s="8">
        <v>20.96</v>
      </c>
      <c r="CRI21" s="9">
        <f>CRH21*CRG21</f>
        <v>3500.32</v>
      </c>
      <c r="CRJ21" s="4">
        <f>CRC21-CRG21</f>
        <v>205</v>
      </c>
      <c r="CRK21" s="8">
        <v>16.77</v>
      </c>
      <c r="CRL21" s="9">
        <f>CRK21*CRJ21</f>
        <v>3437.85</v>
      </c>
      <c r="CRM21" s="9">
        <f>CRL21+CRI21</f>
        <v>6938.17</v>
      </c>
      <c r="CRN21" s="4"/>
      <c r="CRO21" s="9">
        <f>CRM21+CRN21</f>
        <v>6938.17</v>
      </c>
      <c r="CRQ21" s="93">
        <v>10</v>
      </c>
      <c r="CRR21" s="94" t="s">
        <v>635</v>
      </c>
      <c r="CRS21" s="93">
        <v>372</v>
      </c>
      <c r="CRT21" s="93" t="s">
        <v>625</v>
      </c>
      <c r="CRU21" s="95" t="s">
        <v>626</v>
      </c>
      <c r="CRV21" s="93" t="s">
        <v>630</v>
      </c>
      <c r="CRW21" s="7">
        <v>167</v>
      </c>
      <c r="CRX21" s="8">
        <v>20.96</v>
      </c>
      <c r="CRY21" s="9">
        <f>CRX21*CRW21</f>
        <v>3500.32</v>
      </c>
      <c r="CRZ21" s="4">
        <f>CRS21-CRW21</f>
        <v>205</v>
      </c>
      <c r="CSA21" s="8">
        <v>16.77</v>
      </c>
      <c r="CSB21" s="9">
        <f>CSA21*CRZ21</f>
        <v>3437.85</v>
      </c>
      <c r="CSC21" s="9">
        <f>CSB21+CRY21</f>
        <v>6938.17</v>
      </c>
      <c r="CSD21" s="4"/>
      <c r="CSE21" s="9">
        <f>CSC21+CSD21</f>
        <v>6938.17</v>
      </c>
      <c r="CSG21" s="93">
        <v>10</v>
      </c>
      <c r="CSH21" s="94" t="s">
        <v>635</v>
      </c>
      <c r="CSI21" s="93">
        <v>372</v>
      </c>
      <c r="CSJ21" s="93" t="s">
        <v>625</v>
      </c>
      <c r="CSK21" s="95" t="s">
        <v>626</v>
      </c>
      <c r="CSL21" s="93" t="s">
        <v>630</v>
      </c>
      <c r="CSM21" s="7">
        <v>167</v>
      </c>
      <c r="CSN21" s="8">
        <v>20.96</v>
      </c>
      <c r="CSO21" s="9">
        <f>CSN21*CSM21</f>
        <v>3500.32</v>
      </c>
      <c r="CSP21" s="4">
        <f>CSI21-CSM21</f>
        <v>205</v>
      </c>
      <c r="CSQ21" s="8">
        <v>16.77</v>
      </c>
      <c r="CSR21" s="9">
        <f>CSQ21*CSP21</f>
        <v>3437.85</v>
      </c>
      <c r="CSS21" s="9">
        <f>CSR21+CSO21</f>
        <v>6938.17</v>
      </c>
      <c r="CST21" s="4"/>
      <c r="CSU21" s="9">
        <f>CSS21+CST21</f>
        <v>6938.17</v>
      </c>
      <c r="CSW21" s="93">
        <v>10</v>
      </c>
      <c r="CSX21" s="94" t="s">
        <v>635</v>
      </c>
      <c r="CSY21" s="93">
        <v>372</v>
      </c>
      <c r="CSZ21" s="93" t="s">
        <v>625</v>
      </c>
      <c r="CTA21" s="95" t="s">
        <v>626</v>
      </c>
      <c r="CTB21" s="93" t="s">
        <v>630</v>
      </c>
      <c r="CTC21" s="7">
        <v>167</v>
      </c>
      <c r="CTD21" s="8">
        <v>20.96</v>
      </c>
      <c r="CTE21" s="9">
        <f>CTD21*CTC21</f>
        <v>3500.32</v>
      </c>
      <c r="CTF21" s="4">
        <f>CSY21-CTC21</f>
        <v>205</v>
      </c>
      <c r="CTG21" s="8">
        <v>16.77</v>
      </c>
      <c r="CTH21" s="9">
        <f>CTG21*CTF21</f>
        <v>3437.85</v>
      </c>
      <c r="CTI21" s="9">
        <f>CTH21+CTE21</f>
        <v>6938.17</v>
      </c>
      <c r="CTJ21" s="4"/>
      <c r="CTK21" s="9">
        <f>CTI21+CTJ21</f>
        <v>6938.17</v>
      </c>
      <c r="CTM21" s="93">
        <v>10</v>
      </c>
      <c r="CTN21" s="94" t="s">
        <v>635</v>
      </c>
      <c r="CTO21" s="93">
        <v>372</v>
      </c>
      <c r="CTP21" s="93" t="s">
        <v>625</v>
      </c>
      <c r="CTQ21" s="95" t="s">
        <v>626</v>
      </c>
      <c r="CTR21" s="93" t="s">
        <v>630</v>
      </c>
      <c r="CTS21" s="7">
        <v>167</v>
      </c>
      <c r="CTT21" s="8">
        <v>20.96</v>
      </c>
      <c r="CTU21" s="9">
        <f>CTT21*CTS21</f>
        <v>3500.32</v>
      </c>
      <c r="CTV21" s="4">
        <f>CTO21-CTS21</f>
        <v>205</v>
      </c>
      <c r="CTW21" s="8">
        <v>16.77</v>
      </c>
      <c r="CTX21" s="9">
        <f>CTW21*CTV21</f>
        <v>3437.85</v>
      </c>
      <c r="CTY21" s="9">
        <f>CTX21+CTU21</f>
        <v>6938.17</v>
      </c>
      <c r="CTZ21" s="4"/>
      <c r="CUA21" s="9">
        <f>CTY21+CTZ21</f>
        <v>6938.17</v>
      </c>
      <c r="CUC21" s="93">
        <v>10</v>
      </c>
      <c r="CUD21" s="94" t="s">
        <v>635</v>
      </c>
      <c r="CUE21" s="93">
        <v>372</v>
      </c>
      <c r="CUF21" s="93" t="s">
        <v>625</v>
      </c>
      <c r="CUG21" s="95" t="s">
        <v>626</v>
      </c>
      <c r="CUH21" s="93" t="s">
        <v>630</v>
      </c>
      <c r="CUI21" s="7">
        <v>167</v>
      </c>
      <c r="CUJ21" s="8">
        <v>20.96</v>
      </c>
      <c r="CUK21" s="9">
        <f>CUJ21*CUI21</f>
        <v>3500.32</v>
      </c>
      <c r="CUL21" s="4">
        <f>CUE21-CUI21</f>
        <v>205</v>
      </c>
      <c r="CUM21" s="8">
        <v>16.77</v>
      </c>
      <c r="CUN21" s="9">
        <f>CUM21*CUL21</f>
        <v>3437.85</v>
      </c>
      <c r="CUO21" s="9">
        <f>CUN21+CUK21</f>
        <v>6938.17</v>
      </c>
      <c r="CUP21" s="4"/>
      <c r="CUQ21" s="9">
        <f>CUO21+CUP21</f>
        <v>6938.17</v>
      </c>
      <c r="CUS21" s="93">
        <v>10</v>
      </c>
      <c r="CUT21" s="94" t="s">
        <v>635</v>
      </c>
      <c r="CUU21" s="93">
        <v>372</v>
      </c>
      <c r="CUV21" s="93" t="s">
        <v>625</v>
      </c>
      <c r="CUW21" s="95" t="s">
        <v>626</v>
      </c>
      <c r="CUX21" s="93" t="s">
        <v>630</v>
      </c>
      <c r="CUY21" s="7">
        <v>167</v>
      </c>
      <c r="CUZ21" s="8">
        <v>20.96</v>
      </c>
      <c r="CVA21" s="9">
        <f>CUZ21*CUY21</f>
        <v>3500.32</v>
      </c>
      <c r="CVB21" s="4">
        <f>CUU21-CUY21</f>
        <v>205</v>
      </c>
      <c r="CVC21" s="8">
        <v>16.77</v>
      </c>
      <c r="CVD21" s="9">
        <f>CVC21*CVB21</f>
        <v>3437.85</v>
      </c>
      <c r="CVE21" s="9">
        <f>CVD21+CVA21</f>
        <v>6938.17</v>
      </c>
      <c r="CVF21" s="4"/>
      <c r="CVG21" s="9">
        <f>CVE21+CVF21</f>
        <v>6938.17</v>
      </c>
      <c r="CVI21" s="93">
        <v>10</v>
      </c>
      <c r="CVJ21" s="94" t="s">
        <v>635</v>
      </c>
      <c r="CVK21" s="93">
        <v>372</v>
      </c>
      <c r="CVL21" s="93" t="s">
        <v>625</v>
      </c>
      <c r="CVM21" s="95" t="s">
        <v>626</v>
      </c>
      <c r="CVN21" s="93" t="s">
        <v>630</v>
      </c>
      <c r="CVO21" s="7">
        <v>167</v>
      </c>
      <c r="CVP21" s="8">
        <v>20.96</v>
      </c>
      <c r="CVQ21" s="9">
        <f>CVP21*CVO21</f>
        <v>3500.32</v>
      </c>
      <c r="CVR21" s="4">
        <f>CVK21-CVO21</f>
        <v>205</v>
      </c>
      <c r="CVS21" s="8">
        <v>16.77</v>
      </c>
      <c r="CVT21" s="9">
        <f>CVS21*CVR21</f>
        <v>3437.85</v>
      </c>
      <c r="CVU21" s="9">
        <f>CVT21+CVQ21</f>
        <v>6938.17</v>
      </c>
      <c r="CVV21" s="4"/>
      <c r="CVW21" s="9">
        <f>CVU21+CVV21</f>
        <v>6938.17</v>
      </c>
      <c r="CVY21" s="93">
        <v>10</v>
      </c>
      <c r="CVZ21" s="94" t="s">
        <v>635</v>
      </c>
      <c r="CWA21" s="93">
        <v>372</v>
      </c>
      <c r="CWB21" s="93" t="s">
        <v>625</v>
      </c>
      <c r="CWC21" s="95" t="s">
        <v>626</v>
      </c>
      <c r="CWD21" s="93" t="s">
        <v>630</v>
      </c>
      <c r="CWE21" s="7">
        <v>167</v>
      </c>
      <c r="CWF21" s="8">
        <v>20.96</v>
      </c>
      <c r="CWG21" s="9">
        <f>CWF21*CWE21</f>
        <v>3500.32</v>
      </c>
      <c r="CWH21" s="4">
        <f>CWA21-CWE21</f>
        <v>205</v>
      </c>
      <c r="CWI21" s="8">
        <v>16.77</v>
      </c>
      <c r="CWJ21" s="9">
        <f>CWI21*CWH21</f>
        <v>3437.85</v>
      </c>
      <c r="CWK21" s="9">
        <f>CWJ21+CWG21</f>
        <v>6938.17</v>
      </c>
      <c r="CWL21" s="4"/>
      <c r="CWM21" s="9">
        <f>CWK21+CWL21</f>
        <v>6938.17</v>
      </c>
      <c r="CWO21" s="93">
        <v>10</v>
      </c>
      <c r="CWP21" s="94" t="s">
        <v>635</v>
      </c>
      <c r="CWQ21" s="93">
        <v>372</v>
      </c>
      <c r="CWR21" s="93" t="s">
        <v>625</v>
      </c>
      <c r="CWS21" s="95" t="s">
        <v>626</v>
      </c>
      <c r="CWT21" s="93" t="s">
        <v>630</v>
      </c>
      <c r="CWU21" s="7">
        <v>167</v>
      </c>
      <c r="CWV21" s="8">
        <v>20.96</v>
      </c>
      <c r="CWW21" s="9">
        <f>CWV21*CWU21</f>
        <v>3500.32</v>
      </c>
      <c r="CWX21" s="4">
        <f>CWQ21-CWU21</f>
        <v>205</v>
      </c>
      <c r="CWY21" s="8">
        <v>16.77</v>
      </c>
      <c r="CWZ21" s="9">
        <f>CWY21*CWX21</f>
        <v>3437.85</v>
      </c>
      <c r="CXA21" s="9">
        <f>CWZ21+CWW21</f>
        <v>6938.17</v>
      </c>
      <c r="CXB21" s="4"/>
      <c r="CXC21" s="9">
        <f>CXA21+CXB21</f>
        <v>6938.17</v>
      </c>
      <c r="CXE21" s="93">
        <v>10</v>
      </c>
      <c r="CXF21" s="94" t="s">
        <v>635</v>
      </c>
      <c r="CXG21" s="93">
        <v>372</v>
      </c>
      <c r="CXH21" s="93" t="s">
        <v>625</v>
      </c>
      <c r="CXI21" s="95" t="s">
        <v>626</v>
      </c>
      <c r="CXJ21" s="93" t="s">
        <v>630</v>
      </c>
      <c r="CXK21" s="7">
        <v>167</v>
      </c>
      <c r="CXL21" s="8">
        <v>20.96</v>
      </c>
      <c r="CXM21" s="9">
        <f>CXL21*CXK21</f>
        <v>3500.32</v>
      </c>
      <c r="CXN21" s="4">
        <f>CXG21-CXK21</f>
        <v>205</v>
      </c>
      <c r="CXO21" s="8">
        <v>16.77</v>
      </c>
      <c r="CXP21" s="9">
        <f>CXO21*CXN21</f>
        <v>3437.85</v>
      </c>
      <c r="CXQ21" s="9">
        <f>CXP21+CXM21</f>
        <v>6938.17</v>
      </c>
      <c r="CXR21" s="4"/>
      <c r="CXS21" s="9">
        <f>CXQ21+CXR21</f>
        <v>6938.17</v>
      </c>
      <c r="CXU21" s="93">
        <v>10</v>
      </c>
      <c r="CXV21" s="94" t="s">
        <v>635</v>
      </c>
      <c r="CXW21" s="93">
        <v>372</v>
      </c>
      <c r="CXX21" s="93" t="s">
        <v>625</v>
      </c>
      <c r="CXY21" s="95" t="s">
        <v>626</v>
      </c>
      <c r="CXZ21" s="93" t="s">
        <v>630</v>
      </c>
      <c r="CYA21" s="7">
        <v>167</v>
      </c>
      <c r="CYB21" s="8">
        <v>20.96</v>
      </c>
      <c r="CYC21" s="9">
        <f>CYB21*CYA21</f>
        <v>3500.32</v>
      </c>
      <c r="CYD21" s="4">
        <f>CXW21-CYA21</f>
        <v>205</v>
      </c>
      <c r="CYE21" s="8">
        <v>16.77</v>
      </c>
      <c r="CYF21" s="9">
        <f>CYE21*CYD21</f>
        <v>3437.85</v>
      </c>
      <c r="CYG21" s="9">
        <f>CYF21+CYC21</f>
        <v>6938.17</v>
      </c>
      <c r="CYH21" s="4"/>
      <c r="CYI21" s="9">
        <f>CYG21+CYH21</f>
        <v>6938.17</v>
      </c>
      <c r="CYK21" s="93">
        <v>10</v>
      </c>
      <c r="CYL21" s="94" t="s">
        <v>635</v>
      </c>
      <c r="CYM21" s="93">
        <v>372</v>
      </c>
      <c r="CYN21" s="93" t="s">
        <v>625</v>
      </c>
      <c r="CYO21" s="95" t="s">
        <v>626</v>
      </c>
      <c r="CYP21" s="93" t="s">
        <v>630</v>
      </c>
      <c r="CYQ21" s="7">
        <v>167</v>
      </c>
      <c r="CYR21" s="8">
        <v>20.96</v>
      </c>
      <c r="CYS21" s="9">
        <f>CYR21*CYQ21</f>
        <v>3500.32</v>
      </c>
      <c r="CYT21" s="4">
        <f>CYM21-CYQ21</f>
        <v>205</v>
      </c>
      <c r="CYU21" s="8">
        <v>16.77</v>
      </c>
      <c r="CYV21" s="9">
        <f>CYU21*CYT21</f>
        <v>3437.85</v>
      </c>
      <c r="CYW21" s="9">
        <f>CYV21+CYS21</f>
        <v>6938.17</v>
      </c>
      <c r="CYX21" s="4"/>
      <c r="CYY21" s="9">
        <f>CYW21+CYX21</f>
        <v>6938.17</v>
      </c>
      <c r="CZA21" s="93">
        <v>10</v>
      </c>
      <c r="CZB21" s="94" t="s">
        <v>635</v>
      </c>
      <c r="CZC21" s="93">
        <v>372</v>
      </c>
      <c r="CZD21" s="93" t="s">
        <v>625</v>
      </c>
      <c r="CZE21" s="95" t="s">
        <v>626</v>
      </c>
      <c r="CZF21" s="93" t="s">
        <v>630</v>
      </c>
      <c r="CZG21" s="7">
        <v>167</v>
      </c>
      <c r="CZH21" s="8">
        <v>20.96</v>
      </c>
      <c r="CZI21" s="9">
        <f>CZH21*CZG21</f>
        <v>3500.32</v>
      </c>
      <c r="CZJ21" s="4">
        <f>CZC21-CZG21</f>
        <v>205</v>
      </c>
      <c r="CZK21" s="8">
        <v>16.77</v>
      </c>
      <c r="CZL21" s="9">
        <f>CZK21*CZJ21</f>
        <v>3437.85</v>
      </c>
      <c r="CZM21" s="9">
        <f>CZL21+CZI21</f>
        <v>6938.17</v>
      </c>
      <c r="CZN21" s="4"/>
      <c r="CZO21" s="9">
        <f>CZM21+CZN21</f>
        <v>6938.17</v>
      </c>
      <c r="CZQ21" s="93">
        <v>10</v>
      </c>
      <c r="CZR21" s="94" t="s">
        <v>635</v>
      </c>
      <c r="CZS21" s="93">
        <v>372</v>
      </c>
      <c r="CZT21" s="93" t="s">
        <v>625</v>
      </c>
      <c r="CZU21" s="95" t="s">
        <v>626</v>
      </c>
      <c r="CZV21" s="93" t="s">
        <v>630</v>
      </c>
      <c r="CZW21" s="7">
        <v>167</v>
      </c>
      <c r="CZX21" s="8">
        <v>20.96</v>
      </c>
      <c r="CZY21" s="9">
        <f>CZX21*CZW21</f>
        <v>3500.32</v>
      </c>
      <c r="CZZ21" s="4">
        <f>CZS21-CZW21</f>
        <v>205</v>
      </c>
      <c r="DAA21" s="8">
        <v>16.77</v>
      </c>
      <c r="DAB21" s="9">
        <f>DAA21*CZZ21</f>
        <v>3437.85</v>
      </c>
      <c r="DAC21" s="9">
        <f>DAB21+CZY21</f>
        <v>6938.17</v>
      </c>
      <c r="DAD21" s="4"/>
      <c r="DAE21" s="9">
        <f>DAC21+DAD21</f>
        <v>6938.17</v>
      </c>
      <c r="DAG21" s="93">
        <v>10</v>
      </c>
      <c r="DAH21" s="94" t="s">
        <v>635</v>
      </c>
      <c r="DAI21" s="93">
        <v>372</v>
      </c>
      <c r="DAJ21" s="93" t="s">
        <v>625</v>
      </c>
      <c r="DAK21" s="95" t="s">
        <v>626</v>
      </c>
      <c r="DAL21" s="93" t="s">
        <v>630</v>
      </c>
      <c r="DAM21" s="7">
        <v>167</v>
      </c>
      <c r="DAN21" s="8">
        <v>20.96</v>
      </c>
      <c r="DAO21" s="9">
        <f>DAN21*DAM21</f>
        <v>3500.32</v>
      </c>
      <c r="DAP21" s="4">
        <f>DAI21-DAM21</f>
        <v>205</v>
      </c>
      <c r="DAQ21" s="8">
        <v>16.77</v>
      </c>
      <c r="DAR21" s="9">
        <f>DAQ21*DAP21</f>
        <v>3437.85</v>
      </c>
      <c r="DAS21" s="9">
        <f>DAR21+DAO21</f>
        <v>6938.17</v>
      </c>
      <c r="DAT21" s="4"/>
      <c r="DAU21" s="9">
        <f>DAS21+DAT21</f>
        <v>6938.17</v>
      </c>
      <c r="DAW21" s="93">
        <v>10</v>
      </c>
      <c r="DAX21" s="94" t="s">
        <v>635</v>
      </c>
      <c r="DAY21" s="93">
        <v>372</v>
      </c>
      <c r="DAZ21" s="93" t="s">
        <v>625</v>
      </c>
      <c r="DBA21" s="95" t="s">
        <v>626</v>
      </c>
      <c r="DBB21" s="93" t="s">
        <v>630</v>
      </c>
      <c r="DBC21" s="7">
        <v>167</v>
      </c>
      <c r="DBD21" s="8">
        <v>20.96</v>
      </c>
      <c r="DBE21" s="9">
        <f>DBD21*DBC21</f>
        <v>3500.32</v>
      </c>
      <c r="DBF21" s="4">
        <f>DAY21-DBC21</f>
        <v>205</v>
      </c>
      <c r="DBG21" s="8">
        <v>16.77</v>
      </c>
      <c r="DBH21" s="9">
        <f>DBG21*DBF21</f>
        <v>3437.85</v>
      </c>
      <c r="DBI21" s="9">
        <f>DBH21+DBE21</f>
        <v>6938.17</v>
      </c>
      <c r="DBJ21" s="4"/>
      <c r="DBK21" s="9">
        <f>DBI21+DBJ21</f>
        <v>6938.17</v>
      </c>
      <c r="DBM21" s="93">
        <v>10</v>
      </c>
      <c r="DBN21" s="94" t="s">
        <v>635</v>
      </c>
      <c r="DBO21" s="93">
        <v>372</v>
      </c>
      <c r="DBP21" s="93" t="s">
        <v>625</v>
      </c>
      <c r="DBQ21" s="95" t="s">
        <v>626</v>
      </c>
      <c r="DBR21" s="93" t="s">
        <v>630</v>
      </c>
      <c r="DBS21" s="7">
        <v>167</v>
      </c>
      <c r="DBT21" s="8">
        <v>20.96</v>
      </c>
      <c r="DBU21" s="9">
        <f>DBT21*DBS21</f>
        <v>3500.32</v>
      </c>
      <c r="DBV21" s="4">
        <f>DBO21-DBS21</f>
        <v>205</v>
      </c>
      <c r="DBW21" s="8">
        <v>16.77</v>
      </c>
      <c r="DBX21" s="9">
        <f>DBW21*DBV21</f>
        <v>3437.85</v>
      </c>
      <c r="DBY21" s="9">
        <f>DBX21+DBU21</f>
        <v>6938.17</v>
      </c>
      <c r="DBZ21" s="4"/>
      <c r="DCA21" s="9">
        <f>DBY21+DBZ21</f>
        <v>6938.17</v>
      </c>
      <c r="DCC21" s="93">
        <v>10</v>
      </c>
      <c r="DCD21" s="94" t="s">
        <v>635</v>
      </c>
      <c r="DCE21" s="93">
        <v>372</v>
      </c>
      <c r="DCF21" s="93" t="s">
        <v>625</v>
      </c>
      <c r="DCG21" s="95" t="s">
        <v>626</v>
      </c>
      <c r="DCH21" s="93" t="s">
        <v>630</v>
      </c>
      <c r="DCI21" s="7">
        <v>167</v>
      </c>
      <c r="DCJ21" s="8">
        <v>20.96</v>
      </c>
      <c r="DCK21" s="9">
        <f>DCJ21*DCI21</f>
        <v>3500.32</v>
      </c>
      <c r="DCL21" s="4">
        <f>DCE21-DCI21</f>
        <v>205</v>
      </c>
      <c r="DCM21" s="8">
        <v>16.77</v>
      </c>
      <c r="DCN21" s="9">
        <f>DCM21*DCL21</f>
        <v>3437.85</v>
      </c>
      <c r="DCO21" s="9">
        <f>DCN21+DCK21</f>
        <v>6938.17</v>
      </c>
      <c r="DCP21" s="4"/>
      <c r="DCQ21" s="9">
        <f>DCO21+DCP21</f>
        <v>6938.17</v>
      </c>
      <c r="DCS21" s="93">
        <v>10</v>
      </c>
      <c r="DCT21" s="94" t="s">
        <v>635</v>
      </c>
      <c r="DCU21" s="93">
        <v>372</v>
      </c>
      <c r="DCV21" s="93" t="s">
        <v>625</v>
      </c>
      <c r="DCW21" s="95" t="s">
        <v>626</v>
      </c>
      <c r="DCX21" s="93" t="s">
        <v>630</v>
      </c>
      <c r="DCY21" s="7">
        <v>167</v>
      </c>
      <c r="DCZ21" s="8">
        <v>20.96</v>
      </c>
      <c r="DDA21" s="9">
        <f>DCZ21*DCY21</f>
        <v>3500.32</v>
      </c>
      <c r="DDB21" s="4">
        <f>DCU21-DCY21</f>
        <v>205</v>
      </c>
      <c r="DDC21" s="8">
        <v>16.77</v>
      </c>
      <c r="DDD21" s="9">
        <f>DDC21*DDB21</f>
        <v>3437.85</v>
      </c>
      <c r="DDE21" s="9">
        <f>DDD21+DDA21</f>
        <v>6938.17</v>
      </c>
      <c r="DDF21" s="4"/>
      <c r="DDG21" s="9">
        <f>DDE21+DDF21</f>
        <v>6938.17</v>
      </c>
      <c r="DDI21" s="93">
        <v>10</v>
      </c>
      <c r="DDJ21" s="94" t="s">
        <v>635</v>
      </c>
      <c r="DDK21" s="93">
        <v>372</v>
      </c>
      <c r="DDL21" s="93" t="s">
        <v>625</v>
      </c>
      <c r="DDM21" s="95" t="s">
        <v>626</v>
      </c>
      <c r="DDN21" s="93" t="s">
        <v>630</v>
      </c>
      <c r="DDO21" s="7">
        <v>167</v>
      </c>
      <c r="DDP21" s="8">
        <v>20.96</v>
      </c>
      <c r="DDQ21" s="9">
        <f>DDP21*DDO21</f>
        <v>3500.32</v>
      </c>
      <c r="DDR21" s="4">
        <f>DDK21-DDO21</f>
        <v>205</v>
      </c>
      <c r="DDS21" s="8">
        <v>16.77</v>
      </c>
      <c r="DDT21" s="9">
        <f>DDS21*DDR21</f>
        <v>3437.85</v>
      </c>
      <c r="DDU21" s="9">
        <f>DDT21+DDQ21</f>
        <v>6938.17</v>
      </c>
      <c r="DDV21" s="4"/>
      <c r="DDW21" s="9">
        <f>DDU21+DDV21</f>
        <v>6938.17</v>
      </c>
      <c r="DDY21" s="93">
        <v>10</v>
      </c>
      <c r="DDZ21" s="94" t="s">
        <v>635</v>
      </c>
      <c r="DEA21" s="93">
        <v>372</v>
      </c>
      <c r="DEB21" s="93" t="s">
        <v>625</v>
      </c>
      <c r="DEC21" s="95" t="s">
        <v>626</v>
      </c>
      <c r="DED21" s="93" t="s">
        <v>630</v>
      </c>
      <c r="DEE21" s="7">
        <v>167</v>
      </c>
      <c r="DEF21" s="8">
        <v>20.96</v>
      </c>
      <c r="DEG21" s="9">
        <f>DEF21*DEE21</f>
        <v>3500.32</v>
      </c>
      <c r="DEH21" s="4">
        <f>DEA21-DEE21</f>
        <v>205</v>
      </c>
      <c r="DEI21" s="8">
        <v>16.77</v>
      </c>
      <c r="DEJ21" s="9">
        <f>DEI21*DEH21</f>
        <v>3437.85</v>
      </c>
      <c r="DEK21" s="9">
        <f>DEJ21+DEG21</f>
        <v>6938.17</v>
      </c>
      <c r="DEL21" s="4"/>
      <c r="DEM21" s="9">
        <f>DEK21+DEL21</f>
        <v>6938.17</v>
      </c>
      <c r="DEO21" s="93">
        <v>10</v>
      </c>
      <c r="DEP21" s="94" t="s">
        <v>635</v>
      </c>
      <c r="DEQ21" s="93">
        <v>372</v>
      </c>
      <c r="DER21" s="93" t="s">
        <v>625</v>
      </c>
      <c r="DES21" s="95" t="s">
        <v>626</v>
      </c>
      <c r="DET21" s="93" t="s">
        <v>630</v>
      </c>
      <c r="DEU21" s="7">
        <v>167</v>
      </c>
      <c r="DEV21" s="8">
        <v>20.96</v>
      </c>
      <c r="DEW21" s="9">
        <f>DEV21*DEU21</f>
        <v>3500.32</v>
      </c>
      <c r="DEX21" s="4">
        <f>DEQ21-DEU21</f>
        <v>205</v>
      </c>
      <c r="DEY21" s="8">
        <v>16.77</v>
      </c>
      <c r="DEZ21" s="9">
        <f>DEY21*DEX21</f>
        <v>3437.85</v>
      </c>
      <c r="DFA21" s="9">
        <f>DEZ21+DEW21</f>
        <v>6938.17</v>
      </c>
      <c r="DFB21" s="4"/>
      <c r="DFC21" s="9">
        <f>DFA21+DFB21</f>
        <v>6938.17</v>
      </c>
      <c r="DFE21" s="93">
        <v>10</v>
      </c>
      <c r="DFF21" s="94" t="s">
        <v>635</v>
      </c>
      <c r="DFG21" s="93">
        <v>372</v>
      </c>
      <c r="DFH21" s="93" t="s">
        <v>625</v>
      </c>
      <c r="DFI21" s="95" t="s">
        <v>626</v>
      </c>
      <c r="DFJ21" s="93" t="s">
        <v>630</v>
      </c>
      <c r="DFK21" s="7">
        <v>167</v>
      </c>
      <c r="DFL21" s="8">
        <v>20.96</v>
      </c>
      <c r="DFM21" s="9">
        <f>DFL21*DFK21</f>
        <v>3500.32</v>
      </c>
      <c r="DFN21" s="4">
        <f>DFG21-DFK21</f>
        <v>205</v>
      </c>
      <c r="DFO21" s="8">
        <v>16.77</v>
      </c>
      <c r="DFP21" s="9">
        <f>DFO21*DFN21</f>
        <v>3437.85</v>
      </c>
      <c r="DFQ21" s="9">
        <f>DFP21+DFM21</f>
        <v>6938.17</v>
      </c>
      <c r="DFR21" s="4"/>
      <c r="DFS21" s="9">
        <f>DFQ21+DFR21</f>
        <v>6938.17</v>
      </c>
      <c r="DFU21" s="93">
        <v>10</v>
      </c>
      <c r="DFV21" s="94" t="s">
        <v>635</v>
      </c>
      <c r="DFW21" s="93">
        <v>372</v>
      </c>
      <c r="DFX21" s="93" t="s">
        <v>625</v>
      </c>
      <c r="DFY21" s="95" t="s">
        <v>626</v>
      </c>
      <c r="DFZ21" s="93" t="s">
        <v>630</v>
      </c>
      <c r="DGA21" s="7">
        <v>167</v>
      </c>
      <c r="DGB21" s="8">
        <v>20.96</v>
      </c>
      <c r="DGC21" s="9">
        <f>DGB21*DGA21</f>
        <v>3500.32</v>
      </c>
      <c r="DGD21" s="4">
        <f>DFW21-DGA21</f>
        <v>205</v>
      </c>
      <c r="DGE21" s="8">
        <v>16.77</v>
      </c>
      <c r="DGF21" s="9">
        <f>DGE21*DGD21</f>
        <v>3437.85</v>
      </c>
      <c r="DGG21" s="9">
        <f>DGF21+DGC21</f>
        <v>6938.17</v>
      </c>
      <c r="DGH21" s="4"/>
      <c r="DGI21" s="9">
        <f>DGG21+DGH21</f>
        <v>6938.17</v>
      </c>
      <c r="DGK21" s="93">
        <v>10</v>
      </c>
      <c r="DGL21" s="94" t="s">
        <v>635</v>
      </c>
      <c r="DGM21" s="93">
        <v>372</v>
      </c>
      <c r="DGN21" s="93" t="s">
        <v>625</v>
      </c>
      <c r="DGO21" s="95" t="s">
        <v>626</v>
      </c>
      <c r="DGP21" s="93" t="s">
        <v>630</v>
      </c>
      <c r="DGQ21" s="7">
        <v>167</v>
      </c>
      <c r="DGR21" s="8">
        <v>20.96</v>
      </c>
      <c r="DGS21" s="9">
        <f>DGR21*DGQ21</f>
        <v>3500.32</v>
      </c>
      <c r="DGT21" s="4">
        <f>DGM21-DGQ21</f>
        <v>205</v>
      </c>
      <c r="DGU21" s="8">
        <v>16.77</v>
      </c>
      <c r="DGV21" s="9">
        <f>DGU21*DGT21</f>
        <v>3437.85</v>
      </c>
      <c r="DGW21" s="9">
        <f>DGV21+DGS21</f>
        <v>6938.17</v>
      </c>
      <c r="DGX21" s="4"/>
      <c r="DGY21" s="9">
        <f>DGW21+DGX21</f>
        <v>6938.17</v>
      </c>
      <c r="DHA21" s="93">
        <v>10</v>
      </c>
      <c r="DHB21" s="94" t="s">
        <v>635</v>
      </c>
      <c r="DHC21" s="93">
        <v>372</v>
      </c>
      <c r="DHD21" s="93" t="s">
        <v>625</v>
      </c>
      <c r="DHE21" s="95" t="s">
        <v>626</v>
      </c>
      <c r="DHF21" s="93" t="s">
        <v>630</v>
      </c>
      <c r="DHG21" s="7">
        <v>167</v>
      </c>
      <c r="DHH21" s="8">
        <v>20.96</v>
      </c>
      <c r="DHI21" s="9">
        <f>DHH21*DHG21</f>
        <v>3500.32</v>
      </c>
      <c r="DHJ21" s="4">
        <f>DHC21-DHG21</f>
        <v>205</v>
      </c>
      <c r="DHK21" s="8">
        <v>16.77</v>
      </c>
      <c r="DHL21" s="9">
        <f>DHK21*DHJ21</f>
        <v>3437.85</v>
      </c>
      <c r="DHM21" s="9">
        <f>DHL21+DHI21</f>
        <v>6938.17</v>
      </c>
      <c r="DHN21" s="4"/>
      <c r="DHO21" s="9">
        <f>DHM21+DHN21</f>
        <v>6938.17</v>
      </c>
      <c r="DHQ21" s="93">
        <v>10</v>
      </c>
      <c r="DHR21" s="94" t="s">
        <v>635</v>
      </c>
      <c r="DHS21" s="93">
        <v>372</v>
      </c>
      <c r="DHT21" s="93" t="s">
        <v>625</v>
      </c>
      <c r="DHU21" s="95" t="s">
        <v>626</v>
      </c>
      <c r="DHV21" s="93" t="s">
        <v>630</v>
      </c>
      <c r="DHW21" s="7">
        <v>167</v>
      </c>
      <c r="DHX21" s="8">
        <v>20.96</v>
      </c>
      <c r="DHY21" s="9">
        <f>DHX21*DHW21</f>
        <v>3500.32</v>
      </c>
      <c r="DHZ21" s="4">
        <f>DHS21-DHW21</f>
        <v>205</v>
      </c>
      <c r="DIA21" s="8">
        <v>16.77</v>
      </c>
      <c r="DIB21" s="9">
        <f>DIA21*DHZ21</f>
        <v>3437.85</v>
      </c>
      <c r="DIC21" s="9">
        <f>DIB21+DHY21</f>
        <v>6938.17</v>
      </c>
      <c r="DID21" s="4"/>
      <c r="DIE21" s="9">
        <f>DIC21+DID21</f>
        <v>6938.17</v>
      </c>
      <c r="DIG21" s="93">
        <v>10</v>
      </c>
      <c r="DIH21" s="94" t="s">
        <v>635</v>
      </c>
      <c r="DII21" s="93">
        <v>372</v>
      </c>
      <c r="DIJ21" s="93" t="s">
        <v>625</v>
      </c>
      <c r="DIK21" s="95" t="s">
        <v>626</v>
      </c>
      <c r="DIL21" s="93" t="s">
        <v>630</v>
      </c>
      <c r="DIM21" s="7">
        <v>167</v>
      </c>
      <c r="DIN21" s="8">
        <v>20.96</v>
      </c>
      <c r="DIO21" s="9">
        <f>DIN21*DIM21</f>
        <v>3500.32</v>
      </c>
      <c r="DIP21" s="4">
        <f>DII21-DIM21</f>
        <v>205</v>
      </c>
      <c r="DIQ21" s="8">
        <v>16.77</v>
      </c>
      <c r="DIR21" s="9">
        <f>DIQ21*DIP21</f>
        <v>3437.85</v>
      </c>
      <c r="DIS21" s="9">
        <f>DIR21+DIO21</f>
        <v>6938.17</v>
      </c>
      <c r="DIT21" s="4"/>
      <c r="DIU21" s="9">
        <f>DIS21+DIT21</f>
        <v>6938.17</v>
      </c>
      <c r="DIW21" s="93">
        <v>10</v>
      </c>
      <c r="DIX21" s="94" t="s">
        <v>635</v>
      </c>
      <c r="DIY21" s="93">
        <v>372</v>
      </c>
      <c r="DIZ21" s="93" t="s">
        <v>625</v>
      </c>
      <c r="DJA21" s="95" t="s">
        <v>626</v>
      </c>
      <c r="DJB21" s="93" t="s">
        <v>630</v>
      </c>
      <c r="DJC21" s="7">
        <v>167</v>
      </c>
      <c r="DJD21" s="8">
        <v>20.96</v>
      </c>
      <c r="DJE21" s="9">
        <f>DJD21*DJC21</f>
        <v>3500.32</v>
      </c>
      <c r="DJF21" s="4">
        <f>DIY21-DJC21</f>
        <v>205</v>
      </c>
      <c r="DJG21" s="8">
        <v>16.77</v>
      </c>
      <c r="DJH21" s="9">
        <f>DJG21*DJF21</f>
        <v>3437.85</v>
      </c>
      <c r="DJI21" s="9">
        <f>DJH21+DJE21</f>
        <v>6938.17</v>
      </c>
      <c r="DJJ21" s="4"/>
      <c r="DJK21" s="9">
        <f>DJI21+DJJ21</f>
        <v>6938.17</v>
      </c>
      <c r="DJM21" s="93">
        <v>10</v>
      </c>
      <c r="DJN21" s="94" t="s">
        <v>635</v>
      </c>
      <c r="DJO21" s="93">
        <v>372</v>
      </c>
      <c r="DJP21" s="93" t="s">
        <v>625</v>
      </c>
      <c r="DJQ21" s="95" t="s">
        <v>626</v>
      </c>
      <c r="DJR21" s="93" t="s">
        <v>630</v>
      </c>
      <c r="DJS21" s="7">
        <v>167</v>
      </c>
      <c r="DJT21" s="8">
        <v>20.96</v>
      </c>
      <c r="DJU21" s="9">
        <f>DJT21*DJS21</f>
        <v>3500.32</v>
      </c>
      <c r="DJV21" s="4">
        <f>DJO21-DJS21</f>
        <v>205</v>
      </c>
      <c r="DJW21" s="8">
        <v>16.77</v>
      </c>
      <c r="DJX21" s="9">
        <f>DJW21*DJV21</f>
        <v>3437.85</v>
      </c>
      <c r="DJY21" s="9">
        <f>DJX21+DJU21</f>
        <v>6938.17</v>
      </c>
      <c r="DJZ21" s="4"/>
      <c r="DKA21" s="9">
        <f>DJY21+DJZ21</f>
        <v>6938.17</v>
      </c>
      <c r="DKC21" s="93">
        <v>10</v>
      </c>
      <c r="DKD21" s="94" t="s">
        <v>635</v>
      </c>
      <c r="DKE21" s="93">
        <v>372</v>
      </c>
      <c r="DKF21" s="93" t="s">
        <v>625</v>
      </c>
      <c r="DKG21" s="95" t="s">
        <v>626</v>
      </c>
      <c r="DKH21" s="93" t="s">
        <v>630</v>
      </c>
      <c r="DKI21" s="7">
        <v>167</v>
      </c>
      <c r="DKJ21" s="8">
        <v>20.96</v>
      </c>
      <c r="DKK21" s="9">
        <f>DKJ21*DKI21</f>
        <v>3500.32</v>
      </c>
      <c r="DKL21" s="4">
        <f>DKE21-DKI21</f>
        <v>205</v>
      </c>
      <c r="DKM21" s="8">
        <v>16.77</v>
      </c>
      <c r="DKN21" s="9">
        <f>DKM21*DKL21</f>
        <v>3437.85</v>
      </c>
      <c r="DKO21" s="9">
        <f>DKN21+DKK21</f>
        <v>6938.17</v>
      </c>
      <c r="DKP21" s="4"/>
      <c r="DKQ21" s="9">
        <f>DKO21+DKP21</f>
        <v>6938.17</v>
      </c>
      <c r="DKS21" s="93">
        <v>10</v>
      </c>
      <c r="DKT21" s="94" t="s">
        <v>635</v>
      </c>
      <c r="DKU21" s="93">
        <v>372</v>
      </c>
      <c r="DKV21" s="93" t="s">
        <v>625</v>
      </c>
      <c r="DKW21" s="95" t="s">
        <v>626</v>
      </c>
      <c r="DKX21" s="93" t="s">
        <v>630</v>
      </c>
      <c r="DKY21" s="7">
        <v>167</v>
      </c>
      <c r="DKZ21" s="8">
        <v>20.96</v>
      </c>
      <c r="DLA21" s="9">
        <f>DKZ21*DKY21</f>
        <v>3500.32</v>
      </c>
      <c r="DLB21" s="4">
        <f>DKU21-DKY21</f>
        <v>205</v>
      </c>
      <c r="DLC21" s="8">
        <v>16.77</v>
      </c>
      <c r="DLD21" s="9">
        <f>DLC21*DLB21</f>
        <v>3437.85</v>
      </c>
      <c r="DLE21" s="9">
        <f>DLD21+DLA21</f>
        <v>6938.17</v>
      </c>
      <c r="DLF21" s="4"/>
      <c r="DLG21" s="9">
        <f>DLE21+DLF21</f>
        <v>6938.17</v>
      </c>
      <c r="DLI21" s="93">
        <v>10</v>
      </c>
      <c r="DLJ21" s="94" t="s">
        <v>635</v>
      </c>
      <c r="DLK21" s="93">
        <v>372</v>
      </c>
      <c r="DLL21" s="93" t="s">
        <v>625</v>
      </c>
      <c r="DLM21" s="95" t="s">
        <v>626</v>
      </c>
      <c r="DLN21" s="93" t="s">
        <v>630</v>
      </c>
      <c r="DLO21" s="7">
        <v>167</v>
      </c>
      <c r="DLP21" s="8">
        <v>20.96</v>
      </c>
      <c r="DLQ21" s="9">
        <f>DLP21*DLO21</f>
        <v>3500.32</v>
      </c>
      <c r="DLR21" s="4">
        <f>DLK21-DLO21</f>
        <v>205</v>
      </c>
      <c r="DLS21" s="8">
        <v>16.77</v>
      </c>
      <c r="DLT21" s="9">
        <f>DLS21*DLR21</f>
        <v>3437.85</v>
      </c>
      <c r="DLU21" s="9">
        <f>DLT21+DLQ21</f>
        <v>6938.17</v>
      </c>
      <c r="DLV21" s="4"/>
      <c r="DLW21" s="9">
        <f>DLU21+DLV21</f>
        <v>6938.17</v>
      </c>
      <c r="DLY21" s="93">
        <v>10</v>
      </c>
      <c r="DLZ21" s="94" t="s">
        <v>635</v>
      </c>
      <c r="DMA21" s="93">
        <v>372</v>
      </c>
      <c r="DMB21" s="93" t="s">
        <v>625</v>
      </c>
      <c r="DMC21" s="95" t="s">
        <v>626</v>
      </c>
      <c r="DMD21" s="93" t="s">
        <v>630</v>
      </c>
      <c r="DME21" s="7">
        <v>167</v>
      </c>
      <c r="DMF21" s="8">
        <v>20.96</v>
      </c>
      <c r="DMG21" s="9">
        <f>DMF21*DME21</f>
        <v>3500.32</v>
      </c>
      <c r="DMH21" s="4">
        <f>DMA21-DME21</f>
        <v>205</v>
      </c>
      <c r="DMI21" s="8">
        <v>16.77</v>
      </c>
      <c r="DMJ21" s="9">
        <f>DMI21*DMH21</f>
        <v>3437.85</v>
      </c>
      <c r="DMK21" s="9">
        <f>DMJ21+DMG21</f>
        <v>6938.17</v>
      </c>
      <c r="DML21" s="4"/>
      <c r="DMM21" s="9">
        <f>DMK21+DML21</f>
        <v>6938.17</v>
      </c>
      <c r="DMO21" s="93">
        <v>10</v>
      </c>
      <c r="DMP21" s="94" t="s">
        <v>635</v>
      </c>
      <c r="DMQ21" s="93">
        <v>372</v>
      </c>
      <c r="DMR21" s="93" t="s">
        <v>625</v>
      </c>
      <c r="DMS21" s="95" t="s">
        <v>626</v>
      </c>
      <c r="DMT21" s="93" t="s">
        <v>630</v>
      </c>
      <c r="DMU21" s="7">
        <v>167</v>
      </c>
      <c r="DMV21" s="8">
        <v>20.96</v>
      </c>
      <c r="DMW21" s="9">
        <f>DMV21*DMU21</f>
        <v>3500.32</v>
      </c>
      <c r="DMX21" s="4">
        <f>DMQ21-DMU21</f>
        <v>205</v>
      </c>
      <c r="DMY21" s="8">
        <v>16.77</v>
      </c>
      <c r="DMZ21" s="9">
        <f>DMY21*DMX21</f>
        <v>3437.85</v>
      </c>
      <c r="DNA21" s="9">
        <f>DMZ21+DMW21</f>
        <v>6938.17</v>
      </c>
      <c r="DNB21" s="4"/>
      <c r="DNC21" s="9">
        <f>DNA21+DNB21</f>
        <v>6938.17</v>
      </c>
      <c r="DNE21" s="93">
        <v>10</v>
      </c>
      <c r="DNF21" s="94" t="s">
        <v>635</v>
      </c>
      <c r="DNG21" s="93">
        <v>372</v>
      </c>
      <c r="DNH21" s="93" t="s">
        <v>625</v>
      </c>
      <c r="DNI21" s="95" t="s">
        <v>626</v>
      </c>
      <c r="DNJ21" s="93" t="s">
        <v>630</v>
      </c>
      <c r="DNK21" s="7">
        <v>167</v>
      </c>
      <c r="DNL21" s="8">
        <v>20.96</v>
      </c>
      <c r="DNM21" s="9">
        <f>DNL21*DNK21</f>
        <v>3500.32</v>
      </c>
      <c r="DNN21" s="4">
        <f>DNG21-DNK21</f>
        <v>205</v>
      </c>
      <c r="DNO21" s="8">
        <v>16.77</v>
      </c>
      <c r="DNP21" s="9">
        <f>DNO21*DNN21</f>
        <v>3437.85</v>
      </c>
      <c r="DNQ21" s="9">
        <f>DNP21+DNM21</f>
        <v>6938.17</v>
      </c>
      <c r="DNR21" s="4"/>
      <c r="DNS21" s="9">
        <f>DNQ21+DNR21</f>
        <v>6938.17</v>
      </c>
      <c r="DNU21" s="93">
        <v>10</v>
      </c>
      <c r="DNV21" s="94" t="s">
        <v>635</v>
      </c>
      <c r="DNW21" s="93">
        <v>372</v>
      </c>
      <c r="DNX21" s="93" t="s">
        <v>625</v>
      </c>
      <c r="DNY21" s="95" t="s">
        <v>626</v>
      </c>
      <c r="DNZ21" s="93" t="s">
        <v>630</v>
      </c>
      <c r="DOA21" s="7">
        <v>167</v>
      </c>
      <c r="DOB21" s="8">
        <v>20.96</v>
      </c>
      <c r="DOC21" s="9">
        <f>DOB21*DOA21</f>
        <v>3500.32</v>
      </c>
      <c r="DOD21" s="4">
        <f>DNW21-DOA21</f>
        <v>205</v>
      </c>
      <c r="DOE21" s="8">
        <v>16.77</v>
      </c>
      <c r="DOF21" s="9">
        <f>DOE21*DOD21</f>
        <v>3437.85</v>
      </c>
      <c r="DOG21" s="9">
        <f>DOF21+DOC21</f>
        <v>6938.17</v>
      </c>
      <c r="DOH21" s="4"/>
      <c r="DOI21" s="9">
        <f>DOG21+DOH21</f>
        <v>6938.17</v>
      </c>
      <c r="DOK21" s="93">
        <v>10</v>
      </c>
      <c r="DOL21" s="94" t="s">
        <v>635</v>
      </c>
      <c r="DOM21" s="93">
        <v>372</v>
      </c>
      <c r="DON21" s="93" t="s">
        <v>625</v>
      </c>
      <c r="DOO21" s="95" t="s">
        <v>626</v>
      </c>
      <c r="DOP21" s="93" t="s">
        <v>630</v>
      </c>
      <c r="DOQ21" s="7">
        <v>167</v>
      </c>
      <c r="DOR21" s="8">
        <v>20.96</v>
      </c>
      <c r="DOS21" s="9">
        <f>DOR21*DOQ21</f>
        <v>3500.32</v>
      </c>
      <c r="DOT21" s="4">
        <f>DOM21-DOQ21</f>
        <v>205</v>
      </c>
      <c r="DOU21" s="8">
        <v>16.77</v>
      </c>
      <c r="DOV21" s="9">
        <f>DOU21*DOT21</f>
        <v>3437.85</v>
      </c>
      <c r="DOW21" s="9">
        <f>DOV21+DOS21</f>
        <v>6938.17</v>
      </c>
      <c r="DOX21" s="4"/>
      <c r="DOY21" s="9">
        <f>DOW21+DOX21</f>
        <v>6938.17</v>
      </c>
      <c r="DPA21" s="93">
        <v>10</v>
      </c>
      <c r="DPB21" s="94" t="s">
        <v>635</v>
      </c>
      <c r="DPC21" s="93">
        <v>372</v>
      </c>
      <c r="DPD21" s="93" t="s">
        <v>625</v>
      </c>
      <c r="DPE21" s="95" t="s">
        <v>626</v>
      </c>
      <c r="DPF21" s="93" t="s">
        <v>630</v>
      </c>
      <c r="DPG21" s="7">
        <v>167</v>
      </c>
      <c r="DPH21" s="8">
        <v>20.96</v>
      </c>
      <c r="DPI21" s="9">
        <f>DPH21*DPG21</f>
        <v>3500.32</v>
      </c>
      <c r="DPJ21" s="4">
        <f>DPC21-DPG21</f>
        <v>205</v>
      </c>
      <c r="DPK21" s="8">
        <v>16.77</v>
      </c>
      <c r="DPL21" s="9">
        <f>DPK21*DPJ21</f>
        <v>3437.85</v>
      </c>
      <c r="DPM21" s="9">
        <f>DPL21+DPI21</f>
        <v>6938.17</v>
      </c>
      <c r="DPN21" s="4"/>
      <c r="DPO21" s="9">
        <f>DPM21+DPN21</f>
        <v>6938.17</v>
      </c>
      <c r="DPQ21" s="93">
        <v>10</v>
      </c>
      <c r="DPR21" s="94" t="s">
        <v>635</v>
      </c>
      <c r="DPS21" s="93">
        <v>372</v>
      </c>
      <c r="DPT21" s="93" t="s">
        <v>625</v>
      </c>
      <c r="DPU21" s="95" t="s">
        <v>626</v>
      </c>
      <c r="DPV21" s="93" t="s">
        <v>630</v>
      </c>
      <c r="DPW21" s="7">
        <v>167</v>
      </c>
      <c r="DPX21" s="8">
        <v>20.96</v>
      </c>
      <c r="DPY21" s="9">
        <f>DPX21*DPW21</f>
        <v>3500.32</v>
      </c>
      <c r="DPZ21" s="4">
        <f>DPS21-DPW21</f>
        <v>205</v>
      </c>
      <c r="DQA21" s="8">
        <v>16.77</v>
      </c>
      <c r="DQB21" s="9">
        <f>DQA21*DPZ21</f>
        <v>3437.85</v>
      </c>
      <c r="DQC21" s="9">
        <f>DQB21+DPY21</f>
        <v>6938.17</v>
      </c>
      <c r="DQD21" s="4"/>
      <c r="DQE21" s="9">
        <f>DQC21+DQD21</f>
        <v>6938.17</v>
      </c>
      <c r="DQG21" s="93">
        <v>10</v>
      </c>
      <c r="DQH21" s="94" t="s">
        <v>635</v>
      </c>
      <c r="DQI21" s="93">
        <v>372</v>
      </c>
      <c r="DQJ21" s="93" t="s">
        <v>625</v>
      </c>
      <c r="DQK21" s="95" t="s">
        <v>626</v>
      </c>
      <c r="DQL21" s="93" t="s">
        <v>630</v>
      </c>
      <c r="DQM21" s="7">
        <v>167</v>
      </c>
      <c r="DQN21" s="8">
        <v>20.96</v>
      </c>
      <c r="DQO21" s="9">
        <f>DQN21*DQM21</f>
        <v>3500.32</v>
      </c>
      <c r="DQP21" s="4">
        <f>DQI21-DQM21</f>
        <v>205</v>
      </c>
      <c r="DQQ21" s="8">
        <v>16.77</v>
      </c>
      <c r="DQR21" s="9">
        <f>DQQ21*DQP21</f>
        <v>3437.85</v>
      </c>
      <c r="DQS21" s="9">
        <f>DQR21+DQO21</f>
        <v>6938.17</v>
      </c>
      <c r="DQT21" s="4"/>
      <c r="DQU21" s="9">
        <f>DQS21+DQT21</f>
        <v>6938.17</v>
      </c>
      <c r="DQW21" s="93">
        <v>10</v>
      </c>
      <c r="DQX21" s="94" t="s">
        <v>635</v>
      </c>
      <c r="DQY21" s="93">
        <v>372</v>
      </c>
      <c r="DQZ21" s="93" t="s">
        <v>625</v>
      </c>
      <c r="DRA21" s="95" t="s">
        <v>626</v>
      </c>
      <c r="DRB21" s="93" t="s">
        <v>630</v>
      </c>
      <c r="DRC21" s="7">
        <v>167</v>
      </c>
      <c r="DRD21" s="8">
        <v>20.96</v>
      </c>
      <c r="DRE21" s="9">
        <f>DRD21*DRC21</f>
        <v>3500.32</v>
      </c>
      <c r="DRF21" s="4">
        <f>DQY21-DRC21</f>
        <v>205</v>
      </c>
      <c r="DRG21" s="8">
        <v>16.77</v>
      </c>
      <c r="DRH21" s="9">
        <f>DRG21*DRF21</f>
        <v>3437.85</v>
      </c>
      <c r="DRI21" s="9">
        <f>DRH21+DRE21</f>
        <v>6938.17</v>
      </c>
      <c r="DRJ21" s="4"/>
      <c r="DRK21" s="9">
        <f>DRI21+DRJ21</f>
        <v>6938.17</v>
      </c>
      <c r="DRM21" s="93">
        <v>10</v>
      </c>
      <c r="DRN21" s="94" t="s">
        <v>635</v>
      </c>
      <c r="DRO21" s="93">
        <v>372</v>
      </c>
      <c r="DRP21" s="93" t="s">
        <v>625</v>
      </c>
      <c r="DRQ21" s="95" t="s">
        <v>626</v>
      </c>
      <c r="DRR21" s="93" t="s">
        <v>630</v>
      </c>
      <c r="DRS21" s="7">
        <v>167</v>
      </c>
      <c r="DRT21" s="8">
        <v>20.96</v>
      </c>
      <c r="DRU21" s="9">
        <f>DRT21*DRS21</f>
        <v>3500.32</v>
      </c>
      <c r="DRV21" s="4">
        <f>DRO21-DRS21</f>
        <v>205</v>
      </c>
      <c r="DRW21" s="8">
        <v>16.77</v>
      </c>
      <c r="DRX21" s="9">
        <f>DRW21*DRV21</f>
        <v>3437.85</v>
      </c>
      <c r="DRY21" s="9">
        <f>DRX21+DRU21</f>
        <v>6938.17</v>
      </c>
      <c r="DRZ21" s="4"/>
      <c r="DSA21" s="9">
        <f>DRY21+DRZ21</f>
        <v>6938.17</v>
      </c>
      <c r="DSC21" s="93">
        <v>10</v>
      </c>
      <c r="DSD21" s="94" t="s">
        <v>635</v>
      </c>
      <c r="DSE21" s="93">
        <v>372</v>
      </c>
      <c r="DSF21" s="93" t="s">
        <v>625</v>
      </c>
      <c r="DSG21" s="95" t="s">
        <v>626</v>
      </c>
      <c r="DSH21" s="93" t="s">
        <v>630</v>
      </c>
      <c r="DSI21" s="7">
        <v>167</v>
      </c>
      <c r="DSJ21" s="8">
        <v>20.96</v>
      </c>
      <c r="DSK21" s="9">
        <f>DSJ21*DSI21</f>
        <v>3500.32</v>
      </c>
      <c r="DSL21" s="4">
        <f>DSE21-DSI21</f>
        <v>205</v>
      </c>
      <c r="DSM21" s="8">
        <v>16.77</v>
      </c>
      <c r="DSN21" s="9">
        <f>DSM21*DSL21</f>
        <v>3437.85</v>
      </c>
      <c r="DSO21" s="9">
        <f>DSN21+DSK21</f>
        <v>6938.17</v>
      </c>
      <c r="DSP21" s="4"/>
      <c r="DSQ21" s="9">
        <f>DSO21+DSP21</f>
        <v>6938.17</v>
      </c>
      <c r="DSS21" s="93">
        <v>10</v>
      </c>
      <c r="DST21" s="94" t="s">
        <v>635</v>
      </c>
      <c r="DSU21" s="93">
        <v>372</v>
      </c>
      <c r="DSV21" s="93" t="s">
        <v>625</v>
      </c>
      <c r="DSW21" s="95" t="s">
        <v>626</v>
      </c>
      <c r="DSX21" s="93" t="s">
        <v>630</v>
      </c>
      <c r="DSY21" s="7">
        <v>167</v>
      </c>
      <c r="DSZ21" s="8">
        <v>20.96</v>
      </c>
      <c r="DTA21" s="9">
        <f>DSZ21*DSY21</f>
        <v>3500.32</v>
      </c>
      <c r="DTB21" s="4">
        <f>DSU21-DSY21</f>
        <v>205</v>
      </c>
      <c r="DTC21" s="8">
        <v>16.77</v>
      </c>
      <c r="DTD21" s="9">
        <f>DTC21*DTB21</f>
        <v>3437.85</v>
      </c>
      <c r="DTE21" s="9">
        <f>DTD21+DTA21</f>
        <v>6938.17</v>
      </c>
      <c r="DTF21" s="4"/>
      <c r="DTG21" s="9">
        <f>DTE21+DTF21</f>
        <v>6938.17</v>
      </c>
      <c r="DTI21" s="93">
        <v>10</v>
      </c>
      <c r="DTJ21" s="94" t="s">
        <v>635</v>
      </c>
      <c r="DTK21" s="93">
        <v>372</v>
      </c>
      <c r="DTL21" s="93" t="s">
        <v>625</v>
      </c>
      <c r="DTM21" s="95" t="s">
        <v>626</v>
      </c>
      <c r="DTN21" s="93" t="s">
        <v>630</v>
      </c>
      <c r="DTO21" s="7">
        <v>167</v>
      </c>
      <c r="DTP21" s="8">
        <v>20.96</v>
      </c>
      <c r="DTQ21" s="9">
        <f>DTP21*DTO21</f>
        <v>3500.32</v>
      </c>
      <c r="DTR21" s="4">
        <f>DTK21-DTO21</f>
        <v>205</v>
      </c>
      <c r="DTS21" s="8">
        <v>16.77</v>
      </c>
      <c r="DTT21" s="9">
        <f>DTS21*DTR21</f>
        <v>3437.85</v>
      </c>
      <c r="DTU21" s="9">
        <f>DTT21+DTQ21</f>
        <v>6938.17</v>
      </c>
      <c r="DTV21" s="4"/>
      <c r="DTW21" s="9">
        <f>DTU21+DTV21</f>
        <v>6938.17</v>
      </c>
      <c r="DTY21" s="93">
        <v>10</v>
      </c>
      <c r="DTZ21" s="94" t="s">
        <v>635</v>
      </c>
      <c r="DUA21" s="93">
        <v>372</v>
      </c>
      <c r="DUB21" s="93" t="s">
        <v>625</v>
      </c>
      <c r="DUC21" s="95" t="s">
        <v>626</v>
      </c>
      <c r="DUD21" s="93" t="s">
        <v>630</v>
      </c>
      <c r="DUE21" s="7">
        <v>167</v>
      </c>
      <c r="DUF21" s="8">
        <v>20.96</v>
      </c>
      <c r="DUG21" s="9">
        <f>DUF21*DUE21</f>
        <v>3500.32</v>
      </c>
      <c r="DUH21" s="4">
        <f>DUA21-DUE21</f>
        <v>205</v>
      </c>
      <c r="DUI21" s="8">
        <v>16.77</v>
      </c>
      <c r="DUJ21" s="9">
        <f>DUI21*DUH21</f>
        <v>3437.85</v>
      </c>
      <c r="DUK21" s="9">
        <f>DUJ21+DUG21</f>
        <v>6938.17</v>
      </c>
      <c r="DUL21" s="4"/>
      <c r="DUM21" s="9">
        <f>DUK21+DUL21</f>
        <v>6938.17</v>
      </c>
      <c r="DUO21" s="93">
        <v>10</v>
      </c>
      <c r="DUP21" s="94" t="s">
        <v>635</v>
      </c>
      <c r="DUQ21" s="93">
        <v>372</v>
      </c>
      <c r="DUR21" s="93" t="s">
        <v>625</v>
      </c>
      <c r="DUS21" s="95" t="s">
        <v>626</v>
      </c>
      <c r="DUT21" s="93" t="s">
        <v>630</v>
      </c>
      <c r="DUU21" s="7">
        <v>167</v>
      </c>
      <c r="DUV21" s="8">
        <v>20.96</v>
      </c>
      <c r="DUW21" s="9">
        <f>DUV21*DUU21</f>
        <v>3500.32</v>
      </c>
      <c r="DUX21" s="4">
        <f>DUQ21-DUU21</f>
        <v>205</v>
      </c>
      <c r="DUY21" s="8">
        <v>16.77</v>
      </c>
      <c r="DUZ21" s="9">
        <f>DUY21*DUX21</f>
        <v>3437.85</v>
      </c>
      <c r="DVA21" s="9">
        <f>DUZ21+DUW21</f>
        <v>6938.17</v>
      </c>
      <c r="DVB21" s="4"/>
      <c r="DVC21" s="9">
        <f>DVA21+DVB21</f>
        <v>6938.17</v>
      </c>
      <c r="DVE21" s="93">
        <v>10</v>
      </c>
      <c r="DVF21" s="94" t="s">
        <v>635</v>
      </c>
      <c r="DVG21" s="93">
        <v>372</v>
      </c>
      <c r="DVH21" s="93" t="s">
        <v>625</v>
      </c>
      <c r="DVI21" s="95" t="s">
        <v>626</v>
      </c>
      <c r="DVJ21" s="93" t="s">
        <v>630</v>
      </c>
      <c r="DVK21" s="7">
        <v>167</v>
      </c>
      <c r="DVL21" s="8">
        <v>20.96</v>
      </c>
      <c r="DVM21" s="9">
        <f>DVL21*DVK21</f>
        <v>3500.32</v>
      </c>
      <c r="DVN21" s="4">
        <f>DVG21-DVK21</f>
        <v>205</v>
      </c>
      <c r="DVO21" s="8">
        <v>16.77</v>
      </c>
      <c r="DVP21" s="9">
        <f>DVO21*DVN21</f>
        <v>3437.85</v>
      </c>
      <c r="DVQ21" s="9">
        <f>DVP21+DVM21</f>
        <v>6938.17</v>
      </c>
      <c r="DVR21" s="4"/>
      <c r="DVS21" s="9">
        <f>DVQ21+DVR21</f>
        <v>6938.17</v>
      </c>
      <c r="DVU21" s="93">
        <v>10</v>
      </c>
      <c r="DVV21" s="94" t="s">
        <v>635</v>
      </c>
      <c r="DVW21" s="93">
        <v>372</v>
      </c>
      <c r="DVX21" s="93" t="s">
        <v>625</v>
      </c>
      <c r="DVY21" s="95" t="s">
        <v>626</v>
      </c>
      <c r="DVZ21" s="93" t="s">
        <v>630</v>
      </c>
      <c r="DWA21" s="7">
        <v>167</v>
      </c>
      <c r="DWB21" s="8">
        <v>20.96</v>
      </c>
      <c r="DWC21" s="9">
        <f>DWB21*DWA21</f>
        <v>3500.32</v>
      </c>
      <c r="DWD21" s="4">
        <f>DVW21-DWA21</f>
        <v>205</v>
      </c>
      <c r="DWE21" s="8">
        <v>16.77</v>
      </c>
      <c r="DWF21" s="9">
        <f>DWE21*DWD21</f>
        <v>3437.85</v>
      </c>
      <c r="DWG21" s="9">
        <f>DWF21+DWC21</f>
        <v>6938.17</v>
      </c>
      <c r="DWH21" s="4"/>
      <c r="DWI21" s="9">
        <f>DWG21+DWH21</f>
        <v>6938.17</v>
      </c>
      <c r="DWK21" s="93">
        <v>10</v>
      </c>
      <c r="DWL21" s="94" t="s">
        <v>635</v>
      </c>
      <c r="DWM21" s="93">
        <v>372</v>
      </c>
      <c r="DWN21" s="93" t="s">
        <v>625</v>
      </c>
      <c r="DWO21" s="95" t="s">
        <v>626</v>
      </c>
      <c r="DWP21" s="93" t="s">
        <v>630</v>
      </c>
      <c r="DWQ21" s="7">
        <v>167</v>
      </c>
      <c r="DWR21" s="8">
        <v>20.96</v>
      </c>
      <c r="DWS21" s="9">
        <f>DWR21*DWQ21</f>
        <v>3500.32</v>
      </c>
      <c r="DWT21" s="4">
        <f>DWM21-DWQ21</f>
        <v>205</v>
      </c>
      <c r="DWU21" s="8">
        <v>16.77</v>
      </c>
      <c r="DWV21" s="9">
        <f>DWU21*DWT21</f>
        <v>3437.85</v>
      </c>
      <c r="DWW21" s="9">
        <f>DWV21+DWS21</f>
        <v>6938.17</v>
      </c>
      <c r="DWX21" s="4"/>
      <c r="DWY21" s="9">
        <f>DWW21+DWX21</f>
        <v>6938.17</v>
      </c>
      <c r="DXA21" s="93">
        <v>10</v>
      </c>
      <c r="DXB21" s="94" t="s">
        <v>635</v>
      </c>
      <c r="DXC21" s="93">
        <v>372</v>
      </c>
      <c r="DXD21" s="93" t="s">
        <v>625</v>
      </c>
      <c r="DXE21" s="95" t="s">
        <v>626</v>
      </c>
      <c r="DXF21" s="93" t="s">
        <v>630</v>
      </c>
      <c r="DXG21" s="7">
        <v>167</v>
      </c>
      <c r="DXH21" s="8">
        <v>20.96</v>
      </c>
      <c r="DXI21" s="9">
        <f>DXH21*DXG21</f>
        <v>3500.32</v>
      </c>
      <c r="DXJ21" s="4">
        <f>DXC21-DXG21</f>
        <v>205</v>
      </c>
      <c r="DXK21" s="8">
        <v>16.77</v>
      </c>
      <c r="DXL21" s="9">
        <f>DXK21*DXJ21</f>
        <v>3437.85</v>
      </c>
      <c r="DXM21" s="9">
        <f>DXL21+DXI21</f>
        <v>6938.17</v>
      </c>
      <c r="DXN21" s="4"/>
      <c r="DXO21" s="9">
        <f>DXM21+DXN21</f>
        <v>6938.17</v>
      </c>
      <c r="DXQ21" s="93">
        <v>10</v>
      </c>
      <c r="DXR21" s="94" t="s">
        <v>635</v>
      </c>
      <c r="DXS21" s="93">
        <v>372</v>
      </c>
      <c r="DXT21" s="93" t="s">
        <v>625</v>
      </c>
      <c r="DXU21" s="95" t="s">
        <v>626</v>
      </c>
      <c r="DXV21" s="93" t="s">
        <v>630</v>
      </c>
      <c r="DXW21" s="7">
        <v>167</v>
      </c>
      <c r="DXX21" s="8">
        <v>20.96</v>
      </c>
      <c r="DXY21" s="9">
        <f>DXX21*DXW21</f>
        <v>3500.32</v>
      </c>
      <c r="DXZ21" s="4">
        <f>DXS21-DXW21</f>
        <v>205</v>
      </c>
      <c r="DYA21" s="8">
        <v>16.77</v>
      </c>
      <c r="DYB21" s="9">
        <f>DYA21*DXZ21</f>
        <v>3437.85</v>
      </c>
      <c r="DYC21" s="9">
        <f>DYB21+DXY21</f>
        <v>6938.17</v>
      </c>
      <c r="DYD21" s="4"/>
      <c r="DYE21" s="9">
        <f>DYC21+DYD21</f>
        <v>6938.17</v>
      </c>
      <c r="DYG21" s="93">
        <v>10</v>
      </c>
      <c r="DYH21" s="94" t="s">
        <v>635</v>
      </c>
      <c r="DYI21" s="93">
        <v>372</v>
      </c>
      <c r="DYJ21" s="93" t="s">
        <v>625</v>
      </c>
      <c r="DYK21" s="95" t="s">
        <v>626</v>
      </c>
      <c r="DYL21" s="93" t="s">
        <v>630</v>
      </c>
      <c r="DYM21" s="7">
        <v>167</v>
      </c>
      <c r="DYN21" s="8">
        <v>20.96</v>
      </c>
      <c r="DYO21" s="9">
        <f>DYN21*DYM21</f>
        <v>3500.32</v>
      </c>
      <c r="DYP21" s="4">
        <f>DYI21-DYM21</f>
        <v>205</v>
      </c>
      <c r="DYQ21" s="8">
        <v>16.77</v>
      </c>
      <c r="DYR21" s="9">
        <f>DYQ21*DYP21</f>
        <v>3437.85</v>
      </c>
      <c r="DYS21" s="9">
        <f>DYR21+DYO21</f>
        <v>6938.17</v>
      </c>
      <c r="DYT21" s="4"/>
      <c r="DYU21" s="9">
        <f>DYS21+DYT21</f>
        <v>6938.17</v>
      </c>
      <c r="DYW21" s="93">
        <v>10</v>
      </c>
      <c r="DYX21" s="94" t="s">
        <v>635</v>
      </c>
      <c r="DYY21" s="93">
        <v>372</v>
      </c>
      <c r="DYZ21" s="93" t="s">
        <v>625</v>
      </c>
      <c r="DZA21" s="95" t="s">
        <v>626</v>
      </c>
      <c r="DZB21" s="93" t="s">
        <v>630</v>
      </c>
      <c r="DZC21" s="7">
        <v>167</v>
      </c>
      <c r="DZD21" s="8">
        <v>20.96</v>
      </c>
      <c r="DZE21" s="9">
        <f>DZD21*DZC21</f>
        <v>3500.32</v>
      </c>
      <c r="DZF21" s="4">
        <f>DYY21-DZC21</f>
        <v>205</v>
      </c>
      <c r="DZG21" s="8">
        <v>16.77</v>
      </c>
      <c r="DZH21" s="9">
        <f>DZG21*DZF21</f>
        <v>3437.85</v>
      </c>
      <c r="DZI21" s="9">
        <f>DZH21+DZE21</f>
        <v>6938.17</v>
      </c>
      <c r="DZJ21" s="4"/>
      <c r="DZK21" s="9">
        <f>DZI21+DZJ21</f>
        <v>6938.17</v>
      </c>
      <c r="DZM21" s="93">
        <v>10</v>
      </c>
      <c r="DZN21" s="94" t="s">
        <v>635</v>
      </c>
      <c r="DZO21" s="93">
        <v>372</v>
      </c>
      <c r="DZP21" s="93" t="s">
        <v>625</v>
      </c>
      <c r="DZQ21" s="95" t="s">
        <v>626</v>
      </c>
      <c r="DZR21" s="93" t="s">
        <v>630</v>
      </c>
      <c r="DZS21" s="7">
        <v>167</v>
      </c>
      <c r="DZT21" s="8">
        <v>20.96</v>
      </c>
      <c r="DZU21" s="9">
        <f>DZT21*DZS21</f>
        <v>3500.32</v>
      </c>
      <c r="DZV21" s="4">
        <f>DZO21-DZS21</f>
        <v>205</v>
      </c>
      <c r="DZW21" s="8">
        <v>16.77</v>
      </c>
      <c r="DZX21" s="9">
        <f>DZW21*DZV21</f>
        <v>3437.85</v>
      </c>
      <c r="DZY21" s="9">
        <f>DZX21+DZU21</f>
        <v>6938.17</v>
      </c>
      <c r="DZZ21" s="4"/>
      <c r="EAA21" s="9">
        <f>DZY21+DZZ21</f>
        <v>6938.17</v>
      </c>
      <c r="EAC21" s="93">
        <v>10</v>
      </c>
      <c r="EAD21" s="94" t="s">
        <v>635</v>
      </c>
      <c r="EAE21" s="93">
        <v>372</v>
      </c>
      <c r="EAF21" s="93" t="s">
        <v>625</v>
      </c>
      <c r="EAG21" s="95" t="s">
        <v>626</v>
      </c>
      <c r="EAH21" s="93" t="s">
        <v>630</v>
      </c>
      <c r="EAI21" s="7">
        <v>167</v>
      </c>
      <c r="EAJ21" s="8">
        <v>20.96</v>
      </c>
      <c r="EAK21" s="9">
        <f>EAJ21*EAI21</f>
        <v>3500.32</v>
      </c>
      <c r="EAL21" s="4">
        <f>EAE21-EAI21</f>
        <v>205</v>
      </c>
      <c r="EAM21" s="8">
        <v>16.77</v>
      </c>
      <c r="EAN21" s="9">
        <f>EAM21*EAL21</f>
        <v>3437.85</v>
      </c>
      <c r="EAO21" s="9">
        <f>EAN21+EAK21</f>
        <v>6938.17</v>
      </c>
      <c r="EAP21" s="4"/>
      <c r="EAQ21" s="9">
        <f>EAO21+EAP21</f>
        <v>6938.17</v>
      </c>
      <c r="EAS21" s="93">
        <v>10</v>
      </c>
      <c r="EAT21" s="94" t="s">
        <v>635</v>
      </c>
      <c r="EAU21" s="93">
        <v>372</v>
      </c>
      <c r="EAV21" s="93" t="s">
        <v>625</v>
      </c>
      <c r="EAW21" s="95" t="s">
        <v>626</v>
      </c>
      <c r="EAX21" s="93" t="s">
        <v>630</v>
      </c>
      <c r="EAY21" s="7">
        <v>167</v>
      </c>
      <c r="EAZ21" s="8">
        <v>20.96</v>
      </c>
      <c r="EBA21" s="9">
        <f>EAZ21*EAY21</f>
        <v>3500.32</v>
      </c>
      <c r="EBB21" s="4">
        <f>EAU21-EAY21</f>
        <v>205</v>
      </c>
      <c r="EBC21" s="8">
        <v>16.77</v>
      </c>
      <c r="EBD21" s="9">
        <f>EBC21*EBB21</f>
        <v>3437.85</v>
      </c>
      <c r="EBE21" s="9">
        <f>EBD21+EBA21</f>
        <v>6938.17</v>
      </c>
      <c r="EBF21" s="4"/>
      <c r="EBG21" s="9">
        <f>EBE21+EBF21</f>
        <v>6938.17</v>
      </c>
      <c r="EBI21" s="93">
        <v>10</v>
      </c>
      <c r="EBJ21" s="94" t="s">
        <v>635</v>
      </c>
      <c r="EBK21" s="93">
        <v>372</v>
      </c>
      <c r="EBL21" s="93" t="s">
        <v>625</v>
      </c>
      <c r="EBM21" s="95" t="s">
        <v>626</v>
      </c>
      <c r="EBN21" s="93" t="s">
        <v>630</v>
      </c>
      <c r="EBO21" s="7">
        <v>167</v>
      </c>
      <c r="EBP21" s="8">
        <v>20.96</v>
      </c>
      <c r="EBQ21" s="9">
        <f>EBP21*EBO21</f>
        <v>3500.32</v>
      </c>
      <c r="EBR21" s="4">
        <f>EBK21-EBO21</f>
        <v>205</v>
      </c>
      <c r="EBS21" s="8">
        <v>16.77</v>
      </c>
      <c r="EBT21" s="9">
        <f>EBS21*EBR21</f>
        <v>3437.85</v>
      </c>
      <c r="EBU21" s="9">
        <f>EBT21+EBQ21</f>
        <v>6938.17</v>
      </c>
      <c r="EBV21" s="4"/>
      <c r="EBW21" s="9">
        <f>EBU21+EBV21</f>
        <v>6938.17</v>
      </c>
      <c r="EBY21" s="93">
        <v>10</v>
      </c>
      <c r="EBZ21" s="94" t="s">
        <v>635</v>
      </c>
      <c r="ECA21" s="93">
        <v>372</v>
      </c>
      <c r="ECB21" s="93" t="s">
        <v>625</v>
      </c>
      <c r="ECC21" s="95" t="s">
        <v>626</v>
      </c>
      <c r="ECD21" s="93" t="s">
        <v>630</v>
      </c>
      <c r="ECE21" s="7">
        <v>167</v>
      </c>
      <c r="ECF21" s="8">
        <v>20.96</v>
      </c>
      <c r="ECG21" s="9">
        <f>ECF21*ECE21</f>
        <v>3500.32</v>
      </c>
      <c r="ECH21" s="4">
        <f>ECA21-ECE21</f>
        <v>205</v>
      </c>
      <c r="ECI21" s="8">
        <v>16.77</v>
      </c>
      <c r="ECJ21" s="9">
        <f>ECI21*ECH21</f>
        <v>3437.85</v>
      </c>
      <c r="ECK21" s="9">
        <f>ECJ21+ECG21</f>
        <v>6938.17</v>
      </c>
      <c r="ECL21" s="4"/>
      <c r="ECM21" s="9">
        <f>ECK21+ECL21</f>
        <v>6938.17</v>
      </c>
      <c r="ECO21" s="93">
        <v>10</v>
      </c>
      <c r="ECP21" s="94" t="s">
        <v>635</v>
      </c>
      <c r="ECQ21" s="93">
        <v>372</v>
      </c>
      <c r="ECR21" s="93" t="s">
        <v>625</v>
      </c>
      <c r="ECS21" s="95" t="s">
        <v>626</v>
      </c>
      <c r="ECT21" s="93" t="s">
        <v>630</v>
      </c>
      <c r="ECU21" s="7">
        <v>167</v>
      </c>
      <c r="ECV21" s="8">
        <v>20.96</v>
      </c>
      <c r="ECW21" s="9">
        <f>ECV21*ECU21</f>
        <v>3500.32</v>
      </c>
      <c r="ECX21" s="4">
        <f>ECQ21-ECU21</f>
        <v>205</v>
      </c>
      <c r="ECY21" s="8">
        <v>16.77</v>
      </c>
      <c r="ECZ21" s="9">
        <f>ECY21*ECX21</f>
        <v>3437.85</v>
      </c>
      <c r="EDA21" s="9">
        <f>ECZ21+ECW21</f>
        <v>6938.17</v>
      </c>
      <c r="EDB21" s="4"/>
      <c r="EDC21" s="9">
        <f>EDA21+EDB21</f>
        <v>6938.17</v>
      </c>
      <c r="EDE21" s="93">
        <v>10</v>
      </c>
      <c r="EDF21" s="94" t="s">
        <v>635</v>
      </c>
      <c r="EDG21" s="93">
        <v>372</v>
      </c>
      <c r="EDH21" s="93" t="s">
        <v>625</v>
      </c>
      <c r="EDI21" s="95" t="s">
        <v>626</v>
      </c>
      <c r="EDJ21" s="93" t="s">
        <v>630</v>
      </c>
      <c r="EDK21" s="7">
        <v>167</v>
      </c>
      <c r="EDL21" s="8">
        <v>20.96</v>
      </c>
      <c r="EDM21" s="9">
        <f>EDL21*EDK21</f>
        <v>3500.32</v>
      </c>
      <c r="EDN21" s="4">
        <f>EDG21-EDK21</f>
        <v>205</v>
      </c>
      <c r="EDO21" s="8">
        <v>16.77</v>
      </c>
      <c r="EDP21" s="9">
        <f>EDO21*EDN21</f>
        <v>3437.85</v>
      </c>
      <c r="EDQ21" s="9">
        <f>EDP21+EDM21</f>
        <v>6938.17</v>
      </c>
      <c r="EDR21" s="4"/>
      <c r="EDS21" s="9">
        <f>EDQ21+EDR21</f>
        <v>6938.17</v>
      </c>
      <c r="EDU21" s="93">
        <v>10</v>
      </c>
      <c r="EDV21" s="94" t="s">
        <v>635</v>
      </c>
      <c r="EDW21" s="93">
        <v>372</v>
      </c>
      <c r="EDX21" s="93" t="s">
        <v>625</v>
      </c>
      <c r="EDY21" s="95" t="s">
        <v>626</v>
      </c>
      <c r="EDZ21" s="93" t="s">
        <v>630</v>
      </c>
      <c r="EEA21" s="7">
        <v>167</v>
      </c>
      <c r="EEB21" s="8">
        <v>20.96</v>
      </c>
      <c r="EEC21" s="9">
        <f>EEB21*EEA21</f>
        <v>3500.32</v>
      </c>
      <c r="EED21" s="4">
        <f>EDW21-EEA21</f>
        <v>205</v>
      </c>
      <c r="EEE21" s="8">
        <v>16.77</v>
      </c>
      <c r="EEF21" s="9">
        <f>EEE21*EED21</f>
        <v>3437.85</v>
      </c>
      <c r="EEG21" s="9">
        <f>EEF21+EEC21</f>
        <v>6938.17</v>
      </c>
      <c r="EEH21" s="4"/>
      <c r="EEI21" s="9">
        <f>EEG21+EEH21</f>
        <v>6938.17</v>
      </c>
      <c r="EEK21" s="93">
        <v>10</v>
      </c>
      <c r="EEL21" s="94" t="s">
        <v>635</v>
      </c>
      <c r="EEM21" s="93">
        <v>372</v>
      </c>
      <c r="EEN21" s="93" t="s">
        <v>625</v>
      </c>
      <c r="EEO21" s="95" t="s">
        <v>626</v>
      </c>
      <c r="EEP21" s="93" t="s">
        <v>630</v>
      </c>
      <c r="EEQ21" s="7">
        <v>167</v>
      </c>
      <c r="EER21" s="8">
        <v>20.96</v>
      </c>
      <c r="EES21" s="9">
        <f>EER21*EEQ21</f>
        <v>3500.32</v>
      </c>
      <c r="EET21" s="4">
        <f>EEM21-EEQ21</f>
        <v>205</v>
      </c>
      <c r="EEU21" s="8">
        <v>16.77</v>
      </c>
      <c r="EEV21" s="9">
        <f>EEU21*EET21</f>
        <v>3437.85</v>
      </c>
      <c r="EEW21" s="9">
        <f>EEV21+EES21</f>
        <v>6938.17</v>
      </c>
      <c r="EEX21" s="4"/>
      <c r="EEY21" s="9">
        <f>EEW21+EEX21</f>
        <v>6938.17</v>
      </c>
      <c r="EFA21" s="93">
        <v>10</v>
      </c>
      <c r="EFB21" s="94" t="s">
        <v>635</v>
      </c>
      <c r="EFC21" s="93">
        <v>372</v>
      </c>
      <c r="EFD21" s="93" t="s">
        <v>625</v>
      </c>
      <c r="EFE21" s="95" t="s">
        <v>626</v>
      </c>
      <c r="EFF21" s="93" t="s">
        <v>630</v>
      </c>
      <c r="EFG21" s="7">
        <v>167</v>
      </c>
      <c r="EFH21" s="8">
        <v>20.96</v>
      </c>
      <c r="EFI21" s="9">
        <f>EFH21*EFG21</f>
        <v>3500.32</v>
      </c>
      <c r="EFJ21" s="4">
        <f>EFC21-EFG21</f>
        <v>205</v>
      </c>
      <c r="EFK21" s="8">
        <v>16.77</v>
      </c>
      <c r="EFL21" s="9">
        <f>EFK21*EFJ21</f>
        <v>3437.85</v>
      </c>
      <c r="EFM21" s="9">
        <f>EFL21+EFI21</f>
        <v>6938.17</v>
      </c>
      <c r="EFN21" s="4"/>
      <c r="EFO21" s="9">
        <f>EFM21+EFN21</f>
        <v>6938.17</v>
      </c>
      <c r="EFQ21" s="93">
        <v>10</v>
      </c>
      <c r="EFR21" s="94" t="s">
        <v>635</v>
      </c>
      <c r="EFS21" s="93">
        <v>372</v>
      </c>
      <c r="EFT21" s="93" t="s">
        <v>625</v>
      </c>
      <c r="EFU21" s="95" t="s">
        <v>626</v>
      </c>
      <c r="EFV21" s="93" t="s">
        <v>630</v>
      </c>
      <c r="EFW21" s="7">
        <v>167</v>
      </c>
      <c r="EFX21" s="8">
        <v>20.96</v>
      </c>
      <c r="EFY21" s="9">
        <f>EFX21*EFW21</f>
        <v>3500.32</v>
      </c>
      <c r="EFZ21" s="4">
        <f>EFS21-EFW21</f>
        <v>205</v>
      </c>
      <c r="EGA21" s="8">
        <v>16.77</v>
      </c>
      <c r="EGB21" s="9">
        <f>EGA21*EFZ21</f>
        <v>3437.85</v>
      </c>
      <c r="EGC21" s="9">
        <f>EGB21+EFY21</f>
        <v>6938.17</v>
      </c>
      <c r="EGD21" s="4"/>
      <c r="EGE21" s="9">
        <f>EGC21+EGD21</f>
        <v>6938.17</v>
      </c>
      <c r="EGG21" s="93">
        <v>10</v>
      </c>
      <c r="EGH21" s="94" t="s">
        <v>635</v>
      </c>
      <c r="EGI21" s="93">
        <v>372</v>
      </c>
      <c r="EGJ21" s="93" t="s">
        <v>625</v>
      </c>
      <c r="EGK21" s="95" t="s">
        <v>626</v>
      </c>
      <c r="EGL21" s="93" t="s">
        <v>630</v>
      </c>
      <c r="EGM21" s="7">
        <v>167</v>
      </c>
      <c r="EGN21" s="8">
        <v>20.96</v>
      </c>
      <c r="EGO21" s="9">
        <f>EGN21*EGM21</f>
        <v>3500.32</v>
      </c>
      <c r="EGP21" s="4">
        <f>EGI21-EGM21</f>
        <v>205</v>
      </c>
      <c r="EGQ21" s="8">
        <v>16.77</v>
      </c>
      <c r="EGR21" s="9">
        <f>EGQ21*EGP21</f>
        <v>3437.85</v>
      </c>
      <c r="EGS21" s="9">
        <f>EGR21+EGO21</f>
        <v>6938.17</v>
      </c>
      <c r="EGT21" s="4"/>
      <c r="EGU21" s="9">
        <f>EGS21+EGT21</f>
        <v>6938.17</v>
      </c>
      <c r="EGW21" s="93">
        <v>10</v>
      </c>
      <c r="EGX21" s="94" t="s">
        <v>635</v>
      </c>
      <c r="EGY21" s="93">
        <v>372</v>
      </c>
      <c r="EGZ21" s="93" t="s">
        <v>625</v>
      </c>
      <c r="EHA21" s="95" t="s">
        <v>626</v>
      </c>
      <c r="EHB21" s="93" t="s">
        <v>630</v>
      </c>
      <c r="EHC21" s="7">
        <v>167</v>
      </c>
      <c r="EHD21" s="8">
        <v>20.96</v>
      </c>
      <c r="EHE21" s="9">
        <f>EHD21*EHC21</f>
        <v>3500.32</v>
      </c>
      <c r="EHF21" s="4">
        <f>EGY21-EHC21</f>
        <v>205</v>
      </c>
      <c r="EHG21" s="8">
        <v>16.77</v>
      </c>
      <c r="EHH21" s="9">
        <f>EHG21*EHF21</f>
        <v>3437.85</v>
      </c>
      <c r="EHI21" s="9">
        <f>EHH21+EHE21</f>
        <v>6938.17</v>
      </c>
      <c r="EHJ21" s="4"/>
      <c r="EHK21" s="9">
        <f>EHI21+EHJ21</f>
        <v>6938.17</v>
      </c>
      <c r="EHM21" s="93">
        <v>10</v>
      </c>
      <c r="EHN21" s="94" t="s">
        <v>635</v>
      </c>
      <c r="EHO21" s="93">
        <v>372</v>
      </c>
      <c r="EHP21" s="93" t="s">
        <v>625</v>
      </c>
      <c r="EHQ21" s="95" t="s">
        <v>626</v>
      </c>
      <c r="EHR21" s="93" t="s">
        <v>630</v>
      </c>
      <c r="EHS21" s="7">
        <v>167</v>
      </c>
      <c r="EHT21" s="8">
        <v>20.96</v>
      </c>
      <c r="EHU21" s="9">
        <f>EHT21*EHS21</f>
        <v>3500.32</v>
      </c>
      <c r="EHV21" s="4">
        <f>EHO21-EHS21</f>
        <v>205</v>
      </c>
      <c r="EHW21" s="8">
        <v>16.77</v>
      </c>
      <c r="EHX21" s="9">
        <f>EHW21*EHV21</f>
        <v>3437.85</v>
      </c>
      <c r="EHY21" s="9">
        <f>EHX21+EHU21</f>
        <v>6938.17</v>
      </c>
      <c r="EHZ21" s="4"/>
      <c r="EIA21" s="9">
        <f>EHY21+EHZ21</f>
        <v>6938.17</v>
      </c>
      <c r="EIC21" s="93">
        <v>10</v>
      </c>
      <c r="EID21" s="94" t="s">
        <v>635</v>
      </c>
      <c r="EIE21" s="93">
        <v>372</v>
      </c>
      <c r="EIF21" s="93" t="s">
        <v>625</v>
      </c>
      <c r="EIG21" s="95" t="s">
        <v>626</v>
      </c>
      <c r="EIH21" s="93" t="s">
        <v>630</v>
      </c>
      <c r="EII21" s="7">
        <v>167</v>
      </c>
      <c r="EIJ21" s="8">
        <v>20.96</v>
      </c>
      <c r="EIK21" s="9">
        <f>EIJ21*EII21</f>
        <v>3500.32</v>
      </c>
      <c r="EIL21" s="4">
        <f>EIE21-EII21</f>
        <v>205</v>
      </c>
      <c r="EIM21" s="8">
        <v>16.77</v>
      </c>
      <c r="EIN21" s="9">
        <f>EIM21*EIL21</f>
        <v>3437.85</v>
      </c>
      <c r="EIO21" s="9">
        <f>EIN21+EIK21</f>
        <v>6938.17</v>
      </c>
      <c r="EIP21" s="4"/>
      <c r="EIQ21" s="9">
        <f>EIO21+EIP21</f>
        <v>6938.17</v>
      </c>
      <c r="EIS21" s="93">
        <v>10</v>
      </c>
      <c r="EIT21" s="94" t="s">
        <v>635</v>
      </c>
      <c r="EIU21" s="93">
        <v>372</v>
      </c>
      <c r="EIV21" s="93" t="s">
        <v>625</v>
      </c>
      <c r="EIW21" s="95" t="s">
        <v>626</v>
      </c>
      <c r="EIX21" s="93" t="s">
        <v>630</v>
      </c>
      <c r="EIY21" s="7">
        <v>167</v>
      </c>
      <c r="EIZ21" s="8">
        <v>20.96</v>
      </c>
      <c r="EJA21" s="9">
        <f>EIZ21*EIY21</f>
        <v>3500.32</v>
      </c>
      <c r="EJB21" s="4">
        <f>EIU21-EIY21</f>
        <v>205</v>
      </c>
      <c r="EJC21" s="8">
        <v>16.77</v>
      </c>
      <c r="EJD21" s="9">
        <f>EJC21*EJB21</f>
        <v>3437.85</v>
      </c>
      <c r="EJE21" s="9">
        <f>EJD21+EJA21</f>
        <v>6938.17</v>
      </c>
      <c r="EJF21" s="4"/>
      <c r="EJG21" s="9">
        <f>EJE21+EJF21</f>
        <v>6938.17</v>
      </c>
      <c r="EJI21" s="93">
        <v>10</v>
      </c>
      <c r="EJJ21" s="94" t="s">
        <v>635</v>
      </c>
      <c r="EJK21" s="93">
        <v>372</v>
      </c>
      <c r="EJL21" s="93" t="s">
        <v>625</v>
      </c>
      <c r="EJM21" s="95" t="s">
        <v>626</v>
      </c>
      <c r="EJN21" s="93" t="s">
        <v>630</v>
      </c>
      <c r="EJO21" s="7">
        <v>167</v>
      </c>
      <c r="EJP21" s="8">
        <v>20.96</v>
      </c>
      <c r="EJQ21" s="9">
        <f>EJP21*EJO21</f>
        <v>3500.32</v>
      </c>
      <c r="EJR21" s="4">
        <f>EJK21-EJO21</f>
        <v>205</v>
      </c>
      <c r="EJS21" s="8">
        <v>16.77</v>
      </c>
      <c r="EJT21" s="9">
        <f>EJS21*EJR21</f>
        <v>3437.85</v>
      </c>
      <c r="EJU21" s="9">
        <f>EJT21+EJQ21</f>
        <v>6938.17</v>
      </c>
      <c r="EJV21" s="4"/>
      <c r="EJW21" s="9">
        <f>EJU21+EJV21</f>
        <v>6938.17</v>
      </c>
      <c r="EJY21" s="93">
        <v>10</v>
      </c>
      <c r="EJZ21" s="94" t="s">
        <v>635</v>
      </c>
      <c r="EKA21" s="93">
        <v>372</v>
      </c>
      <c r="EKB21" s="93" t="s">
        <v>625</v>
      </c>
      <c r="EKC21" s="95" t="s">
        <v>626</v>
      </c>
      <c r="EKD21" s="93" t="s">
        <v>630</v>
      </c>
      <c r="EKE21" s="7">
        <v>167</v>
      </c>
      <c r="EKF21" s="8">
        <v>20.96</v>
      </c>
      <c r="EKG21" s="9">
        <f>EKF21*EKE21</f>
        <v>3500.32</v>
      </c>
      <c r="EKH21" s="4">
        <f>EKA21-EKE21</f>
        <v>205</v>
      </c>
      <c r="EKI21" s="8">
        <v>16.77</v>
      </c>
      <c r="EKJ21" s="9">
        <f>EKI21*EKH21</f>
        <v>3437.85</v>
      </c>
      <c r="EKK21" s="9">
        <f>EKJ21+EKG21</f>
        <v>6938.17</v>
      </c>
      <c r="EKL21" s="4"/>
      <c r="EKM21" s="9">
        <f>EKK21+EKL21</f>
        <v>6938.17</v>
      </c>
      <c r="EKO21" s="93">
        <v>10</v>
      </c>
      <c r="EKP21" s="94" t="s">
        <v>635</v>
      </c>
      <c r="EKQ21" s="93">
        <v>372</v>
      </c>
      <c r="EKR21" s="93" t="s">
        <v>625</v>
      </c>
      <c r="EKS21" s="95" t="s">
        <v>626</v>
      </c>
      <c r="EKT21" s="93" t="s">
        <v>630</v>
      </c>
      <c r="EKU21" s="7">
        <v>167</v>
      </c>
      <c r="EKV21" s="8">
        <v>20.96</v>
      </c>
      <c r="EKW21" s="9">
        <f>EKV21*EKU21</f>
        <v>3500.32</v>
      </c>
      <c r="EKX21" s="4">
        <f>EKQ21-EKU21</f>
        <v>205</v>
      </c>
      <c r="EKY21" s="8">
        <v>16.77</v>
      </c>
      <c r="EKZ21" s="9">
        <f>EKY21*EKX21</f>
        <v>3437.85</v>
      </c>
      <c r="ELA21" s="9">
        <f>EKZ21+EKW21</f>
        <v>6938.17</v>
      </c>
      <c r="ELB21" s="4"/>
      <c r="ELC21" s="9">
        <f>ELA21+ELB21</f>
        <v>6938.17</v>
      </c>
      <c r="ELE21" s="93">
        <v>10</v>
      </c>
      <c r="ELF21" s="94" t="s">
        <v>635</v>
      </c>
      <c r="ELG21" s="93">
        <v>372</v>
      </c>
      <c r="ELH21" s="93" t="s">
        <v>625</v>
      </c>
      <c r="ELI21" s="95" t="s">
        <v>626</v>
      </c>
      <c r="ELJ21" s="93" t="s">
        <v>630</v>
      </c>
      <c r="ELK21" s="7">
        <v>167</v>
      </c>
      <c r="ELL21" s="8">
        <v>20.96</v>
      </c>
      <c r="ELM21" s="9">
        <f>ELL21*ELK21</f>
        <v>3500.32</v>
      </c>
      <c r="ELN21" s="4">
        <f>ELG21-ELK21</f>
        <v>205</v>
      </c>
      <c r="ELO21" s="8">
        <v>16.77</v>
      </c>
      <c r="ELP21" s="9">
        <f>ELO21*ELN21</f>
        <v>3437.85</v>
      </c>
      <c r="ELQ21" s="9">
        <f>ELP21+ELM21</f>
        <v>6938.17</v>
      </c>
      <c r="ELR21" s="4"/>
      <c r="ELS21" s="9">
        <f>ELQ21+ELR21</f>
        <v>6938.17</v>
      </c>
      <c r="ELU21" s="93">
        <v>10</v>
      </c>
      <c r="ELV21" s="94" t="s">
        <v>635</v>
      </c>
      <c r="ELW21" s="93">
        <v>372</v>
      </c>
      <c r="ELX21" s="93" t="s">
        <v>625</v>
      </c>
      <c r="ELY21" s="95" t="s">
        <v>626</v>
      </c>
      <c r="ELZ21" s="93" t="s">
        <v>630</v>
      </c>
      <c r="EMA21" s="7">
        <v>167</v>
      </c>
      <c r="EMB21" s="8">
        <v>20.96</v>
      </c>
      <c r="EMC21" s="9">
        <f>EMB21*EMA21</f>
        <v>3500.32</v>
      </c>
      <c r="EMD21" s="4">
        <f>ELW21-EMA21</f>
        <v>205</v>
      </c>
      <c r="EME21" s="8">
        <v>16.77</v>
      </c>
      <c r="EMF21" s="9">
        <f>EME21*EMD21</f>
        <v>3437.85</v>
      </c>
      <c r="EMG21" s="9">
        <f>EMF21+EMC21</f>
        <v>6938.17</v>
      </c>
      <c r="EMH21" s="4"/>
      <c r="EMI21" s="9">
        <f>EMG21+EMH21</f>
        <v>6938.17</v>
      </c>
      <c r="EMK21" s="93">
        <v>10</v>
      </c>
      <c r="EML21" s="94" t="s">
        <v>635</v>
      </c>
      <c r="EMM21" s="93">
        <v>372</v>
      </c>
      <c r="EMN21" s="93" t="s">
        <v>625</v>
      </c>
      <c r="EMO21" s="95" t="s">
        <v>626</v>
      </c>
      <c r="EMP21" s="93" t="s">
        <v>630</v>
      </c>
      <c r="EMQ21" s="7">
        <v>167</v>
      </c>
      <c r="EMR21" s="8">
        <v>20.96</v>
      </c>
      <c r="EMS21" s="9">
        <f>EMR21*EMQ21</f>
        <v>3500.32</v>
      </c>
      <c r="EMT21" s="4">
        <f>EMM21-EMQ21</f>
        <v>205</v>
      </c>
      <c r="EMU21" s="8">
        <v>16.77</v>
      </c>
      <c r="EMV21" s="9">
        <f>EMU21*EMT21</f>
        <v>3437.85</v>
      </c>
      <c r="EMW21" s="9">
        <f>EMV21+EMS21</f>
        <v>6938.17</v>
      </c>
      <c r="EMX21" s="4"/>
      <c r="EMY21" s="9">
        <f>EMW21+EMX21</f>
        <v>6938.17</v>
      </c>
      <c r="ENA21" s="93">
        <v>10</v>
      </c>
      <c r="ENB21" s="94" t="s">
        <v>635</v>
      </c>
      <c r="ENC21" s="93">
        <v>372</v>
      </c>
      <c r="END21" s="93" t="s">
        <v>625</v>
      </c>
      <c r="ENE21" s="95" t="s">
        <v>626</v>
      </c>
      <c r="ENF21" s="93" t="s">
        <v>630</v>
      </c>
      <c r="ENG21" s="7">
        <v>167</v>
      </c>
      <c r="ENH21" s="8">
        <v>20.96</v>
      </c>
      <c r="ENI21" s="9">
        <f>ENH21*ENG21</f>
        <v>3500.32</v>
      </c>
      <c r="ENJ21" s="4">
        <f>ENC21-ENG21</f>
        <v>205</v>
      </c>
      <c r="ENK21" s="8">
        <v>16.77</v>
      </c>
      <c r="ENL21" s="9">
        <f>ENK21*ENJ21</f>
        <v>3437.85</v>
      </c>
      <c r="ENM21" s="9">
        <f>ENL21+ENI21</f>
        <v>6938.17</v>
      </c>
      <c r="ENN21" s="4"/>
      <c r="ENO21" s="9">
        <f>ENM21+ENN21</f>
        <v>6938.17</v>
      </c>
      <c r="ENQ21" s="93">
        <v>10</v>
      </c>
      <c r="ENR21" s="94" t="s">
        <v>635</v>
      </c>
      <c r="ENS21" s="93">
        <v>372</v>
      </c>
      <c r="ENT21" s="93" t="s">
        <v>625</v>
      </c>
      <c r="ENU21" s="95" t="s">
        <v>626</v>
      </c>
      <c r="ENV21" s="93" t="s">
        <v>630</v>
      </c>
      <c r="ENW21" s="7">
        <v>167</v>
      </c>
      <c r="ENX21" s="8">
        <v>20.96</v>
      </c>
      <c r="ENY21" s="9">
        <f>ENX21*ENW21</f>
        <v>3500.32</v>
      </c>
      <c r="ENZ21" s="4">
        <f>ENS21-ENW21</f>
        <v>205</v>
      </c>
      <c r="EOA21" s="8">
        <v>16.77</v>
      </c>
      <c r="EOB21" s="9">
        <f>EOA21*ENZ21</f>
        <v>3437.85</v>
      </c>
      <c r="EOC21" s="9">
        <f>EOB21+ENY21</f>
        <v>6938.17</v>
      </c>
      <c r="EOD21" s="4"/>
      <c r="EOE21" s="9">
        <f>EOC21+EOD21</f>
        <v>6938.17</v>
      </c>
      <c r="EOG21" s="93">
        <v>10</v>
      </c>
      <c r="EOH21" s="94" t="s">
        <v>635</v>
      </c>
      <c r="EOI21" s="93">
        <v>372</v>
      </c>
      <c r="EOJ21" s="93" t="s">
        <v>625</v>
      </c>
      <c r="EOK21" s="95" t="s">
        <v>626</v>
      </c>
      <c r="EOL21" s="93" t="s">
        <v>630</v>
      </c>
      <c r="EOM21" s="7">
        <v>167</v>
      </c>
      <c r="EON21" s="8">
        <v>20.96</v>
      </c>
      <c r="EOO21" s="9">
        <f>EON21*EOM21</f>
        <v>3500.32</v>
      </c>
      <c r="EOP21" s="4">
        <f>EOI21-EOM21</f>
        <v>205</v>
      </c>
      <c r="EOQ21" s="8">
        <v>16.77</v>
      </c>
      <c r="EOR21" s="9">
        <f>EOQ21*EOP21</f>
        <v>3437.85</v>
      </c>
      <c r="EOS21" s="9">
        <f>EOR21+EOO21</f>
        <v>6938.17</v>
      </c>
      <c r="EOT21" s="4"/>
      <c r="EOU21" s="9">
        <f>EOS21+EOT21</f>
        <v>6938.17</v>
      </c>
      <c r="EOW21" s="93">
        <v>10</v>
      </c>
      <c r="EOX21" s="94" t="s">
        <v>635</v>
      </c>
      <c r="EOY21" s="93">
        <v>372</v>
      </c>
      <c r="EOZ21" s="93" t="s">
        <v>625</v>
      </c>
      <c r="EPA21" s="95" t="s">
        <v>626</v>
      </c>
      <c r="EPB21" s="93" t="s">
        <v>630</v>
      </c>
      <c r="EPC21" s="7">
        <v>167</v>
      </c>
      <c r="EPD21" s="8">
        <v>20.96</v>
      </c>
      <c r="EPE21" s="9">
        <f>EPD21*EPC21</f>
        <v>3500.32</v>
      </c>
      <c r="EPF21" s="4">
        <f>EOY21-EPC21</f>
        <v>205</v>
      </c>
      <c r="EPG21" s="8">
        <v>16.77</v>
      </c>
      <c r="EPH21" s="9">
        <f>EPG21*EPF21</f>
        <v>3437.85</v>
      </c>
      <c r="EPI21" s="9">
        <f>EPH21+EPE21</f>
        <v>6938.17</v>
      </c>
      <c r="EPJ21" s="4"/>
      <c r="EPK21" s="9">
        <f>EPI21+EPJ21</f>
        <v>6938.17</v>
      </c>
      <c r="EPM21" s="93">
        <v>10</v>
      </c>
      <c r="EPN21" s="94" t="s">
        <v>635</v>
      </c>
      <c r="EPO21" s="93">
        <v>372</v>
      </c>
      <c r="EPP21" s="93" t="s">
        <v>625</v>
      </c>
      <c r="EPQ21" s="95" t="s">
        <v>626</v>
      </c>
      <c r="EPR21" s="93" t="s">
        <v>630</v>
      </c>
      <c r="EPS21" s="7">
        <v>167</v>
      </c>
      <c r="EPT21" s="8">
        <v>20.96</v>
      </c>
      <c r="EPU21" s="9">
        <f>EPT21*EPS21</f>
        <v>3500.32</v>
      </c>
      <c r="EPV21" s="4">
        <f>EPO21-EPS21</f>
        <v>205</v>
      </c>
      <c r="EPW21" s="8">
        <v>16.77</v>
      </c>
      <c r="EPX21" s="9">
        <f>EPW21*EPV21</f>
        <v>3437.85</v>
      </c>
      <c r="EPY21" s="9">
        <f>EPX21+EPU21</f>
        <v>6938.17</v>
      </c>
      <c r="EPZ21" s="4"/>
      <c r="EQA21" s="9">
        <f>EPY21+EPZ21</f>
        <v>6938.17</v>
      </c>
      <c r="EQC21" s="93">
        <v>10</v>
      </c>
      <c r="EQD21" s="94" t="s">
        <v>635</v>
      </c>
      <c r="EQE21" s="93">
        <v>372</v>
      </c>
      <c r="EQF21" s="93" t="s">
        <v>625</v>
      </c>
      <c r="EQG21" s="95" t="s">
        <v>626</v>
      </c>
      <c r="EQH21" s="93" t="s">
        <v>630</v>
      </c>
      <c r="EQI21" s="7">
        <v>167</v>
      </c>
      <c r="EQJ21" s="8">
        <v>20.96</v>
      </c>
      <c r="EQK21" s="9">
        <f>EQJ21*EQI21</f>
        <v>3500.32</v>
      </c>
      <c r="EQL21" s="4">
        <f>EQE21-EQI21</f>
        <v>205</v>
      </c>
      <c r="EQM21" s="8">
        <v>16.77</v>
      </c>
      <c r="EQN21" s="9">
        <f>EQM21*EQL21</f>
        <v>3437.85</v>
      </c>
      <c r="EQO21" s="9">
        <f>EQN21+EQK21</f>
        <v>6938.17</v>
      </c>
      <c r="EQP21" s="4"/>
      <c r="EQQ21" s="9">
        <f>EQO21+EQP21</f>
        <v>6938.17</v>
      </c>
      <c r="EQS21" s="93">
        <v>10</v>
      </c>
      <c r="EQT21" s="94" t="s">
        <v>635</v>
      </c>
      <c r="EQU21" s="93">
        <v>372</v>
      </c>
      <c r="EQV21" s="93" t="s">
        <v>625</v>
      </c>
      <c r="EQW21" s="95" t="s">
        <v>626</v>
      </c>
      <c r="EQX21" s="93" t="s">
        <v>630</v>
      </c>
      <c r="EQY21" s="7">
        <v>167</v>
      </c>
      <c r="EQZ21" s="8">
        <v>20.96</v>
      </c>
      <c r="ERA21" s="9">
        <f>EQZ21*EQY21</f>
        <v>3500.32</v>
      </c>
      <c r="ERB21" s="4">
        <f>EQU21-EQY21</f>
        <v>205</v>
      </c>
      <c r="ERC21" s="8">
        <v>16.77</v>
      </c>
      <c r="ERD21" s="9">
        <f>ERC21*ERB21</f>
        <v>3437.85</v>
      </c>
      <c r="ERE21" s="9">
        <f>ERD21+ERA21</f>
        <v>6938.17</v>
      </c>
      <c r="ERF21" s="4"/>
      <c r="ERG21" s="9">
        <f>ERE21+ERF21</f>
        <v>6938.17</v>
      </c>
      <c r="ERI21" s="93">
        <v>10</v>
      </c>
      <c r="ERJ21" s="94" t="s">
        <v>635</v>
      </c>
      <c r="ERK21" s="93">
        <v>372</v>
      </c>
      <c r="ERL21" s="93" t="s">
        <v>625</v>
      </c>
      <c r="ERM21" s="95" t="s">
        <v>626</v>
      </c>
      <c r="ERN21" s="93" t="s">
        <v>630</v>
      </c>
      <c r="ERO21" s="7">
        <v>167</v>
      </c>
      <c r="ERP21" s="8">
        <v>20.96</v>
      </c>
      <c r="ERQ21" s="9">
        <f>ERP21*ERO21</f>
        <v>3500.32</v>
      </c>
      <c r="ERR21" s="4">
        <f>ERK21-ERO21</f>
        <v>205</v>
      </c>
      <c r="ERS21" s="8">
        <v>16.77</v>
      </c>
      <c r="ERT21" s="9">
        <f>ERS21*ERR21</f>
        <v>3437.85</v>
      </c>
      <c r="ERU21" s="9">
        <f>ERT21+ERQ21</f>
        <v>6938.17</v>
      </c>
      <c r="ERV21" s="4"/>
      <c r="ERW21" s="9">
        <f>ERU21+ERV21</f>
        <v>6938.17</v>
      </c>
      <c r="ERY21" s="93">
        <v>10</v>
      </c>
      <c r="ERZ21" s="94" t="s">
        <v>635</v>
      </c>
      <c r="ESA21" s="93">
        <v>372</v>
      </c>
      <c r="ESB21" s="93" t="s">
        <v>625</v>
      </c>
      <c r="ESC21" s="95" t="s">
        <v>626</v>
      </c>
      <c r="ESD21" s="93" t="s">
        <v>630</v>
      </c>
      <c r="ESE21" s="7">
        <v>167</v>
      </c>
      <c r="ESF21" s="8">
        <v>20.96</v>
      </c>
      <c r="ESG21" s="9">
        <f>ESF21*ESE21</f>
        <v>3500.32</v>
      </c>
      <c r="ESH21" s="4">
        <f>ESA21-ESE21</f>
        <v>205</v>
      </c>
      <c r="ESI21" s="8">
        <v>16.77</v>
      </c>
      <c r="ESJ21" s="9">
        <f>ESI21*ESH21</f>
        <v>3437.85</v>
      </c>
      <c r="ESK21" s="9">
        <f>ESJ21+ESG21</f>
        <v>6938.17</v>
      </c>
      <c r="ESL21" s="4"/>
      <c r="ESM21" s="9">
        <f>ESK21+ESL21</f>
        <v>6938.17</v>
      </c>
      <c r="ESO21" s="93">
        <v>10</v>
      </c>
      <c r="ESP21" s="94" t="s">
        <v>635</v>
      </c>
      <c r="ESQ21" s="93">
        <v>372</v>
      </c>
      <c r="ESR21" s="93" t="s">
        <v>625</v>
      </c>
      <c r="ESS21" s="95" t="s">
        <v>626</v>
      </c>
      <c r="EST21" s="93" t="s">
        <v>630</v>
      </c>
      <c r="ESU21" s="7">
        <v>167</v>
      </c>
      <c r="ESV21" s="8">
        <v>20.96</v>
      </c>
      <c r="ESW21" s="9">
        <f>ESV21*ESU21</f>
        <v>3500.32</v>
      </c>
      <c r="ESX21" s="4">
        <f>ESQ21-ESU21</f>
        <v>205</v>
      </c>
      <c r="ESY21" s="8">
        <v>16.77</v>
      </c>
      <c r="ESZ21" s="9">
        <f>ESY21*ESX21</f>
        <v>3437.85</v>
      </c>
      <c r="ETA21" s="9">
        <f>ESZ21+ESW21</f>
        <v>6938.17</v>
      </c>
      <c r="ETB21" s="4"/>
      <c r="ETC21" s="9">
        <f>ETA21+ETB21</f>
        <v>6938.17</v>
      </c>
      <c r="ETE21" s="93">
        <v>10</v>
      </c>
      <c r="ETF21" s="94" t="s">
        <v>635</v>
      </c>
      <c r="ETG21" s="93">
        <v>372</v>
      </c>
      <c r="ETH21" s="93" t="s">
        <v>625</v>
      </c>
      <c r="ETI21" s="95" t="s">
        <v>626</v>
      </c>
      <c r="ETJ21" s="93" t="s">
        <v>630</v>
      </c>
      <c r="ETK21" s="7">
        <v>167</v>
      </c>
      <c r="ETL21" s="8">
        <v>20.96</v>
      </c>
      <c r="ETM21" s="9">
        <f>ETL21*ETK21</f>
        <v>3500.32</v>
      </c>
      <c r="ETN21" s="4">
        <f>ETG21-ETK21</f>
        <v>205</v>
      </c>
      <c r="ETO21" s="8">
        <v>16.77</v>
      </c>
      <c r="ETP21" s="9">
        <f>ETO21*ETN21</f>
        <v>3437.85</v>
      </c>
      <c r="ETQ21" s="9">
        <f>ETP21+ETM21</f>
        <v>6938.17</v>
      </c>
      <c r="ETR21" s="4"/>
      <c r="ETS21" s="9">
        <f>ETQ21+ETR21</f>
        <v>6938.17</v>
      </c>
      <c r="ETU21" s="93">
        <v>10</v>
      </c>
      <c r="ETV21" s="94" t="s">
        <v>635</v>
      </c>
      <c r="ETW21" s="93">
        <v>372</v>
      </c>
      <c r="ETX21" s="93" t="s">
        <v>625</v>
      </c>
      <c r="ETY21" s="95" t="s">
        <v>626</v>
      </c>
      <c r="ETZ21" s="93" t="s">
        <v>630</v>
      </c>
      <c r="EUA21" s="7">
        <v>167</v>
      </c>
      <c r="EUB21" s="8">
        <v>20.96</v>
      </c>
      <c r="EUC21" s="9">
        <f>EUB21*EUA21</f>
        <v>3500.32</v>
      </c>
      <c r="EUD21" s="4">
        <f>ETW21-EUA21</f>
        <v>205</v>
      </c>
      <c r="EUE21" s="8">
        <v>16.77</v>
      </c>
      <c r="EUF21" s="9">
        <f>EUE21*EUD21</f>
        <v>3437.85</v>
      </c>
      <c r="EUG21" s="9">
        <f>EUF21+EUC21</f>
        <v>6938.17</v>
      </c>
      <c r="EUH21" s="4"/>
      <c r="EUI21" s="9">
        <f>EUG21+EUH21</f>
        <v>6938.17</v>
      </c>
      <c r="EUK21" s="93">
        <v>10</v>
      </c>
      <c r="EUL21" s="94" t="s">
        <v>635</v>
      </c>
      <c r="EUM21" s="93">
        <v>372</v>
      </c>
      <c r="EUN21" s="93" t="s">
        <v>625</v>
      </c>
      <c r="EUO21" s="95" t="s">
        <v>626</v>
      </c>
      <c r="EUP21" s="93" t="s">
        <v>630</v>
      </c>
      <c r="EUQ21" s="7">
        <v>167</v>
      </c>
      <c r="EUR21" s="8">
        <v>20.96</v>
      </c>
      <c r="EUS21" s="9">
        <f>EUR21*EUQ21</f>
        <v>3500.32</v>
      </c>
      <c r="EUT21" s="4">
        <f>EUM21-EUQ21</f>
        <v>205</v>
      </c>
      <c r="EUU21" s="8">
        <v>16.77</v>
      </c>
      <c r="EUV21" s="9">
        <f>EUU21*EUT21</f>
        <v>3437.85</v>
      </c>
      <c r="EUW21" s="9">
        <f>EUV21+EUS21</f>
        <v>6938.17</v>
      </c>
      <c r="EUX21" s="4"/>
      <c r="EUY21" s="9">
        <f>EUW21+EUX21</f>
        <v>6938.17</v>
      </c>
      <c r="EVA21" s="93">
        <v>10</v>
      </c>
      <c r="EVB21" s="94" t="s">
        <v>635</v>
      </c>
      <c r="EVC21" s="93">
        <v>372</v>
      </c>
      <c r="EVD21" s="93" t="s">
        <v>625</v>
      </c>
      <c r="EVE21" s="95" t="s">
        <v>626</v>
      </c>
      <c r="EVF21" s="93" t="s">
        <v>630</v>
      </c>
      <c r="EVG21" s="7">
        <v>167</v>
      </c>
      <c r="EVH21" s="8">
        <v>20.96</v>
      </c>
      <c r="EVI21" s="9">
        <f>EVH21*EVG21</f>
        <v>3500.32</v>
      </c>
      <c r="EVJ21" s="4">
        <f>EVC21-EVG21</f>
        <v>205</v>
      </c>
      <c r="EVK21" s="8">
        <v>16.77</v>
      </c>
      <c r="EVL21" s="9">
        <f>EVK21*EVJ21</f>
        <v>3437.85</v>
      </c>
      <c r="EVM21" s="9">
        <f>EVL21+EVI21</f>
        <v>6938.17</v>
      </c>
      <c r="EVN21" s="4"/>
      <c r="EVO21" s="9">
        <f>EVM21+EVN21</f>
        <v>6938.17</v>
      </c>
      <c r="EVQ21" s="93">
        <v>10</v>
      </c>
      <c r="EVR21" s="94" t="s">
        <v>635</v>
      </c>
      <c r="EVS21" s="93">
        <v>372</v>
      </c>
      <c r="EVT21" s="93" t="s">
        <v>625</v>
      </c>
      <c r="EVU21" s="95" t="s">
        <v>626</v>
      </c>
      <c r="EVV21" s="93" t="s">
        <v>630</v>
      </c>
      <c r="EVW21" s="7">
        <v>167</v>
      </c>
      <c r="EVX21" s="8">
        <v>20.96</v>
      </c>
      <c r="EVY21" s="9">
        <f>EVX21*EVW21</f>
        <v>3500.32</v>
      </c>
      <c r="EVZ21" s="4">
        <f>EVS21-EVW21</f>
        <v>205</v>
      </c>
      <c r="EWA21" s="8">
        <v>16.77</v>
      </c>
      <c r="EWB21" s="9">
        <f>EWA21*EVZ21</f>
        <v>3437.85</v>
      </c>
      <c r="EWC21" s="9">
        <f>EWB21+EVY21</f>
        <v>6938.17</v>
      </c>
      <c r="EWD21" s="4"/>
      <c r="EWE21" s="9">
        <f>EWC21+EWD21</f>
        <v>6938.17</v>
      </c>
      <c r="EWG21" s="93">
        <v>10</v>
      </c>
      <c r="EWH21" s="94" t="s">
        <v>635</v>
      </c>
      <c r="EWI21" s="93">
        <v>372</v>
      </c>
      <c r="EWJ21" s="93" t="s">
        <v>625</v>
      </c>
      <c r="EWK21" s="95" t="s">
        <v>626</v>
      </c>
      <c r="EWL21" s="93" t="s">
        <v>630</v>
      </c>
      <c r="EWM21" s="7">
        <v>167</v>
      </c>
      <c r="EWN21" s="8">
        <v>20.96</v>
      </c>
      <c r="EWO21" s="9">
        <f>EWN21*EWM21</f>
        <v>3500.32</v>
      </c>
      <c r="EWP21" s="4">
        <f>EWI21-EWM21</f>
        <v>205</v>
      </c>
      <c r="EWQ21" s="8">
        <v>16.77</v>
      </c>
      <c r="EWR21" s="9">
        <f>EWQ21*EWP21</f>
        <v>3437.85</v>
      </c>
      <c r="EWS21" s="9">
        <f>EWR21+EWO21</f>
        <v>6938.17</v>
      </c>
      <c r="EWT21" s="4"/>
      <c r="EWU21" s="9">
        <f>EWS21+EWT21</f>
        <v>6938.17</v>
      </c>
      <c r="EWW21" s="93">
        <v>10</v>
      </c>
      <c r="EWX21" s="94" t="s">
        <v>635</v>
      </c>
      <c r="EWY21" s="93">
        <v>372</v>
      </c>
      <c r="EWZ21" s="93" t="s">
        <v>625</v>
      </c>
      <c r="EXA21" s="95" t="s">
        <v>626</v>
      </c>
      <c r="EXB21" s="93" t="s">
        <v>630</v>
      </c>
      <c r="EXC21" s="7">
        <v>167</v>
      </c>
      <c r="EXD21" s="8">
        <v>20.96</v>
      </c>
      <c r="EXE21" s="9">
        <f>EXD21*EXC21</f>
        <v>3500.32</v>
      </c>
      <c r="EXF21" s="4">
        <f>EWY21-EXC21</f>
        <v>205</v>
      </c>
      <c r="EXG21" s="8">
        <v>16.77</v>
      </c>
      <c r="EXH21" s="9">
        <f>EXG21*EXF21</f>
        <v>3437.85</v>
      </c>
      <c r="EXI21" s="9">
        <f>EXH21+EXE21</f>
        <v>6938.17</v>
      </c>
      <c r="EXJ21" s="4"/>
      <c r="EXK21" s="9">
        <f>EXI21+EXJ21</f>
        <v>6938.17</v>
      </c>
      <c r="EXM21" s="93">
        <v>10</v>
      </c>
      <c r="EXN21" s="94" t="s">
        <v>635</v>
      </c>
      <c r="EXO21" s="93">
        <v>372</v>
      </c>
      <c r="EXP21" s="93" t="s">
        <v>625</v>
      </c>
      <c r="EXQ21" s="95" t="s">
        <v>626</v>
      </c>
      <c r="EXR21" s="93" t="s">
        <v>630</v>
      </c>
      <c r="EXS21" s="7">
        <v>167</v>
      </c>
      <c r="EXT21" s="8">
        <v>20.96</v>
      </c>
      <c r="EXU21" s="9">
        <f>EXT21*EXS21</f>
        <v>3500.32</v>
      </c>
      <c r="EXV21" s="4">
        <f>EXO21-EXS21</f>
        <v>205</v>
      </c>
      <c r="EXW21" s="8">
        <v>16.77</v>
      </c>
      <c r="EXX21" s="9">
        <f>EXW21*EXV21</f>
        <v>3437.85</v>
      </c>
      <c r="EXY21" s="9">
        <f>EXX21+EXU21</f>
        <v>6938.17</v>
      </c>
      <c r="EXZ21" s="4"/>
      <c r="EYA21" s="9">
        <f>EXY21+EXZ21</f>
        <v>6938.17</v>
      </c>
      <c r="EYC21" s="93">
        <v>10</v>
      </c>
      <c r="EYD21" s="94" t="s">
        <v>635</v>
      </c>
      <c r="EYE21" s="93">
        <v>372</v>
      </c>
      <c r="EYF21" s="93" t="s">
        <v>625</v>
      </c>
      <c r="EYG21" s="95" t="s">
        <v>626</v>
      </c>
      <c r="EYH21" s="93" t="s">
        <v>630</v>
      </c>
      <c r="EYI21" s="7">
        <v>167</v>
      </c>
      <c r="EYJ21" s="8">
        <v>20.96</v>
      </c>
      <c r="EYK21" s="9">
        <f>EYJ21*EYI21</f>
        <v>3500.32</v>
      </c>
      <c r="EYL21" s="4">
        <f>EYE21-EYI21</f>
        <v>205</v>
      </c>
      <c r="EYM21" s="8">
        <v>16.77</v>
      </c>
      <c r="EYN21" s="9">
        <f>EYM21*EYL21</f>
        <v>3437.85</v>
      </c>
      <c r="EYO21" s="9">
        <f>EYN21+EYK21</f>
        <v>6938.17</v>
      </c>
      <c r="EYP21" s="4"/>
      <c r="EYQ21" s="9">
        <f>EYO21+EYP21</f>
        <v>6938.17</v>
      </c>
      <c r="EYS21" s="93">
        <v>10</v>
      </c>
      <c r="EYT21" s="94" t="s">
        <v>635</v>
      </c>
      <c r="EYU21" s="93">
        <v>372</v>
      </c>
      <c r="EYV21" s="93" t="s">
        <v>625</v>
      </c>
      <c r="EYW21" s="95" t="s">
        <v>626</v>
      </c>
      <c r="EYX21" s="93" t="s">
        <v>630</v>
      </c>
      <c r="EYY21" s="7">
        <v>167</v>
      </c>
      <c r="EYZ21" s="8">
        <v>20.96</v>
      </c>
      <c r="EZA21" s="9">
        <f>EYZ21*EYY21</f>
        <v>3500.32</v>
      </c>
      <c r="EZB21" s="4">
        <f>EYU21-EYY21</f>
        <v>205</v>
      </c>
      <c r="EZC21" s="8">
        <v>16.77</v>
      </c>
      <c r="EZD21" s="9">
        <f>EZC21*EZB21</f>
        <v>3437.85</v>
      </c>
      <c r="EZE21" s="9">
        <f>EZD21+EZA21</f>
        <v>6938.17</v>
      </c>
      <c r="EZF21" s="4"/>
      <c r="EZG21" s="9">
        <f>EZE21+EZF21</f>
        <v>6938.17</v>
      </c>
      <c r="EZI21" s="93">
        <v>10</v>
      </c>
      <c r="EZJ21" s="94" t="s">
        <v>635</v>
      </c>
      <c r="EZK21" s="93">
        <v>372</v>
      </c>
      <c r="EZL21" s="93" t="s">
        <v>625</v>
      </c>
      <c r="EZM21" s="95" t="s">
        <v>626</v>
      </c>
      <c r="EZN21" s="93" t="s">
        <v>630</v>
      </c>
      <c r="EZO21" s="7">
        <v>167</v>
      </c>
      <c r="EZP21" s="8">
        <v>20.96</v>
      </c>
      <c r="EZQ21" s="9">
        <f>EZP21*EZO21</f>
        <v>3500.32</v>
      </c>
      <c r="EZR21" s="4">
        <f>EZK21-EZO21</f>
        <v>205</v>
      </c>
      <c r="EZS21" s="8">
        <v>16.77</v>
      </c>
      <c r="EZT21" s="9">
        <f>EZS21*EZR21</f>
        <v>3437.85</v>
      </c>
      <c r="EZU21" s="9">
        <f>EZT21+EZQ21</f>
        <v>6938.17</v>
      </c>
      <c r="EZV21" s="4"/>
      <c r="EZW21" s="9">
        <f>EZU21+EZV21</f>
        <v>6938.17</v>
      </c>
      <c r="EZY21" s="93">
        <v>10</v>
      </c>
      <c r="EZZ21" s="94" t="s">
        <v>635</v>
      </c>
      <c r="FAA21" s="93">
        <v>372</v>
      </c>
      <c r="FAB21" s="93" t="s">
        <v>625</v>
      </c>
      <c r="FAC21" s="95" t="s">
        <v>626</v>
      </c>
      <c r="FAD21" s="93" t="s">
        <v>630</v>
      </c>
      <c r="FAE21" s="7">
        <v>167</v>
      </c>
      <c r="FAF21" s="8">
        <v>20.96</v>
      </c>
      <c r="FAG21" s="9">
        <f>FAF21*FAE21</f>
        <v>3500.32</v>
      </c>
      <c r="FAH21" s="4">
        <f>FAA21-FAE21</f>
        <v>205</v>
      </c>
      <c r="FAI21" s="8">
        <v>16.77</v>
      </c>
      <c r="FAJ21" s="9">
        <f>FAI21*FAH21</f>
        <v>3437.85</v>
      </c>
      <c r="FAK21" s="9">
        <f>FAJ21+FAG21</f>
        <v>6938.17</v>
      </c>
      <c r="FAL21" s="4"/>
      <c r="FAM21" s="9">
        <f>FAK21+FAL21</f>
        <v>6938.17</v>
      </c>
      <c r="FAO21" s="93">
        <v>10</v>
      </c>
      <c r="FAP21" s="94" t="s">
        <v>635</v>
      </c>
      <c r="FAQ21" s="93">
        <v>372</v>
      </c>
      <c r="FAR21" s="93" t="s">
        <v>625</v>
      </c>
      <c r="FAS21" s="95" t="s">
        <v>626</v>
      </c>
      <c r="FAT21" s="93" t="s">
        <v>630</v>
      </c>
      <c r="FAU21" s="7">
        <v>167</v>
      </c>
      <c r="FAV21" s="8">
        <v>20.96</v>
      </c>
      <c r="FAW21" s="9">
        <f>FAV21*FAU21</f>
        <v>3500.32</v>
      </c>
      <c r="FAX21" s="4">
        <f>FAQ21-FAU21</f>
        <v>205</v>
      </c>
      <c r="FAY21" s="8">
        <v>16.77</v>
      </c>
      <c r="FAZ21" s="9">
        <f>FAY21*FAX21</f>
        <v>3437.85</v>
      </c>
      <c r="FBA21" s="9">
        <f>FAZ21+FAW21</f>
        <v>6938.17</v>
      </c>
      <c r="FBB21" s="4"/>
      <c r="FBC21" s="9">
        <f>FBA21+FBB21</f>
        <v>6938.17</v>
      </c>
      <c r="FBE21" s="93">
        <v>10</v>
      </c>
      <c r="FBF21" s="94" t="s">
        <v>635</v>
      </c>
      <c r="FBG21" s="93">
        <v>372</v>
      </c>
      <c r="FBH21" s="93" t="s">
        <v>625</v>
      </c>
      <c r="FBI21" s="95" t="s">
        <v>626</v>
      </c>
      <c r="FBJ21" s="93" t="s">
        <v>630</v>
      </c>
      <c r="FBK21" s="7">
        <v>167</v>
      </c>
      <c r="FBL21" s="8">
        <v>20.96</v>
      </c>
      <c r="FBM21" s="9">
        <f>FBL21*FBK21</f>
        <v>3500.32</v>
      </c>
      <c r="FBN21" s="4">
        <f>FBG21-FBK21</f>
        <v>205</v>
      </c>
      <c r="FBO21" s="8">
        <v>16.77</v>
      </c>
      <c r="FBP21" s="9">
        <f>FBO21*FBN21</f>
        <v>3437.85</v>
      </c>
      <c r="FBQ21" s="9">
        <f>FBP21+FBM21</f>
        <v>6938.17</v>
      </c>
      <c r="FBR21" s="4"/>
      <c r="FBS21" s="9">
        <f>FBQ21+FBR21</f>
        <v>6938.17</v>
      </c>
      <c r="FBU21" s="93">
        <v>10</v>
      </c>
      <c r="FBV21" s="94" t="s">
        <v>635</v>
      </c>
      <c r="FBW21" s="93">
        <v>372</v>
      </c>
      <c r="FBX21" s="93" t="s">
        <v>625</v>
      </c>
      <c r="FBY21" s="95" t="s">
        <v>626</v>
      </c>
      <c r="FBZ21" s="93" t="s">
        <v>630</v>
      </c>
      <c r="FCA21" s="7">
        <v>167</v>
      </c>
      <c r="FCB21" s="8">
        <v>20.96</v>
      </c>
      <c r="FCC21" s="9">
        <f>FCB21*FCA21</f>
        <v>3500.32</v>
      </c>
      <c r="FCD21" s="4">
        <f>FBW21-FCA21</f>
        <v>205</v>
      </c>
      <c r="FCE21" s="8">
        <v>16.77</v>
      </c>
      <c r="FCF21" s="9">
        <f>FCE21*FCD21</f>
        <v>3437.85</v>
      </c>
      <c r="FCG21" s="9">
        <f>FCF21+FCC21</f>
        <v>6938.17</v>
      </c>
      <c r="FCH21" s="4"/>
      <c r="FCI21" s="9">
        <f>FCG21+FCH21</f>
        <v>6938.17</v>
      </c>
      <c r="FCK21" s="93">
        <v>10</v>
      </c>
      <c r="FCL21" s="94" t="s">
        <v>635</v>
      </c>
      <c r="FCM21" s="93">
        <v>372</v>
      </c>
      <c r="FCN21" s="93" t="s">
        <v>625</v>
      </c>
      <c r="FCO21" s="95" t="s">
        <v>626</v>
      </c>
      <c r="FCP21" s="93" t="s">
        <v>630</v>
      </c>
      <c r="FCQ21" s="7">
        <v>167</v>
      </c>
      <c r="FCR21" s="8">
        <v>20.96</v>
      </c>
      <c r="FCS21" s="9">
        <f>FCR21*FCQ21</f>
        <v>3500.32</v>
      </c>
      <c r="FCT21" s="4">
        <f>FCM21-FCQ21</f>
        <v>205</v>
      </c>
      <c r="FCU21" s="8">
        <v>16.77</v>
      </c>
      <c r="FCV21" s="9">
        <f>FCU21*FCT21</f>
        <v>3437.85</v>
      </c>
      <c r="FCW21" s="9">
        <f>FCV21+FCS21</f>
        <v>6938.17</v>
      </c>
      <c r="FCX21" s="4"/>
      <c r="FCY21" s="9">
        <f>FCW21+FCX21</f>
        <v>6938.17</v>
      </c>
      <c r="FDA21" s="93">
        <v>10</v>
      </c>
      <c r="FDB21" s="94" t="s">
        <v>635</v>
      </c>
      <c r="FDC21" s="93">
        <v>372</v>
      </c>
      <c r="FDD21" s="93" t="s">
        <v>625</v>
      </c>
      <c r="FDE21" s="95" t="s">
        <v>626</v>
      </c>
      <c r="FDF21" s="93" t="s">
        <v>630</v>
      </c>
      <c r="FDG21" s="7">
        <v>167</v>
      </c>
      <c r="FDH21" s="8">
        <v>20.96</v>
      </c>
      <c r="FDI21" s="9">
        <f>FDH21*FDG21</f>
        <v>3500.32</v>
      </c>
      <c r="FDJ21" s="4">
        <f>FDC21-FDG21</f>
        <v>205</v>
      </c>
      <c r="FDK21" s="8">
        <v>16.77</v>
      </c>
      <c r="FDL21" s="9">
        <f>FDK21*FDJ21</f>
        <v>3437.85</v>
      </c>
      <c r="FDM21" s="9">
        <f>FDL21+FDI21</f>
        <v>6938.17</v>
      </c>
      <c r="FDN21" s="4"/>
      <c r="FDO21" s="9">
        <f>FDM21+FDN21</f>
        <v>6938.17</v>
      </c>
      <c r="FDQ21" s="93">
        <v>10</v>
      </c>
      <c r="FDR21" s="94" t="s">
        <v>635</v>
      </c>
      <c r="FDS21" s="93">
        <v>372</v>
      </c>
      <c r="FDT21" s="93" t="s">
        <v>625</v>
      </c>
      <c r="FDU21" s="95" t="s">
        <v>626</v>
      </c>
      <c r="FDV21" s="93" t="s">
        <v>630</v>
      </c>
      <c r="FDW21" s="7">
        <v>167</v>
      </c>
      <c r="FDX21" s="8">
        <v>20.96</v>
      </c>
      <c r="FDY21" s="9">
        <f>FDX21*FDW21</f>
        <v>3500.32</v>
      </c>
      <c r="FDZ21" s="4">
        <f>FDS21-FDW21</f>
        <v>205</v>
      </c>
      <c r="FEA21" s="8">
        <v>16.77</v>
      </c>
      <c r="FEB21" s="9">
        <f>FEA21*FDZ21</f>
        <v>3437.85</v>
      </c>
      <c r="FEC21" s="9">
        <f>FEB21+FDY21</f>
        <v>6938.17</v>
      </c>
      <c r="FED21" s="4"/>
      <c r="FEE21" s="9">
        <f>FEC21+FED21</f>
        <v>6938.17</v>
      </c>
      <c r="FEG21" s="93">
        <v>10</v>
      </c>
      <c r="FEH21" s="94" t="s">
        <v>635</v>
      </c>
      <c r="FEI21" s="93">
        <v>372</v>
      </c>
      <c r="FEJ21" s="93" t="s">
        <v>625</v>
      </c>
      <c r="FEK21" s="95" t="s">
        <v>626</v>
      </c>
      <c r="FEL21" s="93" t="s">
        <v>630</v>
      </c>
      <c r="FEM21" s="7">
        <v>167</v>
      </c>
      <c r="FEN21" s="8">
        <v>20.96</v>
      </c>
      <c r="FEO21" s="9">
        <f>FEN21*FEM21</f>
        <v>3500.32</v>
      </c>
      <c r="FEP21" s="4">
        <f>FEI21-FEM21</f>
        <v>205</v>
      </c>
      <c r="FEQ21" s="8">
        <v>16.77</v>
      </c>
      <c r="FER21" s="9">
        <f>FEQ21*FEP21</f>
        <v>3437.85</v>
      </c>
      <c r="FES21" s="9">
        <f>FER21+FEO21</f>
        <v>6938.17</v>
      </c>
      <c r="FET21" s="4"/>
      <c r="FEU21" s="9">
        <f>FES21+FET21</f>
        <v>6938.17</v>
      </c>
      <c r="FEW21" s="93">
        <v>10</v>
      </c>
      <c r="FEX21" s="94" t="s">
        <v>635</v>
      </c>
      <c r="FEY21" s="93">
        <v>372</v>
      </c>
      <c r="FEZ21" s="93" t="s">
        <v>625</v>
      </c>
      <c r="FFA21" s="95" t="s">
        <v>626</v>
      </c>
      <c r="FFB21" s="93" t="s">
        <v>630</v>
      </c>
      <c r="FFC21" s="7">
        <v>167</v>
      </c>
      <c r="FFD21" s="8">
        <v>20.96</v>
      </c>
      <c r="FFE21" s="9">
        <f>FFD21*FFC21</f>
        <v>3500.32</v>
      </c>
      <c r="FFF21" s="4">
        <f>FEY21-FFC21</f>
        <v>205</v>
      </c>
      <c r="FFG21" s="8">
        <v>16.77</v>
      </c>
      <c r="FFH21" s="9">
        <f>FFG21*FFF21</f>
        <v>3437.85</v>
      </c>
      <c r="FFI21" s="9">
        <f>FFH21+FFE21</f>
        <v>6938.17</v>
      </c>
      <c r="FFJ21" s="4"/>
      <c r="FFK21" s="9">
        <f>FFI21+FFJ21</f>
        <v>6938.17</v>
      </c>
      <c r="FFM21" s="93">
        <v>10</v>
      </c>
      <c r="FFN21" s="94" t="s">
        <v>635</v>
      </c>
      <c r="FFO21" s="93">
        <v>372</v>
      </c>
      <c r="FFP21" s="93" t="s">
        <v>625</v>
      </c>
      <c r="FFQ21" s="95" t="s">
        <v>626</v>
      </c>
      <c r="FFR21" s="93" t="s">
        <v>630</v>
      </c>
      <c r="FFS21" s="7">
        <v>167</v>
      </c>
      <c r="FFT21" s="8">
        <v>20.96</v>
      </c>
      <c r="FFU21" s="9">
        <f>FFT21*FFS21</f>
        <v>3500.32</v>
      </c>
      <c r="FFV21" s="4">
        <f>FFO21-FFS21</f>
        <v>205</v>
      </c>
      <c r="FFW21" s="8">
        <v>16.77</v>
      </c>
      <c r="FFX21" s="9">
        <f>FFW21*FFV21</f>
        <v>3437.85</v>
      </c>
      <c r="FFY21" s="9">
        <f>FFX21+FFU21</f>
        <v>6938.17</v>
      </c>
      <c r="FFZ21" s="4"/>
      <c r="FGA21" s="9">
        <f>FFY21+FFZ21</f>
        <v>6938.17</v>
      </c>
      <c r="FGC21" s="93">
        <v>10</v>
      </c>
      <c r="FGD21" s="94" t="s">
        <v>635</v>
      </c>
      <c r="FGE21" s="93">
        <v>372</v>
      </c>
      <c r="FGF21" s="93" t="s">
        <v>625</v>
      </c>
      <c r="FGG21" s="95" t="s">
        <v>626</v>
      </c>
      <c r="FGH21" s="93" t="s">
        <v>630</v>
      </c>
      <c r="FGI21" s="7">
        <v>167</v>
      </c>
      <c r="FGJ21" s="8">
        <v>20.96</v>
      </c>
      <c r="FGK21" s="9">
        <f>FGJ21*FGI21</f>
        <v>3500.32</v>
      </c>
      <c r="FGL21" s="4">
        <f>FGE21-FGI21</f>
        <v>205</v>
      </c>
      <c r="FGM21" s="8">
        <v>16.77</v>
      </c>
      <c r="FGN21" s="9">
        <f>FGM21*FGL21</f>
        <v>3437.85</v>
      </c>
      <c r="FGO21" s="9">
        <f>FGN21+FGK21</f>
        <v>6938.17</v>
      </c>
      <c r="FGP21" s="4"/>
      <c r="FGQ21" s="9">
        <f>FGO21+FGP21</f>
        <v>6938.17</v>
      </c>
      <c r="FGS21" s="93">
        <v>10</v>
      </c>
      <c r="FGT21" s="94" t="s">
        <v>635</v>
      </c>
      <c r="FGU21" s="93">
        <v>372</v>
      </c>
      <c r="FGV21" s="93" t="s">
        <v>625</v>
      </c>
      <c r="FGW21" s="95" t="s">
        <v>626</v>
      </c>
      <c r="FGX21" s="93" t="s">
        <v>630</v>
      </c>
      <c r="FGY21" s="7">
        <v>167</v>
      </c>
      <c r="FGZ21" s="8">
        <v>20.96</v>
      </c>
      <c r="FHA21" s="9">
        <f>FGZ21*FGY21</f>
        <v>3500.32</v>
      </c>
      <c r="FHB21" s="4">
        <f>FGU21-FGY21</f>
        <v>205</v>
      </c>
      <c r="FHC21" s="8">
        <v>16.77</v>
      </c>
      <c r="FHD21" s="9">
        <f>FHC21*FHB21</f>
        <v>3437.85</v>
      </c>
      <c r="FHE21" s="9">
        <f>FHD21+FHA21</f>
        <v>6938.17</v>
      </c>
      <c r="FHF21" s="4"/>
      <c r="FHG21" s="9">
        <f>FHE21+FHF21</f>
        <v>6938.17</v>
      </c>
      <c r="FHI21" s="93">
        <v>10</v>
      </c>
      <c r="FHJ21" s="94" t="s">
        <v>635</v>
      </c>
      <c r="FHK21" s="93">
        <v>372</v>
      </c>
      <c r="FHL21" s="93" t="s">
        <v>625</v>
      </c>
      <c r="FHM21" s="95" t="s">
        <v>626</v>
      </c>
      <c r="FHN21" s="93" t="s">
        <v>630</v>
      </c>
      <c r="FHO21" s="7">
        <v>167</v>
      </c>
      <c r="FHP21" s="8">
        <v>20.96</v>
      </c>
      <c r="FHQ21" s="9">
        <f>FHP21*FHO21</f>
        <v>3500.32</v>
      </c>
      <c r="FHR21" s="4">
        <f>FHK21-FHO21</f>
        <v>205</v>
      </c>
      <c r="FHS21" s="8">
        <v>16.77</v>
      </c>
      <c r="FHT21" s="9">
        <f>FHS21*FHR21</f>
        <v>3437.85</v>
      </c>
      <c r="FHU21" s="9">
        <f>FHT21+FHQ21</f>
        <v>6938.17</v>
      </c>
      <c r="FHV21" s="4"/>
      <c r="FHW21" s="9">
        <f>FHU21+FHV21</f>
        <v>6938.17</v>
      </c>
      <c r="FHY21" s="93">
        <v>10</v>
      </c>
      <c r="FHZ21" s="94" t="s">
        <v>635</v>
      </c>
      <c r="FIA21" s="93">
        <v>372</v>
      </c>
      <c r="FIB21" s="93" t="s">
        <v>625</v>
      </c>
      <c r="FIC21" s="95" t="s">
        <v>626</v>
      </c>
      <c r="FID21" s="93" t="s">
        <v>630</v>
      </c>
      <c r="FIE21" s="7">
        <v>167</v>
      </c>
      <c r="FIF21" s="8">
        <v>20.96</v>
      </c>
      <c r="FIG21" s="9">
        <f>FIF21*FIE21</f>
        <v>3500.32</v>
      </c>
      <c r="FIH21" s="4">
        <f>FIA21-FIE21</f>
        <v>205</v>
      </c>
      <c r="FII21" s="8">
        <v>16.77</v>
      </c>
      <c r="FIJ21" s="9">
        <f>FII21*FIH21</f>
        <v>3437.85</v>
      </c>
      <c r="FIK21" s="9">
        <f>FIJ21+FIG21</f>
        <v>6938.17</v>
      </c>
      <c r="FIL21" s="4"/>
      <c r="FIM21" s="9">
        <f>FIK21+FIL21</f>
        <v>6938.17</v>
      </c>
      <c r="FIO21" s="93">
        <v>10</v>
      </c>
      <c r="FIP21" s="94" t="s">
        <v>635</v>
      </c>
      <c r="FIQ21" s="93">
        <v>372</v>
      </c>
      <c r="FIR21" s="93" t="s">
        <v>625</v>
      </c>
      <c r="FIS21" s="95" t="s">
        <v>626</v>
      </c>
      <c r="FIT21" s="93" t="s">
        <v>630</v>
      </c>
      <c r="FIU21" s="7">
        <v>167</v>
      </c>
      <c r="FIV21" s="8">
        <v>20.96</v>
      </c>
      <c r="FIW21" s="9">
        <f>FIV21*FIU21</f>
        <v>3500.32</v>
      </c>
      <c r="FIX21" s="4">
        <f>FIQ21-FIU21</f>
        <v>205</v>
      </c>
      <c r="FIY21" s="8">
        <v>16.77</v>
      </c>
      <c r="FIZ21" s="9">
        <f>FIY21*FIX21</f>
        <v>3437.85</v>
      </c>
      <c r="FJA21" s="9">
        <f>FIZ21+FIW21</f>
        <v>6938.17</v>
      </c>
      <c r="FJB21" s="4"/>
      <c r="FJC21" s="9">
        <f>FJA21+FJB21</f>
        <v>6938.17</v>
      </c>
      <c r="FJE21" s="93">
        <v>10</v>
      </c>
      <c r="FJF21" s="94" t="s">
        <v>635</v>
      </c>
      <c r="FJG21" s="93">
        <v>372</v>
      </c>
      <c r="FJH21" s="93" t="s">
        <v>625</v>
      </c>
      <c r="FJI21" s="95" t="s">
        <v>626</v>
      </c>
      <c r="FJJ21" s="93" t="s">
        <v>630</v>
      </c>
      <c r="FJK21" s="7">
        <v>167</v>
      </c>
      <c r="FJL21" s="8">
        <v>20.96</v>
      </c>
      <c r="FJM21" s="9">
        <f>FJL21*FJK21</f>
        <v>3500.32</v>
      </c>
      <c r="FJN21" s="4">
        <f>FJG21-FJK21</f>
        <v>205</v>
      </c>
      <c r="FJO21" s="8">
        <v>16.77</v>
      </c>
      <c r="FJP21" s="9">
        <f>FJO21*FJN21</f>
        <v>3437.85</v>
      </c>
      <c r="FJQ21" s="9">
        <f>FJP21+FJM21</f>
        <v>6938.17</v>
      </c>
      <c r="FJR21" s="4"/>
      <c r="FJS21" s="9">
        <f>FJQ21+FJR21</f>
        <v>6938.17</v>
      </c>
      <c r="FJU21" s="93">
        <v>10</v>
      </c>
      <c r="FJV21" s="94" t="s">
        <v>635</v>
      </c>
      <c r="FJW21" s="93">
        <v>372</v>
      </c>
      <c r="FJX21" s="93" t="s">
        <v>625</v>
      </c>
      <c r="FJY21" s="95" t="s">
        <v>626</v>
      </c>
      <c r="FJZ21" s="93" t="s">
        <v>630</v>
      </c>
      <c r="FKA21" s="7">
        <v>167</v>
      </c>
      <c r="FKB21" s="8">
        <v>20.96</v>
      </c>
      <c r="FKC21" s="9">
        <f>FKB21*FKA21</f>
        <v>3500.32</v>
      </c>
      <c r="FKD21" s="4">
        <f>FJW21-FKA21</f>
        <v>205</v>
      </c>
      <c r="FKE21" s="8">
        <v>16.77</v>
      </c>
      <c r="FKF21" s="9">
        <f>FKE21*FKD21</f>
        <v>3437.85</v>
      </c>
      <c r="FKG21" s="9">
        <f>FKF21+FKC21</f>
        <v>6938.17</v>
      </c>
      <c r="FKH21" s="4"/>
      <c r="FKI21" s="9">
        <f>FKG21+FKH21</f>
        <v>6938.17</v>
      </c>
      <c r="FKK21" s="93">
        <v>10</v>
      </c>
      <c r="FKL21" s="94" t="s">
        <v>635</v>
      </c>
      <c r="FKM21" s="93">
        <v>372</v>
      </c>
      <c r="FKN21" s="93" t="s">
        <v>625</v>
      </c>
      <c r="FKO21" s="95" t="s">
        <v>626</v>
      </c>
      <c r="FKP21" s="93" t="s">
        <v>630</v>
      </c>
      <c r="FKQ21" s="7">
        <v>167</v>
      </c>
      <c r="FKR21" s="8">
        <v>20.96</v>
      </c>
      <c r="FKS21" s="9">
        <f>FKR21*FKQ21</f>
        <v>3500.32</v>
      </c>
      <c r="FKT21" s="4">
        <f>FKM21-FKQ21</f>
        <v>205</v>
      </c>
      <c r="FKU21" s="8">
        <v>16.77</v>
      </c>
      <c r="FKV21" s="9">
        <f>FKU21*FKT21</f>
        <v>3437.85</v>
      </c>
      <c r="FKW21" s="9">
        <f>FKV21+FKS21</f>
        <v>6938.17</v>
      </c>
      <c r="FKX21" s="4"/>
      <c r="FKY21" s="9">
        <f>FKW21+FKX21</f>
        <v>6938.17</v>
      </c>
      <c r="FLA21" s="93">
        <v>10</v>
      </c>
      <c r="FLB21" s="94" t="s">
        <v>635</v>
      </c>
      <c r="FLC21" s="93">
        <v>372</v>
      </c>
      <c r="FLD21" s="93" t="s">
        <v>625</v>
      </c>
      <c r="FLE21" s="95" t="s">
        <v>626</v>
      </c>
      <c r="FLF21" s="93" t="s">
        <v>630</v>
      </c>
      <c r="FLG21" s="7">
        <v>167</v>
      </c>
      <c r="FLH21" s="8">
        <v>20.96</v>
      </c>
      <c r="FLI21" s="9">
        <f>FLH21*FLG21</f>
        <v>3500.32</v>
      </c>
      <c r="FLJ21" s="4">
        <f>FLC21-FLG21</f>
        <v>205</v>
      </c>
      <c r="FLK21" s="8">
        <v>16.77</v>
      </c>
      <c r="FLL21" s="9">
        <f>FLK21*FLJ21</f>
        <v>3437.85</v>
      </c>
      <c r="FLM21" s="9">
        <f>FLL21+FLI21</f>
        <v>6938.17</v>
      </c>
      <c r="FLN21" s="4"/>
      <c r="FLO21" s="9">
        <f>FLM21+FLN21</f>
        <v>6938.17</v>
      </c>
      <c r="FLQ21" s="93">
        <v>10</v>
      </c>
      <c r="FLR21" s="94" t="s">
        <v>635</v>
      </c>
      <c r="FLS21" s="93">
        <v>372</v>
      </c>
      <c r="FLT21" s="93" t="s">
        <v>625</v>
      </c>
      <c r="FLU21" s="95" t="s">
        <v>626</v>
      </c>
      <c r="FLV21" s="93" t="s">
        <v>630</v>
      </c>
      <c r="FLW21" s="7">
        <v>167</v>
      </c>
      <c r="FLX21" s="8">
        <v>20.96</v>
      </c>
      <c r="FLY21" s="9">
        <f>FLX21*FLW21</f>
        <v>3500.32</v>
      </c>
      <c r="FLZ21" s="4">
        <f>FLS21-FLW21</f>
        <v>205</v>
      </c>
      <c r="FMA21" s="8">
        <v>16.77</v>
      </c>
      <c r="FMB21" s="9">
        <f>FMA21*FLZ21</f>
        <v>3437.85</v>
      </c>
      <c r="FMC21" s="9">
        <f>FMB21+FLY21</f>
        <v>6938.17</v>
      </c>
      <c r="FMD21" s="4"/>
      <c r="FME21" s="9">
        <f>FMC21+FMD21</f>
        <v>6938.17</v>
      </c>
      <c r="FMG21" s="93">
        <v>10</v>
      </c>
      <c r="FMH21" s="94" t="s">
        <v>635</v>
      </c>
      <c r="FMI21" s="93">
        <v>372</v>
      </c>
      <c r="FMJ21" s="93" t="s">
        <v>625</v>
      </c>
      <c r="FMK21" s="95" t="s">
        <v>626</v>
      </c>
      <c r="FML21" s="93" t="s">
        <v>630</v>
      </c>
      <c r="FMM21" s="7">
        <v>167</v>
      </c>
      <c r="FMN21" s="8">
        <v>20.96</v>
      </c>
      <c r="FMO21" s="9">
        <f>FMN21*FMM21</f>
        <v>3500.32</v>
      </c>
      <c r="FMP21" s="4">
        <f>FMI21-FMM21</f>
        <v>205</v>
      </c>
      <c r="FMQ21" s="8">
        <v>16.77</v>
      </c>
      <c r="FMR21" s="9">
        <f>FMQ21*FMP21</f>
        <v>3437.85</v>
      </c>
      <c r="FMS21" s="9">
        <f>FMR21+FMO21</f>
        <v>6938.17</v>
      </c>
      <c r="FMT21" s="4"/>
      <c r="FMU21" s="9">
        <f>FMS21+FMT21</f>
        <v>6938.17</v>
      </c>
      <c r="FMW21" s="93">
        <v>10</v>
      </c>
      <c r="FMX21" s="94" t="s">
        <v>635</v>
      </c>
      <c r="FMY21" s="93">
        <v>372</v>
      </c>
      <c r="FMZ21" s="93" t="s">
        <v>625</v>
      </c>
      <c r="FNA21" s="95" t="s">
        <v>626</v>
      </c>
      <c r="FNB21" s="93" t="s">
        <v>630</v>
      </c>
      <c r="FNC21" s="7">
        <v>167</v>
      </c>
      <c r="FND21" s="8">
        <v>20.96</v>
      </c>
      <c r="FNE21" s="9">
        <f>FND21*FNC21</f>
        <v>3500.32</v>
      </c>
      <c r="FNF21" s="4">
        <f>FMY21-FNC21</f>
        <v>205</v>
      </c>
      <c r="FNG21" s="8">
        <v>16.77</v>
      </c>
      <c r="FNH21" s="9">
        <f>FNG21*FNF21</f>
        <v>3437.85</v>
      </c>
      <c r="FNI21" s="9">
        <f>FNH21+FNE21</f>
        <v>6938.17</v>
      </c>
      <c r="FNJ21" s="4"/>
      <c r="FNK21" s="9">
        <f>FNI21+FNJ21</f>
        <v>6938.17</v>
      </c>
      <c r="FNM21" s="93">
        <v>10</v>
      </c>
      <c r="FNN21" s="94" t="s">
        <v>635</v>
      </c>
      <c r="FNO21" s="93">
        <v>372</v>
      </c>
      <c r="FNP21" s="93" t="s">
        <v>625</v>
      </c>
      <c r="FNQ21" s="95" t="s">
        <v>626</v>
      </c>
      <c r="FNR21" s="93" t="s">
        <v>630</v>
      </c>
      <c r="FNS21" s="7">
        <v>167</v>
      </c>
      <c r="FNT21" s="8">
        <v>20.96</v>
      </c>
      <c r="FNU21" s="9">
        <f>FNT21*FNS21</f>
        <v>3500.32</v>
      </c>
      <c r="FNV21" s="4">
        <f>FNO21-FNS21</f>
        <v>205</v>
      </c>
      <c r="FNW21" s="8">
        <v>16.77</v>
      </c>
      <c r="FNX21" s="9">
        <f>FNW21*FNV21</f>
        <v>3437.85</v>
      </c>
      <c r="FNY21" s="9">
        <f>FNX21+FNU21</f>
        <v>6938.17</v>
      </c>
      <c r="FNZ21" s="4"/>
      <c r="FOA21" s="9">
        <f>FNY21+FNZ21</f>
        <v>6938.17</v>
      </c>
      <c r="FOC21" s="93">
        <v>10</v>
      </c>
      <c r="FOD21" s="94" t="s">
        <v>635</v>
      </c>
      <c r="FOE21" s="93">
        <v>372</v>
      </c>
      <c r="FOF21" s="93" t="s">
        <v>625</v>
      </c>
      <c r="FOG21" s="95" t="s">
        <v>626</v>
      </c>
      <c r="FOH21" s="93" t="s">
        <v>630</v>
      </c>
      <c r="FOI21" s="7">
        <v>167</v>
      </c>
      <c r="FOJ21" s="8">
        <v>20.96</v>
      </c>
      <c r="FOK21" s="9">
        <f>FOJ21*FOI21</f>
        <v>3500.32</v>
      </c>
      <c r="FOL21" s="4">
        <f>FOE21-FOI21</f>
        <v>205</v>
      </c>
      <c r="FOM21" s="8">
        <v>16.77</v>
      </c>
      <c r="FON21" s="9">
        <f>FOM21*FOL21</f>
        <v>3437.85</v>
      </c>
      <c r="FOO21" s="9">
        <f>FON21+FOK21</f>
        <v>6938.17</v>
      </c>
      <c r="FOP21" s="4"/>
      <c r="FOQ21" s="9">
        <f>FOO21+FOP21</f>
        <v>6938.17</v>
      </c>
      <c r="FOS21" s="93">
        <v>10</v>
      </c>
      <c r="FOT21" s="94" t="s">
        <v>635</v>
      </c>
      <c r="FOU21" s="93">
        <v>372</v>
      </c>
      <c r="FOV21" s="93" t="s">
        <v>625</v>
      </c>
      <c r="FOW21" s="95" t="s">
        <v>626</v>
      </c>
      <c r="FOX21" s="93" t="s">
        <v>630</v>
      </c>
      <c r="FOY21" s="7">
        <v>167</v>
      </c>
      <c r="FOZ21" s="8">
        <v>20.96</v>
      </c>
      <c r="FPA21" s="9">
        <f>FOZ21*FOY21</f>
        <v>3500.32</v>
      </c>
      <c r="FPB21" s="4">
        <f>FOU21-FOY21</f>
        <v>205</v>
      </c>
      <c r="FPC21" s="8">
        <v>16.77</v>
      </c>
      <c r="FPD21" s="9">
        <f>FPC21*FPB21</f>
        <v>3437.85</v>
      </c>
      <c r="FPE21" s="9">
        <f>FPD21+FPA21</f>
        <v>6938.17</v>
      </c>
      <c r="FPF21" s="4"/>
      <c r="FPG21" s="9">
        <f>FPE21+FPF21</f>
        <v>6938.17</v>
      </c>
      <c r="FPI21" s="93">
        <v>10</v>
      </c>
      <c r="FPJ21" s="94" t="s">
        <v>635</v>
      </c>
      <c r="FPK21" s="93">
        <v>372</v>
      </c>
      <c r="FPL21" s="93" t="s">
        <v>625</v>
      </c>
      <c r="FPM21" s="95" t="s">
        <v>626</v>
      </c>
      <c r="FPN21" s="93" t="s">
        <v>630</v>
      </c>
      <c r="FPO21" s="7">
        <v>167</v>
      </c>
      <c r="FPP21" s="8">
        <v>20.96</v>
      </c>
      <c r="FPQ21" s="9">
        <f>FPP21*FPO21</f>
        <v>3500.32</v>
      </c>
      <c r="FPR21" s="4">
        <f>FPK21-FPO21</f>
        <v>205</v>
      </c>
      <c r="FPS21" s="8">
        <v>16.77</v>
      </c>
      <c r="FPT21" s="9">
        <f>FPS21*FPR21</f>
        <v>3437.85</v>
      </c>
      <c r="FPU21" s="9">
        <f>FPT21+FPQ21</f>
        <v>6938.17</v>
      </c>
      <c r="FPV21" s="4"/>
      <c r="FPW21" s="9">
        <f>FPU21+FPV21</f>
        <v>6938.17</v>
      </c>
      <c r="FPY21" s="93">
        <v>10</v>
      </c>
      <c r="FPZ21" s="94" t="s">
        <v>635</v>
      </c>
      <c r="FQA21" s="93">
        <v>372</v>
      </c>
      <c r="FQB21" s="93" t="s">
        <v>625</v>
      </c>
      <c r="FQC21" s="95" t="s">
        <v>626</v>
      </c>
      <c r="FQD21" s="93" t="s">
        <v>630</v>
      </c>
      <c r="FQE21" s="7">
        <v>167</v>
      </c>
      <c r="FQF21" s="8">
        <v>20.96</v>
      </c>
      <c r="FQG21" s="9">
        <f>FQF21*FQE21</f>
        <v>3500.32</v>
      </c>
      <c r="FQH21" s="4">
        <f>FQA21-FQE21</f>
        <v>205</v>
      </c>
      <c r="FQI21" s="8">
        <v>16.77</v>
      </c>
      <c r="FQJ21" s="9">
        <f>FQI21*FQH21</f>
        <v>3437.85</v>
      </c>
      <c r="FQK21" s="9">
        <f>FQJ21+FQG21</f>
        <v>6938.17</v>
      </c>
      <c r="FQL21" s="4"/>
      <c r="FQM21" s="9">
        <f>FQK21+FQL21</f>
        <v>6938.17</v>
      </c>
      <c r="FQO21" s="93">
        <v>10</v>
      </c>
      <c r="FQP21" s="94" t="s">
        <v>635</v>
      </c>
      <c r="FQQ21" s="93">
        <v>372</v>
      </c>
      <c r="FQR21" s="93" t="s">
        <v>625</v>
      </c>
      <c r="FQS21" s="95" t="s">
        <v>626</v>
      </c>
      <c r="FQT21" s="93" t="s">
        <v>630</v>
      </c>
      <c r="FQU21" s="7">
        <v>167</v>
      </c>
      <c r="FQV21" s="8">
        <v>20.96</v>
      </c>
      <c r="FQW21" s="9">
        <f>FQV21*FQU21</f>
        <v>3500.32</v>
      </c>
      <c r="FQX21" s="4">
        <f>FQQ21-FQU21</f>
        <v>205</v>
      </c>
      <c r="FQY21" s="8">
        <v>16.77</v>
      </c>
      <c r="FQZ21" s="9">
        <f>FQY21*FQX21</f>
        <v>3437.85</v>
      </c>
      <c r="FRA21" s="9">
        <f>FQZ21+FQW21</f>
        <v>6938.17</v>
      </c>
      <c r="FRB21" s="4"/>
      <c r="FRC21" s="9">
        <f>FRA21+FRB21</f>
        <v>6938.17</v>
      </c>
      <c r="FRE21" s="93">
        <v>10</v>
      </c>
      <c r="FRF21" s="94" t="s">
        <v>635</v>
      </c>
      <c r="FRG21" s="93">
        <v>372</v>
      </c>
      <c r="FRH21" s="93" t="s">
        <v>625</v>
      </c>
      <c r="FRI21" s="95" t="s">
        <v>626</v>
      </c>
      <c r="FRJ21" s="93" t="s">
        <v>630</v>
      </c>
      <c r="FRK21" s="7">
        <v>167</v>
      </c>
      <c r="FRL21" s="8">
        <v>20.96</v>
      </c>
      <c r="FRM21" s="9">
        <f>FRL21*FRK21</f>
        <v>3500.32</v>
      </c>
      <c r="FRN21" s="4">
        <f>FRG21-FRK21</f>
        <v>205</v>
      </c>
      <c r="FRO21" s="8">
        <v>16.77</v>
      </c>
      <c r="FRP21" s="9">
        <f>FRO21*FRN21</f>
        <v>3437.85</v>
      </c>
      <c r="FRQ21" s="9">
        <f>FRP21+FRM21</f>
        <v>6938.17</v>
      </c>
      <c r="FRR21" s="4"/>
      <c r="FRS21" s="9">
        <f>FRQ21+FRR21</f>
        <v>6938.17</v>
      </c>
      <c r="FRU21" s="93">
        <v>10</v>
      </c>
      <c r="FRV21" s="94" t="s">
        <v>635</v>
      </c>
      <c r="FRW21" s="93">
        <v>372</v>
      </c>
      <c r="FRX21" s="93" t="s">
        <v>625</v>
      </c>
      <c r="FRY21" s="95" t="s">
        <v>626</v>
      </c>
      <c r="FRZ21" s="93" t="s">
        <v>630</v>
      </c>
      <c r="FSA21" s="7">
        <v>167</v>
      </c>
      <c r="FSB21" s="8">
        <v>20.96</v>
      </c>
      <c r="FSC21" s="9">
        <f>FSB21*FSA21</f>
        <v>3500.32</v>
      </c>
      <c r="FSD21" s="4">
        <f>FRW21-FSA21</f>
        <v>205</v>
      </c>
      <c r="FSE21" s="8">
        <v>16.77</v>
      </c>
      <c r="FSF21" s="9">
        <f>FSE21*FSD21</f>
        <v>3437.85</v>
      </c>
      <c r="FSG21" s="9">
        <f>FSF21+FSC21</f>
        <v>6938.17</v>
      </c>
      <c r="FSH21" s="4"/>
      <c r="FSI21" s="9">
        <f>FSG21+FSH21</f>
        <v>6938.17</v>
      </c>
      <c r="FSK21" s="93">
        <v>10</v>
      </c>
      <c r="FSL21" s="94" t="s">
        <v>635</v>
      </c>
      <c r="FSM21" s="93">
        <v>372</v>
      </c>
      <c r="FSN21" s="93" t="s">
        <v>625</v>
      </c>
      <c r="FSO21" s="95" t="s">
        <v>626</v>
      </c>
      <c r="FSP21" s="93" t="s">
        <v>630</v>
      </c>
      <c r="FSQ21" s="7">
        <v>167</v>
      </c>
      <c r="FSR21" s="8">
        <v>20.96</v>
      </c>
      <c r="FSS21" s="9">
        <f>FSR21*FSQ21</f>
        <v>3500.32</v>
      </c>
      <c r="FST21" s="4">
        <f>FSM21-FSQ21</f>
        <v>205</v>
      </c>
      <c r="FSU21" s="8">
        <v>16.77</v>
      </c>
      <c r="FSV21" s="9">
        <f>FSU21*FST21</f>
        <v>3437.85</v>
      </c>
      <c r="FSW21" s="9">
        <f>FSV21+FSS21</f>
        <v>6938.17</v>
      </c>
      <c r="FSX21" s="4"/>
      <c r="FSY21" s="9">
        <f>FSW21+FSX21</f>
        <v>6938.17</v>
      </c>
      <c r="FTA21" s="93">
        <v>10</v>
      </c>
      <c r="FTB21" s="94" t="s">
        <v>635</v>
      </c>
      <c r="FTC21" s="93">
        <v>372</v>
      </c>
      <c r="FTD21" s="93" t="s">
        <v>625</v>
      </c>
      <c r="FTE21" s="95" t="s">
        <v>626</v>
      </c>
      <c r="FTF21" s="93" t="s">
        <v>630</v>
      </c>
      <c r="FTG21" s="7">
        <v>167</v>
      </c>
      <c r="FTH21" s="8">
        <v>20.96</v>
      </c>
      <c r="FTI21" s="9">
        <f>FTH21*FTG21</f>
        <v>3500.32</v>
      </c>
      <c r="FTJ21" s="4">
        <f>FTC21-FTG21</f>
        <v>205</v>
      </c>
      <c r="FTK21" s="8">
        <v>16.77</v>
      </c>
      <c r="FTL21" s="9">
        <f>FTK21*FTJ21</f>
        <v>3437.85</v>
      </c>
      <c r="FTM21" s="9">
        <f>FTL21+FTI21</f>
        <v>6938.17</v>
      </c>
      <c r="FTN21" s="4"/>
      <c r="FTO21" s="9">
        <f>FTM21+FTN21</f>
        <v>6938.17</v>
      </c>
      <c r="FTQ21" s="93">
        <v>10</v>
      </c>
      <c r="FTR21" s="94" t="s">
        <v>635</v>
      </c>
      <c r="FTS21" s="93">
        <v>372</v>
      </c>
      <c r="FTT21" s="93" t="s">
        <v>625</v>
      </c>
      <c r="FTU21" s="95" t="s">
        <v>626</v>
      </c>
      <c r="FTV21" s="93" t="s">
        <v>630</v>
      </c>
      <c r="FTW21" s="7">
        <v>167</v>
      </c>
      <c r="FTX21" s="8">
        <v>20.96</v>
      </c>
      <c r="FTY21" s="9">
        <f>FTX21*FTW21</f>
        <v>3500.32</v>
      </c>
      <c r="FTZ21" s="4">
        <f>FTS21-FTW21</f>
        <v>205</v>
      </c>
      <c r="FUA21" s="8">
        <v>16.77</v>
      </c>
      <c r="FUB21" s="9">
        <f>FUA21*FTZ21</f>
        <v>3437.85</v>
      </c>
      <c r="FUC21" s="9">
        <f>FUB21+FTY21</f>
        <v>6938.17</v>
      </c>
      <c r="FUD21" s="4"/>
      <c r="FUE21" s="9">
        <f>FUC21+FUD21</f>
        <v>6938.17</v>
      </c>
      <c r="FUG21" s="93">
        <v>10</v>
      </c>
      <c r="FUH21" s="94" t="s">
        <v>635</v>
      </c>
      <c r="FUI21" s="93">
        <v>372</v>
      </c>
      <c r="FUJ21" s="93" t="s">
        <v>625</v>
      </c>
      <c r="FUK21" s="95" t="s">
        <v>626</v>
      </c>
      <c r="FUL21" s="93" t="s">
        <v>630</v>
      </c>
      <c r="FUM21" s="7">
        <v>167</v>
      </c>
      <c r="FUN21" s="8">
        <v>20.96</v>
      </c>
      <c r="FUO21" s="9">
        <f>FUN21*FUM21</f>
        <v>3500.32</v>
      </c>
      <c r="FUP21" s="4">
        <f>FUI21-FUM21</f>
        <v>205</v>
      </c>
      <c r="FUQ21" s="8">
        <v>16.77</v>
      </c>
      <c r="FUR21" s="9">
        <f>FUQ21*FUP21</f>
        <v>3437.85</v>
      </c>
      <c r="FUS21" s="9">
        <f>FUR21+FUO21</f>
        <v>6938.17</v>
      </c>
      <c r="FUT21" s="4"/>
      <c r="FUU21" s="9">
        <f>FUS21+FUT21</f>
        <v>6938.17</v>
      </c>
      <c r="FUW21" s="93">
        <v>10</v>
      </c>
      <c r="FUX21" s="94" t="s">
        <v>635</v>
      </c>
      <c r="FUY21" s="93">
        <v>372</v>
      </c>
      <c r="FUZ21" s="93" t="s">
        <v>625</v>
      </c>
      <c r="FVA21" s="95" t="s">
        <v>626</v>
      </c>
      <c r="FVB21" s="93" t="s">
        <v>630</v>
      </c>
      <c r="FVC21" s="7">
        <v>167</v>
      </c>
      <c r="FVD21" s="8">
        <v>20.96</v>
      </c>
      <c r="FVE21" s="9">
        <f>FVD21*FVC21</f>
        <v>3500.32</v>
      </c>
      <c r="FVF21" s="4">
        <f>FUY21-FVC21</f>
        <v>205</v>
      </c>
      <c r="FVG21" s="8">
        <v>16.77</v>
      </c>
      <c r="FVH21" s="9">
        <f>FVG21*FVF21</f>
        <v>3437.85</v>
      </c>
      <c r="FVI21" s="9">
        <f>FVH21+FVE21</f>
        <v>6938.17</v>
      </c>
      <c r="FVJ21" s="4"/>
      <c r="FVK21" s="9">
        <f>FVI21+FVJ21</f>
        <v>6938.17</v>
      </c>
      <c r="FVM21" s="93">
        <v>10</v>
      </c>
      <c r="FVN21" s="94" t="s">
        <v>635</v>
      </c>
      <c r="FVO21" s="93">
        <v>372</v>
      </c>
      <c r="FVP21" s="93" t="s">
        <v>625</v>
      </c>
      <c r="FVQ21" s="95" t="s">
        <v>626</v>
      </c>
      <c r="FVR21" s="93" t="s">
        <v>630</v>
      </c>
      <c r="FVS21" s="7">
        <v>167</v>
      </c>
      <c r="FVT21" s="8">
        <v>20.96</v>
      </c>
      <c r="FVU21" s="9">
        <f>FVT21*FVS21</f>
        <v>3500.32</v>
      </c>
      <c r="FVV21" s="4">
        <f>FVO21-FVS21</f>
        <v>205</v>
      </c>
      <c r="FVW21" s="8">
        <v>16.77</v>
      </c>
      <c r="FVX21" s="9">
        <f>FVW21*FVV21</f>
        <v>3437.85</v>
      </c>
      <c r="FVY21" s="9">
        <f>FVX21+FVU21</f>
        <v>6938.17</v>
      </c>
      <c r="FVZ21" s="4"/>
      <c r="FWA21" s="9">
        <f>FVY21+FVZ21</f>
        <v>6938.17</v>
      </c>
      <c r="FWC21" s="93">
        <v>10</v>
      </c>
      <c r="FWD21" s="94" t="s">
        <v>635</v>
      </c>
      <c r="FWE21" s="93">
        <v>372</v>
      </c>
      <c r="FWF21" s="93" t="s">
        <v>625</v>
      </c>
      <c r="FWG21" s="95" t="s">
        <v>626</v>
      </c>
      <c r="FWH21" s="93" t="s">
        <v>630</v>
      </c>
      <c r="FWI21" s="7">
        <v>167</v>
      </c>
      <c r="FWJ21" s="8">
        <v>20.96</v>
      </c>
      <c r="FWK21" s="9">
        <f>FWJ21*FWI21</f>
        <v>3500.32</v>
      </c>
      <c r="FWL21" s="4">
        <f>FWE21-FWI21</f>
        <v>205</v>
      </c>
      <c r="FWM21" s="8">
        <v>16.77</v>
      </c>
      <c r="FWN21" s="9">
        <f>FWM21*FWL21</f>
        <v>3437.85</v>
      </c>
      <c r="FWO21" s="9">
        <f>FWN21+FWK21</f>
        <v>6938.17</v>
      </c>
      <c r="FWP21" s="4"/>
      <c r="FWQ21" s="9">
        <f>FWO21+FWP21</f>
        <v>6938.17</v>
      </c>
      <c r="FWS21" s="93">
        <v>10</v>
      </c>
      <c r="FWT21" s="94" t="s">
        <v>635</v>
      </c>
      <c r="FWU21" s="93">
        <v>372</v>
      </c>
      <c r="FWV21" s="93" t="s">
        <v>625</v>
      </c>
      <c r="FWW21" s="95" t="s">
        <v>626</v>
      </c>
      <c r="FWX21" s="93" t="s">
        <v>630</v>
      </c>
      <c r="FWY21" s="7">
        <v>167</v>
      </c>
      <c r="FWZ21" s="8">
        <v>20.96</v>
      </c>
      <c r="FXA21" s="9">
        <f>FWZ21*FWY21</f>
        <v>3500.32</v>
      </c>
      <c r="FXB21" s="4">
        <f>FWU21-FWY21</f>
        <v>205</v>
      </c>
      <c r="FXC21" s="8">
        <v>16.77</v>
      </c>
      <c r="FXD21" s="9">
        <f>FXC21*FXB21</f>
        <v>3437.85</v>
      </c>
      <c r="FXE21" s="9">
        <f>FXD21+FXA21</f>
        <v>6938.17</v>
      </c>
      <c r="FXF21" s="4"/>
      <c r="FXG21" s="9">
        <f>FXE21+FXF21</f>
        <v>6938.17</v>
      </c>
      <c r="FXI21" s="93">
        <v>10</v>
      </c>
      <c r="FXJ21" s="94" t="s">
        <v>635</v>
      </c>
      <c r="FXK21" s="93">
        <v>372</v>
      </c>
      <c r="FXL21" s="93" t="s">
        <v>625</v>
      </c>
      <c r="FXM21" s="95" t="s">
        <v>626</v>
      </c>
      <c r="FXN21" s="93" t="s">
        <v>630</v>
      </c>
      <c r="FXO21" s="7">
        <v>167</v>
      </c>
      <c r="FXP21" s="8">
        <v>20.96</v>
      </c>
      <c r="FXQ21" s="9">
        <f>FXP21*FXO21</f>
        <v>3500.32</v>
      </c>
      <c r="FXR21" s="4">
        <f>FXK21-FXO21</f>
        <v>205</v>
      </c>
      <c r="FXS21" s="8">
        <v>16.77</v>
      </c>
      <c r="FXT21" s="9">
        <f>FXS21*FXR21</f>
        <v>3437.85</v>
      </c>
      <c r="FXU21" s="9">
        <f>FXT21+FXQ21</f>
        <v>6938.17</v>
      </c>
      <c r="FXV21" s="4"/>
      <c r="FXW21" s="9">
        <f>FXU21+FXV21</f>
        <v>6938.17</v>
      </c>
      <c r="FXY21" s="93">
        <v>10</v>
      </c>
      <c r="FXZ21" s="94" t="s">
        <v>635</v>
      </c>
      <c r="FYA21" s="93">
        <v>372</v>
      </c>
      <c r="FYB21" s="93" t="s">
        <v>625</v>
      </c>
      <c r="FYC21" s="95" t="s">
        <v>626</v>
      </c>
      <c r="FYD21" s="93" t="s">
        <v>630</v>
      </c>
      <c r="FYE21" s="7">
        <v>167</v>
      </c>
      <c r="FYF21" s="8">
        <v>20.96</v>
      </c>
      <c r="FYG21" s="9">
        <f>FYF21*FYE21</f>
        <v>3500.32</v>
      </c>
      <c r="FYH21" s="4">
        <f>FYA21-FYE21</f>
        <v>205</v>
      </c>
      <c r="FYI21" s="8">
        <v>16.77</v>
      </c>
      <c r="FYJ21" s="9">
        <f>FYI21*FYH21</f>
        <v>3437.85</v>
      </c>
      <c r="FYK21" s="9">
        <f>FYJ21+FYG21</f>
        <v>6938.17</v>
      </c>
      <c r="FYL21" s="4"/>
      <c r="FYM21" s="9">
        <f>FYK21+FYL21</f>
        <v>6938.17</v>
      </c>
      <c r="FYO21" s="93">
        <v>10</v>
      </c>
      <c r="FYP21" s="94" t="s">
        <v>635</v>
      </c>
      <c r="FYQ21" s="93">
        <v>372</v>
      </c>
      <c r="FYR21" s="93" t="s">
        <v>625</v>
      </c>
      <c r="FYS21" s="95" t="s">
        <v>626</v>
      </c>
      <c r="FYT21" s="93" t="s">
        <v>630</v>
      </c>
      <c r="FYU21" s="7">
        <v>167</v>
      </c>
      <c r="FYV21" s="8">
        <v>20.96</v>
      </c>
      <c r="FYW21" s="9">
        <f>FYV21*FYU21</f>
        <v>3500.32</v>
      </c>
      <c r="FYX21" s="4">
        <f>FYQ21-FYU21</f>
        <v>205</v>
      </c>
      <c r="FYY21" s="8">
        <v>16.77</v>
      </c>
      <c r="FYZ21" s="9">
        <f>FYY21*FYX21</f>
        <v>3437.85</v>
      </c>
      <c r="FZA21" s="9">
        <f>FYZ21+FYW21</f>
        <v>6938.17</v>
      </c>
      <c r="FZB21" s="4"/>
      <c r="FZC21" s="9">
        <f>FZA21+FZB21</f>
        <v>6938.17</v>
      </c>
      <c r="FZE21" s="93">
        <v>10</v>
      </c>
      <c r="FZF21" s="94" t="s">
        <v>635</v>
      </c>
      <c r="FZG21" s="93">
        <v>372</v>
      </c>
      <c r="FZH21" s="93" t="s">
        <v>625</v>
      </c>
      <c r="FZI21" s="95" t="s">
        <v>626</v>
      </c>
      <c r="FZJ21" s="93" t="s">
        <v>630</v>
      </c>
      <c r="FZK21" s="7">
        <v>167</v>
      </c>
      <c r="FZL21" s="8">
        <v>20.96</v>
      </c>
      <c r="FZM21" s="9">
        <f>FZL21*FZK21</f>
        <v>3500.32</v>
      </c>
      <c r="FZN21" s="4">
        <f>FZG21-FZK21</f>
        <v>205</v>
      </c>
      <c r="FZO21" s="8">
        <v>16.77</v>
      </c>
      <c r="FZP21" s="9">
        <f>FZO21*FZN21</f>
        <v>3437.85</v>
      </c>
      <c r="FZQ21" s="9">
        <f>FZP21+FZM21</f>
        <v>6938.17</v>
      </c>
      <c r="FZR21" s="4"/>
      <c r="FZS21" s="9">
        <f>FZQ21+FZR21</f>
        <v>6938.17</v>
      </c>
      <c r="FZU21" s="93">
        <v>10</v>
      </c>
      <c r="FZV21" s="94" t="s">
        <v>635</v>
      </c>
      <c r="FZW21" s="93">
        <v>372</v>
      </c>
      <c r="FZX21" s="93" t="s">
        <v>625</v>
      </c>
      <c r="FZY21" s="95" t="s">
        <v>626</v>
      </c>
      <c r="FZZ21" s="93" t="s">
        <v>630</v>
      </c>
      <c r="GAA21" s="7">
        <v>167</v>
      </c>
      <c r="GAB21" s="8">
        <v>20.96</v>
      </c>
      <c r="GAC21" s="9">
        <f>GAB21*GAA21</f>
        <v>3500.32</v>
      </c>
      <c r="GAD21" s="4">
        <f>FZW21-GAA21</f>
        <v>205</v>
      </c>
      <c r="GAE21" s="8">
        <v>16.77</v>
      </c>
      <c r="GAF21" s="9">
        <f>GAE21*GAD21</f>
        <v>3437.85</v>
      </c>
      <c r="GAG21" s="9">
        <f>GAF21+GAC21</f>
        <v>6938.17</v>
      </c>
      <c r="GAH21" s="4"/>
      <c r="GAI21" s="9">
        <f>GAG21+GAH21</f>
        <v>6938.17</v>
      </c>
      <c r="GAK21" s="93">
        <v>10</v>
      </c>
      <c r="GAL21" s="94" t="s">
        <v>635</v>
      </c>
      <c r="GAM21" s="93">
        <v>372</v>
      </c>
      <c r="GAN21" s="93" t="s">
        <v>625</v>
      </c>
      <c r="GAO21" s="95" t="s">
        <v>626</v>
      </c>
      <c r="GAP21" s="93" t="s">
        <v>630</v>
      </c>
      <c r="GAQ21" s="7">
        <v>167</v>
      </c>
      <c r="GAR21" s="8">
        <v>20.96</v>
      </c>
      <c r="GAS21" s="9">
        <f>GAR21*GAQ21</f>
        <v>3500.32</v>
      </c>
      <c r="GAT21" s="4">
        <f>GAM21-GAQ21</f>
        <v>205</v>
      </c>
      <c r="GAU21" s="8">
        <v>16.77</v>
      </c>
      <c r="GAV21" s="9">
        <f>GAU21*GAT21</f>
        <v>3437.85</v>
      </c>
      <c r="GAW21" s="9">
        <f>GAV21+GAS21</f>
        <v>6938.17</v>
      </c>
      <c r="GAX21" s="4"/>
      <c r="GAY21" s="9">
        <f>GAW21+GAX21</f>
        <v>6938.17</v>
      </c>
      <c r="GBA21" s="93">
        <v>10</v>
      </c>
      <c r="GBB21" s="94" t="s">
        <v>635</v>
      </c>
      <c r="GBC21" s="93">
        <v>372</v>
      </c>
      <c r="GBD21" s="93" t="s">
        <v>625</v>
      </c>
      <c r="GBE21" s="95" t="s">
        <v>626</v>
      </c>
      <c r="GBF21" s="93" t="s">
        <v>630</v>
      </c>
      <c r="GBG21" s="7">
        <v>167</v>
      </c>
      <c r="GBH21" s="8">
        <v>20.96</v>
      </c>
      <c r="GBI21" s="9">
        <f>GBH21*GBG21</f>
        <v>3500.32</v>
      </c>
      <c r="GBJ21" s="4">
        <f>GBC21-GBG21</f>
        <v>205</v>
      </c>
      <c r="GBK21" s="8">
        <v>16.77</v>
      </c>
      <c r="GBL21" s="9">
        <f>GBK21*GBJ21</f>
        <v>3437.85</v>
      </c>
      <c r="GBM21" s="9">
        <f>GBL21+GBI21</f>
        <v>6938.17</v>
      </c>
      <c r="GBN21" s="4"/>
      <c r="GBO21" s="9">
        <f>GBM21+GBN21</f>
        <v>6938.17</v>
      </c>
      <c r="GBQ21" s="93">
        <v>10</v>
      </c>
      <c r="GBR21" s="94" t="s">
        <v>635</v>
      </c>
      <c r="GBS21" s="93">
        <v>372</v>
      </c>
      <c r="GBT21" s="93" t="s">
        <v>625</v>
      </c>
      <c r="GBU21" s="95" t="s">
        <v>626</v>
      </c>
      <c r="GBV21" s="93" t="s">
        <v>630</v>
      </c>
      <c r="GBW21" s="7">
        <v>167</v>
      </c>
      <c r="GBX21" s="8">
        <v>20.96</v>
      </c>
      <c r="GBY21" s="9">
        <f>GBX21*GBW21</f>
        <v>3500.32</v>
      </c>
      <c r="GBZ21" s="4">
        <f>GBS21-GBW21</f>
        <v>205</v>
      </c>
      <c r="GCA21" s="8">
        <v>16.77</v>
      </c>
      <c r="GCB21" s="9">
        <f>GCA21*GBZ21</f>
        <v>3437.85</v>
      </c>
      <c r="GCC21" s="9">
        <f>GCB21+GBY21</f>
        <v>6938.17</v>
      </c>
      <c r="GCD21" s="4"/>
      <c r="GCE21" s="9">
        <f>GCC21+GCD21</f>
        <v>6938.17</v>
      </c>
      <c r="GCG21" s="93">
        <v>10</v>
      </c>
      <c r="GCH21" s="94" t="s">
        <v>635</v>
      </c>
      <c r="GCI21" s="93">
        <v>372</v>
      </c>
      <c r="GCJ21" s="93" t="s">
        <v>625</v>
      </c>
      <c r="GCK21" s="95" t="s">
        <v>626</v>
      </c>
      <c r="GCL21" s="93" t="s">
        <v>630</v>
      </c>
      <c r="GCM21" s="7">
        <v>167</v>
      </c>
      <c r="GCN21" s="8">
        <v>20.96</v>
      </c>
      <c r="GCO21" s="9">
        <f>GCN21*GCM21</f>
        <v>3500.32</v>
      </c>
      <c r="GCP21" s="4">
        <f>GCI21-GCM21</f>
        <v>205</v>
      </c>
      <c r="GCQ21" s="8">
        <v>16.77</v>
      </c>
      <c r="GCR21" s="9">
        <f>GCQ21*GCP21</f>
        <v>3437.85</v>
      </c>
      <c r="GCS21" s="9">
        <f>GCR21+GCO21</f>
        <v>6938.17</v>
      </c>
      <c r="GCT21" s="4"/>
      <c r="GCU21" s="9">
        <f>GCS21+GCT21</f>
        <v>6938.17</v>
      </c>
      <c r="GCW21" s="93">
        <v>10</v>
      </c>
      <c r="GCX21" s="94" t="s">
        <v>635</v>
      </c>
      <c r="GCY21" s="93">
        <v>372</v>
      </c>
      <c r="GCZ21" s="93" t="s">
        <v>625</v>
      </c>
      <c r="GDA21" s="95" t="s">
        <v>626</v>
      </c>
      <c r="GDB21" s="93" t="s">
        <v>630</v>
      </c>
      <c r="GDC21" s="7">
        <v>167</v>
      </c>
      <c r="GDD21" s="8">
        <v>20.96</v>
      </c>
      <c r="GDE21" s="9">
        <f>GDD21*GDC21</f>
        <v>3500.32</v>
      </c>
      <c r="GDF21" s="4">
        <f>GCY21-GDC21</f>
        <v>205</v>
      </c>
      <c r="GDG21" s="8">
        <v>16.77</v>
      </c>
      <c r="GDH21" s="9">
        <f>GDG21*GDF21</f>
        <v>3437.85</v>
      </c>
      <c r="GDI21" s="9">
        <f>GDH21+GDE21</f>
        <v>6938.17</v>
      </c>
      <c r="GDJ21" s="4"/>
      <c r="GDK21" s="9">
        <f>GDI21+GDJ21</f>
        <v>6938.17</v>
      </c>
      <c r="GDM21" s="93">
        <v>10</v>
      </c>
      <c r="GDN21" s="94" t="s">
        <v>635</v>
      </c>
      <c r="GDO21" s="93">
        <v>372</v>
      </c>
      <c r="GDP21" s="93" t="s">
        <v>625</v>
      </c>
      <c r="GDQ21" s="95" t="s">
        <v>626</v>
      </c>
      <c r="GDR21" s="93" t="s">
        <v>630</v>
      </c>
      <c r="GDS21" s="7">
        <v>167</v>
      </c>
      <c r="GDT21" s="8">
        <v>20.96</v>
      </c>
      <c r="GDU21" s="9">
        <f>GDT21*GDS21</f>
        <v>3500.32</v>
      </c>
      <c r="GDV21" s="4">
        <f>GDO21-GDS21</f>
        <v>205</v>
      </c>
      <c r="GDW21" s="8">
        <v>16.77</v>
      </c>
      <c r="GDX21" s="9">
        <f>GDW21*GDV21</f>
        <v>3437.85</v>
      </c>
      <c r="GDY21" s="9">
        <f>GDX21+GDU21</f>
        <v>6938.17</v>
      </c>
      <c r="GDZ21" s="4"/>
      <c r="GEA21" s="9">
        <f>GDY21+GDZ21</f>
        <v>6938.17</v>
      </c>
      <c r="GEC21" s="93">
        <v>10</v>
      </c>
      <c r="GED21" s="94" t="s">
        <v>635</v>
      </c>
      <c r="GEE21" s="93">
        <v>372</v>
      </c>
      <c r="GEF21" s="93" t="s">
        <v>625</v>
      </c>
      <c r="GEG21" s="95" t="s">
        <v>626</v>
      </c>
      <c r="GEH21" s="93" t="s">
        <v>630</v>
      </c>
      <c r="GEI21" s="7">
        <v>167</v>
      </c>
      <c r="GEJ21" s="8">
        <v>20.96</v>
      </c>
      <c r="GEK21" s="9">
        <f>GEJ21*GEI21</f>
        <v>3500.32</v>
      </c>
      <c r="GEL21" s="4">
        <f>GEE21-GEI21</f>
        <v>205</v>
      </c>
      <c r="GEM21" s="8">
        <v>16.77</v>
      </c>
      <c r="GEN21" s="9">
        <f>GEM21*GEL21</f>
        <v>3437.85</v>
      </c>
      <c r="GEO21" s="9">
        <f>GEN21+GEK21</f>
        <v>6938.17</v>
      </c>
      <c r="GEP21" s="4"/>
      <c r="GEQ21" s="9">
        <f>GEO21+GEP21</f>
        <v>6938.17</v>
      </c>
      <c r="GES21" s="93">
        <v>10</v>
      </c>
      <c r="GET21" s="94" t="s">
        <v>635</v>
      </c>
      <c r="GEU21" s="93">
        <v>372</v>
      </c>
      <c r="GEV21" s="93" t="s">
        <v>625</v>
      </c>
      <c r="GEW21" s="95" t="s">
        <v>626</v>
      </c>
      <c r="GEX21" s="93" t="s">
        <v>630</v>
      </c>
      <c r="GEY21" s="7">
        <v>167</v>
      </c>
      <c r="GEZ21" s="8">
        <v>20.96</v>
      </c>
      <c r="GFA21" s="9">
        <f>GEZ21*GEY21</f>
        <v>3500.32</v>
      </c>
      <c r="GFB21" s="4">
        <f>GEU21-GEY21</f>
        <v>205</v>
      </c>
      <c r="GFC21" s="8">
        <v>16.77</v>
      </c>
      <c r="GFD21" s="9">
        <f>GFC21*GFB21</f>
        <v>3437.85</v>
      </c>
      <c r="GFE21" s="9">
        <f>GFD21+GFA21</f>
        <v>6938.17</v>
      </c>
      <c r="GFF21" s="4"/>
      <c r="GFG21" s="9">
        <f>GFE21+GFF21</f>
        <v>6938.17</v>
      </c>
      <c r="GFI21" s="93">
        <v>10</v>
      </c>
      <c r="GFJ21" s="94" t="s">
        <v>635</v>
      </c>
      <c r="GFK21" s="93">
        <v>372</v>
      </c>
      <c r="GFL21" s="93" t="s">
        <v>625</v>
      </c>
      <c r="GFM21" s="95" t="s">
        <v>626</v>
      </c>
      <c r="GFN21" s="93" t="s">
        <v>630</v>
      </c>
      <c r="GFO21" s="7">
        <v>167</v>
      </c>
      <c r="GFP21" s="8">
        <v>20.96</v>
      </c>
      <c r="GFQ21" s="9">
        <f>GFP21*GFO21</f>
        <v>3500.32</v>
      </c>
      <c r="GFR21" s="4">
        <f>GFK21-GFO21</f>
        <v>205</v>
      </c>
      <c r="GFS21" s="8">
        <v>16.77</v>
      </c>
      <c r="GFT21" s="9">
        <f>GFS21*GFR21</f>
        <v>3437.85</v>
      </c>
      <c r="GFU21" s="9">
        <f>GFT21+GFQ21</f>
        <v>6938.17</v>
      </c>
      <c r="GFV21" s="4"/>
      <c r="GFW21" s="9">
        <f>GFU21+GFV21</f>
        <v>6938.17</v>
      </c>
      <c r="GFY21" s="93">
        <v>10</v>
      </c>
      <c r="GFZ21" s="94" t="s">
        <v>635</v>
      </c>
      <c r="GGA21" s="93">
        <v>372</v>
      </c>
      <c r="GGB21" s="93" t="s">
        <v>625</v>
      </c>
      <c r="GGC21" s="95" t="s">
        <v>626</v>
      </c>
      <c r="GGD21" s="93" t="s">
        <v>630</v>
      </c>
      <c r="GGE21" s="7">
        <v>167</v>
      </c>
      <c r="GGF21" s="8">
        <v>20.96</v>
      </c>
      <c r="GGG21" s="9">
        <f>GGF21*GGE21</f>
        <v>3500.32</v>
      </c>
      <c r="GGH21" s="4">
        <f>GGA21-GGE21</f>
        <v>205</v>
      </c>
      <c r="GGI21" s="8">
        <v>16.77</v>
      </c>
      <c r="GGJ21" s="9">
        <f>GGI21*GGH21</f>
        <v>3437.85</v>
      </c>
      <c r="GGK21" s="9">
        <f>GGJ21+GGG21</f>
        <v>6938.17</v>
      </c>
      <c r="GGL21" s="4"/>
      <c r="GGM21" s="9">
        <f>GGK21+GGL21</f>
        <v>6938.17</v>
      </c>
      <c r="GGO21" s="93">
        <v>10</v>
      </c>
      <c r="GGP21" s="94" t="s">
        <v>635</v>
      </c>
      <c r="GGQ21" s="93">
        <v>372</v>
      </c>
      <c r="GGR21" s="93" t="s">
        <v>625</v>
      </c>
      <c r="GGS21" s="95" t="s">
        <v>626</v>
      </c>
      <c r="GGT21" s="93" t="s">
        <v>630</v>
      </c>
      <c r="GGU21" s="7">
        <v>167</v>
      </c>
      <c r="GGV21" s="8">
        <v>20.96</v>
      </c>
      <c r="GGW21" s="9">
        <f>GGV21*GGU21</f>
        <v>3500.32</v>
      </c>
      <c r="GGX21" s="4">
        <f>GGQ21-GGU21</f>
        <v>205</v>
      </c>
      <c r="GGY21" s="8">
        <v>16.77</v>
      </c>
      <c r="GGZ21" s="9">
        <f>GGY21*GGX21</f>
        <v>3437.85</v>
      </c>
      <c r="GHA21" s="9">
        <f>GGZ21+GGW21</f>
        <v>6938.17</v>
      </c>
      <c r="GHB21" s="4"/>
      <c r="GHC21" s="9">
        <f>GHA21+GHB21</f>
        <v>6938.17</v>
      </c>
      <c r="GHE21" s="93">
        <v>10</v>
      </c>
      <c r="GHF21" s="94" t="s">
        <v>635</v>
      </c>
      <c r="GHG21" s="93">
        <v>372</v>
      </c>
      <c r="GHH21" s="93" t="s">
        <v>625</v>
      </c>
      <c r="GHI21" s="95" t="s">
        <v>626</v>
      </c>
      <c r="GHJ21" s="93" t="s">
        <v>630</v>
      </c>
      <c r="GHK21" s="7">
        <v>167</v>
      </c>
      <c r="GHL21" s="8">
        <v>20.96</v>
      </c>
      <c r="GHM21" s="9">
        <f>GHL21*GHK21</f>
        <v>3500.32</v>
      </c>
      <c r="GHN21" s="4">
        <f>GHG21-GHK21</f>
        <v>205</v>
      </c>
      <c r="GHO21" s="8">
        <v>16.77</v>
      </c>
      <c r="GHP21" s="9">
        <f>GHO21*GHN21</f>
        <v>3437.85</v>
      </c>
      <c r="GHQ21" s="9">
        <f>GHP21+GHM21</f>
        <v>6938.17</v>
      </c>
      <c r="GHR21" s="4"/>
      <c r="GHS21" s="9">
        <f>GHQ21+GHR21</f>
        <v>6938.17</v>
      </c>
      <c r="GHU21" s="93">
        <v>10</v>
      </c>
      <c r="GHV21" s="94" t="s">
        <v>635</v>
      </c>
      <c r="GHW21" s="93">
        <v>372</v>
      </c>
      <c r="GHX21" s="93" t="s">
        <v>625</v>
      </c>
      <c r="GHY21" s="95" t="s">
        <v>626</v>
      </c>
      <c r="GHZ21" s="93" t="s">
        <v>630</v>
      </c>
      <c r="GIA21" s="7">
        <v>167</v>
      </c>
      <c r="GIB21" s="8">
        <v>20.96</v>
      </c>
      <c r="GIC21" s="9">
        <f>GIB21*GIA21</f>
        <v>3500.32</v>
      </c>
      <c r="GID21" s="4">
        <f>GHW21-GIA21</f>
        <v>205</v>
      </c>
      <c r="GIE21" s="8">
        <v>16.77</v>
      </c>
      <c r="GIF21" s="9">
        <f>GIE21*GID21</f>
        <v>3437.85</v>
      </c>
      <c r="GIG21" s="9">
        <f>GIF21+GIC21</f>
        <v>6938.17</v>
      </c>
      <c r="GIH21" s="4"/>
      <c r="GII21" s="9">
        <f>GIG21+GIH21</f>
        <v>6938.17</v>
      </c>
      <c r="GIK21" s="93">
        <v>10</v>
      </c>
      <c r="GIL21" s="94" t="s">
        <v>635</v>
      </c>
      <c r="GIM21" s="93">
        <v>372</v>
      </c>
      <c r="GIN21" s="93" t="s">
        <v>625</v>
      </c>
      <c r="GIO21" s="95" t="s">
        <v>626</v>
      </c>
      <c r="GIP21" s="93" t="s">
        <v>630</v>
      </c>
      <c r="GIQ21" s="7">
        <v>167</v>
      </c>
      <c r="GIR21" s="8">
        <v>20.96</v>
      </c>
      <c r="GIS21" s="9">
        <f>GIR21*GIQ21</f>
        <v>3500.32</v>
      </c>
      <c r="GIT21" s="4">
        <f>GIM21-GIQ21</f>
        <v>205</v>
      </c>
      <c r="GIU21" s="8">
        <v>16.77</v>
      </c>
      <c r="GIV21" s="9">
        <f>GIU21*GIT21</f>
        <v>3437.85</v>
      </c>
      <c r="GIW21" s="9">
        <f>GIV21+GIS21</f>
        <v>6938.17</v>
      </c>
      <c r="GIX21" s="4"/>
      <c r="GIY21" s="9">
        <f>GIW21+GIX21</f>
        <v>6938.17</v>
      </c>
      <c r="GJA21" s="93">
        <v>10</v>
      </c>
      <c r="GJB21" s="94" t="s">
        <v>635</v>
      </c>
      <c r="GJC21" s="93">
        <v>372</v>
      </c>
      <c r="GJD21" s="93" t="s">
        <v>625</v>
      </c>
      <c r="GJE21" s="95" t="s">
        <v>626</v>
      </c>
      <c r="GJF21" s="93" t="s">
        <v>630</v>
      </c>
      <c r="GJG21" s="7">
        <v>167</v>
      </c>
      <c r="GJH21" s="8">
        <v>20.96</v>
      </c>
      <c r="GJI21" s="9">
        <f>GJH21*GJG21</f>
        <v>3500.32</v>
      </c>
      <c r="GJJ21" s="4">
        <f>GJC21-GJG21</f>
        <v>205</v>
      </c>
      <c r="GJK21" s="8">
        <v>16.77</v>
      </c>
      <c r="GJL21" s="9">
        <f>GJK21*GJJ21</f>
        <v>3437.85</v>
      </c>
      <c r="GJM21" s="9">
        <f>GJL21+GJI21</f>
        <v>6938.17</v>
      </c>
      <c r="GJN21" s="4"/>
      <c r="GJO21" s="9">
        <f>GJM21+GJN21</f>
        <v>6938.17</v>
      </c>
      <c r="GJQ21" s="93">
        <v>10</v>
      </c>
      <c r="GJR21" s="94" t="s">
        <v>635</v>
      </c>
      <c r="GJS21" s="93">
        <v>372</v>
      </c>
      <c r="GJT21" s="93" t="s">
        <v>625</v>
      </c>
      <c r="GJU21" s="95" t="s">
        <v>626</v>
      </c>
      <c r="GJV21" s="93" t="s">
        <v>630</v>
      </c>
      <c r="GJW21" s="7">
        <v>167</v>
      </c>
      <c r="GJX21" s="8">
        <v>20.96</v>
      </c>
      <c r="GJY21" s="9">
        <f>GJX21*GJW21</f>
        <v>3500.32</v>
      </c>
      <c r="GJZ21" s="4">
        <f>GJS21-GJW21</f>
        <v>205</v>
      </c>
      <c r="GKA21" s="8">
        <v>16.77</v>
      </c>
      <c r="GKB21" s="9">
        <f>GKA21*GJZ21</f>
        <v>3437.85</v>
      </c>
      <c r="GKC21" s="9">
        <f>GKB21+GJY21</f>
        <v>6938.17</v>
      </c>
      <c r="GKD21" s="4"/>
      <c r="GKE21" s="9">
        <f>GKC21+GKD21</f>
        <v>6938.17</v>
      </c>
      <c r="GKG21" s="93">
        <v>10</v>
      </c>
      <c r="GKH21" s="94" t="s">
        <v>635</v>
      </c>
      <c r="GKI21" s="93">
        <v>372</v>
      </c>
      <c r="GKJ21" s="93" t="s">
        <v>625</v>
      </c>
      <c r="GKK21" s="95" t="s">
        <v>626</v>
      </c>
      <c r="GKL21" s="93" t="s">
        <v>630</v>
      </c>
      <c r="GKM21" s="7">
        <v>167</v>
      </c>
      <c r="GKN21" s="8">
        <v>20.96</v>
      </c>
      <c r="GKO21" s="9">
        <f>GKN21*GKM21</f>
        <v>3500.32</v>
      </c>
      <c r="GKP21" s="4">
        <f>GKI21-GKM21</f>
        <v>205</v>
      </c>
      <c r="GKQ21" s="8">
        <v>16.77</v>
      </c>
      <c r="GKR21" s="9">
        <f>GKQ21*GKP21</f>
        <v>3437.85</v>
      </c>
      <c r="GKS21" s="9">
        <f>GKR21+GKO21</f>
        <v>6938.17</v>
      </c>
      <c r="GKT21" s="4"/>
      <c r="GKU21" s="9">
        <f>GKS21+GKT21</f>
        <v>6938.17</v>
      </c>
      <c r="GKW21" s="93">
        <v>10</v>
      </c>
      <c r="GKX21" s="94" t="s">
        <v>635</v>
      </c>
      <c r="GKY21" s="93">
        <v>372</v>
      </c>
      <c r="GKZ21" s="93" t="s">
        <v>625</v>
      </c>
      <c r="GLA21" s="95" t="s">
        <v>626</v>
      </c>
      <c r="GLB21" s="93" t="s">
        <v>630</v>
      </c>
      <c r="GLC21" s="7">
        <v>167</v>
      </c>
      <c r="GLD21" s="8">
        <v>20.96</v>
      </c>
      <c r="GLE21" s="9">
        <f>GLD21*GLC21</f>
        <v>3500.32</v>
      </c>
      <c r="GLF21" s="4">
        <f>GKY21-GLC21</f>
        <v>205</v>
      </c>
      <c r="GLG21" s="8">
        <v>16.77</v>
      </c>
      <c r="GLH21" s="9">
        <f>GLG21*GLF21</f>
        <v>3437.85</v>
      </c>
      <c r="GLI21" s="9">
        <f>GLH21+GLE21</f>
        <v>6938.17</v>
      </c>
      <c r="GLJ21" s="4"/>
      <c r="GLK21" s="9">
        <f>GLI21+GLJ21</f>
        <v>6938.17</v>
      </c>
      <c r="GLM21" s="93">
        <v>10</v>
      </c>
      <c r="GLN21" s="94" t="s">
        <v>635</v>
      </c>
      <c r="GLO21" s="93">
        <v>372</v>
      </c>
      <c r="GLP21" s="93" t="s">
        <v>625</v>
      </c>
      <c r="GLQ21" s="95" t="s">
        <v>626</v>
      </c>
      <c r="GLR21" s="93" t="s">
        <v>630</v>
      </c>
      <c r="GLS21" s="7">
        <v>167</v>
      </c>
      <c r="GLT21" s="8">
        <v>20.96</v>
      </c>
      <c r="GLU21" s="9">
        <f>GLT21*GLS21</f>
        <v>3500.32</v>
      </c>
      <c r="GLV21" s="4">
        <f>GLO21-GLS21</f>
        <v>205</v>
      </c>
      <c r="GLW21" s="8">
        <v>16.77</v>
      </c>
      <c r="GLX21" s="9">
        <f>GLW21*GLV21</f>
        <v>3437.85</v>
      </c>
      <c r="GLY21" s="9">
        <f>GLX21+GLU21</f>
        <v>6938.17</v>
      </c>
      <c r="GLZ21" s="4"/>
      <c r="GMA21" s="9">
        <f>GLY21+GLZ21</f>
        <v>6938.17</v>
      </c>
      <c r="GMC21" s="93">
        <v>10</v>
      </c>
      <c r="GMD21" s="94" t="s">
        <v>635</v>
      </c>
      <c r="GME21" s="93">
        <v>372</v>
      </c>
      <c r="GMF21" s="93" t="s">
        <v>625</v>
      </c>
      <c r="GMG21" s="95" t="s">
        <v>626</v>
      </c>
      <c r="GMH21" s="93" t="s">
        <v>630</v>
      </c>
      <c r="GMI21" s="7">
        <v>167</v>
      </c>
      <c r="GMJ21" s="8">
        <v>20.96</v>
      </c>
      <c r="GMK21" s="9">
        <f>GMJ21*GMI21</f>
        <v>3500.32</v>
      </c>
      <c r="GML21" s="4">
        <f>GME21-GMI21</f>
        <v>205</v>
      </c>
      <c r="GMM21" s="8">
        <v>16.77</v>
      </c>
      <c r="GMN21" s="9">
        <f>GMM21*GML21</f>
        <v>3437.85</v>
      </c>
      <c r="GMO21" s="9">
        <f>GMN21+GMK21</f>
        <v>6938.17</v>
      </c>
      <c r="GMP21" s="4"/>
      <c r="GMQ21" s="9">
        <f>GMO21+GMP21</f>
        <v>6938.17</v>
      </c>
      <c r="GMS21" s="93">
        <v>10</v>
      </c>
      <c r="GMT21" s="94" t="s">
        <v>635</v>
      </c>
      <c r="GMU21" s="93">
        <v>372</v>
      </c>
      <c r="GMV21" s="93" t="s">
        <v>625</v>
      </c>
      <c r="GMW21" s="95" t="s">
        <v>626</v>
      </c>
      <c r="GMX21" s="93" t="s">
        <v>630</v>
      </c>
      <c r="GMY21" s="7">
        <v>167</v>
      </c>
      <c r="GMZ21" s="8">
        <v>20.96</v>
      </c>
      <c r="GNA21" s="9">
        <f>GMZ21*GMY21</f>
        <v>3500.32</v>
      </c>
      <c r="GNB21" s="4">
        <f>GMU21-GMY21</f>
        <v>205</v>
      </c>
      <c r="GNC21" s="8">
        <v>16.77</v>
      </c>
      <c r="GND21" s="9">
        <f>GNC21*GNB21</f>
        <v>3437.85</v>
      </c>
      <c r="GNE21" s="9">
        <f>GND21+GNA21</f>
        <v>6938.17</v>
      </c>
      <c r="GNF21" s="4"/>
      <c r="GNG21" s="9">
        <f>GNE21+GNF21</f>
        <v>6938.17</v>
      </c>
      <c r="GNI21" s="93">
        <v>10</v>
      </c>
      <c r="GNJ21" s="94" t="s">
        <v>635</v>
      </c>
      <c r="GNK21" s="93">
        <v>372</v>
      </c>
      <c r="GNL21" s="93" t="s">
        <v>625</v>
      </c>
      <c r="GNM21" s="95" t="s">
        <v>626</v>
      </c>
      <c r="GNN21" s="93" t="s">
        <v>630</v>
      </c>
      <c r="GNO21" s="7">
        <v>167</v>
      </c>
      <c r="GNP21" s="8">
        <v>20.96</v>
      </c>
      <c r="GNQ21" s="9">
        <f>GNP21*GNO21</f>
        <v>3500.32</v>
      </c>
      <c r="GNR21" s="4">
        <f>GNK21-GNO21</f>
        <v>205</v>
      </c>
      <c r="GNS21" s="8">
        <v>16.77</v>
      </c>
      <c r="GNT21" s="9">
        <f>GNS21*GNR21</f>
        <v>3437.85</v>
      </c>
      <c r="GNU21" s="9">
        <f>GNT21+GNQ21</f>
        <v>6938.17</v>
      </c>
      <c r="GNV21" s="4"/>
      <c r="GNW21" s="9">
        <f>GNU21+GNV21</f>
        <v>6938.17</v>
      </c>
      <c r="GNY21" s="93">
        <v>10</v>
      </c>
      <c r="GNZ21" s="94" t="s">
        <v>635</v>
      </c>
      <c r="GOA21" s="93">
        <v>372</v>
      </c>
      <c r="GOB21" s="93" t="s">
        <v>625</v>
      </c>
      <c r="GOC21" s="95" t="s">
        <v>626</v>
      </c>
      <c r="GOD21" s="93" t="s">
        <v>630</v>
      </c>
      <c r="GOE21" s="7">
        <v>167</v>
      </c>
      <c r="GOF21" s="8">
        <v>20.96</v>
      </c>
      <c r="GOG21" s="9">
        <f>GOF21*GOE21</f>
        <v>3500.32</v>
      </c>
      <c r="GOH21" s="4">
        <f>GOA21-GOE21</f>
        <v>205</v>
      </c>
      <c r="GOI21" s="8">
        <v>16.77</v>
      </c>
      <c r="GOJ21" s="9">
        <f>GOI21*GOH21</f>
        <v>3437.85</v>
      </c>
      <c r="GOK21" s="9">
        <f>GOJ21+GOG21</f>
        <v>6938.17</v>
      </c>
      <c r="GOL21" s="4"/>
      <c r="GOM21" s="9">
        <f>GOK21+GOL21</f>
        <v>6938.17</v>
      </c>
      <c r="GOO21" s="93">
        <v>10</v>
      </c>
      <c r="GOP21" s="94" t="s">
        <v>635</v>
      </c>
      <c r="GOQ21" s="93">
        <v>372</v>
      </c>
      <c r="GOR21" s="93" t="s">
        <v>625</v>
      </c>
      <c r="GOS21" s="95" t="s">
        <v>626</v>
      </c>
      <c r="GOT21" s="93" t="s">
        <v>630</v>
      </c>
      <c r="GOU21" s="7">
        <v>167</v>
      </c>
      <c r="GOV21" s="8">
        <v>20.96</v>
      </c>
      <c r="GOW21" s="9">
        <f>GOV21*GOU21</f>
        <v>3500.32</v>
      </c>
      <c r="GOX21" s="4">
        <f>GOQ21-GOU21</f>
        <v>205</v>
      </c>
      <c r="GOY21" s="8">
        <v>16.77</v>
      </c>
      <c r="GOZ21" s="9">
        <f>GOY21*GOX21</f>
        <v>3437.85</v>
      </c>
      <c r="GPA21" s="9">
        <f>GOZ21+GOW21</f>
        <v>6938.17</v>
      </c>
      <c r="GPB21" s="4"/>
      <c r="GPC21" s="9">
        <f>GPA21+GPB21</f>
        <v>6938.17</v>
      </c>
      <c r="GPE21" s="93">
        <v>10</v>
      </c>
      <c r="GPF21" s="94" t="s">
        <v>635</v>
      </c>
      <c r="GPG21" s="93">
        <v>372</v>
      </c>
      <c r="GPH21" s="93" t="s">
        <v>625</v>
      </c>
      <c r="GPI21" s="95" t="s">
        <v>626</v>
      </c>
      <c r="GPJ21" s="93" t="s">
        <v>630</v>
      </c>
      <c r="GPK21" s="7">
        <v>167</v>
      </c>
      <c r="GPL21" s="8">
        <v>20.96</v>
      </c>
      <c r="GPM21" s="9">
        <f>GPL21*GPK21</f>
        <v>3500.32</v>
      </c>
      <c r="GPN21" s="4">
        <f>GPG21-GPK21</f>
        <v>205</v>
      </c>
      <c r="GPO21" s="8">
        <v>16.77</v>
      </c>
      <c r="GPP21" s="9">
        <f>GPO21*GPN21</f>
        <v>3437.85</v>
      </c>
      <c r="GPQ21" s="9">
        <f>GPP21+GPM21</f>
        <v>6938.17</v>
      </c>
      <c r="GPR21" s="4"/>
      <c r="GPS21" s="9">
        <f>GPQ21+GPR21</f>
        <v>6938.17</v>
      </c>
      <c r="GPU21" s="93">
        <v>10</v>
      </c>
      <c r="GPV21" s="94" t="s">
        <v>635</v>
      </c>
      <c r="GPW21" s="93">
        <v>372</v>
      </c>
      <c r="GPX21" s="93" t="s">
        <v>625</v>
      </c>
      <c r="GPY21" s="95" t="s">
        <v>626</v>
      </c>
      <c r="GPZ21" s="93" t="s">
        <v>630</v>
      </c>
      <c r="GQA21" s="7">
        <v>167</v>
      </c>
      <c r="GQB21" s="8">
        <v>20.96</v>
      </c>
      <c r="GQC21" s="9">
        <f>GQB21*GQA21</f>
        <v>3500.32</v>
      </c>
      <c r="GQD21" s="4">
        <f>GPW21-GQA21</f>
        <v>205</v>
      </c>
      <c r="GQE21" s="8">
        <v>16.77</v>
      </c>
      <c r="GQF21" s="9">
        <f>GQE21*GQD21</f>
        <v>3437.85</v>
      </c>
      <c r="GQG21" s="9">
        <f>GQF21+GQC21</f>
        <v>6938.17</v>
      </c>
      <c r="GQH21" s="4"/>
      <c r="GQI21" s="9">
        <f>GQG21+GQH21</f>
        <v>6938.17</v>
      </c>
      <c r="GQK21" s="93">
        <v>10</v>
      </c>
      <c r="GQL21" s="94" t="s">
        <v>635</v>
      </c>
      <c r="GQM21" s="93">
        <v>372</v>
      </c>
      <c r="GQN21" s="93" t="s">
        <v>625</v>
      </c>
      <c r="GQO21" s="95" t="s">
        <v>626</v>
      </c>
      <c r="GQP21" s="93" t="s">
        <v>630</v>
      </c>
      <c r="GQQ21" s="7">
        <v>167</v>
      </c>
      <c r="GQR21" s="8">
        <v>20.96</v>
      </c>
      <c r="GQS21" s="9">
        <f>GQR21*GQQ21</f>
        <v>3500.32</v>
      </c>
      <c r="GQT21" s="4">
        <f>GQM21-GQQ21</f>
        <v>205</v>
      </c>
      <c r="GQU21" s="8">
        <v>16.77</v>
      </c>
      <c r="GQV21" s="9">
        <f>GQU21*GQT21</f>
        <v>3437.85</v>
      </c>
      <c r="GQW21" s="9">
        <f>GQV21+GQS21</f>
        <v>6938.17</v>
      </c>
      <c r="GQX21" s="4"/>
      <c r="GQY21" s="9">
        <f>GQW21+GQX21</f>
        <v>6938.17</v>
      </c>
      <c r="GRA21" s="93">
        <v>10</v>
      </c>
      <c r="GRB21" s="94" t="s">
        <v>635</v>
      </c>
      <c r="GRC21" s="93">
        <v>372</v>
      </c>
      <c r="GRD21" s="93" t="s">
        <v>625</v>
      </c>
      <c r="GRE21" s="95" t="s">
        <v>626</v>
      </c>
      <c r="GRF21" s="93" t="s">
        <v>630</v>
      </c>
      <c r="GRG21" s="7">
        <v>167</v>
      </c>
      <c r="GRH21" s="8">
        <v>20.96</v>
      </c>
      <c r="GRI21" s="9">
        <f>GRH21*GRG21</f>
        <v>3500.32</v>
      </c>
      <c r="GRJ21" s="4">
        <f>GRC21-GRG21</f>
        <v>205</v>
      </c>
      <c r="GRK21" s="8">
        <v>16.77</v>
      </c>
      <c r="GRL21" s="9">
        <f>GRK21*GRJ21</f>
        <v>3437.85</v>
      </c>
      <c r="GRM21" s="9">
        <f>GRL21+GRI21</f>
        <v>6938.17</v>
      </c>
      <c r="GRN21" s="4"/>
      <c r="GRO21" s="9">
        <f>GRM21+GRN21</f>
        <v>6938.17</v>
      </c>
      <c r="GRQ21" s="93">
        <v>10</v>
      </c>
      <c r="GRR21" s="94" t="s">
        <v>635</v>
      </c>
      <c r="GRS21" s="93">
        <v>372</v>
      </c>
      <c r="GRT21" s="93" t="s">
        <v>625</v>
      </c>
      <c r="GRU21" s="95" t="s">
        <v>626</v>
      </c>
      <c r="GRV21" s="93" t="s">
        <v>630</v>
      </c>
      <c r="GRW21" s="7">
        <v>167</v>
      </c>
      <c r="GRX21" s="8">
        <v>20.96</v>
      </c>
      <c r="GRY21" s="9">
        <f>GRX21*GRW21</f>
        <v>3500.32</v>
      </c>
      <c r="GRZ21" s="4">
        <f>GRS21-GRW21</f>
        <v>205</v>
      </c>
      <c r="GSA21" s="8">
        <v>16.77</v>
      </c>
      <c r="GSB21" s="9">
        <f>GSA21*GRZ21</f>
        <v>3437.85</v>
      </c>
      <c r="GSC21" s="9">
        <f>GSB21+GRY21</f>
        <v>6938.17</v>
      </c>
      <c r="GSD21" s="4"/>
      <c r="GSE21" s="9">
        <f>GSC21+GSD21</f>
        <v>6938.17</v>
      </c>
      <c r="GSG21" s="93">
        <v>10</v>
      </c>
      <c r="GSH21" s="94" t="s">
        <v>635</v>
      </c>
      <c r="GSI21" s="93">
        <v>372</v>
      </c>
      <c r="GSJ21" s="93" t="s">
        <v>625</v>
      </c>
      <c r="GSK21" s="95" t="s">
        <v>626</v>
      </c>
      <c r="GSL21" s="93" t="s">
        <v>630</v>
      </c>
      <c r="GSM21" s="7">
        <v>167</v>
      </c>
      <c r="GSN21" s="8">
        <v>20.96</v>
      </c>
      <c r="GSO21" s="9">
        <f>GSN21*GSM21</f>
        <v>3500.32</v>
      </c>
      <c r="GSP21" s="4">
        <f>GSI21-GSM21</f>
        <v>205</v>
      </c>
      <c r="GSQ21" s="8">
        <v>16.77</v>
      </c>
      <c r="GSR21" s="9">
        <f>GSQ21*GSP21</f>
        <v>3437.85</v>
      </c>
      <c r="GSS21" s="9">
        <f>GSR21+GSO21</f>
        <v>6938.17</v>
      </c>
      <c r="GST21" s="4"/>
      <c r="GSU21" s="9">
        <f>GSS21+GST21</f>
        <v>6938.17</v>
      </c>
      <c r="GSW21" s="93">
        <v>10</v>
      </c>
      <c r="GSX21" s="94" t="s">
        <v>635</v>
      </c>
      <c r="GSY21" s="93">
        <v>372</v>
      </c>
      <c r="GSZ21" s="93" t="s">
        <v>625</v>
      </c>
      <c r="GTA21" s="95" t="s">
        <v>626</v>
      </c>
      <c r="GTB21" s="93" t="s">
        <v>630</v>
      </c>
      <c r="GTC21" s="7">
        <v>167</v>
      </c>
      <c r="GTD21" s="8">
        <v>20.96</v>
      </c>
      <c r="GTE21" s="9">
        <f>GTD21*GTC21</f>
        <v>3500.32</v>
      </c>
      <c r="GTF21" s="4">
        <f>GSY21-GTC21</f>
        <v>205</v>
      </c>
      <c r="GTG21" s="8">
        <v>16.77</v>
      </c>
      <c r="GTH21" s="9">
        <f>GTG21*GTF21</f>
        <v>3437.85</v>
      </c>
      <c r="GTI21" s="9">
        <f>GTH21+GTE21</f>
        <v>6938.17</v>
      </c>
      <c r="GTJ21" s="4"/>
      <c r="GTK21" s="9">
        <f>GTI21+GTJ21</f>
        <v>6938.17</v>
      </c>
      <c r="GTM21" s="93">
        <v>10</v>
      </c>
      <c r="GTN21" s="94" t="s">
        <v>635</v>
      </c>
      <c r="GTO21" s="93">
        <v>372</v>
      </c>
      <c r="GTP21" s="93" t="s">
        <v>625</v>
      </c>
      <c r="GTQ21" s="95" t="s">
        <v>626</v>
      </c>
      <c r="GTR21" s="93" t="s">
        <v>630</v>
      </c>
      <c r="GTS21" s="7">
        <v>167</v>
      </c>
      <c r="GTT21" s="8">
        <v>20.96</v>
      </c>
      <c r="GTU21" s="9">
        <f>GTT21*GTS21</f>
        <v>3500.32</v>
      </c>
      <c r="GTV21" s="4">
        <f>GTO21-GTS21</f>
        <v>205</v>
      </c>
      <c r="GTW21" s="8">
        <v>16.77</v>
      </c>
      <c r="GTX21" s="9">
        <f>GTW21*GTV21</f>
        <v>3437.85</v>
      </c>
      <c r="GTY21" s="9">
        <f>GTX21+GTU21</f>
        <v>6938.17</v>
      </c>
      <c r="GTZ21" s="4"/>
      <c r="GUA21" s="9">
        <f>GTY21+GTZ21</f>
        <v>6938.17</v>
      </c>
      <c r="GUC21" s="93">
        <v>10</v>
      </c>
      <c r="GUD21" s="94" t="s">
        <v>635</v>
      </c>
      <c r="GUE21" s="93">
        <v>372</v>
      </c>
      <c r="GUF21" s="93" t="s">
        <v>625</v>
      </c>
      <c r="GUG21" s="95" t="s">
        <v>626</v>
      </c>
      <c r="GUH21" s="93" t="s">
        <v>630</v>
      </c>
      <c r="GUI21" s="7">
        <v>167</v>
      </c>
      <c r="GUJ21" s="8">
        <v>20.96</v>
      </c>
      <c r="GUK21" s="9">
        <f>GUJ21*GUI21</f>
        <v>3500.32</v>
      </c>
      <c r="GUL21" s="4">
        <f>GUE21-GUI21</f>
        <v>205</v>
      </c>
      <c r="GUM21" s="8">
        <v>16.77</v>
      </c>
      <c r="GUN21" s="9">
        <f>GUM21*GUL21</f>
        <v>3437.85</v>
      </c>
      <c r="GUO21" s="9">
        <f>GUN21+GUK21</f>
        <v>6938.17</v>
      </c>
      <c r="GUP21" s="4"/>
      <c r="GUQ21" s="9">
        <f>GUO21+GUP21</f>
        <v>6938.17</v>
      </c>
      <c r="GUS21" s="93">
        <v>10</v>
      </c>
      <c r="GUT21" s="94" t="s">
        <v>635</v>
      </c>
      <c r="GUU21" s="93">
        <v>372</v>
      </c>
      <c r="GUV21" s="93" t="s">
        <v>625</v>
      </c>
      <c r="GUW21" s="95" t="s">
        <v>626</v>
      </c>
      <c r="GUX21" s="93" t="s">
        <v>630</v>
      </c>
      <c r="GUY21" s="7">
        <v>167</v>
      </c>
      <c r="GUZ21" s="8">
        <v>20.96</v>
      </c>
      <c r="GVA21" s="9">
        <f>GUZ21*GUY21</f>
        <v>3500.32</v>
      </c>
      <c r="GVB21" s="4">
        <f>GUU21-GUY21</f>
        <v>205</v>
      </c>
      <c r="GVC21" s="8">
        <v>16.77</v>
      </c>
      <c r="GVD21" s="9">
        <f>GVC21*GVB21</f>
        <v>3437.85</v>
      </c>
      <c r="GVE21" s="9">
        <f>GVD21+GVA21</f>
        <v>6938.17</v>
      </c>
      <c r="GVF21" s="4"/>
      <c r="GVG21" s="9">
        <f>GVE21+GVF21</f>
        <v>6938.17</v>
      </c>
      <c r="GVI21" s="93">
        <v>10</v>
      </c>
      <c r="GVJ21" s="94" t="s">
        <v>635</v>
      </c>
      <c r="GVK21" s="93">
        <v>372</v>
      </c>
      <c r="GVL21" s="93" t="s">
        <v>625</v>
      </c>
      <c r="GVM21" s="95" t="s">
        <v>626</v>
      </c>
      <c r="GVN21" s="93" t="s">
        <v>630</v>
      </c>
      <c r="GVO21" s="7">
        <v>167</v>
      </c>
      <c r="GVP21" s="8">
        <v>20.96</v>
      </c>
      <c r="GVQ21" s="9">
        <f>GVP21*GVO21</f>
        <v>3500.32</v>
      </c>
      <c r="GVR21" s="4">
        <f>GVK21-GVO21</f>
        <v>205</v>
      </c>
      <c r="GVS21" s="8">
        <v>16.77</v>
      </c>
      <c r="GVT21" s="9">
        <f>GVS21*GVR21</f>
        <v>3437.85</v>
      </c>
      <c r="GVU21" s="9">
        <f>GVT21+GVQ21</f>
        <v>6938.17</v>
      </c>
      <c r="GVV21" s="4"/>
      <c r="GVW21" s="9">
        <f>GVU21+GVV21</f>
        <v>6938.17</v>
      </c>
      <c r="GVY21" s="93">
        <v>10</v>
      </c>
      <c r="GVZ21" s="94" t="s">
        <v>635</v>
      </c>
      <c r="GWA21" s="93">
        <v>372</v>
      </c>
      <c r="GWB21" s="93" t="s">
        <v>625</v>
      </c>
      <c r="GWC21" s="95" t="s">
        <v>626</v>
      </c>
      <c r="GWD21" s="93" t="s">
        <v>630</v>
      </c>
      <c r="GWE21" s="7">
        <v>167</v>
      </c>
      <c r="GWF21" s="8">
        <v>20.96</v>
      </c>
      <c r="GWG21" s="9">
        <f>GWF21*GWE21</f>
        <v>3500.32</v>
      </c>
      <c r="GWH21" s="4">
        <f>GWA21-GWE21</f>
        <v>205</v>
      </c>
      <c r="GWI21" s="8">
        <v>16.77</v>
      </c>
      <c r="GWJ21" s="9">
        <f>GWI21*GWH21</f>
        <v>3437.85</v>
      </c>
      <c r="GWK21" s="9">
        <f>GWJ21+GWG21</f>
        <v>6938.17</v>
      </c>
      <c r="GWL21" s="4"/>
      <c r="GWM21" s="9">
        <f>GWK21+GWL21</f>
        <v>6938.17</v>
      </c>
      <c r="GWO21" s="93">
        <v>10</v>
      </c>
      <c r="GWP21" s="94" t="s">
        <v>635</v>
      </c>
      <c r="GWQ21" s="93">
        <v>372</v>
      </c>
      <c r="GWR21" s="93" t="s">
        <v>625</v>
      </c>
      <c r="GWS21" s="95" t="s">
        <v>626</v>
      </c>
      <c r="GWT21" s="93" t="s">
        <v>630</v>
      </c>
      <c r="GWU21" s="7">
        <v>167</v>
      </c>
      <c r="GWV21" s="8">
        <v>20.96</v>
      </c>
      <c r="GWW21" s="9">
        <f>GWV21*GWU21</f>
        <v>3500.32</v>
      </c>
      <c r="GWX21" s="4">
        <f>GWQ21-GWU21</f>
        <v>205</v>
      </c>
      <c r="GWY21" s="8">
        <v>16.77</v>
      </c>
      <c r="GWZ21" s="9">
        <f>GWY21*GWX21</f>
        <v>3437.85</v>
      </c>
      <c r="GXA21" s="9">
        <f>GWZ21+GWW21</f>
        <v>6938.17</v>
      </c>
      <c r="GXB21" s="4"/>
      <c r="GXC21" s="9">
        <f>GXA21+GXB21</f>
        <v>6938.17</v>
      </c>
      <c r="GXE21" s="93">
        <v>10</v>
      </c>
      <c r="GXF21" s="94" t="s">
        <v>635</v>
      </c>
      <c r="GXG21" s="93">
        <v>372</v>
      </c>
      <c r="GXH21" s="93" t="s">
        <v>625</v>
      </c>
      <c r="GXI21" s="95" t="s">
        <v>626</v>
      </c>
      <c r="GXJ21" s="93" t="s">
        <v>630</v>
      </c>
      <c r="GXK21" s="7">
        <v>167</v>
      </c>
      <c r="GXL21" s="8">
        <v>20.96</v>
      </c>
      <c r="GXM21" s="9">
        <f>GXL21*GXK21</f>
        <v>3500.32</v>
      </c>
      <c r="GXN21" s="4">
        <f>GXG21-GXK21</f>
        <v>205</v>
      </c>
      <c r="GXO21" s="8">
        <v>16.77</v>
      </c>
      <c r="GXP21" s="9">
        <f>GXO21*GXN21</f>
        <v>3437.85</v>
      </c>
      <c r="GXQ21" s="9">
        <f>GXP21+GXM21</f>
        <v>6938.17</v>
      </c>
      <c r="GXR21" s="4"/>
      <c r="GXS21" s="9">
        <f>GXQ21+GXR21</f>
        <v>6938.17</v>
      </c>
      <c r="GXU21" s="93">
        <v>10</v>
      </c>
      <c r="GXV21" s="94" t="s">
        <v>635</v>
      </c>
      <c r="GXW21" s="93">
        <v>372</v>
      </c>
      <c r="GXX21" s="93" t="s">
        <v>625</v>
      </c>
      <c r="GXY21" s="95" t="s">
        <v>626</v>
      </c>
      <c r="GXZ21" s="93" t="s">
        <v>630</v>
      </c>
      <c r="GYA21" s="7">
        <v>167</v>
      </c>
      <c r="GYB21" s="8">
        <v>20.96</v>
      </c>
      <c r="GYC21" s="9">
        <f>GYB21*GYA21</f>
        <v>3500.32</v>
      </c>
      <c r="GYD21" s="4">
        <f>GXW21-GYA21</f>
        <v>205</v>
      </c>
      <c r="GYE21" s="8">
        <v>16.77</v>
      </c>
      <c r="GYF21" s="9">
        <f>GYE21*GYD21</f>
        <v>3437.85</v>
      </c>
      <c r="GYG21" s="9">
        <f>GYF21+GYC21</f>
        <v>6938.17</v>
      </c>
      <c r="GYH21" s="4"/>
      <c r="GYI21" s="9">
        <f>GYG21+GYH21</f>
        <v>6938.17</v>
      </c>
      <c r="GYK21" s="93">
        <v>10</v>
      </c>
      <c r="GYL21" s="94" t="s">
        <v>635</v>
      </c>
      <c r="GYM21" s="93">
        <v>372</v>
      </c>
      <c r="GYN21" s="93" t="s">
        <v>625</v>
      </c>
      <c r="GYO21" s="95" t="s">
        <v>626</v>
      </c>
      <c r="GYP21" s="93" t="s">
        <v>630</v>
      </c>
      <c r="GYQ21" s="7">
        <v>167</v>
      </c>
      <c r="GYR21" s="8">
        <v>20.96</v>
      </c>
      <c r="GYS21" s="9">
        <f>GYR21*GYQ21</f>
        <v>3500.32</v>
      </c>
      <c r="GYT21" s="4">
        <f>GYM21-GYQ21</f>
        <v>205</v>
      </c>
      <c r="GYU21" s="8">
        <v>16.77</v>
      </c>
      <c r="GYV21" s="9">
        <f>GYU21*GYT21</f>
        <v>3437.85</v>
      </c>
      <c r="GYW21" s="9">
        <f>GYV21+GYS21</f>
        <v>6938.17</v>
      </c>
      <c r="GYX21" s="4"/>
      <c r="GYY21" s="9">
        <f>GYW21+GYX21</f>
        <v>6938.17</v>
      </c>
      <c r="GZA21" s="93">
        <v>10</v>
      </c>
      <c r="GZB21" s="94" t="s">
        <v>635</v>
      </c>
      <c r="GZC21" s="93">
        <v>372</v>
      </c>
      <c r="GZD21" s="93" t="s">
        <v>625</v>
      </c>
      <c r="GZE21" s="95" t="s">
        <v>626</v>
      </c>
      <c r="GZF21" s="93" t="s">
        <v>630</v>
      </c>
      <c r="GZG21" s="7">
        <v>167</v>
      </c>
      <c r="GZH21" s="8">
        <v>20.96</v>
      </c>
      <c r="GZI21" s="9">
        <f>GZH21*GZG21</f>
        <v>3500.32</v>
      </c>
      <c r="GZJ21" s="4">
        <f>GZC21-GZG21</f>
        <v>205</v>
      </c>
      <c r="GZK21" s="8">
        <v>16.77</v>
      </c>
      <c r="GZL21" s="9">
        <f>GZK21*GZJ21</f>
        <v>3437.85</v>
      </c>
      <c r="GZM21" s="9">
        <f>GZL21+GZI21</f>
        <v>6938.17</v>
      </c>
      <c r="GZN21" s="4"/>
      <c r="GZO21" s="9">
        <f>GZM21+GZN21</f>
        <v>6938.17</v>
      </c>
      <c r="GZQ21" s="93">
        <v>10</v>
      </c>
      <c r="GZR21" s="94" t="s">
        <v>635</v>
      </c>
      <c r="GZS21" s="93">
        <v>372</v>
      </c>
      <c r="GZT21" s="93" t="s">
        <v>625</v>
      </c>
      <c r="GZU21" s="95" t="s">
        <v>626</v>
      </c>
      <c r="GZV21" s="93" t="s">
        <v>630</v>
      </c>
      <c r="GZW21" s="7">
        <v>167</v>
      </c>
      <c r="GZX21" s="8">
        <v>20.96</v>
      </c>
      <c r="GZY21" s="9">
        <f>GZX21*GZW21</f>
        <v>3500.32</v>
      </c>
      <c r="GZZ21" s="4">
        <f>GZS21-GZW21</f>
        <v>205</v>
      </c>
      <c r="HAA21" s="8">
        <v>16.77</v>
      </c>
      <c r="HAB21" s="9">
        <f>HAA21*GZZ21</f>
        <v>3437.85</v>
      </c>
      <c r="HAC21" s="9">
        <f>HAB21+GZY21</f>
        <v>6938.17</v>
      </c>
      <c r="HAD21" s="4"/>
      <c r="HAE21" s="9">
        <f>HAC21+HAD21</f>
        <v>6938.17</v>
      </c>
      <c r="HAG21" s="93">
        <v>10</v>
      </c>
      <c r="HAH21" s="94" t="s">
        <v>635</v>
      </c>
      <c r="HAI21" s="93">
        <v>372</v>
      </c>
      <c r="HAJ21" s="93" t="s">
        <v>625</v>
      </c>
      <c r="HAK21" s="95" t="s">
        <v>626</v>
      </c>
      <c r="HAL21" s="93" t="s">
        <v>630</v>
      </c>
      <c r="HAM21" s="7">
        <v>167</v>
      </c>
      <c r="HAN21" s="8">
        <v>20.96</v>
      </c>
      <c r="HAO21" s="9">
        <f>HAN21*HAM21</f>
        <v>3500.32</v>
      </c>
      <c r="HAP21" s="4">
        <f>HAI21-HAM21</f>
        <v>205</v>
      </c>
      <c r="HAQ21" s="8">
        <v>16.77</v>
      </c>
      <c r="HAR21" s="9">
        <f>HAQ21*HAP21</f>
        <v>3437.85</v>
      </c>
      <c r="HAS21" s="9">
        <f>HAR21+HAO21</f>
        <v>6938.17</v>
      </c>
      <c r="HAT21" s="4"/>
      <c r="HAU21" s="9">
        <f>HAS21+HAT21</f>
        <v>6938.17</v>
      </c>
      <c r="HAW21" s="93">
        <v>10</v>
      </c>
      <c r="HAX21" s="94" t="s">
        <v>635</v>
      </c>
      <c r="HAY21" s="93">
        <v>372</v>
      </c>
      <c r="HAZ21" s="93" t="s">
        <v>625</v>
      </c>
      <c r="HBA21" s="95" t="s">
        <v>626</v>
      </c>
      <c r="HBB21" s="93" t="s">
        <v>630</v>
      </c>
      <c r="HBC21" s="7">
        <v>167</v>
      </c>
      <c r="HBD21" s="8">
        <v>20.96</v>
      </c>
      <c r="HBE21" s="9">
        <f>HBD21*HBC21</f>
        <v>3500.32</v>
      </c>
      <c r="HBF21" s="4">
        <f>HAY21-HBC21</f>
        <v>205</v>
      </c>
      <c r="HBG21" s="8">
        <v>16.77</v>
      </c>
      <c r="HBH21" s="9">
        <f>HBG21*HBF21</f>
        <v>3437.85</v>
      </c>
      <c r="HBI21" s="9">
        <f>HBH21+HBE21</f>
        <v>6938.17</v>
      </c>
      <c r="HBJ21" s="4"/>
      <c r="HBK21" s="9">
        <f>HBI21+HBJ21</f>
        <v>6938.17</v>
      </c>
      <c r="HBM21" s="93">
        <v>10</v>
      </c>
      <c r="HBN21" s="94" t="s">
        <v>635</v>
      </c>
      <c r="HBO21" s="93">
        <v>372</v>
      </c>
      <c r="HBP21" s="93" t="s">
        <v>625</v>
      </c>
      <c r="HBQ21" s="95" t="s">
        <v>626</v>
      </c>
      <c r="HBR21" s="93" t="s">
        <v>630</v>
      </c>
      <c r="HBS21" s="7">
        <v>167</v>
      </c>
      <c r="HBT21" s="8">
        <v>20.96</v>
      </c>
      <c r="HBU21" s="9">
        <f>HBT21*HBS21</f>
        <v>3500.32</v>
      </c>
      <c r="HBV21" s="4">
        <f>HBO21-HBS21</f>
        <v>205</v>
      </c>
      <c r="HBW21" s="8">
        <v>16.77</v>
      </c>
      <c r="HBX21" s="9">
        <f>HBW21*HBV21</f>
        <v>3437.85</v>
      </c>
      <c r="HBY21" s="9">
        <f>HBX21+HBU21</f>
        <v>6938.17</v>
      </c>
      <c r="HBZ21" s="4"/>
      <c r="HCA21" s="9">
        <f>HBY21+HBZ21</f>
        <v>6938.17</v>
      </c>
      <c r="HCC21" s="93">
        <v>10</v>
      </c>
      <c r="HCD21" s="94" t="s">
        <v>635</v>
      </c>
      <c r="HCE21" s="93">
        <v>372</v>
      </c>
      <c r="HCF21" s="93" t="s">
        <v>625</v>
      </c>
      <c r="HCG21" s="95" t="s">
        <v>626</v>
      </c>
      <c r="HCH21" s="93" t="s">
        <v>630</v>
      </c>
      <c r="HCI21" s="7">
        <v>167</v>
      </c>
      <c r="HCJ21" s="8">
        <v>20.96</v>
      </c>
      <c r="HCK21" s="9">
        <f>HCJ21*HCI21</f>
        <v>3500.32</v>
      </c>
      <c r="HCL21" s="4">
        <f>HCE21-HCI21</f>
        <v>205</v>
      </c>
      <c r="HCM21" s="8">
        <v>16.77</v>
      </c>
      <c r="HCN21" s="9">
        <f>HCM21*HCL21</f>
        <v>3437.85</v>
      </c>
      <c r="HCO21" s="9">
        <f>HCN21+HCK21</f>
        <v>6938.17</v>
      </c>
      <c r="HCP21" s="4"/>
      <c r="HCQ21" s="9">
        <f>HCO21+HCP21</f>
        <v>6938.17</v>
      </c>
      <c r="HCS21" s="93">
        <v>10</v>
      </c>
      <c r="HCT21" s="94" t="s">
        <v>635</v>
      </c>
      <c r="HCU21" s="93">
        <v>372</v>
      </c>
      <c r="HCV21" s="93" t="s">
        <v>625</v>
      </c>
      <c r="HCW21" s="95" t="s">
        <v>626</v>
      </c>
      <c r="HCX21" s="93" t="s">
        <v>630</v>
      </c>
      <c r="HCY21" s="7">
        <v>167</v>
      </c>
      <c r="HCZ21" s="8">
        <v>20.96</v>
      </c>
      <c r="HDA21" s="9">
        <f>HCZ21*HCY21</f>
        <v>3500.32</v>
      </c>
      <c r="HDB21" s="4">
        <f>HCU21-HCY21</f>
        <v>205</v>
      </c>
      <c r="HDC21" s="8">
        <v>16.77</v>
      </c>
      <c r="HDD21" s="9">
        <f>HDC21*HDB21</f>
        <v>3437.85</v>
      </c>
      <c r="HDE21" s="9">
        <f>HDD21+HDA21</f>
        <v>6938.17</v>
      </c>
      <c r="HDF21" s="4"/>
      <c r="HDG21" s="9">
        <f>HDE21+HDF21</f>
        <v>6938.17</v>
      </c>
      <c r="HDI21" s="93">
        <v>10</v>
      </c>
      <c r="HDJ21" s="94" t="s">
        <v>635</v>
      </c>
      <c r="HDK21" s="93">
        <v>372</v>
      </c>
      <c r="HDL21" s="93" t="s">
        <v>625</v>
      </c>
      <c r="HDM21" s="95" t="s">
        <v>626</v>
      </c>
      <c r="HDN21" s="93" t="s">
        <v>630</v>
      </c>
      <c r="HDO21" s="7">
        <v>167</v>
      </c>
      <c r="HDP21" s="8">
        <v>20.96</v>
      </c>
      <c r="HDQ21" s="9">
        <f>HDP21*HDO21</f>
        <v>3500.32</v>
      </c>
      <c r="HDR21" s="4">
        <f>HDK21-HDO21</f>
        <v>205</v>
      </c>
      <c r="HDS21" s="8">
        <v>16.77</v>
      </c>
      <c r="HDT21" s="9">
        <f>HDS21*HDR21</f>
        <v>3437.85</v>
      </c>
      <c r="HDU21" s="9">
        <f>HDT21+HDQ21</f>
        <v>6938.17</v>
      </c>
      <c r="HDV21" s="4"/>
      <c r="HDW21" s="9">
        <f>HDU21+HDV21</f>
        <v>6938.17</v>
      </c>
      <c r="HDY21" s="93">
        <v>10</v>
      </c>
      <c r="HDZ21" s="94" t="s">
        <v>635</v>
      </c>
      <c r="HEA21" s="93">
        <v>372</v>
      </c>
      <c r="HEB21" s="93" t="s">
        <v>625</v>
      </c>
      <c r="HEC21" s="95" t="s">
        <v>626</v>
      </c>
      <c r="HED21" s="93" t="s">
        <v>630</v>
      </c>
      <c r="HEE21" s="7">
        <v>167</v>
      </c>
      <c r="HEF21" s="8">
        <v>20.96</v>
      </c>
      <c r="HEG21" s="9">
        <f>HEF21*HEE21</f>
        <v>3500.32</v>
      </c>
      <c r="HEH21" s="4">
        <f>HEA21-HEE21</f>
        <v>205</v>
      </c>
      <c r="HEI21" s="8">
        <v>16.77</v>
      </c>
      <c r="HEJ21" s="9">
        <f>HEI21*HEH21</f>
        <v>3437.85</v>
      </c>
      <c r="HEK21" s="9">
        <f>HEJ21+HEG21</f>
        <v>6938.17</v>
      </c>
      <c r="HEL21" s="4"/>
      <c r="HEM21" s="9">
        <f>HEK21+HEL21</f>
        <v>6938.17</v>
      </c>
      <c r="HEO21" s="93">
        <v>10</v>
      </c>
      <c r="HEP21" s="94" t="s">
        <v>635</v>
      </c>
      <c r="HEQ21" s="93">
        <v>372</v>
      </c>
      <c r="HER21" s="93" t="s">
        <v>625</v>
      </c>
      <c r="HES21" s="95" t="s">
        <v>626</v>
      </c>
      <c r="HET21" s="93" t="s">
        <v>630</v>
      </c>
      <c r="HEU21" s="7">
        <v>167</v>
      </c>
      <c r="HEV21" s="8">
        <v>20.96</v>
      </c>
      <c r="HEW21" s="9">
        <f>HEV21*HEU21</f>
        <v>3500.32</v>
      </c>
      <c r="HEX21" s="4">
        <f>HEQ21-HEU21</f>
        <v>205</v>
      </c>
      <c r="HEY21" s="8">
        <v>16.77</v>
      </c>
      <c r="HEZ21" s="9">
        <f>HEY21*HEX21</f>
        <v>3437.85</v>
      </c>
      <c r="HFA21" s="9">
        <f>HEZ21+HEW21</f>
        <v>6938.17</v>
      </c>
      <c r="HFB21" s="4"/>
      <c r="HFC21" s="9">
        <f>HFA21+HFB21</f>
        <v>6938.17</v>
      </c>
      <c r="HFE21" s="93">
        <v>10</v>
      </c>
      <c r="HFF21" s="94" t="s">
        <v>635</v>
      </c>
      <c r="HFG21" s="93">
        <v>372</v>
      </c>
      <c r="HFH21" s="93" t="s">
        <v>625</v>
      </c>
      <c r="HFI21" s="95" t="s">
        <v>626</v>
      </c>
      <c r="HFJ21" s="93" t="s">
        <v>630</v>
      </c>
      <c r="HFK21" s="7">
        <v>167</v>
      </c>
      <c r="HFL21" s="8">
        <v>20.96</v>
      </c>
      <c r="HFM21" s="9">
        <f>HFL21*HFK21</f>
        <v>3500.32</v>
      </c>
      <c r="HFN21" s="4">
        <f>HFG21-HFK21</f>
        <v>205</v>
      </c>
      <c r="HFO21" s="8">
        <v>16.77</v>
      </c>
      <c r="HFP21" s="9">
        <f>HFO21*HFN21</f>
        <v>3437.85</v>
      </c>
      <c r="HFQ21" s="9">
        <f>HFP21+HFM21</f>
        <v>6938.17</v>
      </c>
      <c r="HFR21" s="4"/>
      <c r="HFS21" s="9">
        <f>HFQ21+HFR21</f>
        <v>6938.17</v>
      </c>
      <c r="HFU21" s="93">
        <v>10</v>
      </c>
      <c r="HFV21" s="94" t="s">
        <v>635</v>
      </c>
      <c r="HFW21" s="93">
        <v>372</v>
      </c>
      <c r="HFX21" s="93" t="s">
        <v>625</v>
      </c>
      <c r="HFY21" s="95" t="s">
        <v>626</v>
      </c>
      <c r="HFZ21" s="93" t="s">
        <v>630</v>
      </c>
      <c r="HGA21" s="7">
        <v>167</v>
      </c>
      <c r="HGB21" s="8">
        <v>20.96</v>
      </c>
      <c r="HGC21" s="9">
        <f>HGB21*HGA21</f>
        <v>3500.32</v>
      </c>
      <c r="HGD21" s="4">
        <f>HFW21-HGA21</f>
        <v>205</v>
      </c>
      <c r="HGE21" s="8">
        <v>16.77</v>
      </c>
      <c r="HGF21" s="9">
        <f>HGE21*HGD21</f>
        <v>3437.85</v>
      </c>
      <c r="HGG21" s="9">
        <f>HGF21+HGC21</f>
        <v>6938.17</v>
      </c>
      <c r="HGH21" s="4"/>
      <c r="HGI21" s="9">
        <f>HGG21+HGH21</f>
        <v>6938.17</v>
      </c>
      <c r="HGK21" s="93">
        <v>10</v>
      </c>
      <c r="HGL21" s="94" t="s">
        <v>635</v>
      </c>
      <c r="HGM21" s="93">
        <v>372</v>
      </c>
      <c r="HGN21" s="93" t="s">
        <v>625</v>
      </c>
      <c r="HGO21" s="95" t="s">
        <v>626</v>
      </c>
      <c r="HGP21" s="93" t="s">
        <v>630</v>
      </c>
      <c r="HGQ21" s="7">
        <v>167</v>
      </c>
      <c r="HGR21" s="8">
        <v>20.96</v>
      </c>
      <c r="HGS21" s="9">
        <f>HGR21*HGQ21</f>
        <v>3500.32</v>
      </c>
      <c r="HGT21" s="4">
        <f>HGM21-HGQ21</f>
        <v>205</v>
      </c>
      <c r="HGU21" s="8">
        <v>16.77</v>
      </c>
      <c r="HGV21" s="9">
        <f>HGU21*HGT21</f>
        <v>3437.85</v>
      </c>
      <c r="HGW21" s="9">
        <f>HGV21+HGS21</f>
        <v>6938.17</v>
      </c>
      <c r="HGX21" s="4"/>
      <c r="HGY21" s="9">
        <f>HGW21+HGX21</f>
        <v>6938.17</v>
      </c>
      <c r="HHA21" s="93">
        <v>10</v>
      </c>
      <c r="HHB21" s="94" t="s">
        <v>635</v>
      </c>
      <c r="HHC21" s="93">
        <v>372</v>
      </c>
      <c r="HHD21" s="93" t="s">
        <v>625</v>
      </c>
      <c r="HHE21" s="95" t="s">
        <v>626</v>
      </c>
      <c r="HHF21" s="93" t="s">
        <v>630</v>
      </c>
      <c r="HHG21" s="7">
        <v>167</v>
      </c>
      <c r="HHH21" s="8">
        <v>20.96</v>
      </c>
      <c r="HHI21" s="9">
        <f>HHH21*HHG21</f>
        <v>3500.32</v>
      </c>
      <c r="HHJ21" s="4">
        <f>HHC21-HHG21</f>
        <v>205</v>
      </c>
      <c r="HHK21" s="8">
        <v>16.77</v>
      </c>
      <c r="HHL21" s="9">
        <f>HHK21*HHJ21</f>
        <v>3437.85</v>
      </c>
      <c r="HHM21" s="9">
        <f>HHL21+HHI21</f>
        <v>6938.17</v>
      </c>
      <c r="HHN21" s="4"/>
      <c r="HHO21" s="9">
        <f>HHM21+HHN21</f>
        <v>6938.17</v>
      </c>
      <c r="HHQ21" s="93">
        <v>10</v>
      </c>
      <c r="HHR21" s="94" t="s">
        <v>635</v>
      </c>
      <c r="HHS21" s="93">
        <v>372</v>
      </c>
      <c r="HHT21" s="93" t="s">
        <v>625</v>
      </c>
      <c r="HHU21" s="95" t="s">
        <v>626</v>
      </c>
      <c r="HHV21" s="93" t="s">
        <v>630</v>
      </c>
      <c r="HHW21" s="7">
        <v>167</v>
      </c>
      <c r="HHX21" s="8">
        <v>20.96</v>
      </c>
      <c r="HHY21" s="9">
        <f>HHX21*HHW21</f>
        <v>3500.32</v>
      </c>
      <c r="HHZ21" s="4">
        <f>HHS21-HHW21</f>
        <v>205</v>
      </c>
      <c r="HIA21" s="8">
        <v>16.77</v>
      </c>
      <c r="HIB21" s="9">
        <f>HIA21*HHZ21</f>
        <v>3437.85</v>
      </c>
      <c r="HIC21" s="9">
        <f>HIB21+HHY21</f>
        <v>6938.17</v>
      </c>
      <c r="HID21" s="4"/>
      <c r="HIE21" s="9">
        <f>HIC21+HID21</f>
        <v>6938.17</v>
      </c>
      <c r="HIG21" s="93">
        <v>10</v>
      </c>
      <c r="HIH21" s="94" t="s">
        <v>635</v>
      </c>
      <c r="HII21" s="93">
        <v>372</v>
      </c>
      <c r="HIJ21" s="93" t="s">
        <v>625</v>
      </c>
      <c r="HIK21" s="95" t="s">
        <v>626</v>
      </c>
      <c r="HIL21" s="93" t="s">
        <v>630</v>
      </c>
      <c r="HIM21" s="7">
        <v>167</v>
      </c>
      <c r="HIN21" s="8">
        <v>20.96</v>
      </c>
      <c r="HIO21" s="9">
        <f>HIN21*HIM21</f>
        <v>3500.32</v>
      </c>
      <c r="HIP21" s="4">
        <f>HII21-HIM21</f>
        <v>205</v>
      </c>
      <c r="HIQ21" s="8">
        <v>16.77</v>
      </c>
      <c r="HIR21" s="9">
        <f>HIQ21*HIP21</f>
        <v>3437.85</v>
      </c>
      <c r="HIS21" s="9">
        <f>HIR21+HIO21</f>
        <v>6938.17</v>
      </c>
      <c r="HIT21" s="4"/>
      <c r="HIU21" s="9">
        <f>HIS21+HIT21</f>
        <v>6938.17</v>
      </c>
      <c r="HIW21" s="93">
        <v>10</v>
      </c>
      <c r="HIX21" s="94" t="s">
        <v>635</v>
      </c>
      <c r="HIY21" s="93">
        <v>372</v>
      </c>
      <c r="HIZ21" s="93" t="s">
        <v>625</v>
      </c>
      <c r="HJA21" s="95" t="s">
        <v>626</v>
      </c>
      <c r="HJB21" s="93" t="s">
        <v>630</v>
      </c>
      <c r="HJC21" s="7">
        <v>167</v>
      </c>
      <c r="HJD21" s="8">
        <v>20.96</v>
      </c>
      <c r="HJE21" s="9">
        <f>HJD21*HJC21</f>
        <v>3500.32</v>
      </c>
      <c r="HJF21" s="4">
        <f>HIY21-HJC21</f>
        <v>205</v>
      </c>
      <c r="HJG21" s="8">
        <v>16.77</v>
      </c>
      <c r="HJH21" s="9">
        <f>HJG21*HJF21</f>
        <v>3437.85</v>
      </c>
      <c r="HJI21" s="9">
        <f>HJH21+HJE21</f>
        <v>6938.17</v>
      </c>
      <c r="HJJ21" s="4"/>
      <c r="HJK21" s="9">
        <f>HJI21+HJJ21</f>
        <v>6938.17</v>
      </c>
      <c r="HJM21" s="93">
        <v>10</v>
      </c>
      <c r="HJN21" s="94" t="s">
        <v>635</v>
      </c>
      <c r="HJO21" s="93">
        <v>372</v>
      </c>
      <c r="HJP21" s="93" t="s">
        <v>625</v>
      </c>
      <c r="HJQ21" s="95" t="s">
        <v>626</v>
      </c>
      <c r="HJR21" s="93" t="s">
        <v>630</v>
      </c>
      <c r="HJS21" s="7">
        <v>167</v>
      </c>
      <c r="HJT21" s="8">
        <v>20.96</v>
      </c>
      <c r="HJU21" s="9">
        <f>HJT21*HJS21</f>
        <v>3500.32</v>
      </c>
      <c r="HJV21" s="4">
        <f>HJO21-HJS21</f>
        <v>205</v>
      </c>
      <c r="HJW21" s="8">
        <v>16.77</v>
      </c>
      <c r="HJX21" s="9">
        <f>HJW21*HJV21</f>
        <v>3437.85</v>
      </c>
      <c r="HJY21" s="9">
        <f>HJX21+HJU21</f>
        <v>6938.17</v>
      </c>
      <c r="HJZ21" s="4"/>
      <c r="HKA21" s="9">
        <f>HJY21+HJZ21</f>
        <v>6938.17</v>
      </c>
      <c r="HKC21" s="93">
        <v>10</v>
      </c>
      <c r="HKD21" s="94" t="s">
        <v>635</v>
      </c>
      <c r="HKE21" s="93">
        <v>372</v>
      </c>
      <c r="HKF21" s="93" t="s">
        <v>625</v>
      </c>
      <c r="HKG21" s="95" t="s">
        <v>626</v>
      </c>
      <c r="HKH21" s="93" t="s">
        <v>630</v>
      </c>
      <c r="HKI21" s="7">
        <v>167</v>
      </c>
      <c r="HKJ21" s="8">
        <v>20.96</v>
      </c>
      <c r="HKK21" s="9">
        <f>HKJ21*HKI21</f>
        <v>3500.32</v>
      </c>
      <c r="HKL21" s="4">
        <f>HKE21-HKI21</f>
        <v>205</v>
      </c>
      <c r="HKM21" s="8">
        <v>16.77</v>
      </c>
      <c r="HKN21" s="9">
        <f>HKM21*HKL21</f>
        <v>3437.85</v>
      </c>
      <c r="HKO21" s="9">
        <f>HKN21+HKK21</f>
        <v>6938.17</v>
      </c>
      <c r="HKP21" s="4"/>
      <c r="HKQ21" s="9">
        <f>HKO21+HKP21</f>
        <v>6938.17</v>
      </c>
      <c r="HKS21" s="93">
        <v>10</v>
      </c>
      <c r="HKT21" s="94" t="s">
        <v>635</v>
      </c>
      <c r="HKU21" s="93">
        <v>372</v>
      </c>
      <c r="HKV21" s="93" t="s">
        <v>625</v>
      </c>
      <c r="HKW21" s="95" t="s">
        <v>626</v>
      </c>
      <c r="HKX21" s="93" t="s">
        <v>630</v>
      </c>
      <c r="HKY21" s="7">
        <v>167</v>
      </c>
      <c r="HKZ21" s="8">
        <v>20.96</v>
      </c>
      <c r="HLA21" s="9">
        <f>HKZ21*HKY21</f>
        <v>3500.32</v>
      </c>
      <c r="HLB21" s="4">
        <f>HKU21-HKY21</f>
        <v>205</v>
      </c>
      <c r="HLC21" s="8">
        <v>16.77</v>
      </c>
      <c r="HLD21" s="9">
        <f>HLC21*HLB21</f>
        <v>3437.85</v>
      </c>
      <c r="HLE21" s="9">
        <f>HLD21+HLA21</f>
        <v>6938.17</v>
      </c>
      <c r="HLF21" s="4"/>
      <c r="HLG21" s="9">
        <f>HLE21+HLF21</f>
        <v>6938.17</v>
      </c>
      <c r="HLI21" s="93">
        <v>10</v>
      </c>
      <c r="HLJ21" s="94" t="s">
        <v>635</v>
      </c>
      <c r="HLK21" s="93">
        <v>372</v>
      </c>
      <c r="HLL21" s="93" t="s">
        <v>625</v>
      </c>
      <c r="HLM21" s="95" t="s">
        <v>626</v>
      </c>
      <c r="HLN21" s="93" t="s">
        <v>630</v>
      </c>
      <c r="HLO21" s="7">
        <v>167</v>
      </c>
      <c r="HLP21" s="8">
        <v>20.96</v>
      </c>
      <c r="HLQ21" s="9">
        <f>HLP21*HLO21</f>
        <v>3500.32</v>
      </c>
      <c r="HLR21" s="4">
        <f>HLK21-HLO21</f>
        <v>205</v>
      </c>
      <c r="HLS21" s="8">
        <v>16.77</v>
      </c>
      <c r="HLT21" s="9">
        <f>HLS21*HLR21</f>
        <v>3437.85</v>
      </c>
      <c r="HLU21" s="9">
        <f>HLT21+HLQ21</f>
        <v>6938.17</v>
      </c>
      <c r="HLV21" s="4"/>
      <c r="HLW21" s="9">
        <f>HLU21+HLV21</f>
        <v>6938.17</v>
      </c>
      <c r="HLY21" s="93">
        <v>10</v>
      </c>
      <c r="HLZ21" s="94" t="s">
        <v>635</v>
      </c>
      <c r="HMA21" s="93">
        <v>372</v>
      </c>
      <c r="HMB21" s="93" t="s">
        <v>625</v>
      </c>
      <c r="HMC21" s="95" t="s">
        <v>626</v>
      </c>
      <c r="HMD21" s="93" t="s">
        <v>630</v>
      </c>
      <c r="HME21" s="7">
        <v>167</v>
      </c>
      <c r="HMF21" s="8">
        <v>20.96</v>
      </c>
      <c r="HMG21" s="9">
        <f>HMF21*HME21</f>
        <v>3500.32</v>
      </c>
      <c r="HMH21" s="4">
        <f>HMA21-HME21</f>
        <v>205</v>
      </c>
      <c r="HMI21" s="8">
        <v>16.77</v>
      </c>
      <c r="HMJ21" s="9">
        <f>HMI21*HMH21</f>
        <v>3437.85</v>
      </c>
      <c r="HMK21" s="9">
        <f>HMJ21+HMG21</f>
        <v>6938.17</v>
      </c>
      <c r="HML21" s="4"/>
      <c r="HMM21" s="9">
        <f>HMK21+HML21</f>
        <v>6938.17</v>
      </c>
      <c r="HMO21" s="93">
        <v>10</v>
      </c>
      <c r="HMP21" s="94" t="s">
        <v>635</v>
      </c>
      <c r="HMQ21" s="93">
        <v>372</v>
      </c>
      <c r="HMR21" s="93" t="s">
        <v>625</v>
      </c>
      <c r="HMS21" s="95" t="s">
        <v>626</v>
      </c>
      <c r="HMT21" s="93" t="s">
        <v>630</v>
      </c>
      <c r="HMU21" s="7">
        <v>167</v>
      </c>
      <c r="HMV21" s="8">
        <v>20.96</v>
      </c>
      <c r="HMW21" s="9">
        <f>HMV21*HMU21</f>
        <v>3500.32</v>
      </c>
      <c r="HMX21" s="4">
        <f>HMQ21-HMU21</f>
        <v>205</v>
      </c>
      <c r="HMY21" s="8">
        <v>16.77</v>
      </c>
      <c r="HMZ21" s="9">
        <f>HMY21*HMX21</f>
        <v>3437.85</v>
      </c>
      <c r="HNA21" s="9">
        <f>HMZ21+HMW21</f>
        <v>6938.17</v>
      </c>
      <c r="HNB21" s="4"/>
      <c r="HNC21" s="9">
        <f>HNA21+HNB21</f>
        <v>6938.17</v>
      </c>
      <c r="HNE21" s="93">
        <v>10</v>
      </c>
      <c r="HNF21" s="94" t="s">
        <v>635</v>
      </c>
      <c r="HNG21" s="93">
        <v>372</v>
      </c>
      <c r="HNH21" s="93" t="s">
        <v>625</v>
      </c>
      <c r="HNI21" s="95" t="s">
        <v>626</v>
      </c>
      <c r="HNJ21" s="93" t="s">
        <v>630</v>
      </c>
      <c r="HNK21" s="7">
        <v>167</v>
      </c>
      <c r="HNL21" s="8">
        <v>20.96</v>
      </c>
      <c r="HNM21" s="9">
        <f>HNL21*HNK21</f>
        <v>3500.32</v>
      </c>
      <c r="HNN21" s="4">
        <f>HNG21-HNK21</f>
        <v>205</v>
      </c>
      <c r="HNO21" s="8">
        <v>16.77</v>
      </c>
      <c r="HNP21" s="9">
        <f>HNO21*HNN21</f>
        <v>3437.85</v>
      </c>
      <c r="HNQ21" s="9">
        <f>HNP21+HNM21</f>
        <v>6938.17</v>
      </c>
      <c r="HNR21" s="4"/>
      <c r="HNS21" s="9">
        <f>HNQ21+HNR21</f>
        <v>6938.17</v>
      </c>
      <c r="HNU21" s="93">
        <v>10</v>
      </c>
      <c r="HNV21" s="94" t="s">
        <v>635</v>
      </c>
      <c r="HNW21" s="93">
        <v>372</v>
      </c>
      <c r="HNX21" s="93" t="s">
        <v>625</v>
      </c>
      <c r="HNY21" s="95" t="s">
        <v>626</v>
      </c>
      <c r="HNZ21" s="93" t="s">
        <v>630</v>
      </c>
      <c r="HOA21" s="7">
        <v>167</v>
      </c>
      <c r="HOB21" s="8">
        <v>20.96</v>
      </c>
      <c r="HOC21" s="9">
        <f>HOB21*HOA21</f>
        <v>3500.32</v>
      </c>
      <c r="HOD21" s="4">
        <f>HNW21-HOA21</f>
        <v>205</v>
      </c>
      <c r="HOE21" s="8">
        <v>16.77</v>
      </c>
      <c r="HOF21" s="9">
        <f>HOE21*HOD21</f>
        <v>3437.85</v>
      </c>
      <c r="HOG21" s="9">
        <f>HOF21+HOC21</f>
        <v>6938.17</v>
      </c>
      <c r="HOH21" s="4"/>
      <c r="HOI21" s="9">
        <f>HOG21+HOH21</f>
        <v>6938.17</v>
      </c>
      <c r="HOK21" s="93">
        <v>10</v>
      </c>
      <c r="HOL21" s="94" t="s">
        <v>635</v>
      </c>
      <c r="HOM21" s="93">
        <v>372</v>
      </c>
      <c r="HON21" s="93" t="s">
        <v>625</v>
      </c>
      <c r="HOO21" s="95" t="s">
        <v>626</v>
      </c>
      <c r="HOP21" s="93" t="s">
        <v>630</v>
      </c>
      <c r="HOQ21" s="7">
        <v>167</v>
      </c>
      <c r="HOR21" s="8">
        <v>20.96</v>
      </c>
      <c r="HOS21" s="9">
        <f>HOR21*HOQ21</f>
        <v>3500.32</v>
      </c>
      <c r="HOT21" s="4">
        <f>HOM21-HOQ21</f>
        <v>205</v>
      </c>
      <c r="HOU21" s="8">
        <v>16.77</v>
      </c>
      <c r="HOV21" s="9">
        <f>HOU21*HOT21</f>
        <v>3437.85</v>
      </c>
      <c r="HOW21" s="9">
        <f>HOV21+HOS21</f>
        <v>6938.17</v>
      </c>
      <c r="HOX21" s="4"/>
      <c r="HOY21" s="9">
        <f>HOW21+HOX21</f>
        <v>6938.17</v>
      </c>
      <c r="HPA21" s="93">
        <v>10</v>
      </c>
      <c r="HPB21" s="94" t="s">
        <v>635</v>
      </c>
      <c r="HPC21" s="93">
        <v>372</v>
      </c>
      <c r="HPD21" s="93" t="s">
        <v>625</v>
      </c>
      <c r="HPE21" s="95" t="s">
        <v>626</v>
      </c>
      <c r="HPF21" s="93" t="s">
        <v>630</v>
      </c>
      <c r="HPG21" s="7">
        <v>167</v>
      </c>
      <c r="HPH21" s="8">
        <v>20.96</v>
      </c>
      <c r="HPI21" s="9">
        <f>HPH21*HPG21</f>
        <v>3500.32</v>
      </c>
      <c r="HPJ21" s="4">
        <f>HPC21-HPG21</f>
        <v>205</v>
      </c>
      <c r="HPK21" s="8">
        <v>16.77</v>
      </c>
      <c r="HPL21" s="9">
        <f>HPK21*HPJ21</f>
        <v>3437.85</v>
      </c>
      <c r="HPM21" s="9">
        <f>HPL21+HPI21</f>
        <v>6938.17</v>
      </c>
      <c r="HPN21" s="4"/>
      <c r="HPO21" s="9">
        <f>HPM21+HPN21</f>
        <v>6938.17</v>
      </c>
      <c r="HPQ21" s="93">
        <v>10</v>
      </c>
      <c r="HPR21" s="94" t="s">
        <v>635</v>
      </c>
      <c r="HPS21" s="93">
        <v>372</v>
      </c>
      <c r="HPT21" s="93" t="s">
        <v>625</v>
      </c>
      <c r="HPU21" s="95" t="s">
        <v>626</v>
      </c>
      <c r="HPV21" s="93" t="s">
        <v>630</v>
      </c>
      <c r="HPW21" s="7">
        <v>167</v>
      </c>
      <c r="HPX21" s="8">
        <v>20.96</v>
      </c>
      <c r="HPY21" s="9">
        <f>HPX21*HPW21</f>
        <v>3500.32</v>
      </c>
      <c r="HPZ21" s="4">
        <f>HPS21-HPW21</f>
        <v>205</v>
      </c>
      <c r="HQA21" s="8">
        <v>16.77</v>
      </c>
      <c r="HQB21" s="9">
        <f>HQA21*HPZ21</f>
        <v>3437.85</v>
      </c>
      <c r="HQC21" s="9">
        <f>HQB21+HPY21</f>
        <v>6938.17</v>
      </c>
      <c r="HQD21" s="4"/>
      <c r="HQE21" s="9">
        <f>HQC21+HQD21</f>
        <v>6938.17</v>
      </c>
      <c r="HQG21" s="93">
        <v>10</v>
      </c>
      <c r="HQH21" s="94" t="s">
        <v>635</v>
      </c>
      <c r="HQI21" s="93">
        <v>372</v>
      </c>
      <c r="HQJ21" s="93" t="s">
        <v>625</v>
      </c>
      <c r="HQK21" s="95" t="s">
        <v>626</v>
      </c>
      <c r="HQL21" s="93" t="s">
        <v>630</v>
      </c>
      <c r="HQM21" s="7">
        <v>167</v>
      </c>
      <c r="HQN21" s="8">
        <v>20.96</v>
      </c>
      <c r="HQO21" s="9">
        <f>HQN21*HQM21</f>
        <v>3500.32</v>
      </c>
      <c r="HQP21" s="4">
        <f>HQI21-HQM21</f>
        <v>205</v>
      </c>
      <c r="HQQ21" s="8">
        <v>16.77</v>
      </c>
      <c r="HQR21" s="9">
        <f>HQQ21*HQP21</f>
        <v>3437.85</v>
      </c>
      <c r="HQS21" s="9">
        <f>HQR21+HQO21</f>
        <v>6938.17</v>
      </c>
      <c r="HQT21" s="4"/>
      <c r="HQU21" s="9">
        <f>HQS21+HQT21</f>
        <v>6938.17</v>
      </c>
      <c r="HQW21" s="93">
        <v>10</v>
      </c>
      <c r="HQX21" s="94" t="s">
        <v>635</v>
      </c>
      <c r="HQY21" s="93">
        <v>372</v>
      </c>
      <c r="HQZ21" s="93" t="s">
        <v>625</v>
      </c>
      <c r="HRA21" s="95" t="s">
        <v>626</v>
      </c>
      <c r="HRB21" s="93" t="s">
        <v>630</v>
      </c>
      <c r="HRC21" s="7">
        <v>167</v>
      </c>
      <c r="HRD21" s="8">
        <v>20.96</v>
      </c>
      <c r="HRE21" s="9">
        <f>HRD21*HRC21</f>
        <v>3500.32</v>
      </c>
      <c r="HRF21" s="4">
        <f>HQY21-HRC21</f>
        <v>205</v>
      </c>
      <c r="HRG21" s="8">
        <v>16.77</v>
      </c>
      <c r="HRH21" s="9">
        <f>HRG21*HRF21</f>
        <v>3437.85</v>
      </c>
      <c r="HRI21" s="9">
        <f>HRH21+HRE21</f>
        <v>6938.17</v>
      </c>
      <c r="HRJ21" s="4"/>
      <c r="HRK21" s="9">
        <f>HRI21+HRJ21</f>
        <v>6938.17</v>
      </c>
      <c r="HRM21" s="93">
        <v>10</v>
      </c>
      <c r="HRN21" s="94" t="s">
        <v>635</v>
      </c>
      <c r="HRO21" s="93">
        <v>372</v>
      </c>
      <c r="HRP21" s="93" t="s">
        <v>625</v>
      </c>
      <c r="HRQ21" s="95" t="s">
        <v>626</v>
      </c>
      <c r="HRR21" s="93" t="s">
        <v>630</v>
      </c>
      <c r="HRS21" s="7">
        <v>167</v>
      </c>
      <c r="HRT21" s="8">
        <v>20.96</v>
      </c>
      <c r="HRU21" s="9">
        <f>HRT21*HRS21</f>
        <v>3500.32</v>
      </c>
      <c r="HRV21" s="4">
        <f>HRO21-HRS21</f>
        <v>205</v>
      </c>
      <c r="HRW21" s="8">
        <v>16.77</v>
      </c>
      <c r="HRX21" s="9">
        <f>HRW21*HRV21</f>
        <v>3437.85</v>
      </c>
      <c r="HRY21" s="9">
        <f>HRX21+HRU21</f>
        <v>6938.17</v>
      </c>
      <c r="HRZ21" s="4"/>
      <c r="HSA21" s="9">
        <f>HRY21+HRZ21</f>
        <v>6938.17</v>
      </c>
      <c r="HSC21" s="93">
        <v>10</v>
      </c>
      <c r="HSD21" s="94" t="s">
        <v>635</v>
      </c>
      <c r="HSE21" s="93">
        <v>372</v>
      </c>
      <c r="HSF21" s="93" t="s">
        <v>625</v>
      </c>
      <c r="HSG21" s="95" t="s">
        <v>626</v>
      </c>
      <c r="HSH21" s="93" t="s">
        <v>630</v>
      </c>
      <c r="HSI21" s="7">
        <v>167</v>
      </c>
      <c r="HSJ21" s="8">
        <v>20.96</v>
      </c>
      <c r="HSK21" s="9">
        <f>HSJ21*HSI21</f>
        <v>3500.32</v>
      </c>
      <c r="HSL21" s="4">
        <f>HSE21-HSI21</f>
        <v>205</v>
      </c>
      <c r="HSM21" s="8">
        <v>16.77</v>
      </c>
      <c r="HSN21" s="9">
        <f>HSM21*HSL21</f>
        <v>3437.85</v>
      </c>
      <c r="HSO21" s="9">
        <f>HSN21+HSK21</f>
        <v>6938.17</v>
      </c>
      <c r="HSP21" s="4"/>
      <c r="HSQ21" s="9">
        <f>HSO21+HSP21</f>
        <v>6938.17</v>
      </c>
      <c r="HSS21" s="93">
        <v>10</v>
      </c>
      <c r="HST21" s="94" t="s">
        <v>635</v>
      </c>
      <c r="HSU21" s="93">
        <v>372</v>
      </c>
      <c r="HSV21" s="93" t="s">
        <v>625</v>
      </c>
      <c r="HSW21" s="95" t="s">
        <v>626</v>
      </c>
      <c r="HSX21" s="93" t="s">
        <v>630</v>
      </c>
      <c r="HSY21" s="7">
        <v>167</v>
      </c>
      <c r="HSZ21" s="8">
        <v>20.96</v>
      </c>
      <c r="HTA21" s="9">
        <f>HSZ21*HSY21</f>
        <v>3500.32</v>
      </c>
      <c r="HTB21" s="4">
        <f>HSU21-HSY21</f>
        <v>205</v>
      </c>
      <c r="HTC21" s="8">
        <v>16.77</v>
      </c>
      <c r="HTD21" s="9">
        <f>HTC21*HTB21</f>
        <v>3437.85</v>
      </c>
      <c r="HTE21" s="9">
        <f>HTD21+HTA21</f>
        <v>6938.17</v>
      </c>
      <c r="HTF21" s="4"/>
      <c r="HTG21" s="9">
        <f>HTE21+HTF21</f>
        <v>6938.17</v>
      </c>
      <c r="HTI21" s="93">
        <v>10</v>
      </c>
      <c r="HTJ21" s="94" t="s">
        <v>635</v>
      </c>
      <c r="HTK21" s="93">
        <v>372</v>
      </c>
      <c r="HTL21" s="93" t="s">
        <v>625</v>
      </c>
      <c r="HTM21" s="95" t="s">
        <v>626</v>
      </c>
      <c r="HTN21" s="93" t="s">
        <v>630</v>
      </c>
      <c r="HTO21" s="7">
        <v>167</v>
      </c>
      <c r="HTP21" s="8">
        <v>20.96</v>
      </c>
      <c r="HTQ21" s="9">
        <f>HTP21*HTO21</f>
        <v>3500.32</v>
      </c>
      <c r="HTR21" s="4">
        <f>HTK21-HTO21</f>
        <v>205</v>
      </c>
      <c r="HTS21" s="8">
        <v>16.77</v>
      </c>
      <c r="HTT21" s="9">
        <f>HTS21*HTR21</f>
        <v>3437.85</v>
      </c>
      <c r="HTU21" s="9">
        <f>HTT21+HTQ21</f>
        <v>6938.17</v>
      </c>
      <c r="HTV21" s="4"/>
      <c r="HTW21" s="9">
        <f>HTU21+HTV21</f>
        <v>6938.17</v>
      </c>
      <c r="HTY21" s="93">
        <v>10</v>
      </c>
      <c r="HTZ21" s="94" t="s">
        <v>635</v>
      </c>
      <c r="HUA21" s="93">
        <v>372</v>
      </c>
      <c r="HUB21" s="93" t="s">
        <v>625</v>
      </c>
      <c r="HUC21" s="95" t="s">
        <v>626</v>
      </c>
      <c r="HUD21" s="93" t="s">
        <v>630</v>
      </c>
      <c r="HUE21" s="7">
        <v>167</v>
      </c>
      <c r="HUF21" s="8">
        <v>20.96</v>
      </c>
      <c r="HUG21" s="9">
        <f>HUF21*HUE21</f>
        <v>3500.32</v>
      </c>
      <c r="HUH21" s="4">
        <f>HUA21-HUE21</f>
        <v>205</v>
      </c>
      <c r="HUI21" s="8">
        <v>16.77</v>
      </c>
      <c r="HUJ21" s="9">
        <f>HUI21*HUH21</f>
        <v>3437.85</v>
      </c>
      <c r="HUK21" s="9">
        <f>HUJ21+HUG21</f>
        <v>6938.17</v>
      </c>
      <c r="HUL21" s="4"/>
      <c r="HUM21" s="9">
        <f>HUK21+HUL21</f>
        <v>6938.17</v>
      </c>
      <c r="HUO21" s="93">
        <v>10</v>
      </c>
      <c r="HUP21" s="94" t="s">
        <v>635</v>
      </c>
      <c r="HUQ21" s="93">
        <v>372</v>
      </c>
      <c r="HUR21" s="93" t="s">
        <v>625</v>
      </c>
      <c r="HUS21" s="95" t="s">
        <v>626</v>
      </c>
      <c r="HUT21" s="93" t="s">
        <v>630</v>
      </c>
      <c r="HUU21" s="7">
        <v>167</v>
      </c>
      <c r="HUV21" s="8">
        <v>20.96</v>
      </c>
      <c r="HUW21" s="9">
        <f>HUV21*HUU21</f>
        <v>3500.32</v>
      </c>
      <c r="HUX21" s="4">
        <f>HUQ21-HUU21</f>
        <v>205</v>
      </c>
      <c r="HUY21" s="8">
        <v>16.77</v>
      </c>
      <c r="HUZ21" s="9">
        <f>HUY21*HUX21</f>
        <v>3437.85</v>
      </c>
      <c r="HVA21" s="9">
        <f>HUZ21+HUW21</f>
        <v>6938.17</v>
      </c>
      <c r="HVB21" s="4"/>
      <c r="HVC21" s="9">
        <f>HVA21+HVB21</f>
        <v>6938.17</v>
      </c>
      <c r="HVE21" s="93">
        <v>10</v>
      </c>
      <c r="HVF21" s="94" t="s">
        <v>635</v>
      </c>
      <c r="HVG21" s="93">
        <v>372</v>
      </c>
      <c r="HVH21" s="93" t="s">
        <v>625</v>
      </c>
      <c r="HVI21" s="95" t="s">
        <v>626</v>
      </c>
      <c r="HVJ21" s="93" t="s">
        <v>630</v>
      </c>
      <c r="HVK21" s="7">
        <v>167</v>
      </c>
      <c r="HVL21" s="8">
        <v>20.96</v>
      </c>
      <c r="HVM21" s="9">
        <f>HVL21*HVK21</f>
        <v>3500.32</v>
      </c>
      <c r="HVN21" s="4">
        <f>HVG21-HVK21</f>
        <v>205</v>
      </c>
      <c r="HVO21" s="8">
        <v>16.77</v>
      </c>
      <c r="HVP21" s="9">
        <f>HVO21*HVN21</f>
        <v>3437.85</v>
      </c>
      <c r="HVQ21" s="9">
        <f>HVP21+HVM21</f>
        <v>6938.17</v>
      </c>
      <c r="HVR21" s="4"/>
      <c r="HVS21" s="9">
        <f>HVQ21+HVR21</f>
        <v>6938.17</v>
      </c>
      <c r="HVU21" s="93">
        <v>10</v>
      </c>
      <c r="HVV21" s="94" t="s">
        <v>635</v>
      </c>
      <c r="HVW21" s="93">
        <v>372</v>
      </c>
      <c r="HVX21" s="93" t="s">
        <v>625</v>
      </c>
      <c r="HVY21" s="95" t="s">
        <v>626</v>
      </c>
      <c r="HVZ21" s="93" t="s">
        <v>630</v>
      </c>
      <c r="HWA21" s="7">
        <v>167</v>
      </c>
      <c r="HWB21" s="8">
        <v>20.96</v>
      </c>
      <c r="HWC21" s="9">
        <f>HWB21*HWA21</f>
        <v>3500.32</v>
      </c>
      <c r="HWD21" s="4">
        <f>HVW21-HWA21</f>
        <v>205</v>
      </c>
      <c r="HWE21" s="8">
        <v>16.77</v>
      </c>
      <c r="HWF21" s="9">
        <f>HWE21*HWD21</f>
        <v>3437.85</v>
      </c>
      <c r="HWG21" s="9">
        <f>HWF21+HWC21</f>
        <v>6938.17</v>
      </c>
      <c r="HWH21" s="4"/>
      <c r="HWI21" s="9">
        <f>HWG21+HWH21</f>
        <v>6938.17</v>
      </c>
      <c r="HWK21" s="93">
        <v>10</v>
      </c>
      <c r="HWL21" s="94" t="s">
        <v>635</v>
      </c>
      <c r="HWM21" s="93">
        <v>372</v>
      </c>
      <c r="HWN21" s="93" t="s">
        <v>625</v>
      </c>
      <c r="HWO21" s="95" t="s">
        <v>626</v>
      </c>
      <c r="HWP21" s="93" t="s">
        <v>630</v>
      </c>
      <c r="HWQ21" s="7">
        <v>167</v>
      </c>
      <c r="HWR21" s="8">
        <v>20.96</v>
      </c>
      <c r="HWS21" s="9">
        <f>HWR21*HWQ21</f>
        <v>3500.32</v>
      </c>
      <c r="HWT21" s="4">
        <f>HWM21-HWQ21</f>
        <v>205</v>
      </c>
      <c r="HWU21" s="8">
        <v>16.77</v>
      </c>
      <c r="HWV21" s="9">
        <f>HWU21*HWT21</f>
        <v>3437.85</v>
      </c>
      <c r="HWW21" s="9">
        <f>HWV21+HWS21</f>
        <v>6938.17</v>
      </c>
      <c r="HWX21" s="4"/>
      <c r="HWY21" s="9">
        <f>HWW21+HWX21</f>
        <v>6938.17</v>
      </c>
      <c r="HXA21" s="93">
        <v>10</v>
      </c>
      <c r="HXB21" s="94" t="s">
        <v>635</v>
      </c>
      <c r="HXC21" s="93">
        <v>372</v>
      </c>
      <c r="HXD21" s="93" t="s">
        <v>625</v>
      </c>
      <c r="HXE21" s="95" t="s">
        <v>626</v>
      </c>
      <c r="HXF21" s="93" t="s">
        <v>630</v>
      </c>
      <c r="HXG21" s="7">
        <v>167</v>
      </c>
      <c r="HXH21" s="8">
        <v>20.96</v>
      </c>
      <c r="HXI21" s="9">
        <f>HXH21*HXG21</f>
        <v>3500.32</v>
      </c>
      <c r="HXJ21" s="4">
        <f>HXC21-HXG21</f>
        <v>205</v>
      </c>
      <c r="HXK21" s="8">
        <v>16.77</v>
      </c>
      <c r="HXL21" s="9">
        <f>HXK21*HXJ21</f>
        <v>3437.85</v>
      </c>
      <c r="HXM21" s="9">
        <f>HXL21+HXI21</f>
        <v>6938.17</v>
      </c>
      <c r="HXN21" s="4"/>
      <c r="HXO21" s="9">
        <f>HXM21+HXN21</f>
        <v>6938.17</v>
      </c>
      <c r="HXQ21" s="93">
        <v>10</v>
      </c>
      <c r="HXR21" s="94" t="s">
        <v>635</v>
      </c>
      <c r="HXS21" s="93">
        <v>372</v>
      </c>
      <c r="HXT21" s="93" t="s">
        <v>625</v>
      </c>
      <c r="HXU21" s="95" t="s">
        <v>626</v>
      </c>
      <c r="HXV21" s="93" t="s">
        <v>630</v>
      </c>
      <c r="HXW21" s="7">
        <v>167</v>
      </c>
      <c r="HXX21" s="8">
        <v>20.96</v>
      </c>
      <c r="HXY21" s="9">
        <f>HXX21*HXW21</f>
        <v>3500.32</v>
      </c>
      <c r="HXZ21" s="4">
        <f>HXS21-HXW21</f>
        <v>205</v>
      </c>
      <c r="HYA21" s="8">
        <v>16.77</v>
      </c>
      <c r="HYB21" s="9">
        <f>HYA21*HXZ21</f>
        <v>3437.85</v>
      </c>
      <c r="HYC21" s="9">
        <f>HYB21+HXY21</f>
        <v>6938.17</v>
      </c>
      <c r="HYD21" s="4"/>
      <c r="HYE21" s="9">
        <f>HYC21+HYD21</f>
        <v>6938.17</v>
      </c>
      <c r="HYG21" s="93">
        <v>10</v>
      </c>
      <c r="HYH21" s="94" t="s">
        <v>635</v>
      </c>
      <c r="HYI21" s="93">
        <v>372</v>
      </c>
      <c r="HYJ21" s="93" t="s">
        <v>625</v>
      </c>
      <c r="HYK21" s="95" t="s">
        <v>626</v>
      </c>
      <c r="HYL21" s="93" t="s">
        <v>630</v>
      </c>
      <c r="HYM21" s="7">
        <v>167</v>
      </c>
      <c r="HYN21" s="8">
        <v>20.96</v>
      </c>
      <c r="HYO21" s="9">
        <f>HYN21*HYM21</f>
        <v>3500.32</v>
      </c>
      <c r="HYP21" s="4">
        <f>HYI21-HYM21</f>
        <v>205</v>
      </c>
      <c r="HYQ21" s="8">
        <v>16.77</v>
      </c>
      <c r="HYR21" s="9">
        <f>HYQ21*HYP21</f>
        <v>3437.85</v>
      </c>
      <c r="HYS21" s="9">
        <f>HYR21+HYO21</f>
        <v>6938.17</v>
      </c>
      <c r="HYT21" s="4"/>
      <c r="HYU21" s="9">
        <f>HYS21+HYT21</f>
        <v>6938.17</v>
      </c>
      <c r="HYW21" s="93">
        <v>10</v>
      </c>
      <c r="HYX21" s="94" t="s">
        <v>635</v>
      </c>
      <c r="HYY21" s="93">
        <v>372</v>
      </c>
      <c r="HYZ21" s="93" t="s">
        <v>625</v>
      </c>
      <c r="HZA21" s="95" t="s">
        <v>626</v>
      </c>
      <c r="HZB21" s="93" t="s">
        <v>630</v>
      </c>
      <c r="HZC21" s="7">
        <v>167</v>
      </c>
      <c r="HZD21" s="8">
        <v>20.96</v>
      </c>
      <c r="HZE21" s="9">
        <f>HZD21*HZC21</f>
        <v>3500.32</v>
      </c>
      <c r="HZF21" s="4">
        <f>HYY21-HZC21</f>
        <v>205</v>
      </c>
      <c r="HZG21" s="8">
        <v>16.77</v>
      </c>
      <c r="HZH21" s="9">
        <f>HZG21*HZF21</f>
        <v>3437.85</v>
      </c>
      <c r="HZI21" s="9">
        <f>HZH21+HZE21</f>
        <v>6938.17</v>
      </c>
      <c r="HZJ21" s="4"/>
      <c r="HZK21" s="9">
        <f>HZI21+HZJ21</f>
        <v>6938.17</v>
      </c>
      <c r="HZM21" s="93">
        <v>10</v>
      </c>
      <c r="HZN21" s="94" t="s">
        <v>635</v>
      </c>
      <c r="HZO21" s="93">
        <v>372</v>
      </c>
      <c r="HZP21" s="93" t="s">
        <v>625</v>
      </c>
      <c r="HZQ21" s="95" t="s">
        <v>626</v>
      </c>
      <c r="HZR21" s="93" t="s">
        <v>630</v>
      </c>
      <c r="HZS21" s="7">
        <v>167</v>
      </c>
      <c r="HZT21" s="8">
        <v>20.96</v>
      </c>
      <c r="HZU21" s="9">
        <f>HZT21*HZS21</f>
        <v>3500.32</v>
      </c>
      <c r="HZV21" s="4">
        <f>HZO21-HZS21</f>
        <v>205</v>
      </c>
      <c r="HZW21" s="8">
        <v>16.77</v>
      </c>
      <c r="HZX21" s="9">
        <f>HZW21*HZV21</f>
        <v>3437.85</v>
      </c>
      <c r="HZY21" s="9">
        <f>HZX21+HZU21</f>
        <v>6938.17</v>
      </c>
      <c r="HZZ21" s="4"/>
      <c r="IAA21" s="9">
        <f>HZY21+HZZ21</f>
        <v>6938.17</v>
      </c>
      <c r="IAC21" s="93">
        <v>10</v>
      </c>
      <c r="IAD21" s="94" t="s">
        <v>635</v>
      </c>
      <c r="IAE21" s="93">
        <v>372</v>
      </c>
      <c r="IAF21" s="93" t="s">
        <v>625</v>
      </c>
      <c r="IAG21" s="95" t="s">
        <v>626</v>
      </c>
      <c r="IAH21" s="93" t="s">
        <v>630</v>
      </c>
      <c r="IAI21" s="7">
        <v>167</v>
      </c>
      <c r="IAJ21" s="8">
        <v>20.96</v>
      </c>
      <c r="IAK21" s="9">
        <f>IAJ21*IAI21</f>
        <v>3500.32</v>
      </c>
      <c r="IAL21" s="4">
        <f>IAE21-IAI21</f>
        <v>205</v>
      </c>
      <c r="IAM21" s="8">
        <v>16.77</v>
      </c>
      <c r="IAN21" s="9">
        <f>IAM21*IAL21</f>
        <v>3437.85</v>
      </c>
      <c r="IAO21" s="9">
        <f>IAN21+IAK21</f>
        <v>6938.17</v>
      </c>
      <c r="IAP21" s="4"/>
      <c r="IAQ21" s="9">
        <f>IAO21+IAP21</f>
        <v>6938.17</v>
      </c>
      <c r="IAS21" s="93">
        <v>10</v>
      </c>
      <c r="IAT21" s="94" t="s">
        <v>635</v>
      </c>
      <c r="IAU21" s="93">
        <v>372</v>
      </c>
      <c r="IAV21" s="93" t="s">
        <v>625</v>
      </c>
      <c r="IAW21" s="95" t="s">
        <v>626</v>
      </c>
      <c r="IAX21" s="93" t="s">
        <v>630</v>
      </c>
      <c r="IAY21" s="7">
        <v>167</v>
      </c>
      <c r="IAZ21" s="8">
        <v>20.96</v>
      </c>
      <c r="IBA21" s="9">
        <f>IAZ21*IAY21</f>
        <v>3500.32</v>
      </c>
      <c r="IBB21" s="4">
        <f>IAU21-IAY21</f>
        <v>205</v>
      </c>
      <c r="IBC21" s="8">
        <v>16.77</v>
      </c>
      <c r="IBD21" s="9">
        <f>IBC21*IBB21</f>
        <v>3437.85</v>
      </c>
      <c r="IBE21" s="9">
        <f>IBD21+IBA21</f>
        <v>6938.17</v>
      </c>
      <c r="IBF21" s="4"/>
      <c r="IBG21" s="9">
        <f>IBE21+IBF21</f>
        <v>6938.17</v>
      </c>
      <c r="IBI21" s="93">
        <v>10</v>
      </c>
      <c r="IBJ21" s="94" t="s">
        <v>635</v>
      </c>
      <c r="IBK21" s="93">
        <v>372</v>
      </c>
      <c r="IBL21" s="93" t="s">
        <v>625</v>
      </c>
      <c r="IBM21" s="95" t="s">
        <v>626</v>
      </c>
      <c r="IBN21" s="93" t="s">
        <v>630</v>
      </c>
      <c r="IBO21" s="7">
        <v>167</v>
      </c>
      <c r="IBP21" s="8">
        <v>20.96</v>
      </c>
      <c r="IBQ21" s="9">
        <f>IBP21*IBO21</f>
        <v>3500.32</v>
      </c>
      <c r="IBR21" s="4">
        <f>IBK21-IBO21</f>
        <v>205</v>
      </c>
      <c r="IBS21" s="8">
        <v>16.77</v>
      </c>
      <c r="IBT21" s="9">
        <f>IBS21*IBR21</f>
        <v>3437.85</v>
      </c>
      <c r="IBU21" s="9">
        <f>IBT21+IBQ21</f>
        <v>6938.17</v>
      </c>
      <c r="IBV21" s="4"/>
      <c r="IBW21" s="9">
        <f>IBU21+IBV21</f>
        <v>6938.17</v>
      </c>
      <c r="IBY21" s="93">
        <v>10</v>
      </c>
      <c r="IBZ21" s="94" t="s">
        <v>635</v>
      </c>
      <c r="ICA21" s="93">
        <v>372</v>
      </c>
      <c r="ICB21" s="93" t="s">
        <v>625</v>
      </c>
      <c r="ICC21" s="95" t="s">
        <v>626</v>
      </c>
      <c r="ICD21" s="93" t="s">
        <v>630</v>
      </c>
      <c r="ICE21" s="7">
        <v>167</v>
      </c>
      <c r="ICF21" s="8">
        <v>20.96</v>
      </c>
      <c r="ICG21" s="9">
        <f>ICF21*ICE21</f>
        <v>3500.32</v>
      </c>
      <c r="ICH21" s="4">
        <f>ICA21-ICE21</f>
        <v>205</v>
      </c>
      <c r="ICI21" s="8">
        <v>16.77</v>
      </c>
      <c r="ICJ21" s="9">
        <f>ICI21*ICH21</f>
        <v>3437.85</v>
      </c>
      <c r="ICK21" s="9">
        <f>ICJ21+ICG21</f>
        <v>6938.17</v>
      </c>
      <c r="ICL21" s="4"/>
      <c r="ICM21" s="9">
        <f>ICK21+ICL21</f>
        <v>6938.17</v>
      </c>
      <c r="ICO21" s="93">
        <v>10</v>
      </c>
      <c r="ICP21" s="94" t="s">
        <v>635</v>
      </c>
      <c r="ICQ21" s="93">
        <v>372</v>
      </c>
      <c r="ICR21" s="93" t="s">
        <v>625</v>
      </c>
      <c r="ICS21" s="95" t="s">
        <v>626</v>
      </c>
      <c r="ICT21" s="93" t="s">
        <v>630</v>
      </c>
      <c r="ICU21" s="7">
        <v>167</v>
      </c>
      <c r="ICV21" s="8">
        <v>20.96</v>
      </c>
      <c r="ICW21" s="9">
        <f>ICV21*ICU21</f>
        <v>3500.32</v>
      </c>
      <c r="ICX21" s="4">
        <f>ICQ21-ICU21</f>
        <v>205</v>
      </c>
      <c r="ICY21" s="8">
        <v>16.77</v>
      </c>
      <c r="ICZ21" s="9">
        <f>ICY21*ICX21</f>
        <v>3437.85</v>
      </c>
      <c r="IDA21" s="9">
        <f>ICZ21+ICW21</f>
        <v>6938.17</v>
      </c>
      <c r="IDB21" s="4"/>
      <c r="IDC21" s="9">
        <f>IDA21+IDB21</f>
        <v>6938.17</v>
      </c>
      <c r="IDE21" s="93">
        <v>10</v>
      </c>
      <c r="IDF21" s="94" t="s">
        <v>635</v>
      </c>
      <c r="IDG21" s="93">
        <v>372</v>
      </c>
      <c r="IDH21" s="93" t="s">
        <v>625</v>
      </c>
      <c r="IDI21" s="95" t="s">
        <v>626</v>
      </c>
      <c r="IDJ21" s="93" t="s">
        <v>630</v>
      </c>
      <c r="IDK21" s="7">
        <v>167</v>
      </c>
      <c r="IDL21" s="8">
        <v>20.96</v>
      </c>
      <c r="IDM21" s="9">
        <f>IDL21*IDK21</f>
        <v>3500.32</v>
      </c>
      <c r="IDN21" s="4">
        <f>IDG21-IDK21</f>
        <v>205</v>
      </c>
      <c r="IDO21" s="8">
        <v>16.77</v>
      </c>
      <c r="IDP21" s="9">
        <f>IDO21*IDN21</f>
        <v>3437.85</v>
      </c>
      <c r="IDQ21" s="9">
        <f>IDP21+IDM21</f>
        <v>6938.17</v>
      </c>
      <c r="IDR21" s="4"/>
      <c r="IDS21" s="9">
        <f>IDQ21+IDR21</f>
        <v>6938.17</v>
      </c>
      <c r="IDU21" s="93">
        <v>10</v>
      </c>
      <c r="IDV21" s="94" t="s">
        <v>635</v>
      </c>
      <c r="IDW21" s="93">
        <v>372</v>
      </c>
      <c r="IDX21" s="93" t="s">
        <v>625</v>
      </c>
      <c r="IDY21" s="95" t="s">
        <v>626</v>
      </c>
      <c r="IDZ21" s="93" t="s">
        <v>630</v>
      </c>
      <c r="IEA21" s="7">
        <v>167</v>
      </c>
      <c r="IEB21" s="8">
        <v>20.96</v>
      </c>
      <c r="IEC21" s="9">
        <f>IEB21*IEA21</f>
        <v>3500.32</v>
      </c>
      <c r="IED21" s="4">
        <f>IDW21-IEA21</f>
        <v>205</v>
      </c>
      <c r="IEE21" s="8">
        <v>16.77</v>
      </c>
      <c r="IEF21" s="9">
        <f>IEE21*IED21</f>
        <v>3437.85</v>
      </c>
      <c r="IEG21" s="9">
        <f>IEF21+IEC21</f>
        <v>6938.17</v>
      </c>
      <c r="IEH21" s="4"/>
      <c r="IEI21" s="9">
        <f>IEG21+IEH21</f>
        <v>6938.17</v>
      </c>
      <c r="IEK21" s="93">
        <v>10</v>
      </c>
      <c r="IEL21" s="94" t="s">
        <v>635</v>
      </c>
      <c r="IEM21" s="93">
        <v>372</v>
      </c>
      <c r="IEN21" s="93" t="s">
        <v>625</v>
      </c>
      <c r="IEO21" s="95" t="s">
        <v>626</v>
      </c>
      <c r="IEP21" s="93" t="s">
        <v>630</v>
      </c>
      <c r="IEQ21" s="7">
        <v>167</v>
      </c>
      <c r="IER21" s="8">
        <v>20.96</v>
      </c>
      <c r="IES21" s="9">
        <f>IER21*IEQ21</f>
        <v>3500.32</v>
      </c>
      <c r="IET21" s="4">
        <f>IEM21-IEQ21</f>
        <v>205</v>
      </c>
      <c r="IEU21" s="8">
        <v>16.77</v>
      </c>
      <c r="IEV21" s="9">
        <f>IEU21*IET21</f>
        <v>3437.85</v>
      </c>
      <c r="IEW21" s="9">
        <f>IEV21+IES21</f>
        <v>6938.17</v>
      </c>
      <c r="IEX21" s="4"/>
      <c r="IEY21" s="9">
        <f>IEW21+IEX21</f>
        <v>6938.17</v>
      </c>
      <c r="IFA21" s="93">
        <v>10</v>
      </c>
      <c r="IFB21" s="94" t="s">
        <v>635</v>
      </c>
      <c r="IFC21" s="93">
        <v>372</v>
      </c>
      <c r="IFD21" s="93" t="s">
        <v>625</v>
      </c>
      <c r="IFE21" s="95" t="s">
        <v>626</v>
      </c>
      <c r="IFF21" s="93" t="s">
        <v>630</v>
      </c>
      <c r="IFG21" s="7">
        <v>167</v>
      </c>
      <c r="IFH21" s="8">
        <v>20.96</v>
      </c>
      <c r="IFI21" s="9">
        <f>IFH21*IFG21</f>
        <v>3500.32</v>
      </c>
      <c r="IFJ21" s="4">
        <f>IFC21-IFG21</f>
        <v>205</v>
      </c>
      <c r="IFK21" s="8">
        <v>16.77</v>
      </c>
      <c r="IFL21" s="9">
        <f>IFK21*IFJ21</f>
        <v>3437.85</v>
      </c>
      <c r="IFM21" s="9">
        <f>IFL21+IFI21</f>
        <v>6938.17</v>
      </c>
      <c r="IFN21" s="4"/>
      <c r="IFO21" s="9">
        <f>IFM21+IFN21</f>
        <v>6938.17</v>
      </c>
      <c r="IFQ21" s="93">
        <v>10</v>
      </c>
      <c r="IFR21" s="94" t="s">
        <v>635</v>
      </c>
      <c r="IFS21" s="93">
        <v>372</v>
      </c>
      <c r="IFT21" s="93" t="s">
        <v>625</v>
      </c>
      <c r="IFU21" s="95" t="s">
        <v>626</v>
      </c>
      <c r="IFV21" s="93" t="s">
        <v>630</v>
      </c>
      <c r="IFW21" s="7">
        <v>167</v>
      </c>
      <c r="IFX21" s="8">
        <v>20.96</v>
      </c>
      <c r="IFY21" s="9">
        <f>IFX21*IFW21</f>
        <v>3500.32</v>
      </c>
      <c r="IFZ21" s="4">
        <f>IFS21-IFW21</f>
        <v>205</v>
      </c>
      <c r="IGA21" s="8">
        <v>16.77</v>
      </c>
      <c r="IGB21" s="9">
        <f>IGA21*IFZ21</f>
        <v>3437.85</v>
      </c>
      <c r="IGC21" s="9">
        <f>IGB21+IFY21</f>
        <v>6938.17</v>
      </c>
      <c r="IGD21" s="4"/>
      <c r="IGE21" s="9">
        <f>IGC21+IGD21</f>
        <v>6938.17</v>
      </c>
      <c r="IGG21" s="93">
        <v>10</v>
      </c>
      <c r="IGH21" s="94" t="s">
        <v>635</v>
      </c>
      <c r="IGI21" s="93">
        <v>372</v>
      </c>
      <c r="IGJ21" s="93" t="s">
        <v>625</v>
      </c>
      <c r="IGK21" s="95" t="s">
        <v>626</v>
      </c>
      <c r="IGL21" s="93" t="s">
        <v>630</v>
      </c>
      <c r="IGM21" s="7">
        <v>167</v>
      </c>
      <c r="IGN21" s="8">
        <v>20.96</v>
      </c>
      <c r="IGO21" s="9">
        <f>IGN21*IGM21</f>
        <v>3500.32</v>
      </c>
      <c r="IGP21" s="4">
        <f>IGI21-IGM21</f>
        <v>205</v>
      </c>
      <c r="IGQ21" s="8">
        <v>16.77</v>
      </c>
      <c r="IGR21" s="9">
        <f>IGQ21*IGP21</f>
        <v>3437.85</v>
      </c>
      <c r="IGS21" s="9">
        <f>IGR21+IGO21</f>
        <v>6938.17</v>
      </c>
      <c r="IGT21" s="4"/>
      <c r="IGU21" s="9">
        <f>IGS21+IGT21</f>
        <v>6938.17</v>
      </c>
      <c r="IGW21" s="93">
        <v>10</v>
      </c>
      <c r="IGX21" s="94" t="s">
        <v>635</v>
      </c>
      <c r="IGY21" s="93">
        <v>372</v>
      </c>
      <c r="IGZ21" s="93" t="s">
        <v>625</v>
      </c>
      <c r="IHA21" s="95" t="s">
        <v>626</v>
      </c>
      <c r="IHB21" s="93" t="s">
        <v>630</v>
      </c>
      <c r="IHC21" s="7">
        <v>167</v>
      </c>
      <c r="IHD21" s="8">
        <v>20.96</v>
      </c>
      <c r="IHE21" s="9">
        <f>IHD21*IHC21</f>
        <v>3500.32</v>
      </c>
      <c r="IHF21" s="4">
        <f>IGY21-IHC21</f>
        <v>205</v>
      </c>
      <c r="IHG21" s="8">
        <v>16.77</v>
      </c>
      <c r="IHH21" s="9">
        <f>IHG21*IHF21</f>
        <v>3437.85</v>
      </c>
      <c r="IHI21" s="9">
        <f>IHH21+IHE21</f>
        <v>6938.17</v>
      </c>
      <c r="IHJ21" s="4"/>
      <c r="IHK21" s="9">
        <f>IHI21+IHJ21</f>
        <v>6938.17</v>
      </c>
      <c r="IHM21" s="93">
        <v>10</v>
      </c>
      <c r="IHN21" s="94" t="s">
        <v>635</v>
      </c>
      <c r="IHO21" s="93">
        <v>372</v>
      </c>
      <c r="IHP21" s="93" t="s">
        <v>625</v>
      </c>
      <c r="IHQ21" s="95" t="s">
        <v>626</v>
      </c>
      <c r="IHR21" s="93" t="s">
        <v>630</v>
      </c>
      <c r="IHS21" s="7">
        <v>167</v>
      </c>
      <c r="IHT21" s="8">
        <v>20.96</v>
      </c>
      <c r="IHU21" s="9">
        <f>IHT21*IHS21</f>
        <v>3500.32</v>
      </c>
      <c r="IHV21" s="4">
        <f>IHO21-IHS21</f>
        <v>205</v>
      </c>
      <c r="IHW21" s="8">
        <v>16.77</v>
      </c>
      <c r="IHX21" s="9">
        <f>IHW21*IHV21</f>
        <v>3437.85</v>
      </c>
      <c r="IHY21" s="9">
        <f>IHX21+IHU21</f>
        <v>6938.17</v>
      </c>
      <c r="IHZ21" s="4"/>
      <c r="IIA21" s="9">
        <f>IHY21+IHZ21</f>
        <v>6938.17</v>
      </c>
      <c r="IIC21" s="93">
        <v>10</v>
      </c>
      <c r="IID21" s="94" t="s">
        <v>635</v>
      </c>
      <c r="IIE21" s="93">
        <v>372</v>
      </c>
      <c r="IIF21" s="93" t="s">
        <v>625</v>
      </c>
      <c r="IIG21" s="95" t="s">
        <v>626</v>
      </c>
      <c r="IIH21" s="93" t="s">
        <v>630</v>
      </c>
      <c r="III21" s="7">
        <v>167</v>
      </c>
      <c r="IIJ21" s="8">
        <v>20.96</v>
      </c>
      <c r="IIK21" s="9">
        <f>IIJ21*III21</f>
        <v>3500.32</v>
      </c>
      <c r="IIL21" s="4">
        <f>IIE21-III21</f>
        <v>205</v>
      </c>
      <c r="IIM21" s="8">
        <v>16.77</v>
      </c>
      <c r="IIN21" s="9">
        <f>IIM21*IIL21</f>
        <v>3437.85</v>
      </c>
      <c r="IIO21" s="9">
        <f>IIN21+IIK21</f>
        <v>6938.17</v>
      </c>
      <c r="IIP21" s="4"/>
      <c r="IIQ21" s="9">
        <f>IIO21+IIP21</f>
        <v>6938.17</v>
      </c>
      <c r="IIS21" s="93">
        <v>10</v>
      </c>
      <c r="IIT21" s="94" t="s">
        <v>635</v>
      </c>
      <c r="IIU21" s="93">
        <v>372</v>
      </c>
      <c r="IIV21" s="93" t="s">
        <v>625</v>
      </c>
      <c r="IIW21" s="95" t="s">
        <v>626</v>
      </c>
      <c r="IIX21" s="93" t="s">
        <v>630</v>
      </c>
      <c r="IIY21" s="7">
        <v>167</v>
      </c>
      <c r="IIZ21" s="8">
        <v>20.96</v>
      </c>
      <c r="IJA21" s="9">
        <f>IIZ21*IIY21</f>
        <v>3500.32</v>
      </c>
      <c r="IJB21" s="4">
        <f>IIU21-IIY21</f>
        <v>205</v>
      </c>
      <c r="IJC21" s="8">
        <v>16.77</v>
      </c>
      <c r="IJD21" s="9">
        <f>IJC21*IJB21</f>
        <v>3437.85</v>
      </c>
      <c r="IJE21" s="9">
        <f>IJD21+IJA21</f>
        <v>6938.17</v>
      </c>
      <c r="IJF21" s="4"/>
      <c r="IJG21" s="9">
        <f>IJE21+IJF21</f>
        <v>6938.17</v>
      </c>
      <c r="IJI21" s="93">
        <v>10</v>
      </c>
      <c r="IJJ21" s="94" t="s">
        <v>635</v>
      </c>
      <c r="IJK21" s="93">
        <v>372</v>
      </c>
      <c r="IJL21" s="93" t="s">
        <v>625</v>
      </c>
      <c r="IJM21" s="95" t="s">
        <v>626</v>
      </c>
      <c r="IJN21" s="93" t="s">
        <v>630</v>
      </c>
      <c r="IJO21" s="7">
        <v>167</v>
      </c>
      <c r="IJP21" s="8">
        <v>20.96</v>
      </c>
      <c r="IJQ21" s="9">
        <f>IJP21*IJO21</f>
        <v>3500.32</v>
      </c>
      <c r="IJR21" s="4">
        <f>IJK21-IJO21</f>
        <v>205</v>
      </c>
      <c r="IJS21" s="8">
        <v>16.77</v>
      </c>
      <c r="IJT21" s="9">
        <f>IJS21*IJR21</f>
        <v>3437.85</v>
      </c>
      <c r="IJU21" s="9">
        <f>IJT21+IJQ21</f>
        <v>6938.17</v>
      </c>
      <c r="IJV21" s="4"/>
      <c r="IJW21" s="9">
        <f>IJU21+IJV21</f>
        <v>6938.17</v>
      </c>
      <c r="IJY21" s="93">
        <v>10</v>
      </c>
      <c r="IJZ21" s="94" t="s">
        <v>635</v>
      </c>
      <c r="IKA21" s="93">
        <v>372</v>
      </c>
      <c r="IKB21" s="93" t="s">
        <v>625</v>
      </c>
      <c r="IKC21" s="95" t="s">
        <v>626</v>
      </c>
      <c r="IKD21" s="93" t="s">
        <v>630</v>
      </c>
      <c r="IKE21" s="7">
        <v>167</v>
      </c>
      <c r="IKF21" s="8">
        <v>20.96</v>
      </c>
      <c r="IKG21" s="9">
        <f>IKF21*IKE21</f>
        <v>3500.32</v>
      </c>
      <c r="IKH21" s="4">
        <f>IKA21-IKE21</f>
        <v>205</v>
      </c>
      <c r="IKI21" s="8">
        <v>16.77</v>
      </c>
      <c r="IKJ21" s="9">
        <f>IKI21*IKH21</f>
        <v>3437.85</v>
      </c>
      <c r="IKK21" s="9">
        <f>IKJ21+IKG21</f>
        <v>6938.17</v>
      </c>
      <c r="IKL21" s="4"/>
      <c r="IKM21" s="9">
        <f>IKK21+IKL21</f>
        <v>6938.17</v>
      </c>
      <c r="IKO21" s="93">
        <v>10</v>
      </c>
      <c r="IKP21" s="94" t="s">
        <v>635</v>
      </c>
      <c r="IKQ21" s="93">
        <v>372</v>
      </c>
      <c r="IKR21" s="93" t="s">
        <v>625</v>
      </c>
      <c r="IKS21" s="95" t="s">
        <v>626</v>
      </c>
      <c r="IKT21" s="93" t="s">
        <v>630</v>
      </c>
      <c r="IKU21" s="7">
        <v>167</v>
      </c>
      <c r="IKV21" s="8">
        <v>20.96</v>
      </c>
      <c r="IKW21" s="9">
        <f>IKV21*IKU21</f>
        <v>3500.32</v>
      </c>
      <c r="IKX21" s="4">
        <f>IKQ21-IKU21</f>
        <v>205</v>
      </c>
      <c r="IKY21" s="8">
        <v>16.77</v>
      </c>
      <c r="IKZ21" s="9">
        <f>IKY21*IKX21</f>
        <v>3437.85</v>
      </c>
      <c r="ILA21" s="9">
        <f>IKZ21+IKW21</f>
        <v>6938.17</v>
      </c>
      <c r="ILB21" s="4"/>
      <c r="ILC21" s="9">
        <f>ILA21+ILB21</f>
        <v>6938.17</v>
      </c>
      <c r="ILE21" s="93">
        <v>10</v>
      </c>
      <c r="ILF21" s="94" t="s">
        <v>635</v>
      </c>
      <c r="ILG21" s="93">
        <v>372</v>
      </c>
      <c r="ILH21" s="93" t="s">
        <v>625</v>
      </c>
      <c r="ILI21" s="95" t="s">
        <v>626</v>
      </c>
      <c r="ILJ21" s="93" t="s">
        <v>630</v>
      </c>
      <c r="ILK21" s="7">
        <v>167</v>
      </c>
      <c r="ILL21" s="8">
        <v>20.96</v>
      </c>
      <c r="ILM21" s="9">
        <f>ILL21*ILK21</f>
        <v>3500.32</v>
      </c>
      <c r="ILN21" s="4">
        <f>ILG21-ILK21</f>
        <v>205</v>
      </c>
      <c r="ILO21" s="8">
        <v>16.77</v>
      </c>
      <c r="ILP21" s="9">
        <f>ILO21*ILN21</f>
        <v>3437.85</v>
      </c>
      <c r="ILQ21" s="9">
        <f>ILP21+ILM21</f>
        <v>6938.17</v>
      </c>
      <c r="ILR21" s="4"/>
      <c r="ILS21" s="9">
        <f>ILQ21+ILR21</f>
        <v>6938.17</v>
      </c>
      <c r="ILU21" s="93">
        <v>10</v>
      </c>
      <c r="ILV21" s="94" t="s">
        <v>635</v>
      </c>
      <c r="ILW21" s="93">
        <v>372</v>
      </c>
      <c r="ILX21" s="93" t="s">
        <v>625</v>
      </c>
      <c r="ILY21" s="95" t="s">
        <v>626</v>
      </c>
      <c r="ILZ21" s="93" t="s">
        <v>630</v>
      </c>
      <c r="IMA21" s="7">
        <v>167</v>
      </c>
      <c r="IMB21" s="8">
        <v>20.96</v>
      </c>
      <c r="IMC21" s="9">
        <f>IMB21*IMA21</f>
        <v>3500.32</v>
      </c>
      <c r="IMD21" s="4">
        <f>ILW21-IMA21</f>
        <v>205</v>
      </c>
      <c r="IME21" s="8">
        <v>16.77</v>
      </c>
      <c r="IMF21" s="9">
        <f>IME21*IMD21</f>
        <v>3437.85</v>
      </c>
      <c r="IMG21" s="9">
        <f>IMF21+IMC21</f>
        <v>6938.17</v>
      </c>
      <c r="IMH21" s="4"/>
      <c r="IMI21" s="9">
        <f>IMG21+IMH21</f>
        <v>6938.17</v>
      </c>
      <c r="IMK21" s="93">
        <v>10</v>
      </c>
      <c r="IML21" s="94" t="s">
        <v>635</v>
      </c>
      <c r="IMM21" s="93">
        <v>372</v>
      </c>
      <c r="IMN21" s="93" t="s">
        <v>625</v>
      </c>
      <c r="IMO21" s="95" t="s">
        <v>626</v>
      </c>
      <c r="IMP21" s="93" t="s">
        <v>630</v>
      </c>
      <c r="IMQ21" s="7">
        <v>167</v>
      </c>
      <c r="IMR21" s="8">
        <v>20.96</v>
      </c>
      <c r="IMS21" s="9">
        <f>IMR21*IMQ21</f>
        <v>3500.32</v>
      </c>
      <c r="IMT21" s="4">
        <f>IMM21-IMQ21</f>
        <v>205</v>
      </c>
      <c r="IMU21" s="8">
        <v>16.77</v>
      </c>
      <c r="IMV21" s="9">
        <f>IMU21*IMT21</f>
        <v>3437.85</v>
      </c>
      <c r="IMW21" s="9">
        <f>IMV21+IMS21</f>
        <v>6938.17</v>
      </c>
      <c r="IMX21" s="4"/>
      <c r="IMY21" s="9">
        <f>IMW21+IMX21</f>
        <v>6938.17</v>
      </c>
      <c r="INA21" s="93">
        <v>10</v>
      </c>
      <c r="INB21" s="94" t="s">
        <v>635</v>
      </c>
      <c r="INC21" s="93">
        <v>372</v>
      </c>
      <c r="IND21" s="93" t="s">
        <v>625</v>
      </c>
      <c r="INE21" s="95" t="s">
        <v>626</v>
      </c>
      <c r="INF21" s="93" t="s">
        <v>630</v>
      </c>
      <c r="ING21" s="7">
        <v>167</v>
      </c>
      <c r="INH21" s="8">
        <v>20.96</v>
      </c>
      <c r="INI21" s="9">
        <f>INH21*ING21</f>
        <v>3500.32</v>
      </c>
      <c r="INJ21" s="4">
        <f>INC21-ING21</f>
        <v>205</v>
      </c>
      <c r="INK21" s="8">
        <v>16.77</v>
      </c>
      <c r="INL21" s="9">
        <f>INK21*INJ21</f>
        <v>3437.85</v>
      </c>
      <c r="INM21" s="9">
        <f>INL21+INI21</f>
        <v>6938.17</v>
      </c>
      <c r="INN21" s="4"/>
      <c r="INO21" s="9">
        <f>INM21+INN21</f>
        <v>6938.17</v>
      </c>
      <c r="INQ21" s="93">
        <v>10</v>
      </c>
      <c r="INR21" s="94" t="s">
        <v>635</v>
      </c>
      <c r="INS21" s="93">
        <v>372</v>
      </c>
      <c r="INT21" s="93" t="s">
        <v>625</v>
      </c>
      <c r="INU21" s="95" t="s">
        <v>626</v>
      </c>
      <c r="INV21" s="93" t="s">
        <v>630</v>
      </c>
      <c r="INW21" s="7">
        <v>167</v>
      </c>
      <c r="INX21" s="8">
        <v>20.96</v>
      </c>
      <c r="INY21" s="9">
        <f>INX21*INW21</f>
        <v>3500.32</v>
      </c>
      <c r="INZ21" s="4">
        <f>INS21-INW21</f>
        <v>205</v>
      </c>
      <c r="IOA21" s="8">
        <v>16.77</v>
      </c>
      <c r="IOB21" s="9">
        <f>IOA21*INZ21</f>
        <v>3437.85</v>
      </c>
      <c r="IOC21" s="9">
        <f>IOB21+INY21</f>
        <v>6938.17</v>
      </c>
      <c r="IOD21" s="4"/>
      <c r="IOE21" s="9">
        <f>IOC21+IOD21</f>
        <v>6938.17</v>
      </c>
      <c r="IOG21" s="93">
        <v>10</v>
      </c>
      <c r="IOH21" s="94" t="s">
        <v>635</v>
      </c>
      <c r="IOI21" s="93">
        <v>372</v>
      </c>
      <c r="IOJ21" s="93" t="s">
        <v>625</v>
      </c>
      <c r="IOK21" s="95" t="s">
        <v>626</v>
      </c>
      <c r="IOL21" s="93" t="s">
        <v>630</v>
      </c>
      <c r="IOM21" s="7">
        <v>167</v>
      </c>
      <c r="ION21" s="8">
        <v>20.96</v>
      </c>
      <c r="IOO21" s="9">
        <f>ION21*IOM21</f>
        <v>3500.32</v>
      </c>
      <c r="IOP21" s="4">
        <f>IOI21-IOM21</f>
        <v>205</v>
      </c>
      <c r="IOQ21" s="8">
        <v>16.77</v>
      </c>
      <c r="IOR21" s="9">
        <f>IOQ21*IOP21</f>
        <v>3437.85</v>
      </c>
      <c r="IOS21" s="9">
        <f>IOR21+IOO21</f>
        <v>6938.17</v>
      </c>
      <c r="IOT21" s="4"/>
      <c r="IOU21" s="9">
        <f>IOS21+IOT21</f>
        <v>6938.17</v>
      </c>
      <c r="IOW21" s="93">
        <v>10</v>
      </c>
      <c r="IOX21" s="94" t="s">
        <v>635</v>
      </c>
      <c r="IOY21" s="93">
        <v>372</v>
      </c>
      <c r="IOZ21" s="93" t="s">
        <v>625</v>
      </c>
      <c r="IPA21" s="95" t="s">
        <v>626</v>
      </c>
      <c r="IPB21" s="93" t="s">
        <v>630</v>
      </c>
      <c r="IPC21" s="7">
        <v>167</v>
      </c>
      <c r="IPD21" s="8">
        <v>20.96</v>
      </c>
      <c r="IPE21" s="9">
        <f>IPD21*IPC21</f>
        <v>3500.32</v>
      </c>
      <c r="IPF21" s="4">
        <f>IOY21-IPC21</f>
        <v>205</v>
      </c>
      <c r="IPG21" s="8">
        <v>16.77</v>
      </c>
      <c r="IPH21" s="9">
        <f>IPG21*IPF21</f>
        <v>3437.85</v>
      </c>
      <c r="IPI21" s="9">
        <f>IPH21+IPE21</f>
        <v>6938.17</v>
      </c>
      <c r="IPJ21" s="4"/>
      <c r="IPK21" s="9">
        <f>IPI21+IPJ21</f>
        <v>6938.17</v>
      </c>
      <c r="IPM21" s="93">
        <v>10</v>
      </c>
      <c r="IPN21" s="94" t="s">
        <v>635</v>
      </c>
      <c r="IPO21" s="93">
        <v>372</v>
      </c>
      <c r="IPP21" s="93" t="s">
        <v>625</v>
      </c>
      <c r="IPQ21" s="95" t="s">
        <v>626</v>
      </c>
      <c r="IPR21" s="93" t="s">
        <v>630</v>
      </c>
      <c r="IPS21" s="7">
        <v>167</v>
      </c>
      <c r="IPT21" s="8">
        <v>20.96</v>
      </c>
      <c r="IPU21" s="9">
        <f>IPT21*IPS21</f>
        <v>3500.32</v>
      </c>
      <c r="IPV21" s="4">
        <f>IPO21-IPS21</f>
        <v>205</v>
      </c>
      <c r="IPW21" s="8">
        <v>16.77</v>
      </c>
      <c r="IPX21" s="9">
        <f>IPW21*IPV21</f>
        <v>3437.85</v>
      </c>
      <c r="IPY21" s="9">
        <f>IPX21+IPU21</f>
        <v>6938.17</v>
      </c>
      <c r="IPZ21" s="4"/>
      <c r="IQA21" s="9">
        <f>IPY21+IPZ21</f>
        <v>6938.17</v>
      </c>
      <c r="IQC21" s="93">
        <v>10</v>
      </c>
      <c r="IQD21" s="94" t="s">
        <v>635</v>
      </c>
      <c r="IQE21" s="93">
        <v>372</v>
      </c>
      <c r="IQF21" s="93" t="s">
        <v>625</v>
      </c>
      <c r="IQG21" s="95" t="s">
        <v>626</v>
      </c>
      <c r="IQH21" s="93" t="s">
        <v>630</v>
      </c>
      <c r="IQI21" s="7">
        <v>167</v>
      </c>
      <c r="IQJ21" s="8">
        <v>20.96</v>
      </c>
      <c r="IQK21" s="9">
        <f>IQJ21*IQI21</f>
        <v>3500.32</v>
      </c>
      <c r="IQL21" s="4">
        <f>IQE21-IQI21</f>
        <v>205</v>
      </c>
      <c r="IQM21" s="8">
        <v>16.77</v>
      </c>
      <c r="IQN21" s="9">
        <f>IQM21*IQL21</f>
        <v>3437.85</v>
      </c>
      <c r="IQO21" s="9">
        <f>IQN21+IQK21</f>
        <v>6938.17</v>
      </c>
      <c r="IQP21" s="4"/>
      <c r="IQQ21" s="9">
        <f>IQO21+IQP21</f>
        <v>6938.17</v>
      </c>
      <c r="IQS21" s="93">
        <v>10</v>
      </c>
      <c r="IQT21" s="94" t="s">
        <v>635</v>
      </c>
      <c r="IQU21" s="93">
        <v>372</v>
      </c>
      <c r="IQV21" s="93" t="s">
        <v>625</v>
      </c>
      <c r="IQW21" s="95" t="s">
        <v>626</v>
      </c>
      <c r="IQX21" s="93" t="s">
        <v>630</v>
      </c>
      <c r="IQY21" s="7">
        <v>167</v>
      </c>
      <c r="IQZ21" s="8">
        <v>20.96</v>
      </c>
      <c r="IRA21" s="9">
        <f>IQZ21*IQY21</f>
        <v>3500.32</v>
      </c>
      <c r="IRB21" s="4">
        <f>IQU21-IQY21</f>
        <v>205</v>
      </c>
      <c r="IRC21" s="8">
        <v>16.77</v>
      </c>
      <c r="IRD21" s="9">
        <f>IRC21*IRB21</f>
        <v>3437.85</v>
      </c>
      <c r="IRE21" s="9">
        <f>IRD21+IRA21</f>
        <v>6938.17</v>
      </c>
      <c r="IRF21" s="4"/>
      <c r="IRG21" s="9">
        <f>IRE21+IRF21</f>
        <v>6938.17</v>
      </c>
      <c r="IRI21" s="93">
        <v>10</v>
      </c>
      <c r="IRJ21" s="94" t="s">
        <v>635</v>
      </c>
      <c r="IRK21" s="93">
        <v>372</v>
      </c>
      <c r="IRL21" s="93" t="s">
        <v>625</v>
      </c>
      <c r="IRM21" s="95" t="s">
        <v>626</v>
      </c>
      <c r="IRN21" s="93" t="s">
        <v>630</v>
      </c>
      <c r="IRO21" s="7">
        <v>167</v>
      </c>
      <c r="IRP21" s="8">
        <v>20.96</v>
      </c>
      <c r="IRQ21" s="9">
        <f>IRP21*IRO21</f>
        <v>3500.32</v>
      </c>
      <c r="IRR21" s="4">
        <f>IRK21-IRO21</f>
        <v>205</v>
      </c>
      <c r="IRS21" s="8">
        <v>16.77</v>
      </c>
      <c r="IRT21" s="9">
        <f>IRS21*IRR21</f>
        <v>3437.85</v>
      </c>
      <c r="IRU21" s="9">
        <f>IRT21+IRQ21</f>
        <v>6938.17</v>
      </c>
      <c r="IRV21" s="4"/>
      <c r="IRW21" s="9">
        <f>IRU21+IRV21</f>
        <v>6938.17</v>
      </c>
      <c r="IRY21" s="93">
        <v>10</v>
      </c>
      <c r="IRZ21" s="94" t="s">
        <v>635</v>
      </c>
      <c r="ISA21" s="93">
        <v>372</v>
      </c>
      <c r="ISB21" s="93" t="s">
        <v>625</v>
      </c>
      <c r="ISC21" s="95" t="s">
        <v>626</v>
      </c>
      <c r="ISD21" s="93" t="s">
        <v>630</v>
      </c>
      <c r="ISE21" s="7">
        <v>167</v>
      </c>
      <c r="ISF21" s="8">
        <v>20.96</v>
      </c>
      <c r="ISG21" s="9">
        <f>ISF21*ISE21</f>
        <v>3500.32</v>
      </c>
      <c r="ISH21" s="4">
        <f>ISA21-ISE21</f>
        <v>205</v>
      </c>
      <c r="ISI21" s="8">
        <v>16.77</v>
      </c>
      <c r="ISJ21" s="9">
        <f>ISI21*ISH21</f>
        <v>3437.85</v>
      </c>
      <c r="ISK21" s="9">
        <f>ISJ21+ISG21</f>
        <v>6938.17</v>
      </c>
      <c r="ISL21" s="4"/>
      <c r="ISM21" s="9">
        <f>ISK21+ISL21</f>
        <v>6938.17</v>
      </c>
      <c r="ISO21" s="93">
        <v>10</v>
      </c>
      <c r="ISP21" s="94" t="s">
        <v>635</v>
      </c>
      <c r="ISQ21" s="93">
        <v>372</v>
      </c>
      <c r="ISR21" s="93" t="s">
        <v>625</v>
      </c>
      <c r="ISS21" s="95" t="s">
        <v>626</v>
      </c>
      <c r="IST21" s="93" t="s">
        <v>630</v>
      </c>
      <c r="ISU21" s="7">
        <v>167</v>
      </c>
      <c r="ISV21" s="8">
        <v>20.96</v>
      </c>
      <c r="ISW21" s="9">
        <f>ISV21*ISU21</f>
        <v>3500.32</v>
      </c>
      <c r="ISX21" s="4">
        <f>ISQ21-ISU21</f>
        <v>205</v>
      </c>
      <c r="ISY21" s="8">
        <v>16.77</v>
      </c>
      <c r="ISZ21" s="9">
        <f>ISY21*ISX21</f>
        <v>3437.85</v>
      </c>
      <c r="ITA21" s="9">
        <f>ISZ21+ISW21</f>
        <v>6938.17</v>
      </c>
      <c r="ITB21" s="4"/>
      <c r="ITC21" s="9">
        <f>ITA21+ITB21</f>
        <v>6938.17</v>
      </c>
      <c r="ITE21" s="93">
        <v>10</v>
      </c>
      <c r="ITF21" s="94" t="s">
        <v>635</v>
      </c>
      <c r="ITG21" s="93">
        <v>372</v>
      </c>
      <c r="ITH21" s="93" t="s">
        <v>625</v>
      </c>
      <c r="ITI21" s="95" t="s">
        <v>626</v>
      </c>
      <c r="ITJ21" s="93" t="s">
        <v>630</v>
      </c>
      <c r="ITK21" s="7">
        <v>167</v>
      </c>
      <c r="ITL21" s="8">
        <v>20.96</v>
      </c>
      <c r="ITM21" s="9">
        <f>ITL21*ITK21</f>
        <v>3500.32</v>
      </c>
      <c r="ITN21" s="4">
        <f>ITG21-ITK21</f>
        <v>205</v>
      </c>
      <c r="ITO21" s="8">
        <v>16.77</v>
      </c>
      <c r="ITP21" s="9">
        <f>ITO21*ITN21</f>
        <v>3437.85</v>
      </c>
      <c r="ITQ21" s="9">
        <f>ITP21+ITM21</f>
        <v>6938.17</v>
      </c>
      <c r="ITR21" s="4"/>
      <c r="ITS21" s="9">
        <f>ITQ21+ITR21</f>
        <v>6938.17</v>
      </c>
      <c r="ITU21" s="93">
        <v>10</v>
      </c>
      <c r="ITV21" s="94" t="s">
        <v>635</v>
      </c>
      <c r="ITW21" s="93">
        <v>372</v>
      </c>
      <c r="ITX21" s="93" t="s">
        <v>625</v>
      </c>
      <c r="ITY21" s="95" t="s">
        <v>626</v>
      </c>
      <c r="ITZ21" s="93" t="s">
        <v>630</v>
      </c>
      <c r="IUA21" s="7">
        <v>167</v>
      </c>
      <c r="IUB21" s="8">
        <v>20.96</v>
      </c>
      <c r="IUC21" s="9">
        <f>IUB21*IUA21</f>
        <v>3500.32</v>
      </c>
      <c r="IUD21" s="4">
        <f>ITW21-IUA21</f>
        <v>205</v>
      </c>
      <c r="IUE21" s="8">
        <v>16.77</v>
      </c>
      <c r="IUF21" s="9">
        <f>IUE21*IUD21</f>
        <v>3437.85</v>
      </c>
      <c r="IUG21" s="9">
        <f>IUF21+IUC21</f>
        <v>6938.17</v>
      </c>
      <c r="IUH21" s="4"/>
      <c r="IUI21" s="9">
        <f>IUG21+IUH21</f>
        <v>6938.17</v>
      </c>
      <c r="IUK21" s="93">
        <v>10</v>
      </c>
      <c r="IUL21" s="94" t="s">
        <v>635</v>
      </c>
      <c r="IUM21" s="93">
        <v>372</v>
      </c>
      <c r="IUN21" s="93" t="s">
        <v>625</v>
      </c>
      <c r="IUO21" s="95" t="s">
        <v>626</v>
      </c>
      <c r="IUP21" s="93" t="s">
        <v>630</v>
      </c>
      <c r="IUQ21" s="7">
        <v>167</v>
      </c>
      <c r="IUR21" s="8">
        <v>20.96</v>
      </c>
      <c r="IUS21" s="9">
        <f>IUR21*IUQ21</f>
        <v>3500.32</v>
      </c>
      <c r="IUT21" s="4">
        <f>IUM21-IUQ21</f>
        <v>205</v>
      </c>
      <c r="IUU21" s="8">
        <v>16.77</v>
      </c>
      <c r="IUV21" s="9">
        <f>IUU21*IUT21</f>
        <v>3437.85</v>
      </c>
      <c r="IUW21" s="9">
        <f>IUV21+IUS21</f>
        <v>6938.17</v>
      </c>
      <c r="IUX21" s="4"/>
      <c r="IUY21" s="9">
        <f>IUW21+IUX21</f>
        <v>6938.17</v>
      </c>
      <c r="IVA21" s="93">
        <v>10</v>
      </c>
      <c r="IVB21" s="94" t="s">
        <v>635</v>
      </c>
      <c r="IVC21" s="93">
        <v>372</v>
      </c>
      <c r="IVD21" s="93" t="s">
        <v>625</v>
      </c>
      <c r="IVE21" s="95" t="s">
        <v>626</v>
      </c>
      <c r="IVF21" s="93" t="s">
        <v>630</v>
      </c>
      <c r="IVG21" s="7">
        <v>167</v>
      </c>
      <c r="IVH21" s="8">
        <v>20.96</v>
      </c>
      <c r="IVI21" s="9">
        <f>IVH21*IVG21</f>
        <v>3500.32</v>
      </c>
      <c r="IVJ21" s="4">
        <f>IVC21-IVG21</f>
        <v>205</v>
      </c>
      <c r="IVK21" s="8">
        <v>16.77</v>
      </c>
      <c r="IVL21" s="9">
        <f>IVK21*IVJ21</f>
        <v>3437.85</v>
      </c>
      <c r="IVM21" s="9">
        <f>IVL21+IVI21</f>
        <v>6938.17</v>
      </c>
      <c r="IVN21" s="4"/>
      <c r="IVO21" s="9">
        <f>IVM21+IVN21</f>
        <v>6938.17</v>
      </c>
      <c r="IVQ21" s="93">
        <v>10</v>
      </c>
      <c r="IVR21" s="94" t="s">
        <v>635</v>
      </c>
      <c r="IVS21" s="93">
        <v>372</v>
      </c>
      <c r="IVT21" s="93" t="s">
        <v>625</v>
      </c>
      <c r="IVU21" s="95" t="s">
        <v>626</v>
      </c>
      <c r="IVV21" s="93" t="s">
        <v>630</v>
      </c>
      <c r="IVW21" s="7">
        <v>167</v>
      </c>
      <c r="IVX21" s="8">
        <v>20.96</v>
      </c>
      <c r="IVY21" s="9">
        <f>IVX21*IVW21</f>
        <v>3500.32</v>
      </c>
      <c r="IVZ21" s="4">
        <f>IVS21-IVW21</f>
        <v>205</v>
      </c>
      <c r="IWA21" s="8">
        <v>16.77</v>
      </c>
      <c r="IWB21" s="9">
        <f>IWA21*IVZ21</f>
        <v>3437.85</v>
      </c>
      <c r="IWC21" s="9">
        <f>IWB21+IVY21</f>
        <v>6938.17</v>
      </c>
      <c r="IWD21" s="4"/>
      <c r="IWE21" s="9">
        <f>IWC21+IWD21</f>
        <v>6938.17</v>
      </c>
      <c r="IWG21" s="93">
        <v>10</v>
      </c>
      <c r="IWH21" s="94" t="s">
        <v>635</v>
      </c>
      <c r="IWI21" s="93">
        <v>372</v>
      </c>
      <c r="IWJ21" s="93" t="s">
        <v>625</v>
      </c>
      <c r="IWK21" s="95" t="s">
        <v>626</v>
      </c>
      <c r="IWL21" s="93" t="s">
        <v>630</v>
      </c>
      <c r="IWM21" s="7">
        <v>167</v>
      </c>
      <c r="IWN21" s="8">
        <v>20.96</v>
      </c>
      <c r="IWO21" s="9">
        <f>IWN21*IWM21</f>
        <v>3500.32</v>
      </c>
      <c r="IWP21" s="4">
        <f>IWI21-IWM21</f>
        <v>205</v>
      </c>
      <c r="IWQ21" s="8">
        <v>16.77</v>
      </c>
      <c r="IWR21" s="9">
        <f>IWQ21*IWP21</f>
        <v>3437.85</v>
      </c>
      <c r="IWS21" s="9">
        <f>IWR21+IWO21</f>
        <v>6938.17</v>
      </c>
      <c r="IWT21" s="4"/>
      <c r="IWU21" s="9">
        <f>IWS21+IWT21</f>
        <v>6938.17</v>
      </c>
      <c r="IWW21" s="93">
        <v>10</v>
      </c>
      <c r="IWX21" s="94" t="s">
        <v>635</v>
      </c>
      <c r="IWY21" s="93">
        <v>372</v>
      </c>
      <c r="IWZ21" s="93" t="s">
        <v>625</v>
      </c>
      <c r="IXA21" s="95" t="s">
        <v>626</v>
      </c>
      <c r="IXB21" s="93" t="s">
        <v>630</v>
      </c>
      <c r="IXC21" s="7">
        <v>167</v>
      </c>
      <c r="IXD21" s="8">
        <v>20.96</v>
      </c>
      <c r="IXE21" s="9">
        <f>IXD21*IXC21</f>
        <v>3500.32</v>
      </c>
      <c r="IXF21" s="4">
        <f>IWY21-IXC21</f>
        <v>205</v>
      </c>
      <c r="IXG21" s="8">
        <v>16.77</v>
      </c>
      <c r="IXH21" s="9">
        <f>IXG21*IXF21</f>
        <v>3437.85</v>
      </c>
      <c r="IXI21" s="9">
        <f>IXH21+IXE21</f>
        <v>6938.17</v>
      </c>
      <c r="IXJ21" s="4"/>
      <c r="IXK21" s="9">
        <f>IXI21+IXJ21</f>
        <v>6938.17</v>
      </c>
      <c r="IXM21" s="93">
        <v>10</v>
      </c>
      <c r="IXN21" s="94" t="s">
        <v>635</v>
      </c>
      <c r="IXO21" s="93">
        <v>372</v>
      </c>
      <c r="IXP21" s="93" t="s">
        <v>625</v>
      </c>
      <c r="IXQ21" s="95" t="s">
        <v>626</v>
      </c>
      <c r="IXR21" s="93" t="s">
        <v>630</v>
      </c>
      <c r="IXS21" s="7">
        <v>167</v>
      </c>
      <c r="IXT21" s="8">
        <v>20.96</v>
      </c>
      <c r="IXU21" s="9">
        <f>IXT21*IXS21</f>
        <v>3500.32</v>
      </c>
      <c r="IXV21" s="4">
        <f>IXO21-IXS21</f>
        <v>205</v>
      </c>
      <c r="IXW21" s="8">
        <v>16.77</v>
      </c>
      <c r="IXX21" s="9">
        <f>IXW21*IXV21</f>
        <v>3437.85</v>
      </c>
      <c r="IXY21" s="9">
        <f>IXX21+IXU21</f>
        <v>6938.17</v>
      </c>
      <c r="IXZ21" s="4"/>
      <c r="IYA21" s="9">
        <f>IXY21+IXZ21</f>
        <v>6938.17</v>
      </c>
      <c r="IYC21" s="93">
        <v>10</v>
      </c>
      <c r="IYD21" s="94" t="s">
        <v>635</v>
      </c>
      <c r="IYE21" s="93">
        <v>372</v>
      </c>
      <c r="IYF21" s="93" t="s">
        <v>625</v>
      </c>
      <c r="IYG21" s="95" t="s">
        <v>626</v>
      </c>
      <c r="IYH21" s="93" t="s">
        <v>630</v>
      </c>
      <c r="IYI21" s="7">
        <v>167</v>
      </c>
      <c r="IYJ21" s="8">
        <v>20.96</v>
      </c>
      <c r="IYK21" s="9">
        <f>IYJ21*IYI21</f>
        <v>3500.32</v>
      </c>
      <c r="IYL21" s="4">
        <f>IYE21-IYI21</f>
        <v>205</v>
      </c>
      <c r="IYM21" s="8">
        <v>16.77</v>
      </c>
      <c r="IYN21" s="9">
        <f>IYM21*IYL21</f>
        <v>3437.85</v>
      </c>
      <c r="IYO21" s="9">
        <f>IYN21+IYK21</f>
        <v>6938.17</v>
      </c>
      <c r="IYP21" s="4"/>
      <c r="IYQ21" s="9">
        <f>IYO21+IYP21</f>
        <v>6938.17</v>
      </c>
      <c r="IYS21" s="93">
        <v>10</v>
      </c>
      <c r="IYT21" s="94" t="s">
        <v>635</v>
      </c>
      <c r="IYU21" s="93">
        <v>372</v>
      </c>
      <c r="IYV21" s="93" t="s">
        <v>625</v>
      </c>
      <c r="IYW21" s="95" t="s">
        <v>626</v>
      </c>
      <c r="IYX21" s="93" t="s">
        <v>630</v>
      </c>
      <c r="IYY21" s="7">
        <v>167</v>
      </c>
      <c r="IYZ21" s="8">
        <v>20.96</v>
      </c>
      <c r="IZA21" s="9">
        <f>IYZ21*IYY21</f>
        <v>3500.32</v>
      </c>
      <c r="IZB21" s="4">
        <f>IYU21-IYY21</f>
        <v>205</v>
      </c>
      <c r="IZC21" s="8">
        <v>16.77</v>
      </c>
      <c r="IZD21" s="9">
        <f>IZC21*IZB21</f>
        <v>3437.85</v>
      </c>
      <c r="IZE21" s="9">
        <f>IZD21+IZA21</f>
        <v>6938.17</v>
      </c>
      <c r="IZF21" s="4"/>
      <c r="IZG21" s="9">
        <f>IZE21+IZF21</f>
        <v>6938.17</v>
      </c>
      <c r="IZI21" s="93">
        <v>10</v>
      </c>
      <c r="IZJ21" s="94" t="s">
        <v>635</v>
      </c>
      <c r="IZK21" s="93">
        <v>372</v>
      </c>
      <c r="IZL21" s="93" t="s">
        <v>625</v>
      </c>
      <c r="IZM21" s="95" t="s">
        <v>626</v>
      </c>
      <c r="IZN21" s="93" t="s">
        <v>630</v>
      </c>
      <c r="IZO21" s="7">
        <v>167</v>
      </c>
      <c r="IZP21" s="8">
        <v>20.96</v>
      </c>
      <c r="IZQ21" s="9">
        <f>IZP21*IZO21</f>
        <v>3500.32</v>
      </c>
      <c r="IZR21" s="4">
        <f>IZK21-IZO21</f>
        <v>205</v>
      </c>
      <c r="IZS21" s="8">
        <v>16.77</v>
      </c>
      <c r="IZT21" s="9">
        <f>IZS21*IZR21</f>
        <v>3437.85</v>
      </c>
      <c r="IZU21" s="9">
        <f>IZT21+IZQ21</f>
        <v>6938.17</v>
      </c>
      <c r="IZV21" s="4"/>
      <c r="IZW21" s="9">
        <f>IZU21+IZV21</f>
        <v>6938.17</v>
      </c>
      <c r="IZY21" s="93">
        <v>10</v>
      </c>
      <c r="IZZ21" s="94" t="s">
        <v>635</v>
      </c>
      <c r="JAA21" s="93">
        <v>372</v>
      </c>
      <c r="JAB21" s="93" t="s">
        <v>625</v>
      </c>
      <c r="JAC21" s="95" t="s">
        <v>626</v>
      </c>
      <c r="JAD21" s="93" t="s">
        <v>630</v>
      </c>
      <c r="JAE21" s="7">
        <v>167</v>
      </c>
      <c r="JAF21" s="8">
        <v>20.96</v>
      </c>
      <c r="JAG21" s="9">
        <f>JAF21*JAE21</f>
        <v>3500.32</v>
      </c>
      <c r="JAH21" s="4">
        <f>JAA21-JAE21</f>
        <v>205</v>
      </c>
      <c r="JAI21" s="8">
        <v>16.77</v>
      </c>
      <c r="JAJ21" s="9">
        <f>JAI21*JAH21</f>
        <v>3437.85</v>
      </c>
      <c r="JAK21" s="9">
        <f>JAJ21+JAG21</f>
        <v>6938.17</v>
      </c>
      <c r="JAL21" s="4"/>
      <c r="JAM21" s="9">
        <f>JAK21+JAL21</f>
        <v>6938.17</v>
      </c>
      <c r="JAO21" s="93">
        <v>10</v>
      </c>
      <c r="JAP21" s="94" t="s">
        <v>635</v>
      </c>
      <c r="JAQ21" s="93">
        <v>372</v>
      </c>
      <c r="JAR21" s="93" t="s">
        <v>625</v>
      </c>
      <c r="JAS21" s="95" t="s">
        <v>626</v>
      </c>
      <c r="JAT21" s="93" t="s">
        <v>630</v>
      </c>
      <c r="JAU21" s="7">
        <v>167</v>
      </c>
      <c r="JAV21" s="8">
        <v>20.96</v>
      </c>
      <c r="JAW21" s="9">
        <f>JAV21*JAU21</f>
        <v>3500.32</v>
      </c>
      <c r="JAX21" s="4">
        <f>JAQ21-JAU21</f>
        <v>205</v>
      </c>
      <c r="JAY21" s="8">
        <v>16.77</v>
      </c>
      <c r="JAZ21" s="9">
        <f>JAY21*JAX21</f>
        <v>3437.85</v>
      </c>
      <c r="JBA21" s="9">
        <f>JAZ21+JAW21</f>
        <v>6938.17</v>
      </c>
      <c r="JBB21" s="4"/>
      <c r="JBC21" s="9">
        <f>JBA21+JBB21</f>
        <v>6938.17</v>
      </c>
      <c r="JBE21" s="93">
        <v>10</v>
      </c>
      <c r="JBF21" s="94" t="s">
        <v>635</v>
      </c>
      <c r="JBG21" s="93">
        <v>372</v>
      </c>
      <c r="JBH21" s="93" t="s">
        <v>625</v>
      </c>
      <c r="JBI21" s="95" t="s">
        <v>626</v>
      </c>
      <c r="JBJ21" s="93" t="s">
        <v>630</v>
      </c>
      <c r="JBK21" s="7">
        <v>167</v>
      </c>
      <c r="JBL21" s="8">
        <v>20.96</v>
      </c>
      <c r="JBM21" s="9">
        <f>JBL21*JBK21</f>
        <v>3500.32</v>
      </c>
      <c r="JBN21" s="4">
        <f>JBG21-JBK21</f>
        <v>205</v>
      </c>
      <c r="JBO21" s="8">
        <v>16.77</v>
      </c>
      <c r="JBP21" s="9">
        <f>JBO21*JBN21</f>
        <v>3437.85</v>
      </c>
      <c r="JBQ21" s="9">
        <f>JBP21+JBM21</f>
        <v>6938.17</v>
      </c>
      <c r="JBR21" s="4"/>
      <c r="JBS21" s="9">
        <f>JBQ21+JBR21</f>
        <v>6938.17</v>
      </c>
      <c r="JBU21" s="93">
        <v>10</v>
      </c>
      <c r="JBV21" s="94" t="s">
        <v>635</v>
      </c>
      <c r="JBW21" s="93">
        <v>372</v>
      </c>
      <c r="JBX21" s="93" t="s">
        <v>625</v>
      </c>
      <c r="JBY21" s="95" t="s">
        <v>626</v>
      </c>
      <c r="JBZ21" s="93" t="s">
        <v>630</v>
      </c>
      <c r="JCA21" s="7">
        <v>167</v>
      </c>
      <c r="JCB21" s="8">
        <v>20.96</v>
      </c>
      <c r="JCC21" s="9">
        <f>JCB21*JCA21</f>
        <v>3500.32</v>
      </c>
      <c r="JCD21" s="4">
        <f>JBW21-JCA21</f>
        <v>205</v>
      </c>
      <c r="JCE21" s="8">
        <v>16.77</v>
      </c>
      <c r="JCF21" s="9">
        <f>JCE21*JCD21</f>
        <v>3437.85</v>
      </c>
      <c r="JCG21" s="9">
        <f>JCF21+JCC21</f>
        <v>6938.17</v>
      </c>
      <c r="JCH21" s="4"/>
      <c r="JCI21" s="9">
        <f>JCG21+JCH21</f>
        <v>6938.17</v>
      </c>
      <c r="JCK21" s="93">
        <v>10</v>
      </c>
      <c r="JCL21" s="94" t="s">
        <v>635</v>
      </c>
      <c r="JCM21" s="93">
        <v>372</v>
      </c>
      <c r="JCN21" s="93" t="s">
        <v>625</v>
      </c>
      <c r="JCO21" s="95" t="s">
        <v>626</v>
      </c>
      <c r="JCP21" s="93" t="s">
        <v>630</v>
      </c>
      <c r="JCQ21" s="7">
        <v>167</v>
      </c>
      <c r="JCR21" s="8">
        <v>20.96</v>
      </c>
      <c r="JCS21" s="9">
        <f>JCR21*JCQ21</f>
        <v>3500.32</v>
      </c>
      <c r="JCT21" s="4">
        <f>JCM21-JCQ21</f>
        <v>205</v>
      </c>
      <c r="JCU21" s="8">
        <v>16.77</v>
      </c>
      <c r="JCV21" s="9">
        <f>JCU21*JCT21</f>
        <v>3437.85</v>
      </c>
      <c r="JCW21" s="9">
        <f>JCV21+JCS21</f>
        <v>6938.17</v>
      </c>
      <c r="JCX21" s="4"/>
      <c r="JCY21" s="9">
        <f>JCW21+JCX21</f>
        <v>6938.17</v>
      </c>
      <c r="JDA21" s="93">
        <v>10</v>
      </c>
      <c r="JDB21" s="94" t="s">
        <v>635</v>
      </c>
      <c r="JDC21" s="93">
        <v>372</v>
      </c>
      <c r="JDD21" s="93" t="s">
        <v>625</v>
      </c>
      <c r="JDE21" s="95" t="s">
        <v>626</v>
      </c>
      <c r="JDF21" s="93" t="s">
        <v>630</v>
      </c>
      <c r="JDG21" s="7">
        <v>167</v>
      </c>
      <c r="JDH21" s="8">
        <v>20.96</v>
      </c>
      <c r="JDI21" s="9">
        <f>JDH21*JDG21</f>
        <v>3500.32</v>
      </c>
      <c r="JDJ21" s="4">
        <f>JDC21-JDG21</f>
        <v>205</v>
      </c>
      <c r="JDK21" s="8">
        <v>16.77</v>
      </c>
      <c r="JDL21" s="9">
        <f>JDK21*JDJ21</f>
        <v>3437.85</v>
      </c>
      <c r="JDM21" s="9">
        <f>JDL21+JDI21</f>
        <v>6938.17</v>
      </c>
      <c r="JDN21" s="4"/>
      <c r="JDO21" s="9">
        <f>JDM21+JDN21</f>
        <v>6938.17</v>
      </c>
      <c r="JDQ21" s="93">
        <v>10</v>
      </c>
      <c r="JDR21" s="94" t="s">
        <v>635</v>
      </c>
      <c r="JDS21" s="93">
        <v>372</v>
      </c>
      <c r="JDT21" s="93" t="s">
        <v>625</v>
      </c>
      <c r="JDU21" s="95" t="s">
        <v>626</v>
      </c>
      <c r="JDV21" s="93" t="s">
        <v>630</v>
      </c>
      <c r="JDW21" s="7">
        <v>167</v>
      </c>
      <c r="JDX21" s="8">
        <v>20.96</v>
      </c>
      <c r="JDY21" s="9">
        <f>JDX21*JDW21</f>
        <v>3500.32</v>
      </c>
      <c r="JDZ21" s="4">
        <f>JDS21-JDW21</f>
        <v>205</v>
      </c>
      <c r="JEA21" s="8">
        <v>16.77</v>
      </c>
      <c r="JEB21" s="9">
        <f>JEA21*JDZ21</f>
        <v>3437.85</v>
      </c>
      <c r="JEC21" s="9">
        <f>JEB21+JDY21</f>
        <v>6938.17</v>
      </c>
      <c r="JED21" s="4"/>
      <c r="JEE21" s="9">
        <f>JEC21+JED21</f>
        <v>6938.17</v>
      </c>
      <c r="JEG21" s="93">
        <v>10</v>
      </c>
      <c r="JEH21" s="94" t="s">
        <v>635</v>
      </c>
      <c r="JEI21" s="93">
        <v>372</v>
      </c>
      <c r="JEJ21" s="93" t="s">
        <v>625</v>
      </c>
      <c r="JEK21" s="95" t="s">
        <v>626</v>
      </c>
      <c r="JEL21" s="93" t="s">
        <v>630</v>
      </c>
      <c r="JEM21" s="7">
        <v>167</v>
      </c>
      <c r="JEN21" s="8">
        <v>20.96</v>
      </c>
      <c r="JEO21" s="9">
        <f>JEN21*JEM21</f>
        <v>3500.32</v>
      </c>
      <c r="JEP21" s="4">
        <f>JEI21-JEM21</f>
        <v>205</v>
      </c>
      <c r="JEQ21" s="8">
        <v>16.77</v>
      </c>
      <c r="JER21" s="9">
        <f>JEQ21*JEP21</f>
        <v>3437.85</v>
      </c>
      <c r="JES21" s="9">
        <f>JER21+JEO21</f>
        <v>6938.17</v>
      </c>
      <c r="JET21" s="4"/>
      <c r="JEU21" s="9">
        <f>JES21+JET21</f>
        <v>6938.17</v>
      </c>
      <c r="JEW21" s="93">
        <v>10</v>
      </c>
      <c r="JEX21" s="94" t="s">
        <v>635</v>
      </c>
      <c r="JEY21" s="93">
        <v>372</v>
      </c>
      <c r="JEZ21" s="93" t="s">
        <v>625</v>
      </c>
      <c r="JFA21" s="95" t="s">
        <v>626</v>
      </c>
      <c r="JFB21" s="93" t="s">
        <v>630</v>
      </c>
      <c r="JFC21" s="7">
        <v>167</v>
      </c>
      <c r="JFD21" s="8">
        <v>20.96</v>
      </c>
      <c r="JFE21" s="9">
        <f>JFD21*JFC21</f>
        <v>3500.32</v>
      </c>
      <c r="JFF21" s="4">
        <f>JEY21-JFC21</f>
        <v>205</v>
      </c>
      <c r="JFG21" s="8">
        <v>16.77</v>
      </c>
      <c r="JFH21" s="9">
        <f>JFG21*JFF21</f>
        <v>3437.85</v>
      </c>
      <c r="JFI21" s="9">
        <f>JFH21+JFE21</f>
        <v>6938.17</v>
      </c>
      <c r="JFJ21" s="4"/>
      <c r="JFK21" s="9">
        <f>JFI21+JFJ21</f>
        <v>6938.17</v>
      </c>
      <c r="JFM21" s="93">
        <v>10</v>
      </c>
      <c r="JFN21" s="94" t="s">
        <v>635</v>
      </c>
      <c r="JFO21" s="93">
        <v>372</v>
      </c>
      <c r="JFP21" s="93" t="s">
        <v>625</v>
      </c>
      <c r="JFQ21" s="95" t="s">
        <v>626</v>
      </c>
      <c r="JFR21" s="93" t="s">
        <v>630</v>
      </c>
      <c r="JFS21" s="7">
        <v>167</v>
      </c>
      <c r="JFT21" s="8">
        <v>20.96</v>
      </c>
      <c r="JFU21" s="9">
        <f>JFT21*JFS21</f>
        <v>3500.32</v>
      </c>
      <c r="JFV21" s="4">
        <f>JFO21-JFS21</f>
        <v>205</v>
      </c>
      <c r="JFW21" s="8">
        <v>16.77</v>
      </c>
      <c r="JFX21" s="9">
        <f>JFW21*JFV21</f>
        <v>3437.85</v>
      </c>
      <c r="JFY21" s="9">
        <f>JFX21+JFU21</f>
        <v>6938.17</v>
      </c>
      <c r="JFZ21" s="4"/>
      <c r="JGA21" s="9">
        <f>JFY21+JFZ21</f>
        <v>6938.17</v>
      </c>
      <c r="JGC21" s="93">
        <v>10</v>
      </c>
      <c r="JGD21" s="94" t="s">
        <v>635</v>
      </c>
      <c r="JGE21" s="93">
        <v>372</v>
      </c>
      <c r="JGF21" s="93" t="s">
        <v>625</v>
      </c>
      <c r="JGG21" s="95" t="s">
        <v>626</v>
      </c>
      <c r="JGH21" s="93" t="s">
        <v>630</v>
      </c>
      <c r="JGI21" s="7">
        <v>167</v>
      </c>
      <c r="JGJ21" s="8">
        <v>20.96</v>
      </c>
      <c r="JGK21" s="9">
        <f>JGJ21*JGI21</f>
        <v>3500.32</v>
      </c>
      <c r="JGL21" s="4">
        <f>JGE21-JGI21</f>
        <v>205</v>
      </c>
      <c r="JGM21" s="8">
        <v>16.77</v>
      </c>
      <c r="JGN21" s="9">
        <f>JGM21*JGL21</f>
        <v>3437.85</v>
      </c>
      <c r="JGO21" s="9">
        <f>JGN21+JGK21</f>
        <v>6938.17</v>
      </c>
      <c r="JGP21" s="4"/>
      <c r="JGQ21" s="9">
        <f>JGO21+JGP21</f>
        <v>6938.17</v>
      </c>
      <c r="JGS21" s="93">
        <v>10</v>
      </c>
      <c r="JGT21" s="94" t="s">
        <v>635</v>
      </c>
      <c r="JGU21" s="93">
        <v>372</v>
      </c>
      <c r="JGV21" s="93" t="s">
        <v>625</v>
      </c>
      <c r="JGW21" s="95" t="s">
        <v>626</v>
      </c>
      <c r="JGX21" s="93" t="s">
        <v>630</v>
      </c>
      <c r="JGY21" s="7">
        <v>167</v>
      </c>
      <c r="JGZ21" s="8">
        <v>20.96</v>
      </c>
      <c r="JHA21" s="9">
        <f>JGZ21*JGY21</f>
        <v>3500.32</v>
      </c>
      <c r="JHB21" s="4">
        <f>JGU21-JGY21</f>
        <v>205</v>
      </c>
      <c r="JHC21" s="8">
        <v>16.77</v>
      </c>
      <c r="JHD21" s="9">
        <f>JHC21*JHB21</f>
        <v>3437.85</v>
      </c>
      <c r="JHE21" s="9">
        <f>JHD21+JHA21</f>
        <v>6938.17</v>
      </c>
      <c r="JHF21" s="4"/>
      <c r="JHG21" s="9">
        <f>JHE21+JHF21</f>
        <v>6938.17</v>
      </c>
      <c r="JHI21" s="93">
        <v>10</v>
      </c>
      <c r="JHJ21" s="94" t="s">
        <v>635</v>
      </c>
      <c r="JHK21" s="93">
        <v>372</v>
      </c>
      <c r="JHL21" s="93" t="s">
        <v>625</v>
      </c>
      <c r="JHM21" s="95" t="s">
        <v>626</v>
      </c>
      <c r="JHN21" s="93" t="s">
        <v>630</v>
      </c>
      <c r="JHO21" s="7">
        <v>167</v>
      </c>
      <c r="JHP21" s="8">
        <v>20.96</v>
      </c>
      <c r="JHQ21" s="9">
        <f>JHP21*JHO21</f>
        <v>3500.32</v>
      </c>
      <c r="JHR21" s="4">
        <f>JHK21-JHO21</f>
        <v>205</v>
      </c>
      <c r="JHS21" s="8">
        <v>16.77</v>
      </c>
      <c r="JHT21" s="9">
        <f>JHS21*JHR21</f>
        <v>3437.85</v>
      </c>
      <c r="JHU21" s="9">
        <f>JHT21+JHQ21</f>
        <v>6938.17</v>
      </c>
      <c r="JHV21" s="4"/>
      <c r="JHW21" s="9">
        <f>JHU21+JHV21</f>
        <v>6938.17</v>
      </c>
      <c r="JHY21" s="93">
        <v>10</v>
      </c>
      <c r="JHZ21" s="94" t="s">
        <v>635</v>
      </c>
      <c r="JIA21" s="93">
        <v>372</v>
      </c>
      <c r="JIB21" s="93" t="s">
        <v>625</v>
      </c>
      <c r="JIC21" s="95" t="s">
        <v>626</v>
      </c>
      <c r="JID21" s="93" t="s">
        <v>630</v>
      </c>
      <c r="JIE21" s="7">
        <v>167</v>
      </c>
      <c r="JIF21" s="8">
        <v>20.96</v>
      </c>
      <c r="JIG21" s="9">
        <f>JIF21*JIE21</f>
        <v>3500.32</v>
      </c>
      <c r="JIH21" s="4">
        <f>JIA21-JIE21</f>
        <v>205</v>
      </c>
      <c r="JII21" s="8">
        <v>16.77</v>
      </c>
      <c r="JIJ21" s="9">
        <f>JII21*JIH21</f>
        <v>3437.85</v>
      </c>
      <c r="JIK21" s="9">
        <f>JIJ21+JIG21</f>
        <v>6938.17</v>
      </c>
      <c r="JIL21" s="4"/>
      <c r="JIM21" s="9">
        <f>JIK21+JIL21</f>
        <v>6938.17</v>
      </c>
      <c r="JIO21" s="93">
        <v>10</v>
      </c>
      <c r="JIP21" s="94" t="s">
        <v>635</v>
      </c>
      <c r="JIQ21" s="93">
        <v>372</v>
      </c>
      <c r="JIR21" s="93" t="s">
        <v>625</v>
      </c>
      <c r="JIS21" s="95" t="s">
        <v>626</v>
      </c>
      <c r="JIT21" s="93" t="s">
        <v>630</v>
      </c>
      <c r="JIU21" s="7">
        <v>167</v>
      </c>
      <c r="JIV21" s="8">
        <v>20.96</v>
      </c>
      <c r="JIW21" s="9">
        <f>JIV21*JIU21</f>
        <v>3500.32</v>
      </c>
      <c r="JIX21" s="4">
        <f>JIQ21-JIU21</f>
        <v>205</v>
      </c>
      <c r="JIY21" s="8">
        <v>16.77</v>
      </c>
      <c r="JIZ21" s="9">
        <f>JIY21*JIX21</f>
        <v>3437.85</v>
      </c>
      <c r="JJA21" s="9">
        <f>JIZ21+JIW21</f>
        <v>6938.17</v>
      </c>
      <c r="JJB21" s="4"/>
      <c r="JJC21" s="9">
        <f>JJA21+JJB21</f>
        <v>6938.17</v>
      </c>
      <c r="JJE21" s="93">
        <v>10</v>
      </c>
      <c r="JJF21" s="94" t="s">
        <v>635</v>
      </c>
      <c r="JJG21" s="93">
        <v>372</v>
      </c>
      <c r="JJH21" s="93" t="s">
        <v>625</v>
      </c>
      <c r="JJI21" s="95" t="s">
        <v>626</v>
      </c>
      <c r="JJJ21" s="93" t="s">
        <v>630</v>
      </c>
      <c r="JJK21" s="7">
        <v>167</v>
      </c>
      <c r="JJL21" s="8">
        <v>20.96</v>
      </c>
      <c r="JJM21" s="9">
        <f>JJL21*JJK21</f>
        <v>3500.32</v>
      </c>
      <c r="JJN21" s="4">
        <f>JJG21-JJK21</f>
        <v>205</v>
      </c>
      <c r="JJO21" s="8">
        <v>16.77</v>
      </c>
      <c r="JJP21" s="9">
        <f>JJO21*JJN21</f>
        <v>3437.85</v>
      </c>
      <c r="JJQ21" s="9">
        <f>JJP21+JJM21</f>
        <v>6938.17</v>
      </c>
      <c r="JJR21" s="4"/>
      <c r="JJS21" s="9">
        <f>JJQ21+JJR21</f>
        <v>6938.17</v>
      </c>
      <c r="JJU21" s="93">
        <v>10</v>
      </c>
      <c r="JJV21" s="94" t="s">
        <v>635</v>
      </c>
      <c r="JJW21" s="93">
        <v>372</v>
      </c>
      <c r="JJX21" s="93" t="s">
        <v>625</v>
      </c>
      <c r="JJY21" s="95" t="s">
        <v>626</v>
      </c>
      <c r="JJZ21" s="93" t="s">
        <v>630</v>
      </c>
      <c r="JKA21" s="7">
        <v>167</v>
      </c>
      <c r="JKB21" s="8">
        <v>20.96</v>
      </c>
      <c r="JKC21" s="9">
        <f>JKB21*JKA21</f>
        <v>3500.32</v>
      </c>
      <c r="JKD21" s="4">
        <f>JJW21-JKA21</f>
        <v>205</v>
      </c>
      <c r="JKE21" s="8">
        <v>16.77</v>
      </c>
      <c r="JKF21" s="9">
        <f>JKE21*JKD21</f>
        <v>3437.85</v>
      </c>
      <c r="JKG21" s="9">
        <f>JKF21+JKC21</f>
        <v>6938.17</v>
      </c>
      <c r="JKH21" s="4"/>
      <c r="JKI21" s="9">
        <f>JKG21+JKH21</f>
        <v>6938.17</v>
      </c>
      <c r="JKK21" s="93">
        <v>10</v>
      </c>
      <c r="JKL21" s="94" t="s">
        <v>635</v>
      </c>
      <c r="JKM21" s="93">
        <v>372</v>
      </c>
      <c r="JKN21" s="93" t="s">
        <v>625</v>
      </c>
      <c r="JKO21" s="95" t="s">
        <v>626</v>
      </c>
      <c r="JKP21" s="93" t="s">
        <v>630</v>
      </c>
      <c r="JKQ21" s="7">
        <v>167</v>
      </c>
      <c r="JKR21" s="8">
        <v>20.96</v>
      </c>
      <c r="JKS21" s="9">
        <f>JKR21*JKQ21</f>
        <v>3500.32</v>
      </c>
      <c r="JKT21" s="4">
        <f>JKM21-JKQ21</f>
        <v>205</v>
      </c>
      <c r="JKU21" s="8">
        <v>16.77</v>
      </c>
      <c r="JKV21" s="9">
        <f>JKU21*JKT21</f>
        <v>3437.85</v>
      </c>
      <c r="JKW21" s="9">
        <f>JKV21+JKS21</f>
        <v>6938.17</v>
      </c>
      <c r="JKX21" s="4"/>
      <c r="JKY21" s="9">
        <f>JKW21+JKX21</f>
        <v>6938.17</v>
      </c>
      <c r="JLA21" s="93">
        <v>10</v>
      </c>
      <c r="JLB21" s="94" t="s">
        <v>635</v>
      </c>
      <c r="JLC21" s="93">
        <v>372</v>
      </c>
      <c r="JLD21" s="93" t="s">
        <v>625</v>
      </c>
      <c r="JLE21" s="95" t="s">
        <v>626</v>
      </c>
      <c r="JLF21" s="93" t="s">
        <v>630</v>
      </c>
      <c r="JLG21" s="7">
        <v>167</v>
      </c>
      <c r="JLH21" s="8">
        <v>20.96</v>
      </c>
      <c r="JLI21" s="9">
        <f>JLH21*JLG21</f>
        <v>3500.32</v>
      </c>
      <c r="JLJ21" s="4">
        <f>JLC21-JLG21</f>
        <v>205</v>
      </c>
      <c r="JLK21" s="8">
        <v>16.77</v>
      </c>
      <c r="JLL21" s="9">
        <f>JLK21*JLJ21</f>
        <v>3437.85</v>
      </c>
      <c r="JLM21" s="9">
        <f>JLL21+JLI21</f>
        <v>6938.17</v>
      </c>
      <c r="JLN21" s="4"/>
      <c r="JLO21" s="9">
        <f>JLM21+JLN21</f>
        <v>6938.17</v>
      </c>
      <c r="JLQ21" s="93">
        <v>10</v>
      </c>
      <c r="JLR21" s="94" t="s">
        <v>635</v>
      </c>
      <c r="JLS21" s="93">
        <v>372</v>
      </c>
      <c r="JLT21" s="93" t="s">
        <v>625</v>
      </c>
      <c r="JLU21" s="95" t="s">
        <v>626</v>
      </c>
      <c r="JLV21" s="93" t="s">
        <v>630</v>
      </c>
      <c r="JLW21" s="7">
        <v>167</v>
      </c>
      <c r="JLX21" s="8">
        <v>20.96</v>
      </c>
      <c r="JLY21" s="9">
        <f>JLX21*JLW21</f>
        <v>3500.32</v>
      </c>
      <c r="JLZ21" s="4">
        <f>JLS21-JLW21</f>
        <v>205</v>
      </c>
      <c r="JMA21" s="8">
        <v>16.77</v>
      </c>
      <c r="JMB21" s="9">
        <f>JMA21*JLZ21</f>
        <v>3437.85</v>
      </c>
      <c r="JMC21" s="9">
        <f>JMB21+JLY21</f>
        <v>6938.17</v>
      </c>
      <c r="JMD21" s="4"/>
      <c r="JME21" s="9">
        <f>JMC21+JMD21</f>
        <v>6938.17</v>
      </c>
      <c r="JMG21" s="93">
        <v>10</v>
      </c>
      <c r="JMH21" s="94" t="s">
        <v>635</v>
      </c>
      <c r="JMI21" s="93">
        <v>372</v>
      </c>
      <c r="JMJ21" s="93" t="s">
        <v>625</v>
      </c>
      <c r="JMK21" s="95" t="s">
        <v>626</v>
      </c>
      <c r="JML21" s="93" t="s">
        <v>630</v>
      </c>
      <c r="JMM21" s="7">
        <v>167</v>
      </c>
      <c r="JMN21" s="8">
        <v>20.96</v>
      </c>
      <c r="JMO21" s="9">
        <f>JMN21*JMM21</f>
        <v>3500.32</v>
      </c>
      <c r="JMP21" s="4">
        <f>JMI21-JMM21</f>
        <v>205</v>
      </c>
      <c r="JMQ21" s="8">
        <v>16.77</v>
      </c>
      <c r="JMR21" s="9">
        <f>JMQ21*JMP21</f>
        <v>3437.85</v>
      </c>
      <c r="JMS21" s="9">
        <f>JMR21+JMO21</f>
        <v>6938.17</v>
      </c>
      <c r="JMT21" s="4"/>
      <c r="JMU21" s="9">
        <f>JMS21+JMT21</f>
        <v>6938.17</v>
      </c>
      <c r="JMW21" s="93">
        <v>10</v>
      </c>
      <c r="JMX21" s="94" t="s">
        <v>635</v>
      </c>
      <c r="JMY21" s="93">
        <v>372</v>
      </c>
      <c r="JMZ21" s="93" t="s">
        <v>625</v>
      </c>
      <c r="JNA21" s="95" t="s">
        <v>626</v>
      </c>
      <c r="JNB21" s="93" t="s">
        <v>630</v>
      </c>
      <c r="JNC21" s="7">
        <v>167</v>
      </c>
      <c r="JND21" s="8">
        <v>20.96</v>
      </c>
      <c r="JNE21" s="9">
        <f>JND21*JNC21</f>
        <v>3500.32</v>
      </c>
      <c r="JNF21" s="4">
        <f>JMY21-JNC21</f>
        <v>205</v>
      </c>
      <c r="JNG21" s="8">
        <v>16.77</v>
      </c>
      <c r="JNH21" s="9">
        <f>JNG21*JNF21</f>
        <v>3437.85</v>
      </c>
      <c r="JNI21" s="9">
        <f>JNH21+JNE21</f>
        <v>6938.17</v>
      </c>
      <c r="JNJ21" s="4"/>
      <c r="JNK21" s="9">
        <f>JNI21+JNJ21</f>
        <v>6938.17</v>
      </c>
      <c r="JNM21" s="93">
        <v>10</v>
      </c>
      <c r="JNN21" s="94" t="s">
        <v>635</v>
      </c>
      <c r="JNO21" s="93">
        <v>372</v>
      </c>
      <c r="JNP21" s="93" t="s">
        <v>625</v>
      </c>
      <c r="JNQ21" s="95" t="s">
        <v>626</v>
      </c>
      <c r="JNR21" s="93" t="s">
        <v>630</v>
      </c>
      <c r="JNS21" s="7">
        <v>167</v>
      </c>
      <c r="JNT21" s="8">
        <v>20.96</v>
      </c>
      <c r="JNU21" s="9">
        <f>JNT21*JNS21</f>
        <v>3500.32</v>
      </c>
      <c r="JNV21" s="4">
        <f>JNO21-JNS21</f>
        <v>205</v>
      </c>
      <c r="JNW21" s="8">
        <v>16.77</v>
      </c>
      <c r="JNX21" s="9">
        <f>JNW21*JNV21</f>
        <v>3437.85</v>
      </c>
      <c r="JNY21" s="9">
        <f>JNX21+JNU21</f>
        <v>6938.17</v>
      </c>
      <c r="JNZ21" s="4"/>
      <c r="JOA21" s="9">
        <f>JNY21+JNZ21</f>
        <v>6938.17</v>
      </c>
      <c r="JOC21" s="93">
        <v>10</v>
      </c>
      <c r="JOD21" s="94" t="s">
        <v>635</v>
      </c>
      <c r="JOE21" s="93">
        <v>372</v>
      </c>
      <c r="JOF21" s="93" t="s">
        <v>625</v>
      </c>
      <c r="JOG21" s="95" t="s">
        <v>626</v>
      </c>
      <c r="JOH21" s="93" t="s">
        <v>630</v>
      </c>
      <c r="JOI21" s="7">
        <v>167</v>
      </c>
      <c r="JOJ21" s="8">
        <v>20.96</v>
      </c>
      <c r="JOK21" s="9">
        <f>JOJ21*JOI21</f>
        <v>3500.32</v>
      </c>
      <c r="JOL21" s="4">
        <f>JOE21-JOI21</f>
        <v>205</v>
      </c>
      <c r="JOM21" s="8">
        <v>16.77</v>
      </c>
      <c r="JON21" s="9">
        <f>JOM21*JOL21</f>
        <v>3437.85</v>
      </c>
      <c r="JOO21" s="9">
        <f>JON21+JOK21</f>
        <v>6938.17</v>
      </c>
      <c r="JOP21" s="4"/>
      <c r="JOQ21" s="9">
        <f>JOO21+JOP21</f>
        <v>6938.17</v>
      </c>
      <c r="JOS21" s="93">
        <v>10</v>
      </c>
      <c r="JOT21" s="94" t="s">
        <v>635</v>
      </c>
      <c r="JOU21" s="93">
        <v>372</v>
      </c>
      <c r="JOV21" s="93" t="s">
        <v>625</v>
      </c>
      <c r="JOW21" s="95" t="s">
        <v>626</v>
      </c>
      <c r="JOX21" s="93" t="s">
        <v>630</v>
      </c>
      <c r="JOY21" s="7">
        <v>167</v>
      </c>
      <c r="JOZ21" s="8">
        <v>20.96</v>
      </c>
      <c r="JPA21" s="9">
        <f>JOZ21*JOY21</f>
        <v>3500.32</v>
      </c>
      <c r="JPB21" s="4">
        <f>JOU21-JOY21</f>
        <v>205</v>
      </c>
      <c r="JPC21" s="8">
        <v>16.77</v>
      </c>
      <c r="JPD21" s="9">
        <f>JPC21*JPB21</f>
        <v>3437.85</v>
      </c>
      <c r="JPE21" s="9">
        <f>JPD21+JPA21</f>
        <v>6938.17</v>
      </c>
      <c r="JPF21" s="4"/>
      <c r="JPG21" s="9">
        <f>JPE21+JPF21</f>
        <v>6938.17</v>
      </c>
      <c r="JPI21" s="93">
        <v>10</v>
      </c>
      <c r="JPJ21" s="94" t="s">
        <v>635</v>
      </c>
      <c r="JPK21" s="93">
        <v>372</v>
      </c>
      <c r="JPL21" s="93" t="s">
        <v>625</v>
      </c>
      <c r="JPM21" s="95" t="s">
        <v>626</v>
      </c>
      <c r="JPN21" s="93" t="s">
        <v>630</v>
      </c>
      <c r="JPO21" s="7">
        <v>167</v>
      </c>
      <c r="JPP21" s="8">
        <v>20.96</v>
      </c>
      <c r="JPQ21" s="9">
        <f>JPP21*JPO21</f>
        <v>3500.32</v>
      </c>
      <c r="JPR21" s="4">
        <f>JPK21-JPO21</f>
        <v>205</v>
      </c>
      <c r="JPS21" s="8">
        <v>16.77</v>
      </c>
      <c r="JPT21" s="9">
        <f>JPS21*JPR21</f>
        <v>3437.85</v>
      </c>
      <c r="JPU21" s="9">
        <f>JPT21+JPQ21</f>
        <v>6938.17</v>
      </c>
      <c r="JPV21" s="4"/>
      <c r="JPW21" s="9">
        <f>JPU21+JPV21</f>
        <v>6938.17</v>
      </c>
      <c r="JPY21" s="93">
        <v>10</v>
      </c>
      <c r="JPZ21" s="94" t="s">
        <v>635</v>
      </c>
      <c r="JQA21" s="93">
        <v>372</v>
      </c>
      <c r="JQB21" s="93" t="s">
        <v>625</v>
      </c>
      <c r="JQC21" s="95" t="s">
        <v>626</v>
      </c>
      <c r="JQD21" s="93" t="s">
        <v>630</v>
      </c>
      <c r="JQE21" s="7">
        <v>167</v>
      </c>
      <c r="JQF21" s="8">
        <v>20.96</v>
      </c>
      <c r="JQG21" s="9">
        <f>JQF21*JQE21</f>
        <v>3500.32</v>
      </c>
      <c r="JQH21" s="4">
        <f>JQA21-JQE21</f>
        <v>205</v>
      </c>
      <c r="JQI21" s="8">
        <v>16.77</v>
      </c>
      <c r="JQJ21" s="9">
        <f>JQI21*JQH21</f>
        <v>3437.85</v>
      </c>
      <c r="JQK21" s="9">
        <f>JQJ21+JQG21</f>
        <v>6938.17</v>
      </c>
      <c r="JQL21" s="4"/>
      <c r="JQM21" s="9">
        <f>JQK21+JQL21</f>
        <v>6938.17</v>
      </c>
      <c r="JQO21" s="93">
        <v>10</v>
      </c>
      <c r="JQP21" s="94" t="s">
        <v>635</v>
      </c>
      <c r="JQQ21" s="93">
        <v>372</v>
      </c>
      <c r="JQR21" s="93" t="s">
        <v>625</v>
      </c>
      <c r="JQS21" s="95" t="s">
        <v>626</v>
      </c>
      <c r="JQT21" s="93" t="s">
        <v>630</v>
      </c>
      <c r="JQU21" s="7">
        <v>167</v>
      </c>
      <c r="JQV21" s="8">
        <v>20.96</v>
      </c>
      <c r="JQW21" s="9">
        <f>JQV21*JQU21</f>
        <v>3500.32</v>
      </c>
      <c r="JQX21" s="4">
        <f>JQQ21-JQU21</f>
        <v>205</v>
      </c>
      <c r="JQY21" s="8">
        <v>16.77</v>
      </c>
      <c r="JQZ21" s="9">
        <f>JQY21*JQX21</f>
        <v>3437.85</v>
      </c>
      <c r="JRA21" s="9">
        <f>JQZ21+JQW21</f>
        <v>6938.17</v>
      </c>
      <c r="JRB21" s="4"/>
      <c r="JRC21" s="9">
        <f>JRA21+JRB21</f>
        <v>6938.17</v>
      </c>
      <c r="JRE21" s="93">
        <v>10</v>
      </c>
      <c r="JRF21" s="94" t="s">
        <v>635</v>
      </c>
      <c r="JRG21" s="93">
        <v>372</v>
      </c>
      <c r="JRH21" s="93" t="s">
        <v>625</v>
      </c>
      <c r="JRI21" s="95" t="s">
        <v>626</v>
      </c>
      <c r="JRJ21" s="93" t="s">
        <v>630</v>
      </c>
      <c r="JRK21" s="7">
        <v>167</v>
      </c>
      <c r="JRL21" s="8">
        <v>20.96</v>
      </c>
      <c r="JRM21" s="9">
        <f>JRL21*JRK21</f>
        <v>3500.32</v>
      </c>
      <c r="JRN21" s="4">
        <f>JRG21-JRK21</f>
        <v>205</v>
      </c>
      <c r="JRO21" s="8">
        <v>16.77</v>
      </c>
      <c r="JRP21" s="9">
        <f>JRO21*JRN21</f>
        <v>3437.85</v>
      </c>
      <c r="JRQ21" s="9">
        <f>JRP21+JRM21</f>
        <v>6938.17</v>
      </c>
      <c r="JRR21" s="4"/>
      <c r="JRS21" s="9">
        <f>JRQ21+JRR21</f>
        <v>6938.17</v>
      </c>
      <c r="JRU21" s="93">
        <v>10</v>
      </c>
      <c r="JRV21" s="94" t="s">
        <v>635</v>
      </c>
      <c r="JRW21" s="93">
        <v>372</v>
      </c>
      <c r="JRX21" s="93" t="s">
        <v>625</v>
      </c>
      <c r="JRY21" s="95" t="s">
        <v>626</v>
      </c>
      <c r="JRZ21" s="93" t="s">
        <v>630</v>
      </c>
      <c r="JSA21" s="7">
        <v>167</v>
      </c>
      <c r="JSB21" s="8">
        <v>20.96</v>
      </c>
      <c r="JSC21" s="9">
        <f>JSB21*JSA21</f>
        <v>3500.32</v>
      </c>
      <c r="JSD21" s="4">
        <f>JRW21-JSA21</f>
        <v>205</v>
      </c>
      <c r="JSE21" s="8">
        <v>16.77</v>
      </c>
      <c r="JSF21" s="9">
        <f>JSE21*JSD21</f>
        <v>3437.85</v>
      </c>
      <c r="JSG21" s="9">
        <f>JSF21+JSC21</f>
        <v>6938.17</v>
      </c>
      <c r="JSH21" s="4"/>
      <c r="JSI21" s="9">
        <f>JSG21+JSH21</f>
        <v>6938.17</v>
      </c>
      <c r="JSK21" s="93">
        <v>10</v>
      </c>
      <c r="JSL21" s="94" t="s">
        <v>635</v>
      </c>
      <c r="JSM21" s="93">
        <v>372</v>
      </c>
      <c r="JSN21" s="93" t="s">
        <v>625</v>
      </c>
      <c r="JSO21" s="95" t="s">
        <v>626</v>
      </c>
      <c r="JSP21" s="93" t="s">
        <v>630</v>
      </c>
      <c r="JSQ21" s="7">
        <v>167</v>
      </c>
      <c r="JSR21" s="8">
        <v>20.96</v>
      </c>
      <c r="JSS21" s="9">
        <f>JSR21*JSQ21</f>
        <v>3500.32</v>
      </c>
      <c r="JST21" s="4">
        <f>JSM21-JSQ21</f>
        <v>205</v>
      </c>
      <c r="JSU21" s="8">
        <v>16.77</v>
      </c>
      <c r="JSV21" s="9">
        <f>JSU21*JST21</f>
        <v>3437.85</v>
      </c>
      <c r="JSW21" s="9">
        <f>JSV21+JSS21</f>
        <v>6938.17</v>
      </c>
      <c r="JSX21" s="4"/>
      <c r="JSY21" s="9">
        <f>JSW21+JSX21</f>
        <v>6938.17</v>
      </c>
      <c r="JTA21" s="93">
        <v>10</v>
      </c>
      <c r="JTB21" s="94" t="s">
        <v>635</v>
      </c>
      <c r="JTC21" s="93">
        <v>372</v>
      </c>
      <c r="JTD21" s="93" t="s">
        <v>625</v>
      </c>
      <c r="JTE21" s="95" t="s">
        <v>626</v>
      </c>
      <c r="JTF21" s="93" t="s">
        <v>630</v>
      </c>
      <c r="JTG21" s="7">
        <v>167</v>
      </c>
      <c r="JTH21" s="8">
        <v>20.96</v>
      </c>
      <c r="JTI21" s="9">
        <f>JTH21*JTG21</f>
        <v>3500.32</v>
      </c>
      <c r="JTJ21" s="4">
        <f>JTC21-JTG21</f>
        <v>205</v>
      </c>
      <c r="JTK21" s="8">
        <v>16.77</v>
      </c>
      <c r="JTL21" s="9">
        <f>JTK21*JTJ21</f>
        <v>3437.85</v>
      </c>
      <c r="JTM21" s="9">
        <f>JTL21+JTI21</f>
        <v>6938.17</v>
      </c>
      <c r="JTN21" s="4"/>
      <c r="JTO21" s="9">
        <f>JTM21+JTN21</f>
        <v>6938.17</v>
      </c>
      <c r="JTQ21" s="93">
        <v>10</v>
      </c>
      <c r="JTR21" s="94" t="s">
        <v>635</v>
      </c>
      <c r="JTS21" s="93">
        <v>372</v>
      </c>
      <c r="JTT21" s="93" t="s">
        <v>625</v>
      </c>
      <c r="JTU21" s="95" t="s">
        <v>626</v>
      </c>
      <c r="JTV21" s="93" t="s">
        <v>630</v>
      </c>
      <c r="JTW21" s="7">
        <v>167</v>
      </c>
      <c r="JTX21" s="8">
        <v>20.96</v>
      </c>
      <c r="JTY21" s="9">
        <f>JTX21*JTW21</f>
        <v>3500.32</v>
      </c>
      <c r="JTZ21" s="4">
        <f>JTS21-JTW21</f>
        <v>205</v>
      </c>
      <c r="JUA21" s="8">
        <v>16.77</v>
      </c>
      <c r="JUB21" s="9">
        <f>JUA21*JTZ21</f>
        <v>3437.85</v>
      </c>
      <c r="JUC21" s="9">
        <f>JUB21+JTY21</f>
        <v>6938.17</v>
      </c>
      <c r="JUD21" s="4"/>
      <c r="JUE21" s="9">
        <f>JUC21+JUD21</f>
        <v>6938.17</v>
      </c>
      <c r="JUG21" s="93">
        <v>10</v>
      </c>
      <c r="JUH21" s="94" t="s">
        <v>635</v>
      </c>
      <c r="JUI21" s="93">
        <v>372</v>
      </c>
      <c r="JUJ21" s="93" t="s">
        <v>625</v>
      </c>
      <c r="JUK21" s="95" t="s">
        <v>626</v>
      </c>
      <c r="JUL21" s="93" t="s">
        <v>630</v>
      </c>
      <c r="JUM21" s="7">
        <v>167</v>
      </c>
      <c r="JUN21" s="8">
        <v>20.96</v>
      </c>
      <c r="JUO21" s="9">
        <f>JUN21*JUM21</f>
        <v>3500.32</v>
      </c>
      <c r="JUP21" s="4">
        <f>JUI21-JUM21</f>
        <v>205</v>
      </c>
      <c r="JUQ21" s="8">
        <v>16.77</v>
      </c>
      <c r="JUR21" s="9">
        <f>JUQ21*JUP21</f>
        <v>3437.85</v>
      </c>
      <c r="JUS21" s="9">
        <f>JUR21+JUO21</f>
        <v>6938.17</v>
      </c>
      <c r="JUT21" s="4"/>
      <c r="JUU21" s="9">
        <f>JUS21+JUT21</f>
        <v>6938.17</v>
      </c>
      <c r="JUW21" s="93">
        <v>10</v>
      </c>
      <c r="JUX21" s="94" t="s">
        <v>635</v>
      </c>
      <c r="JUY21" s="93">
        <v>372</v>
      </c>
      <c r="JUZ21" s="93" t="s">
        <v>625</v>
      </c>
      <c r="JVA21" s="95" t="s">
        <v>626</v>
      </c>
      <c r="JVB21" s="93" t="s">
        <v>630</v>
      </c>
      <c r="JVC21" s="7">
        <v>167</v>
      </c>
      <c r="JVD21" s="8">
        <v>20.96</v>
      </c>
      <c r="JVE21" s="9">
        <f>JVD21*JVC21</f>
        <v>3500.32</v>
      </c>
      <c r="JVF21" s="4">
        <f>JUY21-JVC21</f>
        <v>205</v>
      </c>
      <c r="JVG21" s="8">
        <v>16.77</v>
      </c>
      <c r="JVH21" s="9">
        <f>JVG21*JVF21</f>
        <v>3437.85</v>
      </c>
      <c r="JVI21" s="9">
        <f>JVH21+JVE21</f>
        <v>6938.17</v>
      </c>
      <c r="JVJ21" s="4"/>
      <c r="JVK21" s="9">
        <f>JVI21+JVJ21</f>
        <v>6938.17</v>
      </c>
      <c r="JVM21" s="93">
        <v>10</v>
      </c>
      <c r="JVN21" s="94" t="s">
        <v>635</v>
      </c>
      <c r="JVO21" s="93">
        <v>372</v>
      </c>
      <c r="JVP21" s="93" t="s">
        <v>625</v>
      </c>
      <c r="JVQ21" s="95" t="s">
        <v>626</v>
      </c>
      <c r="JVR21" s="93" t="s">
        <v>630</v>
      </c>
      <c r="JVS21" s="7">
        <v>167</v>
      </c>
      <c r="JVT21" s="8">
        <v>20.96</v>
      </c>
      <c r="JVU21" s="9">
        <f>JVT21*JVS21</f>
        <v>3500.32</v>
      </c>
      <c r="JVV21" s="4">
        <f>JVO21-JVS21</f>
        <v>205</v>
      </c>
      <c r="JVW21" s="8">
        <v>16.77</v>
      </c>
      <c r="JVX21" s="9">
        <f>JVW21*JVV21</f>
        <v>3437.85</v>
      </c>
      <c r="JVY21" s="9">
        <f>JVX21+JVU21</f>
        <v>6938.17</v>
      </c>
      <c r="JVZ21" s="4"/>
      <c r="JWA21" s="9">
        <f>JVY21+JVZ21</f>
        <v>6938.17</v>
      </c>
      <c r="JWC21" s="93">
        <v>10</v>
      </c>
      <c r="JWD21" s="94" t="s">
        <v>635</v>
      </c>
      <c r="JWE21" s="93">
        <v>372</v>
      </c>
      <c r="JWF21" s="93" t="s">
        <v>625</v>
      </c>
      <c r="JWG21" s="95" t="s">
        <v>626</v>
      </c>
      <c r="JWH21" s="93" t="s">
        <v>630</v>
      </c>
      <c r="JWI21" s="7">
        <v>167</v>
      </c>
      <c r="JWJ21" s="8">
        <v>20.96</v>
      </c>
      <c r="JWK21" s="9">
        <f>JWJ21*JWI21</f>
        <v>3500.32</v>
      </c>
      <c r="JWL21" s="4">
        <f>JWE21-JWI21</f>
        <v>205</v>
      </c>
      <c r="JWM21" s="8">
        <v>16.77</v>
      </c>
      <c r="JWN21" s="9">
        <f>JWM21*JWL21</f>
        <v>3437.85</v>
      </c>
      <c r="JWO21" s="9">
        <f>JWN21+JWK21</f>
        <v>6938.17</v>
      </c>
      <c r="JWP21" s="4"/>
      <c r="JWQ21" s="9">
        <f>JWO21+JWP21</f>
        <v>6938.17</v>
      </c>
      <c r="JWS21" s="93">
        <v>10</v>
      </c>
      <c r="JWT21" s="94" t="s">
        <v>635</v>
      </c>
      <c r="JWU21" s="93">
        <v>372</v>
      </c>
      <c r="JWV21" s="93" t="s">
        <v>625</v>
      </c>
      <c r="JWW21" s="95" t="s">
        <v>626</v>
      </c>
      <c r="JWX21" s="93" t="s">
        <v>630</v>
      </c>
      <c r="JWY21" s="7">
        <v>167</v>
      </c>
      <c r="JWZ21" s="8">
        <v>20.96</v>
      </c>
      <c r="JXA21" s="9">
        <f>JWZ21*JWY21</f>
        <v>3500.32</v>
      </c>
      <c r="JXB21" s="4">
        <f>JWU21-JWY21</f>
        <v>205</v>
      </c>
      <c r="JXC21" s="8">
        <v>16.77</v>
      </c>
      <c r="JXD21" s="9">
        <f>JXC21*JXB21</f>
        <v>3437.85</v>
      </c>
      <c r="JXE21" s="9">
        <f>JXD21+JXA21</f>
        <v>6938.17</v>
      </c>
      <c r="JXF21" s="4"/>
      <c r="JXG21" s="9">
        <f>JXE21+JXF21</f>
        <v>6938.17</v>
      </c>
      <c r="JXI21" s="93">
        <v>10</v>
      </c>
      <c r="JXJ21" s="94" t="s">
        <v>635</v>
      </c>
      <c r="JXK21" s="93">
        <v>372</v>
      </c>
      <c r="JXL21" s="93" t="s">
        <v>625</v>
      </c>
      <c r="JXM21" s="95" t="s">
        <v>626</v>
      </c>
      <c r="JXN21" s="93" t="s">
        <v>630</v>
      </c>
      <c r="JXO21" s="7">
        <v>167</v>
      </c>
      <c r="JXP21" s="8">
        <v>20.96</v>
      </c>
      <c r="JXQ21" s="9">
        <f>JXP21*JXO21</f>
        <v>3500.32</v>
      </c>
      <c r="JXR21" s="4">
        <f>JXK21-JXO21</f>
        <v>205</v>
      </c>
      <c r="JXS21" s="8">
        <v>16.77</v>
      </c>
      <c r="JXT21" s="9">
        <f>JXS21*JXR21</f>
        <v>3437.85</v>
      </c>
      <c r="JXU21" s="9">
        <f>JXT21+JXQ21</f>
        <v>6938.17</v>
      </c>
      <c r="JXV21" s="4"/>
      <c r="JXW21" s="9">
        <f>JXU21+JXV21</f>
        <v>6938.17</v>
      </c>
      <c r="JXY21" s="93">
        <v>10</v>
      </c>
      <c r="JXZ21" s="94" t="s">
        <v>635</v>
      </c>
      <c r="JYA21" s="93">
        <v>372</v>
      </c>
      <c r="JYB21" s="93" t="s">
        <v>625</v>
      </c>
      <c r="JYC21" s="95" t="s">
        <v>626</v>
      </c>
      <c r="JYD21" s="93" t="s">
        <v>630</v>
      </c>
      <c r="JYE21" s="7">
        <v>167</v>
      </c>
      <c r="JYF21" s="8">
        <v>20.96</v>
      </c>
      <c r="JYG21" s="9">
        <f>JYF21*JYE21</f>
        <v>3500.32</v>
      </c>
      <c r="JYH21" s="4">
        <f>JYA21-JYE21</f>
        <v>205</v>
      </c>
      <c r="JYI21" s="8">
        <v>16.77</v>
      </c>
      <c r="JYJ21" s="9">
        <f>JYI21*JYH21</f>
        <v>3437.85</v>
      </c>
      <c r="JYK21" s="9">
        <f>JYJ21+JYG21</f>
        <v>6938.17</v>
      </c>
      <c r="JYL21" s="4"/>
      <c r="JYM21" s="9">
        <f>JYK21+JYL21</f>
        <v>6938.17</v>
      </c>
      <c r="JYO21" s="93">
        <v>10</v>
      </c>
      <c r="JYP21" s="94" t="s">
        <v>635</v>
      </c>
      <c r="JYQ21" s="93">
        <v>372</v>
      </c>
      <c r="JYR21" s="93" t="s">
        <v>625</v>
      </c>
      <c r="JYS21" s="95" t="s">
        <v>626</v>
      </c>
      <c r="JYT21" s="93" t="s">
        <v>630</v>
      </c>
      <c r="JYU21" s="7">
        <v>167</v>
      </c>
      <c r="JYV21" s="8">
        <v>20.96</v>
      </c>
      <c r="JYW21" s="9">
        <f>JYV21*JYU21</f>
        <v>3500.32</v>
      </c>
      <c r="JYX21" s="4">
        <f>JYQ21-JYU21</f>
        <v>205</v>
      </c>
      <c r="JYY21" s="8">
        <v>16.77</v>
      </c>
      <c r="JYZ21" s="9">
        <f>JYY21*JYX21</f>
        <v>3437.85</v>
      </c>
      <c r="JZA21" s="9">
        <f>JYZ21+JYW21</f>
        <v>6938.17</v>
      </c>
      <c r="JZB21" s="4"/>
      <c r="JZC21" s="9">
        <f>JZA21+JZB21</f>
        <v>6938.17</v>
      </c>
      <c r="JZE21" s="93">
        <v>10</v>
      </c>
      <c r="JZF21" s="94" t="s">
        <v>635</v>
      </c>
      <c r="JZG21" s="93">
        <v>372</v>
      </c>
      <c r="JZH21" s="93" t="s">
        <v>625</v>
      </c>
      <c r="JZI21" s="95" t="s">
        <v>626</v>
      </c>
      <c r="JZJ21" s="93" t="s">
        <v>630</v>
      </c>
      <c r="JZK21" s="7">
        <v>167</v>
      </c>
      <c r="JZL21" s="8">
        <v>20.96</v>
      </c>
      <c r="JZM21" s="9">
        <f>JZL21*JZK21</f>
        <v>3500.32</v>
      </c>
      <c r="JZN21" s="4">
        <f>JZG21-JZK21</f>
        <v>205</v>
      </c>
      <c r="JZO21" s="8">
        <v>16.77</v>
      </c>
      <c r="JZP21" s="9">
        <f>JZO21*JZN21</f>
        <v>3437.85</v>
      </c>
      <c r="JZQ21" s="9">
        <f>JZP21+JZM21</f>
        <v>6938.17</v>
      </c>
      <c r="JZR21" s="4"/>
      <c r="JZS21" s="9">
        <f>JZQ21+JZR21</f>
        <v>6938.17</v>
      </c>
      <c r="JZU21" s="93">
        <v>10</v>
      </c>
      <c r="JZV21" s="94" t="s">
        <v>635</v>
      </c>
      <c r="JZW21" s="93">
        <v>372</v>
      </c>
      <c r="JZX21" s="93" t="s">
        <v>625</v>
      </c>
      <c r="JZY21" s="95" t="s">
        <v>626</v>
      </c>
      <c r="JZZ21" s="93" t="s">
        <v>630</v>
      </c>
      <c r="KAA21" s="7">
        <v>167</v>
      </c>
      <c r="KAB21" s="8">
        <v>20.96</v>
      </c>
      <c r="KAC21" s="9">
        <f>KAB21*KAA21</f>
        <v>3500.32</v>
      </c>
      <c r="KAD21" s="4">
        <f>JZW21-KAA21</f>
        <v>205</v>
      </c>
      <c r="KAE21" s="8">
        <v>16.77</v>
      </c>
      <c r="KAF21" s="9">
        <f>KAE21*KAD21</f>
        <v>3437.85</v>
      </c>
      <c r="KAG21" s="9">
        <f>KAF21+KAC21</f>
        <v>6938.17</v>
      </c>
      <c r="KAH21" s="4"/>
      <c r="KAI21" s="9">
        <f>KAG21+KAH21</f>
        <v>6938.17</v>
      </c>
      <c r="KAK21" s="93">
        <v>10</v>
      </c>
      <c r="KAL21" s="94" t="s">
        <v>635</v>
      </c>
      <c r="KAM21" s="93">
        <v>372</v>
      </c>
      <c r="KAN21" s="93" t="s">
        <v>625</v>
      </c>
      <c r="KAO21" s="95" t="s">
        <v>626</v>
      </c>
      <c r="KAP21" s="93" t="s">
        <v>630</v>
      </c>
      <c r="KAQ21" s="7">
        <v>167</v>
      </c>
      <c r="KAR21" s="8">
        <v>20.96</v>
      </c>
      <c r="KAS21" s="9">
        <f>KAR21*KAQ21</f>
        <v>3500.32</v>
      </c>
      <c r="KAT21" s="4">
        <f>KAM21-KAQ21</f>
        <v>205</v>
      </c>
      <c r="KAU21" s="8">
        <v>16.77</v>
      </c>
      <c r="KAV21" s="9">
        <f>KAU21*KAT21</f>
        <v>3437.85</v>
      </c>
      <c r="KAW21" s="9">
        <f>KAV21+KAS21</f>
        <v>6938.17</v>
      </c>
      <c r="KAX21" s="4"/>
      <c r="KAY21" s="9">
        <f>KAW21+KAX21</f>
        <v>6938.17</v>
      </c>
      <c r="KBA21" s="93">
        <v>10</v>
      </c>
      <c r="KBB21" s="94" t="s">
        <v>635</v>
      </c>
      <c r="KBC21" s="93">
        <v>372</v>
      </c>
      <c r="KBD21" s="93" t="s">
        <v>625</v>
      </c>
      <c r="KBE21" s="95" t="s">
        <v>626</v>
      </c>
      <c r="KBF21" s="93" t="s">
        <v>630</v>
      </c>
      <c r="KBG21" s="7">
        <v>167</v>
      </c>
      <c r="KBH21" s="8">
        <v>20.96</v>
      </c>
      <c r="KBI21" s="9">
        <f>KBH21*KBG21</f>
        <v>3500.32</v>
      </c>
      <c r="KBJ21" s="4">
        <f>KBC21-KBG21</f>
        <v>205</v>
      </c>
      <c r="KBK21" s="8">
        <v>16.77</v>
      </c>
      <c r="KBL21" s="9">
        <f>KBK21*KBJ21</f>
        <v>3437.85</v>
      </c>
      <c r="KBM21" s="9">
        <f>KBL21+KBI21</f>
        <v>6938.17</v>
      </c>
      <c r="KBN21" s="4"/>
      <c r="KBO21" s="9">
        <f>KBM21+KBN21</f>
        <v>6938.17</v>
      </c>
      <c r="KBQ21" s="93">
        <v>10</v>
      </c>
      <c r="KBR21" s="94" t="s">
        <v>635</v>
      </c>
      <c r="KBS21" s="93">
        <v>372</v>
      </c>
      <c r="KBT21" s="93" t="s">
        <v>625</v>
      </c>
      <c r="KBU21" s="95" t="s">
        <v>626</v>
      </c>
      <c r="KBV21" s="93" t="s">
        <v>630</v>
      </c>
      <c r="KBW21" s="7">
        <v>167</v>
      </c>
      <c r="KBX21" s="8">
        <v>20.96</v>
      </c>
      <c r="KBY21" s="9">
        <f>KBX21*KBW21</f>
        <v>3500.32</v>
      </c>
      <c r="KBZ21" s="4">
        <f>KBS21-KBW21</f>
        <v>205</v>
      </c>
      <c r="KCA21" s="8">
        <v>16.77</v>
      </c>
      <c r="KCB21" s="9">
        <f>KCA21*KBZ21</f>
        <v>3437.85</v>
      </c>
      <c r="KCC21" s="9">
        <f>KCB21+KBY21</f>
        <v>6938.17</v>
      </c>
      <c r="KCD21" s="4"/>
      <c r="KCE21" s="9">
        <f>KCC21+KCD21</f>
        <v>6938.17</v>
      </c>
      <c r="KCG21" s="93">
        <v>10</v>
      </c>
      <c r="KCH21" s="94" t="s">
        <v>635</v>
      </c>
      <c r="KCI21" s="93">
        <v>372</v>
      </c>
      <c r="KCJ21" s="93" t="s">
        <v>625</v>
      </c>
      <c r="KCK21" s="95" t="s">
        <v>626</v>
      </c>
      <c r="KCL21" s="93" t="s">
        <v>630</v>
      </c>
      <c r="KCM21" s="7">
        <v>167</v>
      </c>
      <c r="KCN21" s="8">
        <v>20.96</v>
      </c>
      <c r="KCO21" s="9">
        <f>KCN21*KCM21</f>
        <v>3500.32</v>
      </c>
      <c r="KCP21" s="4">
        <f>KCI21-KCM21</f>
        <v>205</v>
      </c>
      <c r="KCQ21" s="8">
        <v>16.77</v>
      </c>
      <c r="KCR21" s="9">
        <f>KCQ21*KCP21</f>
        <v>3437.85</v>
      </c>
      <c r="KCS21" s="9">
        <f>KCR21+KCO21</f>
        <v>6938.17</v>
      </c>
      <c r="KCT21" s="4"/>
      <c r="KCU21" s="9">
        <f>KCS21+KCT21</f>
        <v>6938.17</v>
      </c>
      <c r="KCW21" s="93">
        <v>10</v>
      </c>
      <c r="KCX21" s="94" t="s">
        <v>635</v>
      </c>
      <c r="KCY21" s="93">
        <v>372</v>
      </c>
      <c r="KCZ21" s="93" t="s">
        <v>625</v>
      </c>
      <c r="KDA21" s="95" t="s">
        <v>626</v>
      </c>
      <c r="KDB21" s="93" t="s">
        <v>630</v>
      </c>
      <c r="KDC21" s="7">
        <v>167</v>
      </c>
      <c r="KDD21" s="8">
        <v>20.96</v>
      </c>
      <c r="KDE21" s="9">
        <f>KDD21*KDC21</f>
        <v>3500.32</v>
      </c>
      <c r="KDF21" s="4">
        <f>KCY21-KDC21</f>
        <v>205</v>
      </c>
      <c r="KDG21" s="8">
        <v>16.77</v>
      </c>
      <c r="KDH21" s="9">
        <f>KDG21*KDF21</f>
        <v>3437.85</v>
      </c>
      <c r="KDI21" s="9">
        <f>KDH21+KDE21</f>
        <v>6938.17</v>
      </c>
      <c r="KDJ21" s="4"/>
      <c r="KDK21" s="9">
        <f>KDI21+KDJ21</f>
        <v>6938.17</v>
      </c>
      <c r="KDM21" s="93">
        <v>10</v>
      </c>
      <c r="KDN21" s="94" t="s">
        <v>635</v>
      </c>
      <c r="KDO21" s="93">
        <v>372</v>
      </c>
      <c r="KDP21" s="93" t="s">
        <v>625</v>
      </c>
      <c r="KDQ21" s="95" t="s">
        <v>626</v>
      </c>
      <c r="KDR21" s="93" t="s">
        <v>630</v>
      </c>
      <c r="KDS21" s="7">
        <v>167</v>
      </c>
      <c r="KDT21" s="8">
        <v>20.96</v>
      </c>
      <c r="KDU21" s="9">
        <f>KDT21*KDS21</f>
        <v>3500.32</v>
      </c>
      <c r="KDV21" s="4">
        <f>KDO21-KDS21</f>
        <v>205</v>
      </c>
      <c r="KDW21" s="8">
        <v>16.77</v>
      </c>
      <c r="KDX21" s="9">
        <f>KDW21*KDV21</f>
        <v>3437.85</v>
      </c>
      <c r="KDY21" s="9">
        <f>KDX21+KDU21</f>
        <v>6938.17</v>
      </c>
      <c r="KDZ21" s="4"/>
      <c r="KEA21" s="9">
        <f>KDY21+KDZ21</f>
        <v>6938.17</v>
      </c>
      <c r="KEC21" s="93">
        <v>10</v>
      </c>
      <c r="KED21" s="94" t="s">
        <v>635</v>
      </c>
      <c r="KEE21" s="93">
        <v>372</v>
      </c>
      <c r="KEF21" s="93" t="s">
        <v>625</v>
      </c>
      <c r="KEG21" s="95" t="s">
        <v>626</v>
      </c>
      <c r="KEH21" s="93" t="s">
        <v>630</v>
      </c>
      <c r="KEI21" s="7">
        <v>167</v>
      </c>
      <c r="KEJ21" s="8">
        <v>20.96</v>
      </c>
      <c r="KEK21" s="9">
        <f>KEJ21*KEI21</f>
        <v>3500.32</v>
      </c>
      <c r="KEL21" s="4">
        <f>KEE21-KEI21</f>
        <v>205</v>
      </c>
      <c r="KEM21" s="8">
        <v>16.77</v>
      </c>
      <c r="KEN21" s="9">
        <f>KEM21*KEL21</f>
        <v>3437.85</v>
      </c>
      <c r="KEO21" s="9">
        <f>KEN21+KEK21</f>
        <v>6938.17</v>
      </c>
      <c r="KEP21" s="4"/>
      <c r="KEQ21" s="9">
        <f>KEO21+KEP21</f>
        <v>6938.17</v>
      </c>
      <c r="KES21" s="93">
        <v>10</v>
      </c>
      <c r="KET21" s="94" t="s">
        <v>635</v>
      </c>
      <c r="KEU21" s="93">
        <v>372</v>
      </c>
      <c r="KEV21" s="93" t="s">
        <v>625</v>
      </c>
      <c r="KEW21" s="95" t="s">
        <v>626</v>
      </c>
      <c r="KEX21" s="93" t="s">
        <v>630</v>
      </c>
      <c r="KEY21" s="7">
        <v>167</v>
      </c>
      <c r="KEZ21" s="8">
        <v>20.96</v>
      </c>
      <c r="KFA21" s="9">
        <f>KEZ21*KEY21</f>
        <v>3500.32</v>
      </c>
      <c r="KFB21" s="4">
        <f>KEU21-KEY21</f>
        <v>205</v>
      </c>
      <c r="KFC21" s="8">
        <v>16.77</v>
      </c>
      <c r="KFD21" s="9">
        <f>KFC21*KFB21</f>
        <v>3437.85</v>
      </c>
      <c r="KFE21" s="9">
        <f>KFD21+KFA21</f>
        <v>6938.17</v>
      </c>
      <c r="KFF21" s="4"/>
      <c r="KFG21" s="9">
        <f>KFE21+KFF21</f>
        <v>6938.17</v>
      </c>
      <c r="KFI21" s="93">
        <v>10</v>
      </c>
      <c r="KFJ21" s="94" t="s">
        <v>635</v>
      </c>
      <c r="KFK21" s="93">
        <v>372</v>
      </c>
      <c r="KFL21" s="93" t="s">
        <v>625</v>
      </c>
      <c r="KFM21" s="95" t="s">
        <v>626</v>
      </c>
      <c r="KFN21" s="93" t="s">
        <v>630</v>
      </c>
      <c r="KFO21" s="7">
        <v>167</v>
      </c>
      <c r="KFP21" s="8">
        <v>20.96</v>
      </c>
      <c r="KFQ21" s="9">
        <f>KFP21*KFO21</f>
        <v>3500.32</v>
      </c>
      <c r="KFR21" s="4">
        <f>KFK21-KFO21</f>
        <v>205</v>
      </c>
      <c r="KFS21" s="8">
        <v>16.77</v>
      </c>
      <c r="KFT21" s="9">
        <f>KFS21*KFR21</f>
        <v>3437.85</v>
      </c>
      <c r="KFU21" s="9">
        <f>KFT21+KFQ21</f>
        <v>6938.17</v>
      </c>
      <c r="KFV21" s="4"/>
      <c r="KFW21" s="9">
        <f>KFU21+KFV21</f>
        <v>6938.17</v>
      </c>
      <c r="KFY21" s="93">
        <v>10</v>
      </c>
      <c r="KFZ21" s="94" t="s">
        <v>635</v>
      </c>
      <c r="KGA21" s="93">
        <v>372</v>
      </c>
      <c r="KGB21" s="93" t="s">
        <v>625</v>
      </c>
      <c r="KGC21" s="95" t="s">
        <v>626</v>
      </c>
      <c r="KGD21" s="93" t="s">
        <v>630</v>
      </c>
      <c r="KGE21" s="7">
        <v>167</v>
      </c>
      <c r="KGF21" s="8">
        <v>20.96</v>
      </c>
      <c r="KGG21" s="9">
        <f>KGF21*KGE21</f>
        <v>3500.32</v>
      </c>
      <c r="KGH21" s="4">
        <f>KGA21-KGE21</f>
        <v>205</v>
      </c>
      <c r="KGI21" s="8">
        <v>16.77</v>
      </c>
      <c r="KGJ21" s="9">
        <f>KGI21*KGH21</f>
        <v>3437.85</v>
      </c>
      <c r="KGK21" s="9">
        <f>KGJ21+KGG21</f>
        <v>6938.17</v>
      </c>
      <c r="KGL21" s="4"/>
      <c r="KGM21" s="9">
        <f>KGK21+KGL21</f>
        <v>6938.17</v>
      </c>
      <c r="KGO21" s="93">
        <v>10</v>
      </c>
      <c r="KGP21" s="94" t="s">
        <v>635</v>
      </c>
      <c r="KGQ21" s="93">
        <v>372</v>
      </c>
      <c r="KGR21" s="93" t="s">
        <v>625</v>
      </c>
      <c r="KGS21" s="95" t="s">
        <v>626</v>
      </c>
      <c r="KGT21" s="93" t="s">
        <v>630</v>
      </c>
      <c r="KGU21" s="7">
        <v>167</v>
      </c>
      <c r="KGV21" s="8">
        <v>20.96</v>
      </c>
      <c r="KGW21" s="9">
        <f>KGV21*KGU21</f>
        <v>3500.32</v>
      </c>
      <c r="KGX21" s="4">
        <f>KGQ21-KGU21</f>
        <v>205</v>
      </c>
      <c r="KGY21" s="8">
        <v>16.77</v>
      </c>
      <c r="KGZ21" s="9">
        <f>KGY21*KGX21</f>
        <v>3437.85</v>
      </c>
      <c r="KHA21" s="9">
        <f>KGZ21+KGW21</f>
        <v>6938.17</v>
      </c>
      <c r="KHB21" s="4"/>
      <c r="KHC21" s="9">
        <f>KHA21+KHB21</f>
        <v>6938.17</v>
      </c>
      <c r="KHE21" s="93">
        <v>10</v>
      </c>
      <c r="KHF21" s="94" t="s">
        <v>635</v>
      </c>
      <c r="KHG21" s="93">
        <v>372</v>
      </c>
      <c r="KHH21" s="93" t="s">
        <v>625</v>
      </c>
      <c r="KHI21" s="95" t="s">
        <v>626</v>
      </c>
      <c r="KHJ21" s="93" t="s">
        <v>630</v>
      </c>
      <c r="KHK21" s="7">
        <v>167</v>
      </c>
      <c r="KHL21" s="8">
        <v>20.96</v>
      </c>
      <c r="KHM21" s="9">
        <f>KHL21*KHK21</f>
        <v>3500.32</v>
      </c>
      <c r="KHN21" s="4">
        <f>KHG21-KHK21</f>
        <v>205</v>
      </c>
      <c r="KHO21" s="8">
        <v>16.77</v>
      </c>
      <c r="KHP21" s="9">
        <f>KHO21*KHN21</f>
        <v>3437.85</v>
      </c>
      <c r="KHQ21" s="9">
        <f>KHP21+KHM21</f>
        <v>6938.17</v>
      </c>
      <c r="KHR21" s="4"/>
      <c r="KHS21" s="9">
        <f>KHQ21+KHR21</f>
        <v>6938.17</v>
      </c>
      <c r="KHU21" s="93">
        <v>10</v>
      </c>
      <c r="KHV21" s="94" t="s">
        <v>635</v>
      </c>
      <c r="KHW21" s="93">
        <v>372</v>
      </c>
      <c r="KHX21" s="93" t="s">
        <v>625</v>
      </c>
      <c r="KHY21" s="95" t="s">
        <v>626</v>
      </c>
      <c r="KHZ21" s="93" t="s">
        <v>630</v>
      </c>
      <c r="KIA21" s="7">
        <v>167</v>
      </c>
      <c r="KIB21" s="8">
        <v>20.96</v>
      </c>
      <c r="KIC21" s="9">
        <f>KIB21*KIA21</f>
        <v>3500.32</v>
      </c>
      <c r="KID21" s="4">
        <f>KHW21-KIA21</f>
        <v>205</v>
      </c>
      <c r="KIE21" s="8">
        <v>16.77</v>
      </c>
      <c r="KIF21" s="9">
        <f>KIE21*KID21</f>
        <v>3437.85</v>
      </c>
      <c r="KIG21" s="9">
        <f>KIF21+KIC21</f>
        <v>6938.17</v>
      </c>
      <c r="KIH21" s="4"/>
      <c r="KII21" s="9">
        <f>KIG21+KIH21</f>
        <v>6938.17</v>
      </c>
      <c r="KIK21" s="93">
        <v>10</v>
      </c>
      <c r="KIL21" s="94" t="s">
        <v>635</v>
      </c>
      <c r="KIM21" s="93">
        <v>372</v>
      </c>
      <c r="KIN21" s="93" t="s">
        <v>625</v>
      </c>
      <c r="KIO21" s="95" t="s">
        <v>626</v>
      </c>
      <c r="KIP21" s="93" t="s">
        <v>630</v>
      </c>
      <c r="KIQ21" s="7">
        <v>167</v>
      </c>
      <c r="KIR21" s="8">
        <v>20.96</v>
      </c>
      <c r="KIS21" s="9">
        <f>KIR21*KIQ21</f>
        <v>3500.32</v>
      </c>
      <c r="KIT21" s="4">
        <f>KIM21-KIQ21</f>
        <v>205</v>
      </c>
      <c r="KIU21" s="8">
        <v>16.77</v>
      </c>
      <c r="KIV21" s="9">
        <f>KIU21*KIT21</f>
        <v>3437.85</v>
      </c>
      <c r="KIW21" s="9">
        <f>KIV21+KIS21</f>
        <v>6938.17</v>
      </c>
      <c r="KIX21" s="4"/>
      <c r="KIY21" s="9">
        <f>KIW21+KIX21</f>
        <v>6938.17</v>
      </c>
      <c r="KJA21" s="93">
        <v>10</v>
      </c>
      <c r="KJB21" s="94" t="s">
        <v>635</v>
      </c>
      <c r="KJC21" s="93">
        <v>372</v>
      </c>
      <c r="KJD21" s="93" t="s">
        <v>625</v>
      </c>
      <c r="KJE21" s="95" t="s">
        <v>626</v>
      </c>
      <c r="KJF21" s="93" t="s">
        <v>630</v>
      </c>
      <c r="KJG21" s="7">
        <v>167</v>
      </c>
      <c r="KJH21" s="8">
        <v>20.96</v>
      </c>
      <c r="KJI21" s="9">
        <f>KJH21*KJG21</f>
        <v>3500.32</v>
      </c>
      <c r="KJJ21" s="4">
        <f>KJC21-KJG21</f>
        <v>205</v>
      </c>
      <c r="KJK21" s="8">
        <v>16.77</v>
      </c>
      <c r="KJL21" s="9">
        <f>KJK21*KJJ21</f>
        <v>3437.85</v>
      </c>
      <c r="KJM21" s="9">
        <f>KJL21+KJI21</f>
        <v>6938.17</v>
      </c>
      <c r="KJN21" s="4"/>
      <c r="KJO21" s="9">
        <f>KJM21+KJN21</f>
        <v>6938.17</v>
      </c>
      <c r="KJQ21" s="93">
        <v>10</v>
      </c>
      <c r="KJR21" s="94" t="s">
        <v>635</v>
      </c>
      <c r="KJS21" s="93">
        <v>372</v>
      </c>
      <c r="KJT21" s="93" t="s">
        <v>625</v>
      </c>
      <c r="KJU21" s="95" t="s">
        <v>626</v>
      </c>
      <c r="KJV21" s="93" t="s">
        <v>630</v>
      </c>
      <c r="KJW21" s="7">
        <v>167</v>
      </c>
      <c r="KJX21" s="8">
        <v>20.96</v>
      </c>
      <c r="KJY21" s="9">
        <f>KJX21*KJW21</f>
        <v>3500.32</v>
      </c>
      <c r="KJZ21" s="4">
        <f>KJS21-KJW21</f>
        <v>205</v>
      </c>
      <c r="KKA21" s="8">
        <v>16.77</v>
      </c>
      <c r="KKB21" s="9">
        <f>KKA21*KJZ21</f>
        <v>3437.85</v>
      </c>
      <c r="KKC21" s="9">
        <f>KKB21+KJY21</f>
        <v>6938.17</v>
      </c>
      <c r="KKD21" s="4"/>
      <c r="KKE21" s="9">
        <f>KKC21+KKD21</f>
        <v>6938.17</v>
      </c>
      <c r="KKG21" s="93">
        <v>10</v>
      </c>
      <c r="KKH21" s="94" t="s">
        <v>635</v>
      </c>
      <c r="KKI21" s="93">
        <v>372</v>
      </c>
      <c r="KKJ21" s="93" t="s">
        <v>625</v>
      </c>
      <c r="KKK21" s="95" t="s">
        <v>626</v>
      </c>
      <c r="KKL21" s="93" t="s">
        <v>630</v>
      </c>
      <c r="KKM21" s="7">
        <v>167</v>
      </c>
      <c r="KKN21" s="8">
        <v>20.96</v>
      </c>
      <c r="KKO21" s="9">
        <f>KKN21*KKM21</f>
        <v>3500.32</v>
      </c>
      <c r="KKP21" s="4">
        <f>KKI21-KKM21</f>
        <v>205</v>
      </c>
      <c r="KKQ21" s="8">
        <v>16.77</v>
      </c>
      <c r="KKR21" s="9">
        <f>KKQ21*KKP21</f>
        <v>3437.85</v>
      </c>
      <c r="KKS21" s="9">
        <f>KKR21+KKO21</f>
        <v>6938.17</v>
      </c>
      <c r="KKT21" s="4"/>
      <c r="KKU21" s="9">
        <f>KKS21+KKT21</f>
        <v>6938.17</v>
      </c>
      <c r="KKW21" s="93">
        <v>10</v>
      </c>
      <c r="KKX21" s="94" t="s">
        <v>635</v>
      </c>
      <c r="KKY21" s="93">
        <v>372</v>
      </c>
      <c r="KKZ21" s="93" t="s">
        <v>625</v>
      </c>
      <c r="KLA21" s="95" t="s">
        <v>626</v>
      </c>
      <c r="KLB21" s="93" t="s">
        <v>630</v>
      </c>
      <c r="KLC21" s="7">
        <v>167</v>
      </c>
      <c r="KLD21" s="8">
        <v>20.96</v>
      </c>
      <c r="KLE21" s="9">
        <f>KLD21*KLC21</f>
        <v>3500.32</v>
      </c>
      <c r="KLF21" s="4">
        <f>KKY21-KLC21</f>
        <v>205</v>
      </c>
      <c r="KLG21" s="8">
        <v>16.77</v>
      </c>
      <c r="KLH21" s="9">
        <f>KLG21*KLF21</f>
        <v>3437.85</v>
      </c>
      <c r="KLI21" s="9">
        <f>KLH21+KLE21</f>
        <v>6938.17</v>
      </c>
      <c r="KLJ21" s="4"/>
      <c r="KLK21" s="9">
        <f>KLI21+KLJ21</f>
        <v>6938.17</v>
      </c>
      <c r="KLM21" s="93">
        <v>10</v>
      </c>
      <c r="KLN21" s="94" t="s">
        <v>635</v>
      </c>
      <c r="KLO21" s="93">
        <v>372</v>
      </c>
      <c r="KLP21" s="93" t="s">
        <v>625</v>
      </c>
      <c r="KLQ21" s="95" t="s">
        <v>626</v>
      </c>
      <c r="KLR21" s="93" t="s">
        <v>630</v>
      </c>
      <c r="KLS21" s="7">
        <v>167</v>
      </c>
      <c r="KLT21" s="8">
        <v>20.96</v>
      </c>
      <c r="KLU21" s="9">
        <f>KLT21*KLS21</f>
        <v>3500.32</v>
      </c>
      <c r="KLV21" s="4">
        <f>KLO21-KLS21</f>
        <v>205</v>
      </c>
      <c r="KLW21" s="8">
        <v>16.77</v>
      </c>
      <c r="KLX21" s="9">
        <f>KLW21*KLV21</f>
        <v>3437.85</v>
      </c>
      <c r="KLY21" s="9">
        <f>KLX21+KLU21</f>
        <v>6938.17</v>
      </c>
      <c r="KLZ21" s="4"/>
      <c r="KMA21" s="9">
        <f>KLY21+KLZ21</f>
        <v>6938.17</v>
      </c>
      <c r="KMC21" s="93">
        <v>10</v>
      </c>
      <c r="KMD21" s="94" t="s">
        <v>635</v>
      </c>
      <c r="KME21" s="93">
        <v>372</v>
      </c>
      <c r="KMF21" s="93" t="s">
        <v>625</v>
      </c>
      <c r="KMG21" s="95" t="s">
        <v>626</v>
      </c>
      <c r="KMH21" s="93" t="s">
        <v>630</v>
      </c>
      <c r="KMI21" s="7">
        <v>167</v>
      </c>
      <c r="KMJ21" s="8">
        <v>20.96</v>
      </c>
      <c r="KMK21" s="9">
        <f>KMJ21*KMI21</f>
        <v>3500.32</v>
      </c>
      <c r="KML21" s="4">
        <f>KME21-KMI21</f>
        <v>205</v>
      </c>
      <c r="KMM21" s="8">
        <v>16.77</v>
      </c>
      <c r="KMN21" s="9">
        <f>KMM21*KML21</f>
        <v>3437.85</v>
      </c>
      <c r="KMO21" s="9">
        <f>KMN21+KMK21</f>
        <v>6938.17</v>
      </c>
      <c r="KMP21" s="4"/>
      <c r="KMQ21" s="9">
        <f>KMO21+KMP21</f>
        <v>6938.17</v>
      </c>
      <c r="KMS21" s="93">
        <v>10</v>
      </c>
      <c r="KMT21" s="94" t="s">
        <v>635</v>
      </c>
      <c r="KMU21" s="93">
        <v>372</v>
      </c>
      <c r="KMV21" s="93" t="s">
        <v>625</v>
      </c>
      <c r="KMW21" s="95" t="s">
        <v>626</v>
      </c>
      <c r="KMX21" s="93" t="s">
        <v>630</v>
      </c>
      <c r="KMY21" s="7">
        <v>167</v>
      </c>
      <c r="KMZ21" s="8">
        <v>20.96</v>
      </c>
      <c r="KNA21" s="9">
        <f>KMZ21*KMY21</f>
        <v>3500.32</v>
      </c>
      <c r="KNB21" s="4">
        <f>KMU21-KMY21</f>
        <v>205</v>
      </c>
      <c r="KNC21" s="8">
        <v>16.77</v>
      </c>
      <c r="KND21" s="9">
        <f>KNC21*KNB21</f>
        <v>3437.85</v>
      </c>
      <c r="KNE21" s="9">
        <f>KND21+KNA21</f>
        <v>6938.17</v>
      </c>
      <c r="KNF21" s="4"/>
      <c r="KNG21" s="9">
        <f>KNE21+KNF21</f>
        <v>6938.17</v>
      </c>
      <c r="KNI21" s="93">
        <v>10</v>
      </c>
      <c r="KNJ21" s="94" t="s">
        <v>635</v>
      </c>
      <c r="KNK21" s="93">
        <v>372</v>
      </c>
      <c r="KNL21" s="93" t="s">
        <v>625</v>
      </c>
      <c r="KNM21" s="95" t="s">
        <v>626</v>
      </c>
      <c r="KNN21" s="93" t="s">
        <v>630</v>
      </c>
      <c r="KNO21" s="7">
        <v>167</v>
      </c>
      <c r="KNP21" s="8">
        <v>20.96</v>
      </c>
      <c r="KNQ21" s="9">
        <f>KNP21*KNO21</f>
        <v>3500.32</v>
      </c>
      <c r="KNR21" s="4">
        <f>KNK21-KNO21</f>
        <v>205</v>
      </c>
      <c r="KNS21" s="8">
        <v>16.77</v>
      </c>
      <c r="KNT21" s="9">
        <f>KNS21*KNR21</f>
        <v>3437.85</v>
      </c>
      <c r="KNU21" s="9">
        <f>KNT21+KNQ21</f>
        <v>6938.17</v>
      </c>
      <c r="KNV21" s="4"/>
      <c r="KNW21" s="9">
        <f>KNU21+KNV21</f>
        <v>6938.17</v>
      </c>
      <c r="KNY21" s="93">
        <v>10</v>
      </c>
      <c r="KNZ21" s="94" t="s">
        <v>635</v>
      </c>
      <c r="KOA21" s="93">
        <v>372</v>
      </c>
      <c r="KOB21" s="93" t="s">
        <v>625</v>
      </c>
      <c r="KOC21" s="95" t="s">
        <v>626</v>
      </c>
      <c r="KOD21" s="93" t="s">
        <v>630</v>
      </c>
      <c r="KOE21" s="7">
        <v>167</v>
      </c>
      <c r="KOF21" s="8">
        <v>20.96</v>
      </c>
      <c r="KOG21" s="9">
        <f>KOF21*KOE21</f>
        <v>3500.32</v>
      </c>
      <c r="KOH21" s="4">
        <f>KOA21-KOE21</f>
        <v>205</v>
      </c>
      <c r="KOI21" s="8">
        <v>16.77</v>
      </c>
      <c r="KOJ21" s="9">
        <f>KOI21*KOH21</f>
        <v>3437.85</v>
      </c>
      <c r="KOK21" s="9">
        <f>KOJ21+KOG21</f>
        <v>6938.17</v>
      </c>
      <c r="KOL21" s="4"/>
      <c r="KOM21" s="9">
        <f>KOK21+KOL21</f>
        <v>6938.17</v>
      </c>
      <c r="KOO21" s="93">
        <v>10</v>
      </c>
      <c r="KOP21" s="94" t="s">
        <v>635</v>
      </c>
      <c r="KOQ21" s="93">
        <v>372</v>
      </c>
      <c r="KOR21" s="93" t="s">
        <v>625</v>
      </c>
      <c r="KOS21" s="95" t="s">
        <v>626</v>
      </c>
      <c r="KOT21" s="93" t="s">
        <v>630</v>
      </c>
      <c r="KOU21" s="7">
        <v>167</v>
      </c>
      <c r="KOV21" s="8">
        <v>20.96</v>
      </c>
      <c r="KOW21" s="9">
        <f>KOV21*KOU21</f>
        <v>3500.32</v>
      </c>
      <c r="KOX21" s="4">
        <f>KOQ21-KOU21</f>
        <v>205</v>
      </c>
      <c r="KOY21" s="8">
        <v>16.77</v>
      </c>
      <c r="KOZ21" s="9">
        <f>KOY21*KOX21</f>
        <v>3437.85</v>
      </c>
      <c r="KPA21" s="9">
        <f>KOZ21+KOW21</f>
        <v>6938.17</v>
      </c>
      <c r="KPB21" s="4"/>
      <c r="KPC21" s="9">
        <f>KPA21+KPB21</f>
        <v>6938.17</v>
      </c>
      <c r="KPE21" s="93">
        <v>10</v>
      </c>
      <c r="KPF21" s="94" t="s">
        <v>635</v>
      </c>
      <c r="KPG21" s="93">
        <v>372</v>
      </c>
      <c r="KPH21" s="93" t="s">
        <v>625</v>
      </c>
      <c r="KPI21" s="95" t="s">
        <v>626</v>
      </c>
      <c r="KPJ21" s="93" t="s">
        <v>630</v>
      </c>
      <c r="KPK21" s="7">
        <v>167</v>
      </c>
      <c r="KPL21" s="8">
        <v>20.96</v>
      </c>
      <c r="KPM21" s="9">
        <f>KPL21*KPK21</f>
        <v>3500.32</v>
      </c>
      <c r="KPN21" s="4">
        <f>KPG21-KPK21</f>
        <v>205</v>
      </c>
      <c r="KPO21" s="8">
        <v>16.77</v>
      </c>
      <c r="KPP21" s="9">
        <f>KPO21*KPN21</f>
        <v>3437.85</v>
      </c>
      <c r="KPQ21" s="9">
        <f>KPP21+KPM21</f>
        <v>6938.17</v>
      </c>
      <c r="KPR21" s="4"/>
      <c r="KPS21" s="9">
        <f>KPQ21+KPR21</f>
        <v>6938.17</v>
      </c>
      <c r="KPU21" s="93">
        <v>10</v>
      </c>
      <c r="KPV21" s="94" t="s">
        <v>635</v>
      </c>
      <c r="KPW21" s="93">
        <v>372</v>
      </c>
      <c r="KPX21" s="93" t="s">
        <v>625</v>
      </c>
      <c r="KPY21" s="95" t="s">
        <v>626</v>
      </c>
      <c r="KPZ21" s="93" t="s">
        <v>630</v>
      </c>
      <c r="KQA21" s="7">
        <v>167</v>
      </c>
      <c r="KQB21" s="8">
        <v>20.96</v>
      </c>
      <c r="KQC21" s="9">
        <f>KQB21*KQA21</f>
        <v>3500.32</v>
      </c>
      <c r="KQD21" s="4">
        <f>KPW21-KQA21</f>
        <v>205</v>
      </c>
      <c r="KQE21" s="8">
        <v>16.77</v>
      </c>
      <c r="KQF21" s="9">
        <f>KQE21*KQD21</f>
        <v>3437.85</v>
      </c>
      <c r="KQG21" s="9">
        <f>KQF21+KQC21</f>
        <v>6938.17</v>
      </c>
      <c r="KQH21" s="4"/>
      <c r="KQI21" s="9">
        <f>KQG21+KQH21</f>
        <v>6938.17</v>
      </c>
      <c r="KQK21" s="93">
        <v>10</v>
      </c>
      <c r="KQL21" s="94" t="s">
        <v>635</v>
      </c>
      <c r="KQM21" s="93">
        <v>372</v>
      </c>
      <c r="KQN21" s="93" t="s">
        <v>625</v>
      </c>
      <c r="KQO21" s="95" t="s">
        <v>626</v>
      </c>
      <c r="KQP21" s="93" t="s">
        <v>630</v>
      </c>
      <c r="KQQ21" s="7">
        <v>167</v>
      </c>
      <c r="KQR21" s="8">
        <v>20.96</v>
      </c>
      <c r="KQS21" s="9">
        <f>KQR21*KQQ21</f>
        <v>3500.32</v>
      </c>
      <c r="KQT21" s="4">
        <f>KQM21-KQQ21</f>
        <v>205</v>
      </c>
      <c r="KQU21" s="8">
        <v>16.77</v>
      </c>
      <c r="KQV21" s="9">
        <f>KQU21*KQT21</f>
        <v>3437.85</v>
      </c>
      <c r="KQW21" s="9">
        <f>KQV21+KQS21</f>
        <v>6938.17</v>
      </c>
      <c r="KQX21" s="4"/>
      <c r="KQY21" s="9">
        <f>KQW21+KQX21</f>
        <v>6938.17</v>
      </c>
      <c r="KRA21" s="93">
        <v>10</v>
      </c>
      <c r="KRB21" s="94" t="s">
        <v>635</v>
      </c>
      <c r="KRC21" s="93">
        <v>372</v>
      </c>
      <c r="KRD21" s="93" t="s">
        <v>625</v>
      </c>
      <c r="KRE21" s="95" t="s">
        <v>626</v>
      </c>
      <c r="KRF21" s="93" t="s">
        <v>630</v>
      </c>
      <c r="KRG21" s="7">
        <v>167</v>
      </c>
      <c r="KRH21" s="8">
        <v>20.96</v>
      </c>
      <c r="KRI21" s="9">
        <f>KRH21*KRG21</f>
        <v>3500.32</v>
      </c>
      <c r="KRJ21" s="4">
        <f>KRC21-KRG21</f>
        <v>205</v>
      </c>
      <c r="KRK21" s="8">
        <v>16.77</v>
      </c>
      <c r="KRL21" s="9">
        <f>KRK21*KRJ21</f>
        <v>3437.85</v>
      </c>
      <c r="KRM21" s="9">
        <f>KRL21+KRI21</f>
        <v>6938.17</v>
      </c>
      <c r="KRN21" s="4"/>
      <c r="KRO21" s="9">
        <f>KRM21+KRN21</f>
        <v>6938.17</v>
      </c>
      <c r="KRQ21" s="93">
        <v>10</v>
      </c>
      <c r="KRR21" s="94" t="s">
        <v>635</v>
      </c>
      <c r="KRS21" s="93">
        <v>372</v>
      </c>
      <c r="KRT21" s="93" t="s">
        <v>625</v>
      </c>
      <c r="KRU21" s="95" t="s">
        <v>626</v>
      </c>
      <c r="KRV21" s="93" t="s">
        <v>630</v>
      </c>
      <c r="KRW21" s="7">
        <v>167</v>
      </c>
      <c r="KRX21" s="8">
        <v>20.96</v>
      </c>
      <c r="KRY21" s="9">
        <f>KRX21*KRW21</f>
        <v>3500.32</v>
      </c>
      <c r="KRZ21" s="4">
        <f>KRS21-KRW21</f>
        <v>205</v>
      </c>
      <c r="KSA21" s="8">
        <v>16.77</v>
      </c>
      <c r="KSB21" s="9">
        <f>KSA21*KRZ21</f>
        <v>3437.85</v>
      </c>
      <c r="KSC21" s="9">
        <f>KSB21+KRY21</f>
        <v>6938.17</v>
      </c>
      <c r="KSD21" s="4"/>
      <c r="KSE21" s="9">
        <f>KSC21+KSD21</f>
        <v>6938.17</v>
      </c>
      <c r="KSG21" s="93">
        <v>10</v>
      </c>
      <c r="KSH21" s="94" t="s">
        <v>635</v>
      </c>
      <c r="KSI21" s="93">
        <v>372</v>
      </c>
      <c r="KSJ21" s="93" t="s">
        <v>625</v>
      </c>
      <c r="KSK21" s="95" t="s">
        <v>626</v>
      </c>
      <c r="KSL21" s="93" t="s">
        <v>630</v>
      </c>
      <c r="KSM21" s="7">
        <v>167</v>
      </c>
      <c r="KSN21" s="8">
        <v>20.96</v>
      </c>
      <c r="KSO21" s="9">
        <f>KSN21*KSM21</f>
        <v>3500.32</v>
      </c>
      <c r="KSP21" s="4">
        <f>KSI21-KSM21</f>
        <v>205</v>
      </c>
      <c r="KSQ21" s="8">
        <v>16.77</v>
      </c>
      <c r="KSR21" s="9">
        <f>KSQ21*KSP21</f>
        <v>3437.85</v>
      </c>
      <c r="KSS21" s="9">
        <f>KSR21+KSO21</f>
        <v>6938.17</v>
      </c>
      <c r="KST21" s="4"/>
      <c r="KSU21" s="9">
        <f>KSS21+KST21</f>
        <v>6938.17</v>
      </c>
      <c r="KSW21" s="93">
        <v>10</v>
      </c>
      <c r="KSX21" s="94" t="s">
        <v>635</v>
      </c>
      <c r="KSY21" s="93">
        <v>372</v>
      </c>
      <c r="KSZ21" s="93" t="s">
        <v>625</v>
      </c>
      <c r="KTA21" s="95" t="s">
        <v>626</v>
      </c>
      <c r="KTB21" s="93" t="s">
        <v>630</v>
      </c>
      <c r="KTC21" s="7">
        <v>167</v>
      </c>
      <c r="KTD21" s="8">
        <v>20.96</v>
      </c>
      <c r="KTE21" s="9">
        <f>KTD21*KTC21</f>
        <v>3500.32</v>
      </c>
      <c r="KTF21" s="4">
        <f>KSY21-KTC21</f>
        <v>205</v>
      </c>
      <c r="KTG21" s="8">
        <v>16.77</v>
      </c>
      <c r="KTH21" s="9">
        <f>KTG21*KTF21</f>
        <v>3437.85</v>
      </c>
      <c r="KTI21" s="9">
        <f>KTH21+KTE21</f>
        <v>6938.17</v>
      </c>
      <c r="KTJ21" s="4"/>
      <c r="KTK21" s="9">
        <f>KTI21+KTJ21</f>
        <v>6938.17</v>
      </c>
      <c r="KTM21" s="93">
        <v>10</v>
      </c>
      <c r="KTN21" s="94" t="s">
        <v>635</v>
      </c>
      <c r="KTO21" s="93">
        <v>372</v>
      </c>
      <c r="KTP21" s="93" t="s">
        <v>625</v>
      </c>
      <c r="KTQ21" s="95" t="s">
        <v>626</v>
      </c>
      <c r="KTR21" s="93" t="s">
        <v>630</v>
      </c>
      <c r="KTS21" s="7">
        <v>167</v>
      </c>
      <c r="KTT21" s="8">
        <v>20.96</v>
      </c>
      <c r="KTU21" s="9">
        <f>KTT21*KTS21</f>
        <v>3500.32</v>
      </c>
      <c r="KTV21" s="4">
        <f>KTO21-KTS21</f>
        <v>205</v>
      </c>
      <c r="KTW21" s="8">
        <v>16.77</v>
      </c>
      <c r="KTX21" s="9">
        <f>KTW21*KTV21</f>
        <v>3437.85</v>
      </c>
      <c r="KTY21" s="9">
        <f>KTX21+KTU21</f>
        <v>6938.17</v>
      </c>
      <c r="KTZ21" s="4"/>
      <c r="KUA21" s="9">
        <f>KTY21+KTZ21</f>
        <v>6938.17</v>
      </c>
      <c r="KUC21" s="93">
        <v>10</v>
      </c>
      <c r="KUD21" s="94" t="s">
        <v>635</v>
      </c>
      <c r="KUE21" s="93">
        <v>372</v>
      </c>
      <c r="KUF21" s="93" t="s">
        <v>625</v>
      </c>
      <c r="KUG21" s="95" t="s">
        <v>626</v>
      </c>
      <c r="KUH21" s="93" t="s">
        <v>630</v>
      </c>
      <c r="KUI21" s="7">
        <v>167</v>
      </c>
      <c r="KUJ21" s="8">
        <v>20.96</v>
      </c>
      <c r="KUK21" s="9">
        <f>KUJ21*KUI21</f>
        <v>3500.32</v>
      </c>
      <c r="KUL21" s="4">
        <f>KUE21-KUI21</f>
        <v>205</v>
      </c>
      <c r="KUM21" s="8">
        <v>16.77</v>
      </c>
      <c r="KUN21" s="9">
        <f>KUM21*KUL21</f>
        <v>3437.85</v>
      </c>
      <c r="KUO21" s="9">
        <f>KUN21+KUK21</f>
        <v>6938.17</v>
      </c>
      <c r="KUP21" s="4"/>
      <c r="KUQ21" s="9">
        <f>KUO21+KUP21</f>
        <v>6938.17</v>
      </c>
      <c r="KUS21" s="93">
        <v>10</v>
      </c>
      <c r="KUT21" s="94" t="s">
        <v>635</v>
      </c>
      <c r="KUU21" s="93">
        <v>372</v>
      </c>
      <c r="KUV21" s="93" t="s">
        <v>625</v>
      </c>
      <c r="KUW21" s="95" t="s">
        <v>626</v>
      </c>
      <c r="KUX21" s="93" t="s">
        <v>630</v>
      </c>
      <c r="KUY21" s="7">
        <v>167</v>
      </c>
      <c r="KUZ21" s="8">
        <v>20.96</v>
      </c>
      <c r="KVA21" s="9">
        <f>KUZ21*KUY21</f>
        <v>3500.32</v>
      </c>
      <c r="KVB21" s="4">
        <f>KUU21-KUY21</f>
        <v>205</v>
      </c>
      <c r="KVC21" s="8">
        <v>16.77</v>
      </c>
      <c r="KVD21" s="9">
        <f>KVC21*KVB21</f>
        <v>3437.85</v>
      </c>
      <c r="KVE21" s="9">
        <f>KVD21+KVA21</f>
        <v>6938.17</v>
      </c>
      <c r="KVF21" s="4"/>
      <c r="KVG21" s="9">
        <f>KVE21+KVF21</f>
        <v>6938.17</v>
      </c>
      <c r="KVI21" s="93">
        <v>10</v>
      </c>
      <c r="KVJ21" s="94" t="s">
        <v>635</v>
      </c>
      <c r="KVK21" s="93">
        <v>372</v>
      </c>
      <c r="KVL21" s="93" t="s">
        <v>625</v>
      </c>
      <c r="KVM21" s="95" t="s">
        <v>626</v>
      </c>
      <c r="KVN21" s="93" t="s">
        <v>630</v>
      </c>
      <c r="KVO21" s="7">
        <v>167</v>
      </c>
      <c r="KVP21" s="8">
        <v>20.96</v>
      </c>
      <c r="KVQ21" s="9">
        <f>KVP21*KVO21</f>
        <v>3500.32</v>
      </c>
      <c r="KVR21" s="4">
        <f>KVK21-KVO21</f>
        <v>205</v>
      </c>
      <c r="KVS21" s="8">
        <v>16.77</v>
      </c>
      <c r="KVT21" s="9">
        <f>KVS21*KVR21</f>
        <v>3437.85</v>
      </c>
      <c r="KVU21" s="9">
        <f>KVT21+KVQ21</f>
        <v>6938.17</v>
      </c>
      <c r="KVV21" s="4"/>
      <c r="KVW21" s="9">
        <f>KVU21+KVV21</f>
        <v>6938.17</v>
      </c>
      <c r="KVY21" s="93">
        <v>10</v>
      </c>
      <c r="KVZ21" s="94" t="s">
        <v>635</v>
      </c>
      <c r="KWA21" s="93">
        <v>372</v>
      </c>
      <c r="KWB21" s="93" t="s">
        <v>625</v>
      </c>
      <c r="KWC21" s="95" t="s">
        <v>626</v>
      </c>
      <c r="KWD21" s="93" t="s">
        <v>630</v>
      </c>
      <c r="KWE21" s="7">
        <v>167</v>
      </c>
      <c r="KWF21" s="8">
        <v>20.96</v>
      </c>
      <c r="KWG21" s="9">
        <f>KWF21*KWE21</f>
        <v>3500.32</v>
      </c>
      <c r="KWH21" s="4">
        <f>KWA21-KWE21</f>
        <v>205</v>
      </c>
      <c r="KWI21" s="8">
        <v>16.77</v>
      </c>
      <c r="KWJ21" s="9">
        <f>KWI21*KWH21</f>
        <v>3437.85</v>
      </c>
      <c r="KWK21" s="9">
        <f>KWJ21+KWG21</f>
        <v>6938.17</v>
      </c>
      <c r="KWL21" s="4"/>
      <c r="KWM21" s="9">
        <f>KWK21+KWL21</f>
        <v>6938.17</v>
      </c>
      <c r="KWO21" s="93">
        <v>10</v>
      </c>
      <c r="KWP21" s="94" t="s">
        <v>635</v>
      </c>
      <c r="KWQ21" s="93">
        <v>372</v>
      </c>
      <c r="KWR21" s="93" t="s">
        <v>625</v>
      </c>
      <c r="KWS21" s="95" t="s">
        <v>626</v>
      </c>
      <c r="KWT21" s="93" t="s">
        <v>630</v>
      </c>
      <c r="KWU21" s="7">
        <v>167</v>
      </c>
      <c r="KWV21" s="8">
        <v>20.96</v>
      </c>
      <c r="KWW21" s="9">
        <f>KWV21*KWU21</f>
        <v>3500.32</v>
      </c>
      <c r="KWX21" s="4">
        <f>KWQ21-KWU21</f>
        <v>205</v>
      </c>
      <c r="KWY21" s="8">
        <v>16.77</v>
      </c>
      <c r="KWZ21" s="9">
        <f>KWY21*KWX21</f>
        <v>3437.85</v>
      </c>
      <c r="KXA21" s="9">
        <f>KWZ21+KWW21</f>
        <v>6938.17</v>
      </c>
      <c r="KXB21" s="4"/>
      <c r="KXC21" s="9">
        <f>KXA21+KXB21</f>
        <v>6938.17</v>
      </c>
      <c r="KXE21" s="93">
        <v>10</v>
      </c>
      <c r="KXF21" s="94" t="s">
        <v>635</v>
      </c>
      <c r="KXG21" s="93">
        <v>372</v>
      </c>
      <c r="KXH21" s="93" t="s">
        <v>625</v>
      </c>
      <c r="KXI21" s="95" t="s">
        <v>626</v>
      </c>
      <c r="KXJ21" s="93" t="s">
        <v>630</v>
      </c>
      <c r="KXK21" s="7">
        <v>167</v>
      </c>
      <c r="KXL21" s="8">
        <v>20.96</v>
      </c>
      <c r="KXM21" s="9">
        <f>KXL21*KXK21</f>
        <v>3500.32</v>
      </c>
      <c r="KXN21" s="4">
        <f>KXG21-KXK21</f>
        <v>205</v>
      </c>
      <c r="KXO21" s="8">
        <v>16.77</v>
      </c>
      <c r="KXP21" s="9">
        <f>KXO21*KXN21</f>
        <v>3437.85</v>
      </c>
      <c r="KXQ21" s="9">
        <f>KXP21+KXM21</f>
        <v>6938.17</v>
      </c>
      <c r="KXR21" s="4"/>
      <c r="KXS21" s="9">
        <f>KXQ21+KXR21</f>
        <v>6938.17</v>
      </c>
      <c r="KXU21" s="93">
        <v>10</v>
      </c>
      <c r="KXV21" s="94" t="s">
        <v>635</v>
      </c>
      <c r="KXW21" s="93">
        <v>372</v>
      </c>
      <c r="KXX21" s="93" t="s">
        <v>625</v>
      </c>
      <c r="KXY21" s="95" t="s">
        <v>626</v>
      </c>
      <c r="KXZ21" s="93" t="s">
        <v>630</v>
      </c>
      <c r="KYA21" s="7">
        <v>167</v>
      </c>
      <c r="KYB21" s="8">
        <v>20.96</v>
      </c>
      <c r="KYC21" s="9">
        <f>KYB21*KYA21</f>
        <v>3500.32</v>
      </c>
      <c r="KYD21" s="4">
        <f>KXW21-KYA21</f>
        <v>205</v>
      </c>
      <c r="KYE21" s="8">
        <v>16.77</v>
      </c>
      <c r="KYF21" s="9">
        <f>KYE21*KYD21</f>
        <v>3437.85</v>
      </c>
      <c r="KYG21" s="9">
        <f>KYF21+KYC21</f>
        <v>6938.17</v>
      </c>
      <c r="KYH21" s="4"/>
      <c r="KYI21" s="9">
        <f>KYG21+KYH21</f>
        <v>6938.17</v>
      </c>
      <c r="KYK21" s="93">
        <v>10</v>
      </c>
      <c r="KYL21" s="94" t="s">
        <v>635</v>
      </c>
      <c r="KYM21" s="93">
        <v>372</v>
      </c>
      <c r="KYN21" s="93" t="s">
        <v>625</v>
      </c>
      <c r="KYO21" s="95" t="s">
        <v>626</v>
      </c>
      <c r="KYP21" s="93" t="s">
        <v>630</v>
      </c>
      <c r="KYQ21" s="7">
        <v>167</v>
      </c>
      <c r="KYR21" s="8">
        <v>20.96</v>
      </c>
      <c r="KYS21" s="9">
        <f>KYR21*KYQ21</f>
        <v>3500.32</v>
      </c>
      <c r="KYT21" s="4">
        <f>KYM21-KYQ21</f>
        <v>205</v>
      </c>
      <c r="KYU21" s="8">
        <v>16.77</v>
      </c>
      <c r="KYV21" s="9">
        <f>KYU21*KYT21</f>
        <v>3437.85</v>
      </c>
      <c r="KYW21" s="9">
        <f>KYV21+KYS21</f>
        <v>6938.17</v>
      </c>
      <c r="KYX21" s="4"/>
      <c r="KYY21" s="9">
        <f>KYW21+KYX21</f>
        <v>6938.17</v>
      </c>
      <c r="KZA21" s="93">
        <v>10</v>
      </c>
      <c r="KZB21" s="94" t="s">
        <v>635</v>
      </c>
      <c r="KZC21" s="93">
        <v>372</v>
      </c>
      <c r="KZD21" s="93" t="s">
        <v>625</v>
      </c>
      <c r="KZE21" s="95" t="s">
        <v>626</v>
      </c>
      <c r="KZF21" s="93" t="s">
        <v>630</v>
      </c>
      <c r="KZG21" s="7">
        <v>167</v>
      </c>
      <c r="KZH21" s="8">
        <v>20.96</v>
      </c>
      <c r="KZI21" s="9">
        <f>KZH21*KZG21</f>
        <v>3500.32</v>
      </c>
      <c r="KZJ21" s="4">
        <f>KZC21-KZG21</f>
        <v>205</v>
      </c>
      <c r="KZK21" s="8">
        <v>16.77</v>
      </c>
      <c r="KZL21" s="9">
        <f>KZK21*KZJ21</f>
        <v>3437.85</v>
      </c>
      <c r="KZM21" s="9">
        <f>KZL21+KZI21</f>
        <v>6938.17</v>
      </c>
      <c r="KZN21" s="4"/>
      <c r="KZO21" s="9">
        <f>KZM21+KZN21</f>
        <v>6938.17</v>
      </c>
      <c r="KZQ21" s="93">
        <v>10</v>
      </c>
      <c r="KZR21" s="94" t="s">
        <v>635</v>
      </c>
      <c r="KZS21" s="93">
        <v>372</v>
      </c>
      <c r="KZT21" s="93" t="s">
        <v>625</v>
      </c>
      <c r="KZU21" s="95" t="s">
        <v>626</v>
      </c>
      <c r="KZV21" s="93" t="s">
        <v>630</v>
      </c>
      <c r="KZW21" s="7">
        <v>167</v>
      </c>
      <c r="KZX21" s="8">
        <v>20.96</v>
      </c>
      <c r="KZY21" s="9">
        <f>KZX21*KZW21</f>
        <v>3500.32</v>
      </c>
      <c r="KZZ21" s="4">
        <f>KZS21-KZW21</f>
        <v>205</v>
      </c>
      <c r="LAA21" s="8">
        <v>16.77</v>
      </c>
      <c r="LAB21" s="9">
        <f>LAA21*KZZ21</f>
        <v>3437.85</v>
      </c>
      <c r="LAC21" s="9">
        <f>LAB21+KZY21</f>
        <v>6938.17</v>
      </c>
      <c r="LAD21" s="4"/>
      <c r="LAE21" s="9">
        <f>LAC21+LAD21</f>
        <v>6938.17</v>
      </c>
      <c r="LAG21" s="93">
        <v>10</v>
      </c>
      <c r="LAH21" s="94" t="s">
        <v>635</v>
      </c>
      <c r="LAI21" s="93">
        <v>372</v>
      </c>
      <c r="LAJ21" s="93" t="s">
        <v>625</v>
      </c>
      <c r="LAK21" s="95" t="s">
        <v>626</v>
      </c>
      <c r="LAL21" s="93" t="s">
        <v>630</v>
      </c>
      <c r="LAM21" s="7">
        <v>167</v>
      </c>
      <c r="LAN21" s="8">
        <v>20.96</v>
      </c>
      <c r="LAO21" s="9">
        <f>LAN21*LAM21</f>
        <v>3500.32</v>
      </c>
      <c r="LAP21" s="4">
        <f>LAI21-LAM21</f>
        <v>205</v>
      </c>
      <c r="LAQ21" s="8">
        <v>16.77</v>
      </c>
      <c r="LAR21" s="9">
        <f>LAQ21*LAP21</f>
        <v>3437.85</v>
      </c>
      <c r="LAS21" s="9">
        <f>LAR21+LAO21</f>
        <v>6938.17</v>
      </c>
      <c r="LAT21" s="4"/>
      <c r="LAU21" s="9">
        <f>LAS21+LAT21</f>
        <v>6938.17</v>
      </c>
      <c r="LAW21" s="93">
        <v>10</v>
      </c>
      <c r="LAX21" s="94" t="s">
        <v>635</v>
      </c>
      <c r="LAY21" s="93">
        <v>372</v>
      </c>
      <c r="LAZ21" s="93" t="s">
        <v>625</v>
      </c>
      <c r="LBA21" s="95" t="s">
        <v>626</v>
      </c>
      <c r="LBB21" s="93" t="s">
        <v>630</v>
      </c>
      <c r="LBC21" s="7">
        <v>167</v>
      </c>
      <c r="LBD21" s="8">
        <v>20.96</v>
      </c>
      <c r="LBE21" s="9">
        <f>LBD21*LBC21</f>
        <v>3500.32</v>
      </c>
      <c r="LBF21" s="4">
        <f>LAY21-LBC21</f>
        <v>205</v>
      </c>
      <c r="LBG21" s="8">
        <v>16.77</v>
      </c>
      <c r="LBH21" s="9">
        <f>LBG21*LBF21</f>
        <v>3437.85</v>
      </c>
      <c r="LBI21" s="9">
        <f>LBH21+LBE21</f>
        <v>6938.17</v>
      </c>
      <c r="LBJ21" s="4"/>
      <c r="LBK21" s="9">
        <f>LBI21+LBJ21</f>
        <v>6938.17</v>
      </c>
      <c r="LBM21" s="93">
        <v>10</v>
      </c>
      <c r="LBN21" s="94" t="s">
        <v>635</v>
      </c>
      <c r="LBO21" s="93">
        <v>372</v>
      </c>
      <c r="LBP21" s="93" t="s">
        <v>625</v>
      </c>
      <c r="LBQ21" s="95" t="s">
        <v>626</v>
      </c>
      <c r="LBR21" s="93" t="s">
        <v>630</v>
      </c>
      <c r="LBS21" s="7">
        <v>167</v>
      </c>
      <c r="LBT21" s="8">
        <v>20.96</v>
      </c>
      <c r="LBU21" s="9">
        <f>LBT21*LBS21</f>
        <v>3500.32</v>
      </c>
      <c r="LBV21" s="4">
        <f>LBO21-LBS21</f>
        <v>205</v>
      </c>
      <c r="LBW21" s="8">
        <v>16.77</v>
      </c>
      <c r="LBX21" s="9">
        <f>LBW21*LBV21</f>
        <v>3437.85</v>
      </c>
      <c r="LBY21" s="9">
        <f>LBX21+LBU21</f>
        <v>6938.17</v>
      </c>
      <c r="LBZ21" s="4"/>
      <c r="LCA21" s="9">
        <f>LBY21+LBZ21</f>
        <v>6938.17</v>
      </c>
      <c r="LCC21" s="93">
        <v>10</v>
      </c>
      <c r="LCD21" s="94" t="s">
        <v>635</v>
      </c>
      <c r="LCE21" s="93">
        <v>372</v>
      </c>
      <c r="LCF21" s="93" t="s">
        <v>625</v>
      </c>
      <c r="LCG21" s="95" t="s">
        <v>626</v>
      </c>
      <c r="LCH21" s="93" t="s">
        <v>630</v>
      </c>
      <c r="LCI21" s="7">
        <v>167</v>
      </c>
      <c r="LCJ21" s="8">
        <v>20.96</v>
      </c>
      <c r="LCK21" s="9">
        <f>LCJ21*LCI21</f>
        <v>3500.32</v>
      </c>
      <c r="LCL21" s="4">
        <f>LCE21-LCI21</f>
        <v>205</v>
      </c>
      <c r="LCM21" s="8">
        <v>16.77</v>
      </c>
      <c r="LCN21" s="9">
        <f>LCM21*LCL21</f>
        <v>3437.85</v>
      </c>
      <c r="LCO21" s="9">
        <f>LCN21+LCK21</f>
        <v>6938.17</v>
      </c>
      <c r="LCP21" s="4"/>
      <c r="LCQ21" s="9">
        <f>LCO21+LCP21</f>
        <v>6938.17</v>
      </c>
      <c r="LCS21" s="93">
        <v>10</v>
      </c>
      <c r="LCT21" s="94" t="s">
        <v>635</v>
      </c>
      <c r="LCU21" s="93">
        <v>372</v>
      </c>
      <c r="LCV21" s="93" t="s">
        <v>625</v>
      </c>
      <c r="LCW21" s="95" t="s">
        <v>626</v>
      </c>
      <c r="LCX21" s="93" t="s">
        <v>630</v>
      </c>
      <c r="LCY21" s="7">
        <v>167</v>
      </c>
      <c r="LCZ21" s="8">
        <v>20.96</v>
      </c>
      <c r="LDA21" s="9">
        <f>LCZ21*LCY21</f>
        <v>3500.32</v>
      </c>
      <c r="LDB21" s="4">
        <f>LCU21-LCY21</f>
        <v>205</v>
      </c>
      <c r="LDC21" s="8">
        <v>16.77</v>
      </c>
      <c r="LDD21" s="9">
        <f>LDC21*LDB21</f>
        <v>3437.85</v>
      </c>
      <c r="LDE21" s="9">
        <f>LDD21+LDA21</f>
        <v>6938.17</v>
      </c>
      <c r="LDF21" s="4"/>
      <c r="LDG21" s="9">
        <f>LDE21+LDF21</f>
        <v>6938.17</v>
      </c>
      <c r="LDI21" s="93">
        <v>10</v>
      </c>
      <c r="LDJ21" s="94" t="s">
        <v>635</v>
      </c>
      <c r="LDK21" s="93">
        <v>372</v>
      </c>
      <c r="LDL21" s="93" t="s">
        <v>625</v>
      </c>
      <c r="LDM21" s="95" t="s">
        <v>626</v>
      </c>
      <c r="LDN21" s="93" t="s">
        <v>630</v>
      </c>
      <c r="LDO21" s="7">
        <v>167</v>
      </c>
      <c r="LDP21" s="8">
        <v>20.96</v>
      </c>
      <c r="LDQ21" s="9">
        <f>LDP21*LDO21</f>
        <v>3500.32</v>
      </c>
      <c r="LDR21" s="4">
        <f>LDK21-LDO21</f>
        <v>205</v>
      </c>
      <c r="LDS21" s="8">
        <v>16.77</v>
      </c>
      <c r="LDT21" s="9">
        <f>LDS21*LDR21</f>
        <v>3437.85</v>
      </c>
      <c r="LDU21" s="9">
        <f>LDT21+LDQ21</f>
        <v>6938.17</v>
      </c>
      <c r="LDV21" s="4"/>
      <c r="LDW21" s="9">
        <f>LDU21+LDV21</f>
        <v>6938.17</v>
      </c>
      <c r="LDY21" s="93">
        <v>10</v>
      </c>
      <c r="LDZ21" s="94" t="s">
        <v>635</v>
      </c>
      <c r="LEA21" s="93">
        <v>372</v>
      </c>
      <c r="LEB21" s="93" t="s">
        <v>625</v>
      </c>
      <c r="LEC21" s="95" t="s">
        <v>626</v>
      </c>
      <c r="LED21" s="93" t="s">
        <v>630</v>
      </c>
      <c r="LEE21" s="7">
        <v>167</v>
      </c>
      <c r="LEF21" s="8">
        <v>20.96</v>
      </c>
      <c r="LEG21" s="9">
        <f>LEF21*LEE21</f>
        <v>3500.32</v>
      </c>
      <c r="LEH21" s="4">
        <f>LEA21-LEE21</f>
        <v>205</v>
      </c>
      <c r="LEI21" s="8">
        <v>16.77</v>
      </c>
      <c r="LEJ21" s="9">
        <f>LEI21*LEH21</f>
        <v>3437.85</v>
      </c>
      <c r="LEK21" s="9">
        <f>LEJ21+LEG21</f>
        <v>6938.17</v>
      </c>
      <c r="LEL21" s="4"/>
      <c r="LEM21" s="9">
        <f>LEK21+LEL21</f>
        <v>6938.17</v>
      </c>
      <c r="LEO21" s="93">
        <v>10</v>
      </c>
      <c r="LEP21" s="94" t="s">
        <v>635</v>
      </c>
      <c r="LEQ21" s="93">
        <v>372</v>
      </c>
      <c r="LER21" s="93" t="s">
        <v>625</v>
      </c>
      <c r="LES21" s="95" t="s">
        <v>626</v>
      </c>
      <c r="LET21" s="93" t="s">
        <v>630</v>
      </c>
      <c r="LEU21" s="7">
        <v>167</v>
      </c>
      <c r="LEV21" s="8">
        <v>20.96</v>
      </c>
      <c r="LEW21" s="9">
        <f>LEV21*LEU21</f>
        <v>3500.32</v>
      </c>
      <c r="LEX21" s="4">
        <f>LEQ21-LEU21</f>
        <v>205</v>
      </c>
      <c r="LEY21" s="8">
        <v>16.77</v>
      </c>
      <c r="LEZ21" s="9">
        <f>LEY21*LEX21</f>
        <v>3437.85</v>
      </c>
      <c r="LFA21" s="9">
        <f>LEZ21+LEW21</f>
        <v>6938.17</v>
      </c>
      <c r="LFB21" s="4"/>
      <c r="LFC21" s="9">
        <f>LFA21+LFB21</f>
        <v>6938.17</v>
      </c>
      <c r="LFE21" s="93">
        <v>10</v>
      </c>
      <c r="LFF21" s="94" t="s">
        <v>635</v>
      </c>
      <c r="LFG21" s="93">
        <v>372</v>
      </c>
      <c r="LFH21" s="93" t="s">
        <v>625</v>
      </c>
      <c r="LFI21" s="95" t="s">
        <v>626</v>
      </c>
      <c r="LFJ21" s="93" t="s">
        <v>630</v>
      </c>
      <c r="LFK21" s="7">
        <v>167</v>
      </c>
      <c r="LFL21" s="8">
        <v>20.96</v>
      </c>
      <c r="LFM21" s="9">
        <f>LFL21*LFK21</f>
        <v>3500.32</v>
      </c>
      <c r="LFN21" s="4">
        <f>LFG21-LFK21</f>
        <v>205</v>
      </c>
      <c r="LFO21" s="8">
        <v>16.77</v>
      </c>
      <c r="LFP21" s="9">
        <f>LFO21*LFN21</f>
        <v>3437.85</v>
      </c>
      <c r="LFQ21" s="9">
        <f>LFP21+LFM21</f>
        <v>6938.17</v>
      </c>
      <c r="LFR21" s="4"/>
      <c r="LFS21" s="9">
        <f>LFQ21+LFR21</f>
        <v>6938.17</v>
      </c>
      <c r="LFU21" s="93">
        <v>10</v>
      </c>
      <c r="LFV21" s="94" t="s">
        <v>635</v>
      </c>
      <c r="LFW21" s="93">
        <v>372</v>
      </c>
      <c r="LFX21" s="93" t="s">
        <v>625</v>
      </c>
      <c r="LFY21" s="95" t="s">
        <v>626</v>
      </c>
      <c r="LFZ21" s="93" t="s">
        <v>630</v>
      </c>
      <c r="LGA21" s="7">
        <v>167</v>
      </c>
      <c r="LGB21" s="8">
        <v>20.96</v>
      </c>
      <c r="LGC21" s="9">
        <f>LGB21*LGA21</f>
        <v>3500.32</v>
      </c>
      <c r="LGD21" s="4">
        <f>LFW21-LGA21</f>
        <v>205</v>
      </c>
      <c r="LGE21" s="8">
        <v>16.77</v>
      </c>
      <c r="LGF21" s="9">
        <f>LGE21*LGD21</f>
        <v>3437.85</v>
      </c>
      <c r="LGG21" s="9">
        <f>LGF21+LGC21</f>
        <v>6938.17</v>
      </c>
      <c r="LGH21" s="4"/>
      <c r="LGI21" s="9">
        <f>LGG21+LGH21</f>
        <v>6938.17</v>
      </c>
      <c r="LGK21" s="93">
        <v>10</v>
      </c>
      <c r="LGL21" s="94" t="s">
        <v>635</v>
      </c>
      <c r="LGM21" s="93">
        <v>372</v>
      </c>
      <c r="LGN21" s="93" t="s">
        <v>625</v>
      </c>
      <c r="LGO21" s="95" t="s">
        <v>626</v>
      </c>
      <c r="LGP21" s="93" t="s">
        <v>630</v>
      </c>
      <c r="LGQ21" s="7">
        <v>167</v>
      </c>
      <c r="LGR21" s="8">
        <v>20.96</v>
      </c>
      <c r="LGS21" s="9">
        <f>LGR21*LGQ21</f>
        <v>3500.32</v>
      </c>
      <c r="LGT21" s="4">
        <f>LGM21-LGQ21</f>
        <v>205</v>
      </c>
      <c r="LGU21" s="8">
        <v>16.77</v>
      </c>
      <c r="LGV21" s="9">
        <f>LGU21*LGT21</f>
        <v>3437.85</v>
      </c>
      <c r="LGW21" s="9">
        <f>LGV21+LGS21</f>
        <v>6938.17</v>
      </c>
      <c r="LGX21" s="4"/>
      <c r="LGY21" s="9">
        <f>LGW21+LGX21</f>
        <v>6938.17</v>
      </c>
      <c r="LHA21" s="93">
        <v>10</v>
      </c>
      <c r="LHB21" s="94" t="s">
        <v>635</v>
      </c>
      <c r="LHC21" s="93">
        <v>372</v>
      </c>
      <c r="LHD21" s="93" t="s">
        <v>625</v>
      </c>
      <c r="LHE21" s="95" t="s">
        <v>626</v>
      </c>
      <c r="LHF21" s="93" t="s">
        <v>630</v>
      </c>
      <c r="LHG21" s="7">
        <v>167</v>
      </c>
      <c r="LHH21" s="8">
        <v>20.96</v>
      </c>
      <c r="LHI21" s="9">
        <f>LHH21*LHG21</f>
        <v>3500.32</v>
      </c>
      <c r="LHJ21" s="4">
        <f>LHC21-LHG21</f>
        <v>205</v>
      </c>
      <c r="LHK21" s="8">
        <v>16.77</v>
      </c>
      <c r="LHL21" s="9">
        <f>LHK21*LHJ21</f>
        <v>3437.85</v>
      </c>
      <c r="LHM21" s="9">
        <f>LHL21+LHI21</f>
        <v>6938.17</v>
      </c>
      <c r="LHN21" s="4"/>
      <c r="LHO21" s="9">
        <f>LHM21+LHN21</f>
        <v>6938.17</v>
      </c>
      <c r="LHQ21" s="93">
        <v>10</v>
      </c>
      <c r="LHR21" s="94" t="s">
        <v>635</v>
      </c>
      <c r="LHS21" s="93">
        <v>372</v>
      </c>
      <c r="LHT21" s="93" t="s">
        <v>625</v>
      </c>
      <c r="LHU21" s="95" t="s">
        <v>626</v>
      </c>
      <c r="LHV21" s="93" t="s">
        <v>630</v>
      </c>
      <c r="LHW21" s="7">
        <v>167</v>
      </c>
      <c r="LHX21" s="8">
        <v>20.96</v>
      </c>
      <c r="LHY21" s="9">
        <f>LHX21*LHW21</f>
        <v>3500.32</v>
      </c>
      <c r="LHZ21" s="4">
        <f>LHS21-LHW21</f>
        <v>205</v>
      </c>
      <c r="LIA21" s="8">
        <v>16.77</v>
      </c>
      <c r="LIB21" s="9">
        <f>LIA21*LHZ21</f>
        <v>3437.85</v>
      </c>
      <c r="LIC21" s="9">
        <f>LIB21+LHY21</f>
        <v>6938.17</v>
      </c>
      <c r="LID21" s="4"/>
      <c r="LIE21" s="9">
        <f>LIC21+LID21</f>
        <v>6938.17</v>
      </c>
      <c r="LIG21" s="93">
        <v>10</v>
      </c>
      <c r="LIH21" s="94" t="s">
        <v>635</v>
      </c>
      <c r="LII21" s="93">
        <v>372</v>
      </c>
      <c r="LIJ21" s="93" t="s">
        <v>625</v>
      </c>
      <c r="LIK21" s="95" t="s">
        <v>626</v>
      </c>
      <c r="LIL21" s="93" t="s">
        <v>630</v>
      </c>
      <c r="LIM21" s="7">
        <v>167</v>
      </c>
      <c r="LIN21" s="8">
        <v>20.96</v>
      </c>
      <c r="LIO21" s="9">
        <f>LIN21*LIM21</f>
        <v>3500.32</v>
      </c>
      <c r="LIP21" s="4">
        <f>LII21-LIM21</f>
        <v>205</v>
      </c>
      <c r="LIQ21" s="8">
        <v>16.77</v>
      </c>
      <c r="LIR21" s="9">
        <f>LIQ21*LIP21</f>
        <v>3437.85</v>
      </c>
      <c r="LIS21" s="9">
        <f>LIR21+LIO21</f>
        <v>6938.17</v>
      </c>
      <c r="LIT21" s="4"/>
      <c r="LIU21" s="9">
        <f>LIS21+LIT21</f>
        <v>6938.17</v>
      </c>
      <c r="LIW21" s="93">
        <v>10</v>
      </c>
      <c r="LIX21" s="94" t="s">
        <v>635</v>
      </c>
      <c r="LIY21" s="93">
        <v>372</v>
      </c>
      <c r="LIZ21" s="93" t="s">
        <v>625</v>
      </c>
      <c r="LJA21" s="95" t="s">
        <v>626</v>
      </c>
      <c r="LJB21" s="93" t="s">
        <v>630</v>
      </c>
      <c r="LJC21" s="7">
        <v>167</v>
      </c>
      <c r="LJD21" s="8">
        <v>20.96</v>
      </c>
      <c r="LJE21" s="9">
        <f>LJD21*LJC21</f>
        <v>3500.32</v>
      </c>
      <c r="LJF21" s="4">
        <f>LIY21-LJC21</f>
        <v>205</v>
      </c>
      <c r="LJG21" s="8">
        <v>16.77</v>
      </c>
      <c r="LJH21" s="9">
        <f>LJG21*LJF21</f>
        <v>3437.85</v>
      </c>
      <c r="LJI21" s="9">
        <f>LJH21+LJE21</f>
        <v>6938.17</v>
      </c>
      <c r="LJJ21" s="4"/>
      <c r="LJK21" s="9">
        <f>LJI21+LJJ21</f>
        <v>6938.17</v>
      </c>
      <c r="LJM21" s="93">
        <v>10</v>
      </c>
      <c r="LJN21" s="94" t="s">
        <v>635</v>
      </c>
      <c r="LJO21" s="93">
        <v>372</v>
      </c>
      <c r="LJP21" s="93" t="s">
        <v>625</v>
      </c>
      <c r="LJQ21" s="95" t="s">
        <v>626</v>
      </c>
      <c r="LJR21" s="93" t="s">
        <v>630</v>
      </c>
      <c r="LJS21" s="7">
        <v>167</v>
      </c>
      <c r="LJT21" s="8">
        <v>20.96</v>
      </c>
      <c r="LJU21" s="9">
        <f>LJT21*LJS21</f>
        <v>3500.32</v>
      </c>
      <c r="LJV21" s="4">
        <f>LJO21-LJS21</f>
        <v>205</v>
      </c>
      <c r="LJW21" s="8">
        <v>16.77</v>
      </c>
      <c r="LJX21" s="9">
        <f>LJW21*LJV21</f>
        <v>3437.85</v>
      </c>
      <c r="LJY21" s="9">
        <f>LJX21+LJU21</f>
        <v>6938.17</v>
      </c>
      <c r="LJZ21" s="4"/>
      <c r="LKA21" s="9">
        <f>LJY21+LJZ21</f>
        <v>6938.17</v>
      </c>
      <c r="LKC21" s="93">
        <v>10</v>
      </c>
      <c r="LKD21" s="94" t="s">
        <v>635</v>
      </c>
      <c r="LKE21" s="93">
        <v>372</v>
      </c>
      <c r="LKF21" s="93" t="s">
        <v>625</v>
      </c>
      <c r="LKG21" s="95" t="s">
        <v>626</v>
      </c>
      <c r="LKH21" s="93" t="s">
        <v>630</v>
      </c>
      <c r="LKI21" s="7">
        <v>167</v>
      </c>
      <c r="LKJ21" s="8">
        <v>20.96</v>
      </c>
      <c r="LKK21" s="9">
        <f>LKJ21*LKI21</f>
        <v>3500.32</v>
      </c>
      <c r="LKL21" s="4">
        <f>LKE21-LKI21</f>
        <v>205</v>
      </c>
      <c r="LKM21" s="8">
        <v>16.77</v>
      </c>
      <c r="LKN21" s="9">
        <f>LKM21*LKL21</f>
        <v>3437.85</v>
      </c>
      <c r="LKO21" s="9">
        <f>LKN21+LKK21</f>
        <v>6938.17</v>
      </c>
      <c r="LKP21" s="4"/>
      <c r="LKQ21" s="9">
        <f>LKO21+LKP21</f>
        <v>6938.17</v>
      </c>
      <c r="LKS21" s="93">
        <v>10</v>
      </c>
      <c r="LKT21" s="94" t="s">
        <v>635</v>
      </c>
      <c r="LKU21" s="93">
        <v>372</v>
      </c>
      <c r="LKV21" s="93" t="s">
        <v>625</v>
      </c>
      <c r="LKW21" s="95" t="s">
        <v>626</v>
      </c>
      <c r="LKX21" s="93" t="s">
        <v>630</v>
      </c>
      <c r="LKY21" s="7">
        <v>167</v>
      </c>
      <c r="LKZ21" s="8">
        <v>20.96</v>
      </c>
      <c r="LLA21" s="9">
        <f>LKZ21*LKY21</f>
        <v>3500.32</v>
      </c>
      <c r="LLB21" s="4">
        <f>LKU21-LKY21</f>
        <v>205</v>
      </c>
      <c r="LLC21" s="8">
        <v>16.77</v>
      </c>
      <c r="LLD21" s="9">
        <f>LLC21*LLB21</f>
        <v>3437.85</v>
      </c>
      <c r="LLE21" s="9">
        <f>LLD21+LLA21</f>
        <v>6938.17</v>
      </c>
      <c r="LLF21" s="4"/>
      <c r="LLG21" s="9">
        <f>LLE21+LLF21</f>
        <v>6938.17</v>
      </c>
      <c r="LLI21" s="93">
        <v>10</v>
      </c>
      <c r="LLJ21" s="94" t="s">
        <v>635</v>
      </c>
      <c r="LLK21" s="93">
        <v>372</v>
      </c>
      <c r="LLL21" s="93" t="s">
        <v>625</v>
      </c>
      <c r="LLM21" s="95" t="s">
        <v>626</v>
      </c>
      <c r="LLN21" s="93" t="s">
        <v>630</v>
      </c>
      <c r="LLO21" s="7">
        <v>167</v>
      </c>
      <c r="LLP21" s="8">
        <v>20.96</v>
      </c>
      <c r="LLQ21" s="9">
        <f>LLP21*LLO21</f>
        <v>3500.32</v>
      </c>
      <c r="LLR21" s="4">
        <f>LLK21-LLO21</f>
        <v>205</v>
      </c>
      <c r="LLS21" s="8">
        <v>16.77</v>
      </c>
      <c r="LLT21" s="9">
        <f>LLS21*LLR21</f>
        <v>3437.85</v>
      </c>
      <c r="LLU21" s="9">
        <f>LLT21+LLQ21</f>
        <v>6938.17</v>
      </c>
      <c r="LLV21" s="4"/>
      <c r="LLW21" s="9">
        <f>LLU21+LLV21</f>
        <v>6938.17</v>
      </c>
      <c r="LLY21" s="93">
        <v>10</v>
      </c>
      <c r="LLZ21" s="94" t="s">
        <v>635</v>
      </c>
      <c r="LMA21" s="93">
        <v>372</v>
      </c>
      <c r="LMB21" s="93" t="s">
        <v>625</v>
      </c>
      <c r="LMC21" s="95" t="s">
        <v>626</v>
      </c>
      <c r="LMD21" s="93" t="s">
        <v>630</v>
      </c>
      <c r="LME21" s="7">
        <v>167</v>
      </c>
      <c r="LMF21" s="8">
        <v>20.96</v>
      </c>
      <c r="LMG21" s="9">
        <f>LMF21*LME21</f>
        <v>3500.32</v>
      </c>
      <c r="LMH21" s="4">
        <f>LMA21-LME21</f>
        <v>205</v>
      </c>
      <c r="LMI21" s="8">
        <v>16.77</v>
      </c>
      <c r="LMJ21" s="9">
        <f>LMI21*LMH21</f>
        <v>3437.85</v>
      </c>
      <c r="LMK21" s="9">
        <f>LMJ21+LMG21</f>
        <v>6938.17</v>
      </c>
      <c r="LML21" s="4"/>
      <c r="LMM21" s="9">
        <f>LMK21+LML21</f>
        <v>6938.17</v>
      </c>
      <c r="LMO21" s="93">
        <v>10</v>
      </c>
      <c r="LMP21" s="94" t="s">
        <v>635</v>
      </c>
      <c r="LMQ21" s="93">
        <v>372</v>
      </c>
      <c r="LMR21" s="93" t="s">
        <v>625</v>
      </c>
      <c r="LMS21" s="95" t="s">
        <v>626</v>
      </c>
      <c r="LMT21" s="93" t="s">
        <v>630</v>
      </c>
      <c r="LMU21" s="7">
        <v>167</v>
      </c>
      <c r="LMV21" s="8">
        <v>20.96</v>
      </c>
      <c r="LMW21" s="9">
        <f>LMV21*LMU21</f>
        <v>3500.32</v>
      </c>
      <c r="LMX21" s="4">
        <f>LMQ21-LMU21</f>
        <v>205</v>
      </c>
      <c r="LMY21" s="8">
        <v>16.77</v>
      </c>
      <c r="LMZ21" s="9">
        <f>LMY21*LMX21</f>
        <v>3437.85</v>
      </c>
      <c r="LNA21" s="9">
        <f>LMZ21+LMW21</f>
        <v>6938.17</v>
      </c>
      <c r="LNB21" s="4"/>
      <c r="LNC21" s="9">
        <f>LNA21+LNB21</f>
        <v>6938.17</v>
      </c>
      <c r="LNE21" s="93">
        <v>10</v>
      </c>
      <c r="LNF21" s="94" t="s">
        <v>635</v>
      </c>
      <c r="LNG21" s="93">
        <v>372</v>
      </c>
      <c r="LNH21" s="93" t="s">
        <v>625</v>
      </c>
      <c r="LNI21" s="95" t="s">
        <v>626</v>
      </c>
      <c r="LNJ21" s="93" t="s">
        <v>630</v>
      </c>
      <c r="LNK21" s="7">
        <v>167</v>
      </c>
      <c r="LNL21" s="8">
        <v>20.96</v>
      </c>
      <c r="LNM21" s="9">
        <f>LNL21*LNK21</f>
        <v>3500.32</v>
      </c>
      <c r="LNN21" s="4">
        <f>LNG21-LNK21</f>
        <v>205</v>
      </c>
      <c r="LNO21" s="8">
        <v>16.77</v>
      </c>
      <c r="LNP21" s="9">
        <f>LNO21*LNN21</f>
        <v>3437.85</v>
      </c>
      <c r="LNQ21" s="9">
        <f>LNP21+LNM21</f>
        <v>6938.17</v>
      </c>
      <c r="LNR21" s="4"/>
      <c r="LNS21" s="9">
        <f>LNQ21+LNR21</f>
        <v>6938.17</v>
      </c>
      <c r="LNU21" s="93">
        <v>10</v>
      </c>
      <c r="LNV21" s="94" t="s">
        <v>635</v>
      </c>
      <c r="LNW21" s="93">
        <v>372</v>
      </c>
      <c r="LNX21" s="93" t="s">
        <v>625</v>
      </c>
      <c r="LNY21" s="95" t="s">
        <v>626</v>
      </c>
      <c r="LNZ21" s="93" t="s">
        <v>630</v>
      </c>
      <c r="LOA21" s="7">
        <v>167</v>
      </c>
      <c r="LOB21" s="8">
        <v>20.96</v>
      </c>
      <c r="LOC21" s="9">
        <f>LOB21*LOA21</f>
        <v>3500.32</v>
      </c>
      <c r="LOD21" s="4">
        <f>LNW21-LOA21</f>
        <v>205</v>
      </c>
      <c r="LOE21" s="8">
        <v>16.77</v>
      </c>
      <c r="LOF21" s="9">
        <f>LOE21*LOD21</f>
        <v>3437.85</v>
      </c>
      <c r="LOG21" s="9">
        <f>LOF21+LOC21</f>
        <v>6938.17</v>
      </c>
      <c r="LOH21" s="4"/>
      <c r="LOI21" s="9">
        <f>LOG21+LOH21</f>
        <v>6938.17</v>
      </c>
      <c r="LOK21" s="93">
        <v>10</v>
      </c>
      <c r="LOL21" s="94" t="s">
        <v>635</v>
      </c>
      <c r="LOM21" s="93">
        <v>372</v>
      </c>
      <c r="LON21" s="93" t="s">
        <v>625</v>
      </c>
      <c r="LOO21" s="95" t="s">
        <v>626</v>
      </c>
      <c r="LOP21" s="93" t="s">
        <v>630</v>
      </c>
      <c r="LOQ21" s="7">
        <v>167</v>
      </c>
      <c r="LOR21" s="8">
        <v>20.96</v>
      </c>
      <c r="LOS21" s="9">
        <f>LOR21*LOQ21</f>
        <v>3500.32</v>
      </c>
      <c r="LOT21" s="4">
        <f>LOM21-LOQ21</f>
        <v>205</v>
      </c>
      <c r="LOU21" s="8">
        <v>16.77</v>
      </c>
      <c r="LOV21" s="9">
        <f>LOU21*LOT21</f>
        <v>3437.85</v>
      </c>
      <c r="LOW21" s="9">
        <f>LOV21+LOS21</f>
        <v>6938.17</v>
      </c>
      <c r="LOX21" s="4"/>
      <c r="LOY21" s="9">
        <f>LOW21+LOX21</f>
        <v>6938.17</v>
      </c>
      <c r="LPA21" s="93">
        <v>10</v>
      </c>
      <c r="LPB21" s="94" t="s">
        <v>635</v>
      </c>
      <c r="LPC21" s="93">
        <v>372</v>
      </c>
      <c r="LPD21" s="93" t="s">
        <v>625</v>
      </c>
      <c r="LPE21" s="95" t="s">
        <v>626</v>
      </c>
      <c r="LPF21" s="93" t="s">
        <v>630</v>
      </c>
      <c r="LPG21" s="7">
        <v>167</v>
      </c>
      <c r="LPH21" s="8">
        <v>20.96</v>
      </c>
      <c r="LPI21" s="9">
        <f>LPH21*LPG21</f>
        <v>3500.32</v>
      </c>
      <c r="LPJ21" s="4">
        <f>LPC21-LPG21</f>
        <v>205</v>
      </c>
      <c r="LPK21" s="8">
        <v>16.77</v>
      </c>
      <c r="LPL21" s="9">
        <f>LPK21*LPJ21</f>
        <v>3437.85</v>
      </c>
      <c r="LPM21" s="9">
        <f>LPL21+LPI21</f>
        <v>6938.17</v>
      </c>
      <c r="LPN21" s="4"/>
      <c r="LPO21" s="9">
        <f>LPM21+LPN21</f>
        <v>6938.17</v>
      </c>
      <c r="LPQ21" s="93">
        <v>10</v>
      </c>
      <c r="LPR21" s="94" t="s">
        <v>635</v>
      </c>
      <c r="LPS21" s="93">
        <v>372</v>
      </c>
      <c r="LPT21" s="93" t="s">
        <v>625</v>
      </c>
      <c r="LPU21" s="95" t="s">
        <v>626</v>
      </c>
      <c r="LPV21" s="93" t="s">
        <v>630</v>
      </c>
      <c r="LPW21" s="7">
        <v>167</v>
      </c>
      <c r="LPX21" s="8">
        <v>20.96</v>
      </c>
      <c r="LPY21" s="9">
        <f>LPX21*LPW21</f>
        <v>3500.32</v>
      </c>
      <c r="LPZ21" s="4">
        <f>LPS21-LPW21</f>
        <v>205</v>
      </c>
      <c r="LQA21" s="8">
        <v>16.77</v>
      </c>
      <c r="LQB21" s="9">
        <f>LQA21*LPZ21</f>
        <v>3437.85</v>
      </c>
      <c r="LQC21" s="9">
        <f>LQB21+LPY21</f>
        <v>6938.17</v>
      </c>
      <c r="LQD21" s="4"/>
      <c r="LQE21" s="9">
        <f>LQC21+LQD21</f>
        <v>6938.17</v>
      </c>
      <c r="LQG21" s="93">
        <v>10</v>
      </c>
      <c r="LQH21" s="94" t="s">
        <v>635</v>
      </c>
      <c r="LQI21" s="93">
        <v>372</v>
      </c>
      <c r="LQJ21" s="93" t="s">
        <v>625</v>
      </c>
      <c r="LQK21" s="95" t="s">
        <v>626</v>
      </c>
      <c r="LQL21" s="93" t="s">
        <v>630</v>
      </c>
      <c r="LQM21" s="7">
        <v>167</v>
      </c>
      <c r="LQN21" s="8">
        <v>20.96</v>
      </c>
      <c r="LQO21" s="9">
        <f>LQN21*LQM21</f>
        <v>3500.32</v>
      </c>
      <c r="LQP21" s="4">
        <f>LQI21-LQM21</f>
        <v>205</v>
      </c>
      <c r="LQQ21" s="8">
        <v>16.77</v>
      </c>
      <c r="LQR21" s="9">
        <f>LQQ21*LQP21</f>
        <v>3437.85</v>
      </c>
      <c r="LQS21" s="9">
        <f>LQR21+LQO21</f>
        <v>6938.17</v>
      </c>
      <c r="LQT21" s="4"/>
      <c r="LQU21" s="9">
        <f>LQS21+LQT21</f>
        <v>6938.17</v>
      </c>
      <c r="LQW21" s="93">
        <v>10</v>
      </c>
      <c r="LQX21" s="94" t="s">
        <v>635</v>
      </c>
      <c r="LQY21" s="93">
        <v>372</v>
      </c>
      <c r="LQZ21" s="93" t="s">
        <v>625</v>
      </c>
      <c r="LRA21" s="95" t="s">
        <v>626</v>
      </c>
      <c r="LRB21" s="93" t="s">
        <v>630</v>
      </c>
      <c r="LRC21" s="7">
        <v>167</v>
      </c>
      <c r="LRD21" s="8">
        <v>20.96</v>
      </c>
      <c r="LRE21" s="9">
        <f>LRD21*LRC21</f>
        <v>3500.32</v>
      </c>
      <c r="LRF21" s="4">
        <f>LQY21-LRC21</f>
        <v>205</v>
      </c>
      <c r="LRG21" s="8">
        <v>16.77</v>
      </c>
      <c r="LRH21" s="9">
        <f>LRG21*LRF21</f>
        <v>3437.85</v>
      </c>
      <c r="LRI21" s="9">
        <f>LRH21+LRE21</f>
        <v>6938.17</v>
      </c>
      <c r="LRJ21" s="4"/>
      <c r="LRK21" s="9">
        <f>LRI21+LRJ21</f>
        <v>6938.17</v>
      </c>
      <c r="LRM21" s="93">
        <v>10</v>
      </c>
      <c r="LRN21" s="94" t="s">
        <v>635</v>
      </c>
      <c r="LRO21" s="93">
        <v>372</v>
      </c>
      <c r="LRP21" s="93" t="s">
        <v>625</v>
      </c>
      <c r="LRQ21" s="95" t="s">
        <v>626</v>
      </c>
      <c r="LRR21" s="93" t="s">
        <v>630</v>
      </c>
      <c r="LRS21" s="7">
        <v>167</v>
      </c>
      <c r="LRT21" s="8">
        <v>20.96</v>
      </c>
      <c r="LRU21" s="9">
        <f>LRT21*LRS21</f>
        <v>3500.32</v>
      </c>
      <c r="LRV21" s="4">
        <f>LRO21-LRS21</f>
        <v>205</v>
      </c>
      <c r="LRW21" s="8">
        <v>16.77</v>
      </c>
      <c r="LRX21" s="9">
        <f>LRW21*LRV21</f>
        <v>3437.85</v>
      </c>
      <c r="LRY21" s="9">
        <f>LRX21+LRU21</f>
        <v>6938.17</v>
      </c>
      <c r="LRZ21" s="4"/>
      <c r="LSA21" s="9">
        <f>LRY21+LRZ21</f>
        <v>6938.17</v>
      </c>
      <c r="LSC21" s="93">
        <v>10</v>
      </c>
      <c r="LSD21" s="94" t="s">
        <v>635</v>
      </c>
      <c r="LSE21" s="93">
        <v>372</v>
      </c>
      <c r="LSF21" s="93" t="s">
        <v>625</v>
      </c>
      <c r="LSG21" s="95" t="s">
        <v>626</v>
      </c>
      <c r="LSH21" s="93" t="s">
        <v>630</v>
      </c>
      <c r="LSI21" s="7">
        <v>167</v>
      </c>
      <c r="LSJ21" s="8">
        <v>20.96</v>
      </c>
      <c r="LSK21" s="9">
        <f>LSJ21*LSI21</f>
        <v>3500.32</v>
      </c>
      <c r="LSL21" s="4">
        <f>LSE21-LSI21</f>
        <v>205</v>
      </c>
      <c r="LSM21" s="8">
        <v>16.77</v>
      </c>
      <c r="LSN21" s="9">
        <f>LSM21*LSL21</f>
        <v>3437.85</v>
      </c>
      <c r="LSO21" s="9">
        <f>LSN21+LSK21</f>
        <v>6938.17</v>
      </c>
      <c r="LSP21" s="4"/>
      <c r="LSQ21" s="9">
        <f>LSO21+LSP21</f>
        <v>6938.17</v>
      </c>
      <c r="LSS21" s="93">
        <v>10</v>
      </c>
      <c r="LST21" s="94" t="s">
        <v>635</v>
      </c>
      <c r="LSU21" s="93">
        <v>372</v>
      </c>
      <c r="LSV21" s="93" t="s">
        <v>625</v>
      </c>
      <c r="LSW21" s="95" t="s">
        <v>626</v>
      </c>
      <c r="LSX21" s="93" t="s">
        <v>630</v>
      </c>
      <c r="LSY21" s="7">
        <v>167</v>
      </c>
      <c r="LSZ21" s="8">
        <v>20.96</v>
      </c>
      <c r="LTA21" s="9">
        <f>LSZ21*LSY21</f>
        <v>3500.32</v>
      </c>
      <c r="LTB21" s="4">
        <f>LSU21-LSY21</f>
        <v>205</v>
      </c>
      <c r="LTC21" s="8">
        <v>16.77</v>
      </c>
      <c r="LTD21" s="9">
        <f>LTC21*LTB21</f>
        <v>3437.85</v>
      </c>
      <c r="LTE21" s="9">
        <f>LTD21+LTA21</f>
        <v>6938.17</v>
      </c>
      <c r="LTF21" s="4"/>
      <c r="LTG21" s="9">
        <f>LTE21+LTF21</f>
        <v>6938.17</v>
      </c>
      <c r="LTI21" s="93">
        <v>10</v>
      </c>
      <c r="LTJ21" s="94" t="s">
        <v>635</v>
      </c>
      <c r="LTK21" s="93">
        <v>372</v>
      </c>
      <c r="LTL21" s="93" t="s">
        <v>625</v>
      </c>
      <c r="LTM21" s="95" t="s">
        <v>626</v>
      </c>
      <c r="LTN21" s="93" t="s">
        <v>630</v>
      </c>
      <c r="LTO21" s="7">
        <v>167</v>
      </c>
      <c r="LTP21" s="8">
        <v>20.96</v>
      </c>
      <c r="LTQ21" s="9">
        <f>LTP21*LTO21</f>
        <v>3500.32</v>
      </c>
      <c r="LTR21" s="4">
        <f>LTK21-LTO21</f>
        <v>205</v>
      </c>
      <c r="LTS21" s="8">
        <v>16.77</v>
      </c>
      <c r="LTT21" s="9">
        <f>LTS21*LTR21</f>
        <v>3437.85</v>
      </c>
      <c r="LTU21" s="9">
        <f>LTT21+LTQ21</f>
        <v>6938.17</v>
      </c>
      <c r="LTV21" s="4"/>
      <c r="LTW21" s="9">
        <f>LTU21+LTV21</f>
        <v>6938.17</v>
      </c>
      <c r="LTY21" s="93">
        <v>10</v>
      </c>
      <c r="LTZ21" s="94" t="s">
        <v>635</v>
      </c>
      <c r="LUA21" s="93">
        <v>372</v>
      </c>
      <c r="LUB21" s="93" t="s">
        <v>625</v>
      </c>
      <c r="LUC21" s="95" t="s">
        <v>626</v>
      </c>
      <c r="LUD21" s="93" t="s">
        <v>630</v>
      </c>
      <c r="LUE21" s="7">
        <v>167</v>
      </c>
      <c r="LUF21" s="8">
        <v>20.96</v>
      </c>
      <c r="LUG21" s="9">
        <f>LUF21*LUE21</f>
        <v>3500.32</v>
      </c>
      <c r="LUH21" s="4">
        <f>LUA21-LUE21</f>
        <v>205</v>
      </c>
      <c r="LUI21" s="8">
        <v>16.77</v>
      </c>
      <c r="LUJ21" s="9">
        <f>LUI21*LUH21</f>
        <v>3437.85</v>
      </c>
      <c r="LUK21" s="9">
        <f>LUJ21+LUG21</f>
        <v>6938.17</v>
      </c>
      <c r="LUL21" s="4"/>
      <c r="LUM21" s="9">
        <f>LUK21+LUL21</f>
        <v>6938.17</v>
      </c>
      <c r="LUO21" s="93">
        <v>10</v>
      </c>
      <c r="LUP21" s="94" t="s">
        <v>635</v>
      </c>
      <c r="LUQ21" s="93">
        <v>372</v>
      </c>
      <c r="LUR21" s="93" t="s">
        <v>625</v>
      </c>
      <c r="LUS21" s="95" t="s">
        <v>626</v>
      </c>
      <c r="LUT21" s="93" t="s">
        <v>630</v>
      </c>
      <c r="LUU21" s="7">
        <v>167</v>
      </c>
      <c r="LUV21" s="8">
        <v>20.96</v>
      </c>
      <c r="LUW21" s="9">
        <f>LUV21*LUU21</f>
        <v>3500.32</v>
      </c>
      <c r="LUX21" s="4">
        <f>LUQ21-LUU21</f>
        <v>205</v>
      </c>
      <c r="LUY21" s="8">
        <v>16.77</v>
      </c>
      <c r="LUZ21" s="9">
        <f>LUY21*LUX21</f>
        <v>3437.85</v>
      </c>
      <c r="LVA21" s="9">
        <f>LUZ21+LUW21</f>
        <v>6938.17</v>
      </c>
      <c r="LVB21" s="4"/>
      <c r="LVC21" s="9">
        <f>LVA21+LVB21</f>
        <v>6938.17</v>
      </c>
      <c r="LVE21" s="93">
        <v>10</v>
      </c>
      <c r="LVF21" s="94" t="s">
        <v>635</v>
      </c>
      <c r="LVG21" s="93">
        <v>372</v>
      </c>
      <c r="LVH21" s="93" t="s">
        <v>625</v>
      </c>
      <c r="LVI21" s="95" t="s">
        <v>626</v>
      </c>
      <c r="LVJ21" s="93" t="s">
        <v>630</v>
      </c>
      <c r="LVK21" s="7">
        <v>167</v>
      </c>
      <c r="LVL21" s="8">
        <v>20.96</v>
      </c>
      <c r="LVM21" s="9">
        <f>LVL21*LVK21</f>
        <v>3500.32</v>
      </c>
      <c r="LVN21" s="4">
        <f>LVG21-LVK21</f>
        <v>205</v>
      </c>
      <c r="LVO21" s="8">
        <v>16.77</v>
      </c>
      <c r="LVP21" s="9">
        <f>LVO21*LVN21</f>
        <v>3437.85</v>
      </c>
      <c r="LVQ21" s="9">
        <f>LVP21+LVM21</f>
        <v>6938.17</v>
      </c>
      <c r="LVR21" s="4"/>
      <c r="LVS21" s="9">
        <f>LVQ21+LVR21</f>
        <v>6938.17</v>
      </c>
      <c r="LVU21" s="93">
        <v>10</v>
      </c>
      <c r="LVV21" s="94" t="s">
        <v>635</v>
      </c>
      <c r="LVW21" s="93">
        <v>372</v>
      </c>
      <c r="LVX21" s="93" t="s">
        <v>625</v>
      </c>
      <c r="LVY21" s="95" t="s">
        <v>626</v>
      </c>
      <c r="LVZ21" s="93" t="s">
        <v>630</v>
      </c>
      <c r="LWA21" s="7">
        <v>167</v>
      </c>
      <c r="LWB21" s="8">
        <v>20.96</v>
      </c>
      <c r="LWC21" s="9">
        <f>LWB21*LWA21</f>
        <v>3500.32</v>
      </c>
      <c r="LWD21" s="4">
        <f>LVW21-LWA21</f>
        <v>205</v>
      </c>
      <c r="LWE21" s="8">
        <v>16.77</v>
      </c>
      <c r="LWF21" s="9">
        <f>LWE21*LWD21</f>
        <v>3437.85</v>
      </c>
      <c r="LWG21" s="9">
        <f>LWF21+LWC21</f>
        <v>6938.17</v>
      </c>
      <c r="LWH21" s="4"/>
      <c r="LWI21" s="9">
        <f>LWG21+LWH21</f>
        <v>6938.17</v>
      </c>
      <c r="LWK21" s="93">
        <v>10</v>
      </c>
      <c r="LWL21" s="94" t="s">
        <v>635</v>
      </c>
      <c r="LWM21" s="93">
        <v>372</v>
      </c>
      <c r="LWN21" s="93" t="s">
        <v>625</v>
      </c>
      <c r="LWO21" s="95" t="s">
        <v>626</v>
      </c>
      <c r="LWP21" s="93" t="s">
        <v>630</v>
      </c>
      <c r="LWQ21" s="7">
        <v>167</v>
      </c>
      <c r="LWR21" s="8">
        <v>20.96</v>
      </c>
      <c r="LWS21" s="9">
        <f>LWR21*LWQ21</f>
        <v>3500.32</v>
      </c>
      <c r="LWT21" s="4">
        <f>LWM21-LWQ21</f>
        <v>205</v>
      </c>
      <c r="LWU21" s="8">
        <v>16.77</v>
      </c>
      <c r="LWV21" s="9">
        <f>LWU21*LWT21</f>
        <v>3437.85</v>
      </c>
      <c r="LWW21" s="9">
        <f>LWV21+LWS21</f>
        <v>6938.17</v>
      </c>
      <c r="LWX21" s="4"/>
      <c r="LWY21" s="9">
        <f>LWW21+LWX21</f>
        <v>6938.17</v>
      </c>
      <c r="LXA21" s="93">
        <v>10</v>
      </c>
      <c r="LXB21" s="94" t="s">
        <v>635</v>
      </c>
      <c r="LXC21" s="93">
        <v>372</v>
      </c>
      <c r="LXD21" s="93" t="s">
        <v>625</v>
      </c>
      <c r="LXE21" s="95" t="s">
        <v>626</v>
      </c>
      <c r="LXF21" s="93" t="s">
        <v>630</v>
      </c>
      <c r="LXG21" s="7">
        <v>167</v>
      </c>
      <c r="LXH21" s="8">
        <v>20.96</v>
      </c>
      <c r="LXI21" s="9">
        <f>LXH21*LXG21</f>
        <v>3500.32</v>
      </c>
      <c r="LXJ21" s="4">
        <f>LXC21-LXG21</f>
        <v>205</v>
      </c>
      <c r="LXK21" s="8">
        <v>16.77</v>
      </c>
      <c r="LXL21" s="9">
        <f>LXK21*LXJ21</f>
        <v>3437.85</v>
      </c>
      <c r="LXM21" s="9">
        <f>LXL21+LXI21</f>
        <v>6938.17</v>
      </c>
      <c r="LXN21" s="4"/>
      <c r="LXO21" s="9">
        <f>LXM21+LXN21</f>
        <v>6938.17</v>
      </c>
      <c r="LXQ21" s="93">
        <v>10</v>
      </c>
      <c r="LXR21" s="94" t="s">
        <v>635</v>
      </c>
      <c r="LXS21" s="93">
        <v>372</v>
      </c>
      <c r="LXT21" s="93" t="s">
        <v>625</v>
      </c>
      <c r="LXU21" s="95" t="s">
        <v>626</v>
      </c>
      <c r="LXV21" s="93" t="s">
        <v>630</v>
      </c>
      <c r="LXW21" s="7">
        <v>167</v>
      </c>
      <c r="LXX21" s="8">
        <v>20.96</v>
      </c>
      <c r="LXY21" s="9">
        <f>LXX21*LXW21</f>
        <v>3500.32</v>
      </c>
      <c r="LXZ21" s="4">
        <f>LXS21-LXW21</f>
        <v>205</v>
      </c>
      <c r="LYA21" s="8">
        <v>16.77</v>
      </c>
      <c r="LYB21" s="9">
        <f>LYA21*LXZ21</f>
        <v>3437.85</v>
      </c>
      <c r="LYC21" s="9">
        <f>LYB21+LXY21</f>
        <v>6938.17</v>
      </c>
      <c r="LYD21" s="4"/>
      <c r="LYE21" s="9">
        <f>LYC21+LYD21</f>
        <v>6938.17</v>
      </c>
      <c r="LYG21" s="93">
        <v>10</v>
      </c>
      <c r="LYH21" s="94" t="s">
        <v>635</v>
      </c>
      <c r="LYI21" s="93">
        <v>372</v>
      </c>
      <c r="LYJ21" s="93" t="s">
        <v>625</v>
      </c>
      <c r="LYK21" s="95" t="s">
        <v>626</v>
      </c>
      <c r="LYL21" s="93" t="s">
        <v>630</v>
      </c>
      <c r="LYM21" s="7">
        <v>167</v>
      </c>
      <c r="LYN21" s="8">
        <v>20.96</v>
      </c>
      <c r="LYO21" s="9">
        <f>LYN21*LYM21</f>
        <v>3500.32</v>
      </c>
      <c r="LYP21" s="4">
        <f>LYI21-LYM21</f>
        <v>205</v>
      </c>
      <c r="LYQ21" s="8">
        <v>16.77</v>
      </c>
      <c r="LYR21" s="9">
        <f>LYQ21*LYP21</f>
        <v>3437.85</v>
      </c>
      <c r="LYS21" s="9">
        <f>LYR21+LYO21</f>
        <v>6938.17</v>
      </c>
      <c r="LYT21" s="4"/>
      <c r="LYU21" s="9">
        <f>LYS21+LYT21</f>
        <v>6938.17</v>
      </c>
      <c r="LYW21" s="93">
        <v>10</v>
      </c>
      <c r="LYX21" s="94" t="s">
        <v>635</v>
      </c>
      <c r="LYY21" s="93">
        <v>372</v>
      </c>
      <c r="LYZ21" s="93" t="s">
        <v>625</v>
      </c>
      <c r="LZA21" s="95" t="s">
        <v>626</v>
      </c>
      <c r="LZB21" s="93" t="s">
        <v>630</v>
      </c>
      <c r="LZC21" s="7">
        <v>167</v>
      </c>
      <c r="LZD21" s="8">
        <v>20.96</v>
      </c>
      <c r="LZE21" s="9">
        <f>LZD21*LZC21</f>
        <v>3500.32</v>
      </c>
      <c r="LZF21" s="4">
        <f>LYY21-LZC21</f>
        <v>205</v>
      </c>
      <c r="LZG21" s="8">
        <v>16.77</v>
      </c>
      <c r="LZH21" s="9">
        <f>LZG21*LZF21</f>
        <v>3437.85</v>
      </c>
      <c r="LZI21" s="9">
        <f>LZH21+LZE21</f>
        <v>6938.17</v>
      </c>
      <c r="LZJ21" s="4"/>
      <c r="LZK21" s="9">
        <f>LZI21+LZJ21</f>
        <v>6938.17</v>
      </c>
      <c r="LZM21" s="93">
        <v>10</v>
      </c>
      <c r="LZN21" s="94" t="s">
        <v>635</v>
      </c>
      <c r="LZO21" s="93">
        <v>372</v>
      </c>
      <c r="LZP21" s="93" t="s">
        <v>625</v>
      </c>
      <c r="LZQ21" s="95" t="s">
        <v>626</v>
      </c>
      <c r="LZR21" s="93" t="s">
        <v>630</v>
      </c>
      <c r="LZS21" s="7">
        <v>167</v>
      </c>
      <c r="LZT21" s="8">
        <v>20.96</v>
      </c>
      <c r="LZU21" s="9">
        <f>LZT21*LZS21</f>
        <v>3500.32</v>
      </c>
      <c r="LZV21" s="4">
        <f>LZO21-LZS21</f>
        <v>205</v>
      </c>
      <c r="LZW21" s="8">
        <v>16.77</v>
      </c>
      <c r="LZX21" s="9">
        <f>LZW21*LZV21</f>
        <v>3437.85</v>
      </c>
      <c r="LZY21" s="9">
        <f>LZX21+LZU21</f>
        <v>6938.17</v>
      </c>
      <c r="LZZ21" s="4"/>
      <c r="MAA21" s="9">
        <f>LZY21+LZZ21</f>
        <v>6938.17</v>
      </c>
      <c r="MAC21" s="93">
        <v>10</v>
      </c>
      <c r="MAD21" s="94" t="s">
        <v>635</v>
      </c>
      <c r="MAE21" s="93">
        <v>372</v>
      </c>
      <c r="MAF21" s="93" t="s">
        <v>625</v>
      </c>
      <c r="MAG21" s="95" t="s">
        <v>626</v>
      </c>
      <c r="MAH21" s="93" t="s">
        <v>630</v>
      </c>
      <c r="MAI21" s="7">
        <v>167</v>
      </c>
      <c r="MAJ21" s="8">
        <v>20.96</v>
      </c>
      <c r="MAK21" s="9">
        <f>MAJ21*MAI21</f>
        <v>3500.32</v>
      </c>
      <c r="MAL21" s="4">
        <f>MAE21-MAI21</f>
        <v>205</v>
      </c>
      <c r="MAM21" s="8">
        <v>16.77</v>
      </c>
      <c r="MAN21" s="9">
        <f>MAM21*MAL21</f>
        <v>3437.85</v>
      </c>
      <c r="MAO21" s="9">
        <f>MAN21+MAK21</f>
        <v>6938.17</v>
      </c>
      <c r="MAP21" s="4"/>
      <c r="MAQ21" s="9">
        <f>MAO21+MAP21</f>
        <v>6938.17</v>
      </c>
      <c r="MAS21" s="93">
        <v>10</v>
      </c>
      <c r="MAT21" s="94" t="s">
        <v>635</v>
      </c>
      <c r="MAU21" s="93">
        <v>372</v>
      </c>
      <c r="MAV21" s="93" t="s">
        <v>625</v>
      </c>
      <c r="MAW21" s="95" t="s">
        <v>626</v>
      </c>
      <c r="MAX21" s="93" t="s">
        <v>630</v>
      </c>
      <c r="MAY21" s="7">
        <v>167</v>
      </c>
      <c r="MAZ21" s="8">
        <v>20.96</v>
      </c>
      <c r="MBA21" s="9">
        <f>MAZ21*MAY21</f>
        <v>3500.32</v>
      </c>
      <c r="MBB21" s="4">
        <f>MAU21-MAY21</f>
        <v>205</v>
      </c>
      <c r="MBC21" s="8">
        <v>16.77</v>
      </c>
      <c r="MBD21" s="9">
        <f>MBC21*MBB21</f>
        <v>3437.85</v>
      </c>
      <c r="MBE21" s="9">
        <f>MBD21+MBA21</f>
        <v>6938.17</v>
      </c>
      <c r="MBF21" s="4"/>
      <c r="MBG21" s="9">
        <f>MBE21+MBF21</f>
        <v>6938.17</v>
      </c>
      <c r="MBI21" s="93">
        <v>10</v>
      </c>
      <c r="MBJ21" s="94" t="s">
        <v>635</v>
      </c>
      <c r="MBK21" s="93">
        <v>372</v>
      </c>
      <c r="MBL21" s="93" t="s">
        <v>625</v>
      </c>
      <c r="MBM21" s="95" t="s">
        <v>626</v>
      </c>
      <c r="MBN21" s="93" t="s">
        <v>630</v>
      </c>
      <c r="MBO21" s="7">
        <v>167</v>
      </c>
      <c r="MBP21" s="8">
        <v>20.96</v>
      </c>
      <c r="MBQ21" s="9">
        <f>MBP21*MBO21</f>
        <v>3500.32</v>
      </c>
      <c r="MBR21" s="4">
        <f>MBK21-MBO21</f>
        <v>205</v>
      </c>
      <c r="MBS21" s="8">
        <v>16.77</v>
      </c>
      <c r="MBT21" s="9">
        <f>MBS21*MBR21</f>
        <v>3437.85</v>
      </c>
      <c r="MBU21" s="9">
        <f>MBT21+MBQ21</f>
        <v>6938.17</v>
      </c>
      <c r="MBV21" s="4"/>
      <c r="MBW21" s="9">
        <f>MBU21+MBV21</f>
        <v>6938.17</v>
      </c>
      <c r="MBY21" s="93">
        <v>10</v>
      </c>
      <c r="MBZ21" s="94" t="s">
        <v>635</v>
      </c>
      <c r="MCA21" s="93">
        <v>372</v>
      </c>
      <c r="MCB21" s="93" t="s">
        <v>625</v>
      </c>
      <c r="MCC21" s="95" t="s">
        <v>626</v>
      </c>
      <c r="MCD21" s="93" t="s">
        <v>630</v>
      </c>
      <c r="MCE21" s="7">
        <v>167</v>
      </c>
      <c r="MCF21" s="8">
        <v>20.96</v>
      </c>
      <c r="MCG21" s="9">
        <f>MCF21*MCE21</f>
        <v>3500.32</v>
      </c>
      <c r="MCH21" s="4">
        <f>MCA21-MCE21</f>
        <v>205</v>
      </c>
      <c r="MCI21" s="8">
        <v>16.77</v>
      </c>
      <c r="MCJ21" s="9">
        <f>MCI21*MCH21</f>
        <v>3437.85</v>
      </c>
      <c r="MCK21" s="9">
        <f>MCJ21+MCG21</f>
        <v>6938.17</v>
      </c>
      <c r="MCL21" s="4"/>
      <c r="MCM21" s="9">
        <f>MCK21+MCL21</f>
        <v>6938.17</v>
      </c>
      <c r="MCO21" s="93">
        <v>10</v>
      </c>
      <c r="MCP21" s="94" t="s">
        <v>635</v>
      </c>
      <c r="MCQ21" s="93">
        <v>372</v>
      </c>
      <c r="MCR21" s="93" t="s">
        <v>625</v>
      </c>
      <c r="MCS21" s="95" t="s">
        <v>626</v>
      </c>
      <c r="MCT21" s="93" t="s">
        <v>630</v>
      </c>
      <c r="MCU21" s="7">
        <v>167</v>
      </c>
      <c r="MCV21" s="8">
        <v>20.96</v>
      </c>
      <c r="MCW21" s="9">
        <f>MCV21*MCU21</f>
        <v>3500.32</v>
      </c>
      <c r="MCX21" s="4">
        <f>MCQ21-MCU21</f>
        <v>205</v>
      </c>
      <c r="MCY21" s="8">
        <v>16.77</v>
      </c>
      <c r="MCZ21" s="9">
        <f>MCY21*MCX21</f>
        <v>3437.85</v>
      </c>
      <c r="MDA21" s="9">
        <f>MCZ21+MCW21</f>
        <v>6938.17</v>
      </c>
      <c r="MDB21" s="4"/>
      <c r="MDC21" s="9">
        <f>MDA21+MDB21</f>
        <v>6938.17</v>
      </c>
      <c r="MDE21" s="93">
        <v>10</v>
      </c>
      <c r="MDF21" s="94" t="s">
        <v>635</v>
      </c>
      <c r="MDG21" s="93">
        <v>372</v>
      </c>
      <c r="MDH21" s="93" t="s">
        <v>625</v>
      </c>
      <c r="MDI21" s="95" t="s">
        <v>626</v>
      </c>
      <c r="MDJ21" s="93" t="s">
        <v>630</v>
      </c>
      <c r="MDK21" s="7">
        <v>167</v>
      </c>
      <c r="MDL21" s="8">
        <v>20.96</v>
      </c>
      <c r="MDM21" s="9">
        <f>MDL21*MDK21</f>
        <v>3500.32</v>
      </c>
      <c r="MDN21" s="4">
        <f>MDG21-MDK21</f>
        <v>205</v>
      </c>
      <c r="MDO21" s="8">
        <v>16.77</v>
      </c>
      <c r="MDP21" s="9">
        <f>MDO21*MDN21</f>
        <v>3437.85</v>
      </c>
      <c r="MDQ21" s="9">
        <f>MDP21+MDM21</f>
        <v>6938.17</v>
      </c>
      <c r="MDR21" s="4"/>
      <c r="MDS21" s="9">
        <f>MDQ21+MDR21</f>
        <v>6938.17</v>
      </c>
      <c r="MDU21" s="93">
        <v>10</v>
      </c>
      <c r="MDV21" s="94" t="s">
        <v>635</v>
      </c>
      <c r="MDW21" s="93">
        <v>372</v>
      </c>
      <c r="MDX21" s="93" t="s">
        <v>625</v>
      </c>
      <c r="MDY21" s="95" t="s">
        <v>626</v>
      </c>
      <c r="MDZ21" s="93" t="s">
        <v>630</v>
      </c>
      <c r="MEA21" s="7">
        <v>167</v>
      </c>
      <c r="MEB21" s="8">
        <v>20.96</v>
      </c>
      <c r="MEC21" s="9">
        <f>MEB21*MEA21</f>
        <v>3500.32</v>
      </c>
      <c r="MED21" s="4">
        <f>MDW21-MEA21</f>
        <v>205</v>
      </c>
      <c r="MEE21" s="8">
        <v>16.77</v>
      </c>
      <c r="MEF21" s="9">
        <f>MEE21*MED21</f>
        <v>3437.85</v>
      </c>
      <c r="MEG21" s="9">
        <f>MEF21+MEC21</f>
        <v>6938.17</v>
      </c>
      <c r="MEH21" s="4"/>
      <c r="MEI21" s="9">
        <f>MEG21+MEH21</f>
        <v>6938.17</v>
      </c>
      <c r="MEK21" s="93">
        <v>10</v>
      </c>
      <c r="MEL21" s="94" t="s">
        <v>635</v>
      </c>
      <c r="MEM21" s="93">
        <v>372</v>
      </c>
      <c r="MEN21" s="93" t="s">
        <v>625</v>
      </c>
      <c r="MEO21" s="95" t="s">
        <v>626</v>
      </c>
      <c r="MEP21" s="93" t="s">
        <v>630</v>
      </c>
      <c r="MEQ21" s="7">
        <v>167</v>
      </c>
      <c r="MER21" s="8">
        <v>20.96</v>
      </c>
      <c r="MES21" s="9">
        <f>MER21*MEQ21</f>
        <v>3500.32</v>
      </c>
      <c r="MET21" s="4">
        <f>MEM21-MEQ21</f>
        <v>205</v>
      </c>
      <c r="MEU21" s="8">
        <v>16.77</v>
      </c>
      <c r="MEV21" s="9">
        <f>MEU21*MET21</f>
        <v>3437.85</v>
      </c>
      <c r="MEW21" s="9">
        <f>MEV21+MES21</f>
        <v>6938.17</v>
      </c>
      <c r="MEX21" s="4"/>
      <c r="MEY21" s="9">
        <f>MEW21+MEX21</f>
        <v>6938.17</v>
      </c>
      <c r="MFA21" s="93">
        <v>10</v>
      </c>
      <c r="MFB21" s="94" t="s">
        <v>635</v>
      </c>
      <c r="MFC21" s="93">
        <v>372</v>
      </c>
      <c r="MFD21" s="93" t="s">
        <v>625</v>
      </c>
      <c r="MFE21" s="95" t="s">
        <v>626</v>
      </c>
      <c r="MFF21" s="93" t="s">
        <v>630</v>
      </c>
      <c r="MFG21" s="7">
        <v>167</v>
      </c>
      <c r="MFH21" s="8">
        <v>20.96</v>
      </c>
      <c r="MFI21" s="9">
        <f>MFH21*MFG21</f>
        <v>3500.32</v>
      </c>
      <c r="MFJ21" s="4">
        <f>MFC21-MFG21</f>
        <v>205</v>
      </c>
      <c r="MFK21" s="8">
        <v>16.77</v>
      </c>
      <c r="MFL21" s="9">
        <f>MFK21*MFJ21</f>
        <v>3437.85</v>
      </c>
      <c r="MFM21" s="9">
        <f>MFL21+MFI21</f>
        <v>6938.17</v>
      </c>
      <c r="MFN21" s="4"/>
      <c r="MFO21" s="9">
        <f>MFM21+MFN21</f>
        <v>6938.17</v>
      </c>
      <c r="MFQ21" s="93">
        <v>10</v>
      </c>
      <c r="MFR21" s="94" t="s">
        <v>635</v>
      </c>
      <c r="MFS21" s="93">
        <v>372</v>
      </c>
      <c r="MFT21" s="93" t="s">
        <v>625</v>
      </c>
      <c r="MFU21" s="95" t="s">
        <v>626</v>
      </c>
      <c r="MFV21" s="93" t="s">
        <v>630</v>
      </c>
      <c r="MFW21" s="7">
        <v>167</v>
      </c>
      <c r="MFX21" s="8">
        <v>20.96</v>
      </c>
      <c r="MFY21" s="9">
        <f>MFX21*MFW21</f>
        <v>3500.32</v>
      </c>
      <c r="MFZ21" s="4">
        <f>MFS21-MFW21</f>
        <v>205</v>
      </c>
      <c r="MGA21" s="8">
        <v>16.77</v>
      </c>
      <c r="MGB21" s="9">
        <f>MGA21*MFZ21</f>
        <v>3437.85</v>
      </c>
      <c r="MGC21" s="9">
        <f>MGB21+MFY21</f>
        <v>6938.17</v>
      </c>
      <c r="MGD21" s="4"/>
      <c r="MGE21" s="9">
        <f>MGC21+MGD21</f>
        <v>6938.17</v>
      </c>
      <c r="MGG21" s="93">
        <v>10</v>
      </c>
      <c r="MGH21" s="94" t="s">
        <v>635</v>
      </c>
      <c r="MGI21" s="93">
        <v>372</v>
      </c>
      <c r="MGJ21" s="93" t="s">
        <v>625</v>
      </c>
      <c r="MGK21" s="95" t="s">
        <v>626</v>
      </c>
      <c r="MGL21" s="93" t="s">
        <v>630</v>
      </c>
      <c r="MGM21" s="7">
        <v>167</v>
      </c>
      <c r="MGN21" s="8">
        <v>20.96</v>
      </c>
      <c r="MGO21" s="9">
        <f>MGN21*MGM21</f>
        <v>3500.32</v>
      </c>
      <c r="MGP21" s="4">
        <f>MGI21-MGM21</f>
        <v>205</v>
      </c>
      <c r="MGQ21" s="8">
        <v>16.77</v>
      </c>
      <c r="MGR21" s="9">
        <f>MGQ21*MGP21</f>
        <v>3437.85</v>
      </c>
      <c r="MGS21" s="9">
        <f>MGR21+MGO21</f>
        <v>6938.17</v>
      </c>
      <c r="MGT21" s="4"/>
      <c r="MGU21" s="9">
        <f>MGS21+MGT21</f>
        <v>6938.17</v>
      </c>
      <c r="MGW21" s="93">
        <v>10</v>
      </c>
      <c r="MGX21" s="94" t="s">
        <v>635</v>
      </c>
      <c r="MGY21" s="93">
        <v>372</v>
      </c>
      <c r="MGZ21" s="93" t="s">
        <v>625</v>
      </c>
      <c r="MHA21" s="95" t="s">
        <v>626</v>
      </c>
      <c r="MHB21" s="93" t="s">
        <v>630</v>
      </c>
      <c r="MHC21" s="7">
        <v>167</v>
      </c>
      <c r="MHD21" s="8">
        <v>20.96</v>
      </c>
      <c r="MHE21" s="9">
        <f>MHD21*MHC21</f>
        <v>3500.32</v>
      </c>
      <c r="MHF21" s="4">
        <f>MGY21-MHC21</f>
        <v>205</v>
      </c>
      <c r="MHG21" s="8">
        <v>16.77</v>
      </c>
      <c r="MHH21" s="9">
        <f>MHG21*MHF21</f>
        <v>3437.85</v>
      </c>
      <c r="MHI21" s="9">
        <f>MHH21+MHE21</f>
        <v>6938.17</v>
      </c>
      <c r="MHJ21" s="4"/>
      <c r="MHK21" s="9">
        <f>MHI21+MHJ21</f>
        <v>6938.17</v>
      </c>
      <c r="MHM21" s="93">
        <v>10</v>
      </c>
      <c r="MHN21" s="94" t="s">
        <v>635</v>
      </c>
      <c r="MHO21" s="93">
        <v>372</v>
      </c>
      <c r="MHP21" s="93" t="s">
        <v>625</v>
      </c>
      <c r="MHQ21" s="95" t="s">
        <v>626</v>
      </c>
      <c r="MHR21" s="93" t="s">
        <v>630</v>
      </c>
      <c r="MHS21" s="7">
        <v>167</v>
      </c>
      <c r="MHT21" s="8">
        <v>20.96</v>
      </c>
      <c r="MHU21" s="9">
        <f>MHT21*MHS21</f>
        <v>3500.32</v>
      </c>
      <c r="MHV21" s="4">
        <f>MHO21-MHS21</f>
        <v>205</v>
      </c>
      <c r="MHW21" s="8">
        <v>16.77</v>
      </c>
      <c r="MHX21" s="9">
        <f>MHW21*MHV21</f>
        <v>3437.85</v>
      </c>
      <c r="MHY21" s="9">
        <f>MHX21+MHU21</f>
        <v>6938.17</v>
      </c>
      <c r="MHZ21" s="4"/>
      <c r="MIA21" s="9">
        <f>MHY21+MHZ21</f>
        <v>6938.17</v>
      </c>
      <c r="MIC21" s="93">
        <v>10</v>
      </c>
      <c r="MID21" s="94" t="s">
        <v>635</v>
      </c>
      <c r="MIE21" s="93">
        <v>372</v>
      </c>
      <c r="MIF21" s="93" t="s">
        <v>625</v>
      </c>
      <c r="MIG21" s="95" t="s">
        <v>626</v>
      </c>
      <c r="MIH21" s="93" t="s">
        <v>630</v>
      </c>
      <c r="MII21" s="7">
        <v>167</v>
      </c>
      <c r="MIJ21" s="8">
        <v>20.96</v>
      </c>
      <c r="MIK21" s="9">
        <f>MIJ21*MII21</f>
        <v>3500.32</v>
      </c>
      <c r="MIL21" s="4">
        <f>MIE21-MII21</f>
        <v>205</v>
      </c>
      <c r="MIM21" s="8">
        <v>16.77</v>
      </c>
      <c r="MIN21" s="9">
        <f>MIM21*MIL21</f>
        <v>3437.85</v>
      </c>
      <c r="MIO21" s="9">
        <f>MIN21+MIK21</f>
        <v>6938.17</v>
      </c>
      <c r="MIP21" s="4"/>
      <c r="MIQ21" s="9">
        <f>MIO21+MIP21</f>
        <v>6938.17</v>
      </c>
      <c r="MIS21" s="93">
        <v>10</v>
      </c>
      <c r="MIT21" s="94" t="s">
        <v>635</v>
      </c>
      <c r="MIU21" s="93">
        <v>372</v>
      </c>
      <c r="MIV21" s="93" t="s">
        <v>625</v>
      </c>
      <c r="MIW21" s="95" t="s">
        <v>626</v>
      </c>
      <c r="MIX21" s="93" t="s">
        <v>630</v>
      </c>
      <c r="MIY21" s="7">
        <v>167</v>
      </c>
      <c r="MIZ21" s="8">
        <v>20.96</v>
      </c>
      <c r="MJA21" s="9">
        <f>MIZ21*MIY21</f>
        <v>3500.32</v>
      </c>
      <c r="MJB21" s="4">
        <f>MIU21-MIY21</f>
        <v>205</v>
      </c>
      <c r="MJC21" s="8">
        <v>16.77</v>
      </c>
      <c r="MJD21" s="9">
        <f>MJC21*MJB21</f>
        <v>3437.85</v>
      </c>
      <c r="MJE21" s="9">
        <f>MJD21+MJA21</f>
        <v>6938.17</v>
      </c>
      <c r="MJF21" s="4"/>
      <c r="MJG21" s="9">
        <f>MJE21+MJF21</f>
        <v>6938.17</v>
      </c>
      <c r="MJI21" s="93">
        <v>10</v>
      </c>
      <c r="MJJ21" s="94" t="s">
        <v>635</v>
      </c>
      <c r="MJK21" s="93">
        <v>372</v>
      </c>
      <c r="MJL21" s="93" t="s">
        <v>625</v>
      </c>
      <c r="MJM21" s="95" t="s">
        <v>626</v>
      </c>
      <c r="MJN21" s="93" t="s">
        <v>630</v>
      </c>
      <c r="MJO21" s="7">
        <v>167</v>
      </c>
      <c r="MJP21" s="8">
        <v>20.96</v>
      </c>
      <c r="MJQ21" s="9">
        <f>MJP21*MJO21</f>
        <v>3500.32</v>
      </c>
      <c r="MJR21" s="4">
        <f>MJK21-MJO21</f>
        <v>205</v>
      </c>
      <c r="MJS21" s="8">
        <v>16.77</v>
      </c>
      <c r="MJT21" s="9">
        <f>MJS21*MJR21</f>
        <v>3437.85</v>
      </c>
      <c r="MJU21" s="9">
        <f>MJT21+MJQ21</f>
        <v>6938.17</v>
      </c>
      <c r="MJV21" s="4"/>
      <c r="MJW21" s="9">
        <f>MJU21+MJV21</f>
        <v>6938.17</v>
      </c>
      <c r="MJY21" s="93">
        <v>10</v>
      </c>
      <c r="MJZ21" s="94" t="s">
        <v>635</v>
      </c>
      <c r="MKA21" s="93">
        <v>372</v>
      </c>
      <c r="MKB21" s="93" t="s">
        <v>625</v>
      </c>
      <c r="MKC21" s="95" t="s">
        <v>626</v>
      </c>
      <c r="MKD21" s="93" t="s">
        <v>630</v>
      </c>
      <c r="MKE21" s="7">
        <v>167</v>
      </c>
      <c r="MKF21" s="8">
        <v>20.96</v>
      </c>
      <c r="MKG21" s="9">
        <f>MKF21*MKE21</f>
        <v>3500.32</v>
      </c>
      <c r="MKH21" s="4">
        <f>MKA21-MKE21</f>
        <v>205</v>
      </c>
      <c r="MKI21" s="8">
        <v>16.77</v>
      </c>
      <c r="MKJ21" s="9">
        <f>MKI21*MKH21</f>
        <v>3437.85</v>
      </c>
      <c r="MKK21" s="9">
        <f>MKJ21+MKG21</f>
        <v>6938.17</v>
      </c>
      <c r="MKL21" s="4"/>
      <c r="MKM21" s="9">
        <f>MKK21+MKL21</f>
        <v>6938.17</v>
      </c>
      <c r="MKO21" s="93">
        <v>10</v>
      </c>
      <c r="MKP21" s="94" t="s">
        <v>635</v>
      </c>
      <c r="MKQ21" s="93">
        <v>372</v>
      </c>
      <c r="MKR21" s="93" t="s">
        <v>625</v>
      </c>
      <c r="MKS21" s="95" t="s">
        <v>626</v>
      </c>
      <c r="MKT21" s="93" t="s">
        <v>630</v>
      </c>
      <c r="MKU21" s="7">
        <v>167</v>
      </c>
      <c r="MKV21" s="8">
        <v>20.96</v>
      </c>
      <c r="MKW21" s="9">
        <f>MKV21*MKU21</f>
        <v>3500.32</v>
      </c>
      <c r="MKX21" s="4">
        <f>MKQ21-MKU21</f>
        <v>205</v>
      </c>
      <c r="MKY21" s="8">
        <v>16.77</v>
      </c>
      <c r="MKZ21" s="9">
        <f>MKY21*MKX21</f>
        <v>3437.85</v>
      </c>
      <c r="MLA21" s="9">
        <f>MKZ21+MKW21</f>
        <v>6938.17</v>
      </c>
      <c r="MLB21" s="4"/>
      <c r="MLC21" s="9">
        <f>MLA21+MLB21</f>
        <v>6938.17</v>
      </c>
      <c r="MLE21" s="93">
        <v>10</v>
      </c>
      <c r="MLF21" s="94" t="s">
        <v>635</v>
      </c>
      <c r="MLG21" s="93">
        <v>372</v>
      </c>
      <c r="MLH21" s="93" t="s">
        <v>625</v>
      </c>
      <c r="MLI21" s="95" t="s">
        <v>626</v>
      </c>
      <c r="MLJ21" s="93" t="s">
        <v>630</v>
      </c>
      <c r="MLK21" s="7">
        <v>167</v>
      </c>
      <c r="MLL21" s="8">
        <v>20.96</v>
      </c>
      <c r="MLM21" s="9">
        <f>MLL21*MLK21</f>
        <v>3500.32</v>
      </c>
      <c r="MLN21" s="4">
        <f>MLG21-MLK21</f>
        <v>205</v>
      </c>
      <c r="MLO21" s="8">
        <v>16.77</v>
      </c>
      <c r="MLP21" s="9">
        <f>MLO21*MLN21</f>
        <v>3437.85</v>
      </c>
      <c r="MLQ21" s="9">
        <f>MLP21+MLM21</f>
        <v>6938.17</v>
      </c>
      <c r="MLR21" s="4"/>
      <c r="MLS21" s="9">
        <f>MLQ21+MLR21</f>
        <v>6938.17</v>
      </c>
      <c r="MLU21" s="93">
        <v>10</v>
      </c>
      <c r="MLV21" s="94" t="s">
        <v>635</v>
      </c>
      <c r="MLW21" s="93">
        <v>372</v>
      </c>
      <c r="MLX21" s="93" t="s">
        <v>625</v>
      </c>
      <c r="MLY21" s="95" t="s">
        <v>626</v>
      </c>
      <c r="MLZ21" s="93" t="s">
        <v>630</v>
      </c>
      <c r="MMA21" s="7">
        <v>167</v>
      </c>
      <c r="MMB21" s="8">
        <v>20.96</v>
      </c>
      <c r="MMC21" s="9">
        <f>MMB21*MMA21</f>
        <v>3500.32</v>
      </c>
      <c r="MMD21" s="4">
        <f>MLW21-MMA21</f>
        <v>205</v>
      </c>
      <c r="MME21" s="8">
        <v>16.77</v>
      </c>
      <c r="MMF21" s="9">
        <f>MME21*MMD21</f>
        <v>3437.85</v>
      </c>
      <c r="MMG21" s="9">
        <f>MMF21+MMC21</f>
        <v>6938.17</v>
      </c>
      <c r="MMH21" s="4"/>
      <c r="MMI21" s="9">
        <f>MMG21+MMH21</f>
        <v>6938.17</v>
      </c>
      <c r="MMK21" s="93">
        <v>10</v>
      </c>
      <c r="MML21" s="94" t="s">
        <v>635</v>
      </c>
      <c r="MMM21" s="93">
        <v>372</v>
      </c>
      <c r="MMN21" s="93" t="s">
        <v>625</v>
      </c>
      <c r="MMO21" s="95" t="s">
        <v>626</v>
      </c>
      <c r="MMP21" s="93" t="s">
        <v>630</v>
      </c>
      <c r="MMQ21" s="7">
        <v>167</v>
      </c>
      <c r="MMR21" s="8">
        <v>20.96</v>
      </c>
      <c r="MMS21" s="9">
        <f>MMR21*MMQ21</f>
        <v>3500.32</v>
      </c>
      <c r="MMT21" s="4">
        <f>MMM21-MMQ21</f>
        <v>205</v>
      </c>
      <c r="MMU21" s="8">
        <v>16.77</v>
      </c>
      <c r="MMV21" s="9">
        <f>MMU21*MMT21</f>
        <v>3437.85</v>
      </c>
      <c r="MMW21" s="9">
        <f>MMV21+MMS21</f>
        <v>6938.17</v>
      </c>
      <c r="MMX21" s="4"/>
      <c r="MMY21" s="9">
        <f>MMW21+MMX21</f>
        <v>6938.17</v>
      </c>
      <c r="MNA21" s="93">
        <v>10</v>
      </c>
      <c r="MNB21" s="94" t="s">
        <v>635</v>
      </c>
      <c r="MNC21" s="93">
        <v>372</v>
      </c>
      <c r="MND21" s="93" t="s">
        <v>625</v>
      </c>
      <c r="MNE21" s="95" t="s">
        <v>626</v>
      </c>
      <c r="MNF21" s="93" t="s">
        <v>630</v>
      </c>
      <c r="MNG21" s="7">
        <v>167</v>
      </c>
      <c r="MNH21" s="8">
        <v>20.96</v>
      </c>
      <c r="MNI21" s="9">
        <f>MNH21*MNG21</f>
        <v>3500.32</v>
      </c>
      <c r="MNJ21" s="4">
        <f>MNC21-MNG21</f>
        <v>205</v>
      </c>
      <c r="MNK21" s="8">
        <v>16.77</v>
      </c>
      <c r="MNL21" s="9">
        <f>MNK21*MNJ21</f>
        <v>3437.85</v>
      </c>
      <c r="MNM21" s="9">
        <f>MNL21+MNI21</f>
        <v>6938.17</v>
      </c>
      <c r="MNN21" s="4"/>
      <c r="MNO21" s="9">
        <f>MNM21+MNN21</f>
        <v>6938.17</v>
      </c>
      <c r="MNQ21" s="93">
        <v>10</v>
      </c>
      <c r="MNR21" s="94" t="s">
        <v>635</v>
      </c>
      <c r="MNS21" s="93">
        <v>372</v>
      </c>
      <c r="MNT21" s="93" t="s">
        <v>625</v>
      </c>
      <c r="MNU21" s="95" t="s">
        <v>626</v>
      </c>
      <c r="MNV21" s="93" t="s">
        <v>630</v>
      </c>
      <c r="MNW21" s="7">
        <v>167</v>
      </c>
      <c r="MNX21" s="8">
        <v>20.96</v>
      </c>
      <c r="MNY21" s="9">
        <f>MNX21*MNW21</f>
        <v>3500.32</v>
      </c>
      <c r="MNZ21" s="4">
        <f>MNS21-MNW21</f>
        <v>205</v>
      </c>
      <c r="MOA21" s="8">
        <v>16.77</v>
      </c>
      <c r="MOB21" s="9">
        <f>MOA21*MNZ21</f>
        <v>3437.85</v>
      </c>
      <c r="MOC21" s="9">
        <f>MOB21+MNY21</f>
        <v>6938.17</v>
      </c>
      <c r="MOD21" s="4"/>
      <c r="MOE21" s="9">
        <f>MOC21+MOD21</f>
        <v>6938.17</v>
      </c>
      <c r="MOG21" s="93">
        <v>10</v>
      </c>
      <c r="MOH21" s="94" t="s">
        <v>635</v>
      </c>
      <c r="MOI21" s="93">
        <v>372</v>
      </c>
      <c r="MOJ21" s="93" t="s">
        <v>625</v>
      </c>
      <c r="MOK21" s="95" t="s">
        <v>626</v>
      </c>
      <c r="MOL21" s="93" t="s">
        <v>630</v>
      </c>
      <c r="MOM21" s="7">
        <v>167</v>
      </c>
      <c r="MON21" s="8">
        <v>20.96</v>
      </c>
      <c r="MOO21" s="9">
        <f>MON21*MOM21</f>
        <v>3500.32</v>
      </c>
      <c r="MOP21" s="4">
        <f>MOI21-MOM21</f>
        <v>205</v>
      </c>
      <c r="MOQ21" s="8">
        <v>16.77</v>
      </c>
      <c r="MOR21" s="9">
        <f>MOQ21*MOP21</f>
        <v>3437.85</v>
      </c>
      <c r="MOS21" s="9">
        <f>MOR21+MOO21</f>
        <v>6938.17</v>
      </c>
      <c r="MOT21" s="4"/>
      <c r="MOU21" s="9">
        <f>MOS21+MOT21</f>
        <v>6938.17</v>
      </c>
      <c r="MOW21" s="93">
        <v>10</v>
      </c>
      <c r="MOX21" s="94" t="s">
        <v>635</v>
      </c>
      <c r="MOY21" s="93">
        <v>372</v>
      </c>
      <c r="MOZ21" s="93" t="s">
        <v>625</v>
      </c>
      <c r="MPA21" s="95" t="s">
        <v>626</v>
      </c>
      <c r="MPB21" s="93" t="s">
        <v>630</v>
      </c>
      <c r="MPC21" s="7">
        <v>167</v>
      </c>
      <c r="MPD21" s="8">
        <v>20.96</v>
      </c>
      <c r="MPE21" s="9">
        <f>MPD21*MPC21</f>
        <v>3500.32</v>
      </c>
      <c r="MPF21" s="4">
        <f>MOY21-MPC21</f>
        <v>205</v>
      </c>
      <c r="MPG21" s="8">
        <v>16.77</v>
      </c>
      <c r="MPH21" s="9">
        <f>MPG21*MPF21</f>
        <v>3437.85</v>
      </c>
      <c r="MPI21" s="9">
        <f>MPH21+MPE21</f>
        <v>6938.17</v>
      </c>
      <c r="MPJ21" s="4"/>
      <c r="MPK21" s="9">
        <f>MPI21+MPJ21</f>
        <v>6938.17</v>
      </c>
      <c r="MPM21" s="93">
        <v>10</v>
      </c>
      <c r="MPN21" s="94" t="s">
        <v>635</v>
      </c>
      <c r="MPO21" s="93">
        <v>372</v>
      </c>
      <c r="MPP21" s="93" t="s">
        <v>625</v>
      </c>
      <c r="MPQ21" s="95" t="s">
        <v>626</v>
      </c>
      <c r="MPR21" s="93" t="s">
        <v>630</v>
      </c>
      <c r="MPS21" s="7">
        <v>167</v>
      </c>
      <c r="MPT21" s="8">
        <v>20.96</v>
      </c>
      <c r="MPU21" s="9">
        <f>MPT21*MPS21</f>
        <v>3500.32</v>
      </c>
      <c r="MPV21" s="4">
        <f>MPO21-MPS21</f>
        <v>205</v>
      </c>
      <c r="MPW21" s="8">
        <v>16.77</v>
      </c>
      <c r="MPX21" s="9">
        <f>MPW21*MPV21</f>
        <v>3437.85</v>
      </c>
      <c r="MPY21" s="9">
        <f>MPX21+MPU21</f>
        <v>6938.17</v>
      </c>
      <c r="MPZ21" s="4"/>
      <c r="MQA21" s="9">
        <f>MPY21+MPZ21</f>
        <v>6938.17</v>
      </c>
      <c r="MQC21" s="93">
        <v>10</v>
      </c>
      <c r="MQD21" s="94" t="s">
        <v>635</v>
      </c>
      <c r="MQE21" s="93">
        <v>372</v>
      </c>
      <c r="MQF21" s="93" t="s">
        <v>625</v>
      </c>
      <c r="MQG21" s="95" t="s">
        <v>626</v>
      </c>
      <c r="MQH21" s="93" t="s">
        <v>630</v>
      </c>
      <c r="MQI21" s="7">
        <v>167</v>
      </c>
      <c r="MQJ21" s="8">
        <v>20.96</v>
      </c>
      <c r="MQK21" s="9">
        <f>MQJ21*MQI21</f>
        <v>3500.32</v>
      </c>
      <c r="MQL21" s="4">
        <f>MQE21-MQI21</f>
        <v>205</v>
      </c>
      <c r="MQM21" s="8">
        <v>16.77</v>
      </c>
      <c r="MQN21" s="9">
        <f>MQM21*MQL21</f>
        <v>3437.85</v>
      </c>
      <c r="MQO21" s="9">
        <f>MQN21+MQK21</f>
        <v>6938.17</v>
      </c>
      <c r="MQP21" s="4"/>
      <c r="MQQ21" s="9">
        <f>MQO21+MQP21</f>
        <v>6938.17</v>
      </c>
      <c r="MQS21" s="93">
        <v>10</v>
      </c>
      <c r="MQT21" s="94" t="s">
        <v>635</v>
      </c>
      <c r="MQU21" s="93">
        <v>372</v>
      </c>
      <c r="MQV21" s="93" t="s">
        <v>625</v>
      </c>
      <c r="MQW21" s="95" t="s">
        <v>626</v>
      </c>
      <c r="MQX21" s="93" t="s">
        <v>630</v>
      </c>
      <c r="MQY21" s="7">
        <v>167</v>
      </c>
      <c r="MQZ21" s="8">
        <v>20.96</v>
      </c>
      <c r="MRA21" s="9">
        <f>MQZ21*MQY21</f>
        <v>3500.32</v>
      </c>
      <c r="MRB21" s="4">
        <f>MQU21-MQY21</f>
        <v>205</v>
      </c>
      <c r="MRC21" s="8">
        <v>16.77</v>
      </c>
      <c r="MRD21" s="9">
        <f>MRC21*MRB21</f>
        <v>3437.85</v>
      </c>
      <c r="MRE21" s="9">
        <f>MRD21+MRA21</f>
        <v>6938.17</v>
      </c>
      <c r="MRF21" s="4"/>
      <c r="MRG21" s="9">
        <f>MRE21+MRF21</f>
        <v>6938.17</v>
      </c>
      <c r="MRI21" s="93">
        <v>10</v>
      </c>
      <c r="MRJ21" s="94" t="s">
        <v>635</v>
      </c>
      <c r="MRK21" s="93">
        <v>372</v>
      </c>
      <c r="MRL21" s="93" t="s">
        <v>625</v>
      </c>
      <c r="MRM21" s="95" t="s">
        <v>626</v>
      </c>
      <c r="MRN21" s="93" t="s">
        <v>630</v>
      </c>
      <c r="MRO21" s="7">
        <v>167</v>
      </c>
      <c r="MRP21" s="8">
        <v>20.96</v>
      </c>
      <c r="MRQ21" s="9">
        <f>MRP21*MRO21</f>
        <v>3500.32</v>
      </c>
      <c r="MRR21" s="4">
        <f>MRK21-MRO21</f>
        <v>205</v>
      </c>
      <c r="MRS21" s="8">
        <v>16.77</v>
      </c>
      <c r="MRT21" s="9">
        <f>MRS21*MRR21</f>
        <v>3437.85</v>
      </c>
      <c r="MRU21" s="9">
        <f>MRT21+MRQ21</f>
        <v>6938.17</v>
      </c>
      <c r="MRV21" s="4"/>
      <c r="MRW21" s="9">
        <f>MRU21+MRV21</f>
        <v>6938.17</v>
      </c>
      <c r="MRY21" s="93">
        <v>10</v>
      </c>
      <c r="MRZ21" s="94" t="s">
        <v>635</v>
      </c>
      <c r="MSA21" s="93">
        <v>372</v>
      </c>
      <c r="MSB21" s="93" t="s">
        <v>625</v>
      </c>
      <c r="MSC21" s="95" t="s">
        <v>626</v>
      </c>
      <c r="MSD21" s="93" t="s">
        <v>630</v>
      </c>
      <c r="MSE21" s="7">
        <v>167</v>
      </c>
      <c r="MSF21" s="8">
        <v>20.96</v>
      </c>
      <c r="MSG21" s="9">
        <f>MSF21*MSE21</f>
        <v>3500.32</v>
      </c>
      <c r="MSH21" s="4">
        <f>MSA21-MSE21</f>
        <v>205</v>
      </c>
      <c r="MSI21" s="8">
        <v>16.77</v>
      </c>
      <c r="MSJ21" s="9">
        <f>MSI21*MSH21</f>
        <v>3437.85</v>
      </c>
      <c r="MSK21" s="9">
        <f>MSJ21+MSG21</f>
        <v>6938.17</v>
      </c>
      <c r="MSL21" s="4"/>
      <c r="MSM21" s="9">
        <f>MSK21+MSL21</f>
        <v>6938.17</v>
      </c>
      <c r="MSO21" s="93">
        <v>10</v>
      </c>
      <c r="MSP21" s="94" t="s">
        <v>635</v>
      </c>
      <c r="MSQ21" s="93">
        <v>372</v>
      </c>
      <c r="MSR21" s="93" t="s">
        <v>625</v>
      </c>
      <c r="MSS21" s="95" t="s">
        <v>626</v>
      </c>
      <c r="MST21" s="93" t="s">
        <v>630</v>
      </c>
      <c r="MSU21" s="7">
        <v>167</v>
      </c>
      <c r="MSV21" s="8">
        <v>20.96</v>
      </c>
      <c r="MSW21" s="9">
        <f>MSV21*MSU21</f>
        <v>3500.32</v>
      </c>
      <c r="MSX21" s="4">
        <f>MSQ21-MSU21</f>
        <v>205</v>
      </c>
      <c r="MSY21" s="8">
        <v>16.77</v>
      </c>
      <c r="MSZ21" s="9">
        <f>MSY21*MSX21</f>
        <v>3437.85</v>
      </c>
      <c r="MTA21" s="9">
        <f>MSZ21+MSW21</f>
        <v>6938.17</v>
      </c>
      <c r="MTB21" s="4"/>
      <c r="MTC21" s="9">
        <f>MTA21+MTB21</f>
        <v>6938.17</v>
      </c>
      <c r="MTE21" s="93">
        <v>10</v>
      </c>
      <c r="MTF21" s="94" t="s">
        <v>635</v>
      </c>
      <c r="MTG21" s="93">
        <v>372</v>
      </c>
      <c r="MTH21" s="93" t="s">
        <v>625</v>
      </c>
      <c r="MTI21" s="95" t="s">
        <v>626</v>
      </c>
      <c r="MTJ21" s="93" t="s">
        <v>630</v>
      </c>
      <c r="MTK21" s="7">
        <v>167</v>
      </c>
      <c r="MTL21" s="8">
        <v>20.96</v>
      </c>
      <c r="MTM21" s="9">
        <f>MTL21*MTK21</f>
        <v>3500.32</v>
      </c>
      <c r="MTN21" s="4">
        <f>MTG21-MTK21</f>
        <v>205</v>
      </c>
      <c r="MTO21" s="8">
        <v>16.77</v>
      </c>
      <c r="MTP21" s="9">
        <f>MTO21*MTN21</f>
        <v>3437.85</v>
      </c>
      <c r="MTQ21" s="9">
        <f>MTP21+MTM21</f>
        <v>6938.17</v>
      </c>
      <c r="MTR21" s="4"/>
      <c r="MTS21" s="9">
        <f>MTQ21+MTR21</f>
        <v>6938.17</v>
      </c>
      <c r="MTU21" s="93">
        <v>10</v>
      </c>
      <c r="MTV21" s="94" t="s">
        <v>635</v>
      </c>
      <c r="MTW21" s="93">
        <v>372</v>
      </c>
      <c r="MTX21" s="93" t="s">
        <v>625</v>
      </c>
      <c r="MTY21" s="95" t="s">
        <v>626</v>
      </c>
      <c r="MTZ21" s="93" t="s">
        <v>630</v>
      </c>
      <c r="MUA21" s="7">
        <v>167</v>
      </c>
      <c r="MUB21" s="8">
        <v>20.96</v>
      </c>
      <c r="MUC21" s="9">
        <f>MUB21*MUA21</f>
        <v>3500.32</v>
      </c>
      <c r="MUD21" s="4">
        <f>MTW21-MUA21</f>
        <v>205</v>
      </c>
      <c r="MUE21" s="8">
        <v>16.77</v>
      </c>
      <c r="MUF21" s="9">
        <f>MUE21*MUD21</f>
        <v>3437.85</v>
      </c>
      <c r="MUG21" s="9">
        <f>MUF21+MUC21</f>
        <v>6938.17</v>
      </c>
      <c r="MUH21" s="4"/>
      <c r="MUI21" s="9">
        <f>MUG21+MUH21</f>
        <v>6938.17</v>
      </c>
      <c r="MUK21" s="93">
        <v>10</v>
      </c>
      <c r="MUL21" s="94" t="s">
        <v>635</v>
      </c>
      <c r="MUM21" s="93">
        <v>372</v>
      </c>
      <c r="MUN21" s="93" t="s">
        <v>625</v>
      </c>
      <c r="MUO21" s="95" t="s">
        <v>626</v>
      </c>
      <c r="MUP21" s="93" t="s">
        <v>630</v>
      </c>
      <c r="MUQ21" s="7">
        <v>167</v>
      </c>
      <c r="MUR21" s="8">
        <v>20.96</v>
      </c>
      <c r="MUS21" s="9">
        <f>MUR21*MUQ21</f>
        <v>3500.32</v>
      </c>
      <c r="MUT21" s="4">
        <f>MUM21-MUQ21</f>
        <v>205</v>
      </c>
      <c r="MUU21" s="8">
        <v>16.77</v>
      </c>
      <c r="MUV21" s="9">
        <f>MUU21*MUT21</f>
        <v>3437.85</v>
      </c>
      <c r="MUW21" s="9">
        <f>MUV21+MUS21</f>
        <v>6938.17</v>
      </c>
      <c r="MUX21" s="4"/>
      <c r="MUY21" s="9">
        <f>MUW21+MUX21</f>
        <v>6938.17</v>
      </c>
      <c r="MVA21" s="93">
        <v>10</v>
      </c>
      <c r="MVB21" s="94" t="s">
        <v>635</v>
      </c>
      <c r="MVC21" s="93">
        <v>372</v>
      </c>
      <c r="MVD21" s="93" t="s">
        <v>625</v>
      </c>
      <c r="MVE21" s="95" t="s">
        <v>626</v>
      </c>
      <c r="MVF21" s="93" t="s">
        <v>630</v>
      </c>
      <c r="MVG21" s="7">
        <v>167</v>
      </c>
      <c r="MVH21" s="8">
        <v>20.96</v>
      </c>
      <c r="MVI21" s="9">
        <f>MVH21*MVG21</f>
        <v>3500.32</v>
      </c>
      <c r="MVJ21" s="4">
        <f>MVC21-MVG21</f>
        <v>205</v>
      </c>
      <c r="MVK21" s="8">
        <v>16.77</v>
      </c>
      <c r="MVL21" s="9">
        <f>MVK21*MVJ21</f>
        <v>3437.85</v>
      </c>
      <c r="MVM21" s="9">
        <f>MVL21+MVI21</f>
        <v>6938.17</v>
      </c>
      <c r="MVN21" s="4"/>
      <c r="MVO21" s="9">
        <f>MVM21+MVN21</f>
        <v>6938.17</v>
      </c>
      <c r="MVQ21" s="93">
        <v>10</v>
      </c>
      <c r="MVR21" s="94" t="s">
        <v>635</v>
      </c>
      <c r="MVS21" s="93">
        <v>372</v>
      </c>
      <c r="MVT21" s="93" t="s">
        <v>625</v>
      </c>
      <c r="MVU21" s="95" t="s">
        <v>626</v>
      </c>
      <c r="MVV21" s="93" t="s">
        <v>630</v>
      </c>
      <c r="MVW21" s="7">
        <v>167</v>
      </c>
      <c r="MVX21" s="8">
        <v>20.96</v>
      </c>
      <c r="MVY21" s="9">
        <f>MVX21*MVW21</f>
        <v>3500.32</v>
      </c>
      <c r="MVZ21" s="4">
        <f>MVS21-MVW21</f>
        <v>205</v>
      </c>
      <c r="MWA21" s="8">
        <v>16.77</v>
      </c>
      <c r="MWB21" s="9">
        <f>MWA21*MVZ21</f>
        <v>3437.85</v>
      </c>
      <c r="MWC21" s="9">
        <f>MWB21+MVY21</f>
        <v>6938.17</v>
      </c>
      <c r="MWD21" s="4"/>
      <c r="MWE21" s="9">
        <f>MWC21+MWD21</f>
        <v>6938.17</v>
      </c>
      <c r="MWG21" s="93">
        <v>10</v>
      </c>
      <c r="MWH21" s="94" t="s">
        <v>635</v>
      </c>
      <c r="MWI21" s="93">
        <v>372</v>
      </c>
      <c r="MWJ21" s="93" t="s">
        <v>625</v>
      </c>
      <c r="MWK21" s="95" t="s">
        <v>626</v>
      </c>
      <c r="MWL21" s="93" t="s">
        <v>630</v>
      </c>
      <c r="MWM21" s="7">
        <v>167</v>
      </c>
      <c r="MWN21" s="8">
        <v>20.96</v>
      </c>
      <c r="MWO21" s="9">
        <f>MWN21*MWM21</f>
        <v>3500.32</v>
      </c>
      <c r="MWP21" s="4">
        <f>MWI21-MWM21</f>
        <v>205</v>
      </c>
      <c r="MWQ21" s="8">
        <v>16.77</v>
      </c>
      <c r="MWR21" s="9">
        <f>MWQ21*MWP21</f>
        <v>3437.85</v>
      </c>
      <c r="MWS21" s="9">
        <f>MWR21+MWO21</f>
        <v>6938.17</v>
      </c>
      <c r="MWT21" s="4"/>
      <c r="MWU21" s="9">
        <f>MWS21+MWT21</f>
        <v>6938.17</v>
      </c>
      <c r="MWW21" s="93">
        <v>10</v>
      </c>
      <c r="MWX21" s="94" t="s">
        <v>635</v>
      </c>
      <c r="MWY21" s="93">
        <v>372</v>
      </c>
      <c r="MWZ21" s="93" t="s">
        <v>625</v>
      </c>
      <c r="MXA21" s="95" t="s">
        <v>626</v>
      </c>
      <c r="MXB21" s="93" t="s">
        <v>630</v>
      </c>
      <c r="MXC21" s="7">
        <v>167</v>
      </c>
      <c r="MXD21" s="8">
        <v>20.96</v>
      </c>
      <c r="MXE21" s="9">
        <f>MXD21*MXC21</f>
        <v>3500.32</v>
      </c>
      <c r="MXF21" s="4">
        <f>MWY21-MXC21</f>
        <v>205</v>
      </c>
      <c r="MXG21" s="8">
        <v>16.77</v>
      </c>
      <c r="MXH21" s="9">
        <f>MXG21*MXF21</f>
        <v>3437.85</v>
      </c>
      <c r="MXI21" s="9">
        <f>MXH21+MXE21</f>
        <v>6938.17</v>
      </c>
      <c r="MXJ21" s="4"/>
      <c r="MXK21" s="9">
        <f>MXI21+MXJ21</f>
        <v>6938.17</v>
      </c>
      <c r="MXM21" s="93">
        <v>10</v>
      </c>
      <c r="MXN21" s="94" t="s">
        <v>635</v>
      </c>
      <c r="MXO21" s="93">
        <v>372</v>
      </c>
      <c r="MXP21" s="93" t="s">
        <v>625</v>
      </c>
      <c r="MXQ21" s="95" t="s">
        <v>626</v>
      </c>
      <c r="MXR21" s="93" t="s">
        <v>630</v>
      </c>
      <c r="MXS21" s="7">
        <v>167</v>
      </c>
      <c r="MXT21" s="8">
        <v>20.96</v>
      </c>
      <c r="MXU21" s="9">
        <f>MXT21*MXS21</f>
        <v>3500.32</v>
      </c>
      <c r="MXV21" s="4">
        <f>MXO21-MXS21</f>
        <v>205</v>
      </c>
      <c r="MXW21" s="8">
        <v>16.77</v>
      </c>
      <c r="MXX21" s="9">
        <f>MXW21*MXV21</f>
        <v>3437.85</v>
      </c>
      <c r="MXY21" s="9">
        <f>MXX21+MXU21</f>
        <v>6938.17</v>
      </c>
      <c r="MXZ21" s="4"/>
      <c r="MYA21" s="9">
        <f>MXY21+MXZ21</f>
        <v>6938.17</v>
      </c>
      <c r="MYC21" s="93">
        <v>10</v>
      </c>
      <c r="MYD21" s="94" t="s">
        <v>635</v>
      </c>
      <c r="MYE21" s="93">
        <v>372</v>
      </c>
      <c r="MYF21" s="93" t="s">
        <v>625</v>
      </c>
      <c r="MYG21" s="95" t="s">
        <v>626</v>
      </c>
      <c r="MYH21" s="93" t="s">
        <v>630</v>
      </c>
      <c r="MYI21" s="7">
        <v>167</v>
      </c>
      <c r="MYJ21" s="8">
        <v>20.96</v>
      </c>
      <c r="MYK21" s="9">
        <f>MYJ21*MYI21</f>
        <v>3500.32</v>
      </c>
      <c r="MYL21" s="4">
        <f>MYE21-MYI21</f>
        <v>205</v>
      </c>
      <c r="MYM21" s="8">
        <v>16.77</v>
      </c>
      <c r="MYN21" s="9">
        <f>MYM21*MYL21</f>
        <v>3437.85</v>
      </c>
      <c r="MYO21" s="9">
        <f>MYN21+MYK21</f>
        <v>6938.17</v>
      </c>
      <c r="MYP21" s="4"/>
      <c r="MYQ21" s="9">
        <f>MYO21+MYP21</f>
        <v>6938.17</v>
      </c>
      <c r="MYS21" s="93">
        <v>10</v>
      </c>
      <c r="MYT21" s="94" t="s">
        <v>635</v>
      </c>
      <c r="MYU21" s="93">
        <v>372</v>
      </c>
      <c r="MYV21" s="93" t="s">
        <v>625</v>
      </c>
      <c r="MYW21" s="95" t="s">
        <v>626</v>
      </c>
      <c r="MYX21" s="93" t="s">
        <v>630</v>
      </c>
      <c r="MYY21" s="7">
        <v>167</v>
      </c>
      <c r="MYZ21" s="8">
        <v>20.96</v>
      </c>
      <c r="MZA21" s="9">
        <f>MYZ21*MYY21</f>
        <v>3500.32</v>
      </c>
      <c r="MZB21" s="4">
        <f>MYU21-MYY21</f>
        <v>205</v>
      </c>
      <c r="MZC21" s="8">
        <v>16.77</v>
      </c>
      <c r="MZD21" s="9">
        <f>MZC21*MZB21</f>
        <v>3437.85</v>
      </c>
      <c r="MZE21" s="9">
        <f>MZD21+MZA21</f>
        <v>6938.17</v>
      </c>
      <c r="MZF21" s="4"/>
      <c r="MZG21" s="9">
        <f>MZE21+MZF21</f>
        <v>6938.17</v>
      </c>
      <c r="MZI21" s="93">
        <v>10</v>
      </c>
      <c r="MZJ21" s="94" t="s">
        <v>635</v>
      </c>
      <c r="MZK21" s="93">
        <v>372</v>
      </c>
      <c r="MZL21" s="93" t="s">
        <v>625</v>
      </c>
      <c r="MZM21" s="95" t="s">
        <v>626</v>
      </c>
      <c r="MZN21" s="93" t="s">
        <v>630</v>
      </c>
      <c r="MZO21" s="7">
        <v>167</v>
      </c>
      <c r="MZP21" s="8">
        <v>20.96</v>
      </c>
      <c r="MZQ21" s="9">
        <f>MZP21*MZO21</f>
        <v>3500.32</v>
      </c>
      <c r="MZR21" s="4">
        <f>MZK21-MZO21</f>
        <v>205</v>
      </c>
      <c r="MZS21" s="8">
        <v>16.77</v>
      </c>
      <c r="MZT21" s="9">
        <f>MZS21*MZR21</f>
        <v>3437.85</v>
      </c>
      <c r="MZU21" s="9">
        <f>MZT21+MZQ21</f>
        <v>6938.17</v>
      </c>
      <c r="MZV21" s="4"/>
      <c r="MZW21" s="9">
        <f>MZU21+MZV21</f>
        <v>6938.17</v>
      </c>
      <c r="MZY21" s="93">
        <v>10</v>
      </c>
      <c r="MZZ21" s="94" t="s">
        <v>635</v>
      </c>
      <c r="NAA21" s="93">
        <v>372</v>
      </c>
      <c r="NAB21" s="93" t="s">
        <v>625</v>
      </c>
      <c r="NAC21" s="95" t="s">
        <v>626</v>
      </c>
      <c r="NAD21" s="93" t="s">
        <v>630</v>
      </c>
      <c r="NAE21" s="7">
        <v>167</v>
      </c>
      <c r="NAF21" s="8">
        <v>20.96</v>
      </c>
      <c r="NAG21" s="9">
        <f>NAF21*NAE21</f>
        <v>3500.32</v>
      </c>
      <c r="NAH21" s="4">
        <f>NAA21-NAE21</f>
        <v>205</v>
      </c>
      <c r="NAI21" s="8">
        <v>16.77</v>
      </c>
      <c r="NAJ21" s="9">
        <f>NAI21*NAH21</f>
        <v>3437.85</v>
      </c>
      <c r="NAK21" s="9">
        <f>NAJ21+NAG21</f>
        <v>6938.17</v>
      </c>
      <c r="NAL21" s="4"/>
      <c r="NAM21" s="9">
        <f>NAK21+NAL21</f>
        <v>6938.17</v>
      </c>
      <c r="NAO21" s="93">
        <v>10</v>
      </c>
      <c r="NAP21" s="94" t="s">
        <v>635</v>
      </c>
      <c r="NAQ21" s="93">
        <v>372</v>
      </c>
      <c r="NAR21" s="93" t="s">
        <v>625</v>
      </c>
      <c r="NAS21" s="95" t="s">
        <v>626</v>
      </c>
      <c r="NAT21" s="93" t="s">
        <v>630</v>
      </c>
      <c r="NAU21" s="7">
        <v>167</v>
      </c>
      <c r="NAV21" s="8">
        <v>20.96</v>
      </c>
      <c r="NAW21" s="9">
        <f>NAV21*NAU21</f>
        <v>3500.32</v>
      </c>
      <c r="NAX21" s="4">
        <f>NAQ21-NAU21</f>
        <v>205</v>
      </c>
      <c r="NAY21" s="8">
        <v>16.77</v>
      </c>
      <c r="NAZ21" s="9">
        <f>NAY21*NAX21</f>
        <v>3437.85</v>
      </c>
      <c r="NBA21" s="9">
        <f>NAZ21+NAW21</f>
        <v>6938.17</v>
      </c>
      <c r="NBB21" s="4"/>
      <c r="NBC21" s="9">
        <f>NBA21+NBB21</f>
        <v>6938.17</v>
      </c>
      <c r="NBE21" s="93">
        <v>10</v>
      </c>
      <c r="NBF21" s="94" t="s">
        <v>635</v>
      </c>
      <c r="NBG21" s="93">
        <v>372</v>
      </c>
      <c r="NBH21" s="93" t="s">
        <v>625</v>
      </c>
      <c r="NBI21" s="95" t="s">
        <v>626</v>
      </c>
      <c r="NBJ21" s="93" t="s">
        <v>630</v>
      </c>
      <c r="NBK21" s="7">
        <v>167</v>
      </c>
      <c r="NBL21" s="8">
        <v>20.96</v>
      </c>
      <c r="NBM21" s="9">
        <f>NBL21*NBK21</f>
        <v>3500.32</v>
      </c>
      <c r="NBN21" s="4">
        <f>NBG21-NBK21</f>
        <v>205</v>
      </c>
      <c r="NBO21" s="8">
        <v>16.77</v>
      </c>
      <c r="NBP21" s="9">
        <f>NBO21*NBN21</f>
        <v>3437.85</v>
      </c>
      <c r="NBQ21" s="9">
        <f>NBP21+NBM21</f>
        <v>6938.17</v>
      </c>
      <c r="NBR21" s="4"/>
      <c r="NBS21" s="9">
        <f>NBQ21+NBR21</f>
        <v>6938.17</v>
      </c>
      <c r="NBU21" s="93">
        <v>10</v>
      </c>
      <c r="NBV21" s="94" t="s">
        <v>635</v>
      </c>
      <c r="NBW21" s="93">
        <v>372</v>
      </c>
      <c r="NBX21" s="93" t="s">
        <v>625</v>
      </c>
      <c r="NBY21" s="95" t="s">
        <v>626</v>
      </c>
      <c r="NBZ21" s="93" t="s">
        <v>630</v>
      </c>
      <c r="NCA21" s="7">
        <v>167</v>
      </c>
      <c r="NCB21" s="8">
        <v>20.96</v>
      </c>
      <c r="NCC21" s="9">
        <f>NCB21*NCA21</f>
        <v>3500.32</v>
      </c>
      <c r="NCD21" s="4">
        <f>NBW21-NCA21</f>
        <v>205</v>
      </c>
      <c r="NCE21" s="8">
        <v>16.77</v>
      </c>
      <c r="NCF21" s="9">
        <f>NCE21*NCD21</f>
        <v>3437.85</v>
      </c>
      <c r="NCG21" s="9">
        <f>NCF21+NCC21</f>
        <v>6938.17</v>
      </c>
      <c r="NCH21" s="4"/>
      <c r="NCI21" s="9">
        <f>NCG21+NCH21</f>
        <v>6938.17</v>
      </c>
      <c r="NCK21" s="93">
        <v>10</v>
      </c>
      <c r="NCL21" s="94" t="s">
        <v>635</v>
      </c>
      <c r="NCM21" s="93">
        <v>372</v>
      </c>
      <c r="NCN21" s="93" t="s">
        <v>625</v>
      </c>
      <c r="NCO21" s="95" t="s">
        <v>626</v>
      </c>
      <c r="NCP21" s="93" t="s">
        <v>630</v>
      </c>
      <c r="NCQ21" s="7">
        <v>167</v>
      </c>
      <c r="NCR21" s="8">
        <v>20.96</v>
      </c>
      <c r="NCS21" s="9">
        <f>NCR21*NCQ21</f>
        <v>3500.32</v>
      </c>
      <c r="NCT21" s="4">
        <f>NCM21-NCQ21</f>
        <v>205</v>
      </c>
      <c r="NCU21" s="8">
        <v>16.77</v>
      </c>
      <c r="NCV21" s="9">
        <f>NCU21*NCT21</f>
        <v>3437.85</v>
      </c>
      <c r="NCW21" s="9">
        <f>NCV21+NCS21</f>
        <v>6938.17</v>
      </c>
      <c r="NCX21" s="4"/>
      <c r="NCY21" s="9">
        <f>NCW21+NCX21</f>
        <v>6938.17</v>
      </c>
      <c r="NDA21" s="93">
        <v>10</v>
      </c>
      <c r="NDB21" s="94" t="s">
        <v>635</v>
      </c>
      <c r="NDC21" s="93">
        <v>372</v>
      </c>
      <c r="NDD21" s="93" t="s">
        <v>625</v>
      </c>
      <c r="NDE21" s="95" t="s">
        <v>626</v>
      </c>
      <c r="NDF21" s="93" t="s">
        <v>630</v>
      </c>
      <c r="NDG21" s="7">
        <v>167</v>
      </c>
      <c r="NDH21" s="8">
        <v>20.96</v>
      </c>
      <c r="NDI21" s="9">
        <f>NDH21*NDG21</f>
        <v>3500.32</v>
      </c>
      <c r="NDJ21" s="4">
        <f>NDC21-NDG21</f>
        <v>205</v>
      </c>
      <c r="NDK21" s="8">
        <v>16.77</v>
      </c>
      <c r="NDL21" s="9">
        <f>NDK21*NDJ21</f>
        <v>3437.85</v>
      </c>
      <c r="NDM21" s="9">
        <f>NDL21+NDI21</f>
        <v>6938.17</v>
      </c>
      <c r="NDN21" s="4"/>
      <c r="NDO21" s="9">
        <f>NDM21+NDN21</f>
        <v>6938.17</v>
      </c>
      <c r="NDQ21" s="93">
        <v>10</v>
      </c>
      <c r="NDR21" s="94" t="s">
        <v>635</v>
      </c>
      <c r="NDS21" s="93">
        <v>372</v>
      </c>
      <c r="NDT21" s="93" t="s">
        <v>625</v>
      </c>
      <c r="NDU21" s="95" t="s">
        <v>626</v>
      </c>
      <c r="NDV21" s="93" t="s">
        <v>630</v>
      </c>
      <c r="NDW21" s="7">
        <v>167</v>
      </c>
      <c r="NDX21" s="8">
        <v>20.96</v>
      </c>
      <c r="NDY21" s="9">
        <f>NDX21*NDW21</f>
        <v>3500.32</v>
      </c>
      <c r="NDZ21" s="4">
        <f>NDS21-NDW21</f>
        <v>205</v>
      </c>
      <c r="NEA21" s="8">
        <v>16.77</v>
      </c>
      <c r="NEB21" s="9">
        <f>NEA21*NDZ21</f>
        <v>3437.85</v>
      </c>
      <c r="NEC21" s="9">
        <f>NEB21+NDY21</f>
        <v>6938.17</v>
      </c>
      <c r="NED21" s="4"/>
      <c r="NEE21" s="9">
        <f>NEC21+NED21</f>
        <v>6938.17</v>
      </c>
      <c r="NEG21" s="93">
        <v>10</v>
      </c>
      <c r="NEH21" s="94" t="s">
        <v>635</v>
      </c>
      <c r="NEI21" s="93">
        <v>372</v>
      </c>
      <c r="NEJ21" s="93" t="s">
        <v>625</v>
      </c>
      <c r="NEK21" s="95" t="s">
        <v>626</v>
      </c>
      <c r="NEL21" s="93" t="s">
        <v>630</v>
      </c>
      <c r="NEM21" s="7">
        <v>167</v>
      </c>
      <c r="NEN21" s="8">
        <v>20.96</v>
      </c>
      <c r="NEO21" s="9">
        <f>NEN21*NEM21</f>
        <v>3500.32</v>
      </c>
      <c r="NEP21" s="4">
        <f>NEI21-NEM21</f>
        <v>205</v>
      </c>
      <c r="NEQ21" s="8">
        <v>16.77</v>
      </c>
      <c r="NER21" s="9">
        <f>NEQ21*NEP21</f>
        <v>3437.85</v>
      </c>
      <c r="NES21" s="9">
        <f>NER21+NEO21</f>
        <v>6938.17</v>
      </c>
      <c r="NET21" s="4"/>
      <c r="NEU21" s="9">
        <f>NES21+NET21</f>
        <v>6938.17</v>
      </c>
      <c r="NEW21" s="93">
        <v>10</v>
      </c>
      <c r="NEX21" s="94" t="s">
        <v>635</v>
      </c>
      <c r="NEY21" s="93">
        <v>372</v>
      </c>
      <c r="NEZ21" s="93" t="s">
        <v>625</v>
      </c>
      <c r="NFA21" s="95" t="s">
        <v>626</v>
      </c>
      <c r="NFB21" s="93" t="s">
        <v>630</v>
      </c>
      <c r="NFC21" s="7">
        <v>167</v>
      </c>
      <c r="NFD21" s="8">
        <v>20.96</v>
      </c>
      <c r="NFE21" s="9">
        <f>NFD21*NFC21</f>
        <v>3500.32</v>
      </c>
      <c r="NFF21" s="4">
        <f>NEY21-NFC21</f>
        <v>205</v>
      </c>
      <c r="NFG21" s="8">
        <v>16.77</v>
      </c>
      <c r="NFH21" s="9">
        <f>NFG21*NFF21</f>
        <v>3437.85</v>
      </c>
      <c r="NFI21" s="9">
        <f>NFH21+NFE21</f>
        <v>6938.17</v>
      </c>
      <c r="NFJ21" s="4"/>
      <c r="NFK21" s="9">
        <f>NFI21+NFJ21</f>
        <v>6938.17</v>
      </c>
      <c r="NFM21" s="93">
        <v>10</v>
      </c>
      <c r="NFN21" s="94" t="s">
        <v>635</v>
      </c>
      <c r="NFO21" s="93">
        <v>372</v>
      </c>
      <c r="NFP21" s="93" t="s">
        <v>625</v>
      </c>
      <c r="NFQ21" s="95" t="s">
        <v>626</v>
      </c>
      <c r="NFR21" s="93" t="s">
        <v>630</v>
      </c>
      <c r="NFS21" s="7">
        <v>167</v>
      </c>
      <c r="NFT21" s="8">
        <v>20.96</v>
      </c>
      <c r="NFU21" s="9">
        <f>NFT21*NFS21</f>
        <v>3500.32</v>
      </c>
      <c r="NFV21" s="4">
        <f>NFO21-NFS21</f>
        <v>205</v>
      </c>
      <c r="NFW21" s="8">
        <v>16.77</v>
      </c>
      <c r="NFX21" s="9">
        <f>NFW21*NFV21</f>
        <v>3437.85</v>
      </c>
      <c r="NFY21" s="9">
        <f>NFX21+NFU21</f>
        <v>6938.17</v>
      </c>
      <c r="NFZ21" s="4"/>
      <c r="NGA21" s="9">
        <f>NFY21+NFZ21</f>
        <v>6938.17</v>
      </c>
      <c r="NGC21" s="93">
        <v>10</v>
      </c>
      <c r="NGD21" s="94" t="s">
        <v>635</v>
      </c>
      <c r="NGE21" s="93">
        <v>372</v>
      </c>
      <c r="NGF21" s="93" t="s">
        <v>625</v>
      </c>
      <c r="NGG21" s="95" t="s">
        <v>626</v>
      </c>
      <c r="NGH21" s="93" t="s">
        <v>630</v>
      </c>
      <c r="NGI21" s="7">
        <v>167</v>
      </c>
      <c r="NGJ21" s="8">
        <v>20.96</v>
      </c>
      <c r="NGK21" s="9">
        <f>NGJ21*NGI21</f>
        <v>3500.32</v>
      </c>
      <c r="NGL21" s="4">
        <f>NGE21-NGI21</f>
        <v>205</v>
      </c>
      <c r="NGM21" s="8">
        <v>16.77</v>
      </c>
      <c r="NGN21" s="9">
        <f>NGM21*NGL21</f>
        <v>3437.85</v>
      </c>
      <c r="NGO21" s="9">
        <f>NGN21+NGK21</f>
        <v>6938.17</v>
      </c>
      <c r="NGP21" s="4"/>
      <c r="NGQ21" s="9">
        <f>NGO21+NGP21</f>
        <v>6938.17</v>
      </c>
      <c r="NGS21" s="93">
        <v>10</v>
      </c>
      <c r="NGT21" s="94" t="s">
        <v>635</v>
      </c>
      <c r="NGU21" s="93">
        <v>372</v>
      </c>
      <c r="NGV21" s="93" t="s">
        <v>625</v>
      </c>
      <c r="NGW21" s="95" t="s">
        <v>626</v>
      </c>
      <c r="NGX21" s="93" t="s">
        <v>630</v>
      </c>
      <c r="NGY21" s="7">
        <v>167</v>
      </c>
      <c r="NGZ21" s="8">
        <v>20.96</v>
      </c>
      <c r="NHA21" s="9">
        <f>NGZ21*NGY21</f>
        <v>3500.32</v>
      </c>
      <c r="NHB21" s="4">
        <f>NGU21-NGY21</f>
        <v>205</v>
      </c>
      <c r="NHC21" s="8">
        <v>16.77</v>
      </c>
      <c r="NHD21" s="9">
        <f>NHC21*NHB21</f>
        <v>3437.85</v>
      </c>
      <c r="NHE21" s="9">
        <f>NHD21+NHA21</f>
        <v>6938.17</v>
      </c>
      <c r="NHF21" s="4"/>
      <c r="NHG21" s="9">
        <f>NHE21+NHF21</f>
        <v>6938.17</v>
      </c>
      <c r="NHI21" s="93">
        <v>10</v>
      </c>
      <c r="NHJ21" s="94" t="s">
        <v>635</v>
      </c>
      <c r="NHK21" s="93">
        <v>372</v>
      </c>
      <c r="NHL21" s="93" t="s">
        <v>625</v>
      </c>
      <c r="NHM21" s="95" t="s">
        <v>626</v>
      </c>
      <c r="NHN21" s="93" t="s">
        <v>630</v>
      </c>
      <c r="NHO21" s="7">
        <v>167</v>
      </c>
      <c r="NHP21" s="8">
        <v>20.96</v>
      </c>
      <c r="NHQ21" s="9">
        <f>NHP21*NHO21</f>
        <v>3500.32</v>
      </c>
      <c r="NHR21" s="4">
        <f>NHK21-NHO21</f>
        <v>205</v>
      </c>
      <c r="NHS21" s="8">
        <v>16.77</v>
      </c>
      <c r="NHT21" s="9">
        <f>NHS21*NHR21</f>
        <v>3437.85</v>
      </c>
      <c r="NHU21" s="9">
        <f>NHT21+NHQ21</f>
        <v>6938.17</v>
      </c>
      <c r="NHV21" s="4"/>
      <c r="NHW21" s="9">
        <f>NHU21+NHV21</f>
        <v>6938.17</v>
      </c>
      <c r="NHY21" s="93">
        <v>10</v>
      </c>
      <c r="NHZ21" s="94" t="s">
        <v>635</v>
      </c>
      <c r="NIA21" s="93">
        <v>372</v>
      </c>
      <c r="NIB21" s="93" t="s">
        <v>625</v>
      </c>
      <c r="NIC21" s="95" t="s">
        <v>626</v>
      </c>
      <c r="NID21" s="93" t="s">
        <v>630</v>
      </c>
      <c r="NIE21" s="7">
        <v>167</v>
      </c>
      <c r="NIF21" s="8">
        <v>20.96</v>
      </c>
      <c r="NIG21" s="9">
        <f>NIF21*NIE21</f>
        <v>3500.32</v>
      </c>
      <c r="NIH21" s="4">
        <f>NIA21-NIE21</f>
        <v>205</v>
      </c>
      <c r="NII21" s="8">
        <v>16.77</v>
      </c>
      <c r="NIJ21" s="9">
        <f>NII21*NIH21</f>
        <v>3437.85</v>
      </c>
      <c r="NIK21" s="9">
        <f>NIJ21+NIG21</f>
        <v>6938.17</v>
      </c>
      <c r="NIL21" s="4"/>
      <c r="NIM21" s="9">
        <f>NIK21+NIL21</f>
        <v>6938.17</v>
      </c>
      <c r="NIO21" s="93">
        <v>10</v>
      </c>
      <c r="NIP21" s="94" t="s">
        <v>635</v>
      </c>
      <c r="NIQ21" s="93">
        <v>372</v>
      </c>
      <c r="NIR21" s="93" t="s">
        <v>625</v>
      </c>
      <c r="NIS21" s="95" t="s">
        <v>626</v>
      </c>
      <c r="NIT21" s="93" t="s">
        <v>630</v>
      </c>
      <c r="NIU21" s="7">
        <v>167</v>
      </c>
      <c r="NIV21" s="8">
        <v>20.96</v>
      </c>
      <c r="NIW21" s="9">
        <f>NIV21*NIU21</f>
        <v>3500.32</v>
      </c>
      <c r="NIX21" s="4">
        <f>NIQ21-NIU21</f>
        <v>205</v>
      </c>
      <c r="NIY21" s="8">
        <v>16.77</v>
      </c>
      <c r="NIZ21" s="9">
        <f>NIY21*NIX21</f>
        <v>3437.85</v>
      </c>
      <c r="NJA21" s="9">
        <f>NIZ21+NIW21</f>
        <v>6938.17</v>
      </c>
      <c r="NJB21" s="4"/>
      <c r="NJC21" s="9">
        <f>NJA21+NJB21</f>
        <v>6938.17</v>
      </c>
      <c r="NJE21" s="93">
        <v>10</v>
      </c>
      <c r="NJF21" s="94" t="s">
        <v>635</v>
      </c>
      <c r="NJG21" s="93">
        <v>372</v>
      </c>
      <c r="NJH21" s="93" t="s">
        <v>625</v>
      </c>
      <c r="NJI21" s="95" t="s">
        <v>626</v>
      </c>
      <c r="NJJ21" s="93" t="s">
        <v>630</v>
      </c>
      <c r="NJK21" s="7">
        <v>167</v>
      </c>
      <c r="NJL21" s="8">
        <v>20.96</v>
      </c>
      <c r="NJM21" s="9">
        <f>NJL21*NJK21</f>
        <v>3500.32</v>
      </c>
      <c r="NJN21" s="4">
        <f>NJG21-NJK21</f>
        <v>205</v>
      </c>
      <c r="NJO21" s="8">
        <v>16.77</v>
      </c>
      <c r="NJP21" s="9">
        <f>NJO21*NJN21</f>
        <v>3437.85</v>
      </c>
      <c r="NJQ21" s="9">
        <f>NJP21+NJM21</f>
        <v>6938.17</v>
      </c>
      <c r="NJR21" s="4"/>
      <c r="NJS21" s="9">
        <f>NJQ21+NJR21</f>
        <v>6938.17</v>
      </c>
      <c r="NJU21" s="93">
        <v>10</v>
      </c>
      <c r="NJV21" s="94" t="s">
        <v>635</v>
      </c>
      <c r="NJW21" s="93">
        <v>372</v>
      </c>
      <c r="NJX21" s="93" t="s">
        <v>625</v>
      </c>
      <c r="NJY21" s="95" t="s">
        <v>626</v>
      </c>
      <c r="NJZ21" s="93" t="s">
        <v>630</v>
      </c>
      <c r="NKA21" s="7">
        <v>167</v>
      </c>
      <c r="NKB21" s="8">
        <v>20.96</v>
      </c>
      <c r="NKC21" s="9">
        <f>NKB21*NKA21</f>
        <v>3500.32</v>
      </c>
      <c r="NKD21" s="4">
        <f>NJW21-NKA21</f>
        <v>205</v>
      </c>
      <c r="NKE21" s="8">
        <v>16.77</v>
      </c>
      <c r="NKF21" s="9">
        <f>NKE21*NKD21</f>
        <v>3437.85</v>
      </c>
      <c r="NKG21" s="9">
        <f>NKF21+NKC21</f>
        <v>6938.17</v>
      </c>
      <c r="NKH21" s="4"/>
      <c r="NKI21" s="9">
        <f>NKG21+NKH21</f>
        <v>6938.17</v>
      </c>
      <c r="NKK21" s="93">
        <v>10</v>
      </c>
      <c r="NKL21" s="94" t="s">
        <v>635</v>
      </c>
      <c r="NKM21" s="93">
        <v>372</v>
      </c>
      <c r="NKN21" s="93" t="s">
        <v>625</v>
      </c>
      <c r="NKO21" s="95" t="s">
        <v>626</v>
      </c>
      <c r="NKP21" s="93" t="s">
        <v>630</v>
      </c>
      <c r="NKQ21" s="7">
        <v>167</v>
      </c>
      <c r="NKR21" s="8">
        <v>20.96</v>
      </c>
      <c r="NKS21" s="9">
        <f>NKR21*NKQ21</f>
        <v>3500.32</v>
      </c>
      <c r="NKT21" s="4">
        <f>NKM21-NKQ21</f>
        <v>205</v>
      </c>
      <c r="NKU21" s="8">
        <v>16.77</v>
      </c>
      <c r="NKV21" s="9">
        <f>NKU21*NKT21</f>
        <v>3437.85</v>
      </c>
      <c r="NKW21" s="9">
        <f>NKV21+NKS21</f>
        <v>6938.17</v>
      </c>
      <c r="NKX21" s="4"/>
      <c r="NKY21" s="9">
        <f>NKW21+NKX21</f>
        <v>6938.17</v>
      </c>
      <c r="NLA21" s="93">
        <v>10</v>
      </c>
      <c r="NLB21" s="94" t="s">
        <v>635</v>
      </c>
      <c r="NLC21" s="93">
        <v>372</v>
      </c>
      <c r="NLD21" s="93" t="s">
        <v>625</v>
      </c>
      <c r="NLE21" s="95" t="s">
        <v>626</v>
      </c>
      <c r="NLF21" s="93" t="s">
        <v>630</v>
      </c>
      <c r="NLG21" s="7">
        <v>167</v>
      </c>
      <c r="NLH21" s="8">
        <v>20.96</v>
      </c>
      <c r="NLI21" s="9">
        <f>NLH21*NLG21</f>
        <v>3500.32</v>
      </c>
      <c r="NLJ21" s="4">
        <f>NLC21-NLG21</f>
        <v>205</v>
      </c>
      <c r="NLK21" s="8">
        <v>16.77</v>
      </c>
      <c r="NLL21" s="9">
        <f>NLK21*NLJ21</f>
        <v>3437.85</v>
      </c>
      <c r="NLM21" s="9">
        <f>NLL21+NLI21</f>
        <v>6938.17</v>
      </c>
      <c r="NLN21" s="4"/>
      <c r="NLO21" s="9">
        <f>NLM21+NLN21</f>
        <v>6938.17</v>
      </c>
      <c r="NLQ21" s="93">
        <v>10</v>
      </c>
      <c r="NLR21" s="94" t="s">
        <v>635</v>
      </c>
      <c r="NLS21" s="93">
        <v>372</v>
      </c>
      <c r="NLT21" s="93" t="s">
        <v>625</v>
      </c>
      <c r="NLU21" s="95" t="s">
        <v>626</v>
      </c>
      <c r="NLV21" s="93" t="s">
        <v>630</v>
      </c>
      <c r="NLW21" s="7">
        <v>167</v>
      </c>
      <c r="NLX21" s="8">
        <v>20.96</v>
      </c>
      <c r="NLY21" s="9">
        <f>NLX21*NLW21</f>
        <v>3500.32</v>
      </c>
      <c r="NLZ21" s="4">
        <f>NLS21-NLW21</f>
        <v>205</v>
      </c>
      <c r="NMA21" s="8">
        <v>16.77</v>
      </c>
      <c r="NMB21" s="9">
        <f>NMA21*NLZ21</f>
        <v>3437.85</v>
      </c>
      <c r="NMC21" s="9">
        <f>NMB21+NLY21</f>
        <v>6938.17</v>
      </c>
      <c r="NMD21" s="4"/>
      <c r="NME21" s="9">
        <f>NMC21+NMD21</f>
        <v>6938.17</v>
      </c>
      <c r="NMG21" s="93">
        <v>10</v>
      </c>
      <c r="NMH21" s="94" t="s">
        <v>635</v>
      </c>
      <c r="NMI21" s="93">
        <v>372</v>
      </c>
      <c r="NMJ21" s="93" t="s">
        <v>625</v>
      </c>
      <c r="NMK21" s="95" t="s">
        <v>626</v>
      </c>
      <c r="NML21" s="93" t="s">
        <v>630</v>
      </c>
      <c r="NMM21" s="7">
        <v>167</v>
      </c>
      <c r="NMN21" s="8">
        <v>20.96</v>
      </c>
      <c r="NMO21" s="9">
        <f>NMN21*NMM21</f>
        <v>3500.32</v>
      </c>
      <c r="NMP21" s="4">
        <f>NMI21-NMM21</f>
        <v>205</v>
      </c>
      <c r="NMQ21" s="8">
        <v>16.77</v>
      </c>
      <c r="NMR21" s="9">
        <f>NMQ21*NMP21</f>
        <v>3437.85</v>
      </c>
      <c r="NMS21" s="9">
        <f>NMR21+NMO21</f>
        <v>6938.17</v>
      </c>
      <c r="NMT21" s="4"/>
      <c r="NMU21" s="9">
        <f>NMS21+NMT21</f>
        <v>6938.17</v>
      </c>
      <c r="NMW21" s="93">
        <v>10</v>
      </c>
      <c r="NMX21" s="94" t="s">
        <v>635</v>
      </c>
      <c r="NMY21" s="93">
        <v>372</v>
      </c>
      <c r="NMZ21" s="93" t="s">
        <v>625</v>
      </c>
      <c r="NNA21" s="95" t="s">
        <v>626</v>
      </c>
      <c r="NNB21" s="93" t="s">
        <v>630</v>
      </c>
      <c r="NNC21" s="7">
        <v>167</v>
      </c>
      <c r="NND21" s="8">
        <v>20.96</v>
      </c>
      <c r="NNE21" s="9">
        <f>NND21*NNC21</f>
        <v>3500.32</v>
      </c>
      <c r="NNF21" s="4">
        <f>NMY21-NNC21</f>
        <v>205</v>
      </c>
      <c r="NNG21" s="8">
        <v>16.77</v>
      </c>
      <c r="NNH21" s="9">
        <f>NNG21*NNF21</f>
        <v>3437.85</v>
      </c>
      <c r="NNI21" s="9">
        <f>NNH21+NNE21</f>
        <v>6938.17</v>
      </c>
      <c r="NNJ21" s="4"/>
      <c r="NNK21" s="9">
        <f>NNI21+NNJ21</f>
        <v>6938.17</v>
      </c>
      <c r="NNM21" s="93">
        <v>10</v>
      </c>
      <c r="NNN21" s="94" t="s">
        <v>635</v>
      </c>
      <c r="NNO21" s="93">
        <v>372</v>
      </c>
      <c r="NNP21" s="93" t="s">
        <v>625</v>
      </c>
      <c r="NNQ21" s="95" t="s">
        <v>626</v>
      </c>
      <c r="NNR21" s="93" t="s">
        <v>630</v>
      </c>
      <c r="NNS21" s="7">
        <v>167</v>
      </c>
      <c r="NNT21" s="8">
        <v>20.96</v>
      </c>
      <c r="NNU21" s="9">
        <f>NNT21*NNS21</f>
        <v>3500.32</v>
      </c>
      <c r="NNV21" s="4">
        <f>NNO21-NNS21</f>
        <v>205</v>
      </c>
      <c r="NNW21" s="8">
        <v>16.77</v>
      </c>
      <c r="NNX21" s="9">
        <f>NNW21*NNV21</f>
        <v>3437.85</v>
      </c>
      <c r="NNY21" s="9">
        <f>NNX21+NNU21</f>
        <v>6938.17</v>
      </c>
      <c r="NNZ21" s="4"/>
      <c r="NOA21" s="9">
        <f>NNY21+NNZ21</f>
        <v>6938.17</v>
      </c>
      <c r="NOC21" s="93">
        <v>10</v>
      </c>
      <c r="NOD21" s="94" t="s">
        <v>635</v>
      </c>
      <c r="NOE21" s="93">
        <v>372</v>
      </c>
      <c r="NOF21" s="93" t="s">
        <v>625</v>
      </c>
      <c r="NOG21" s="95" t="s">
        <v>626</v>
      </c>
      <c r="NOH21" s="93" t="s">
        <v>630</v>
      </c>
      <c r="NOI21" s="7">
        <v>167</v>
      </c>
      <c r="NOJ21" s="8">
        <v>20.96</v>
      </c>
      <c r="NOK21" s="9">
        <f>NOJ21*NOI21</f>
        <v>3500.32</v>
      </c>
      <c r="NOL21" s="4">
        <f>NOE21-NOI21</f>
        <v>205</v>
      </c>
      <c r="NOM21" s="8">
        <v>16.77</v>
      </c>
      <c r="NON21" s="9">
        <f>NOM21*NOL21</f>
        <v>3437.85</v>
      </c>
      <c r="NOO21" s="9">
        <f>NON21+NOK21</f>
        <v>6938.17</v>
      </c>
      <c r="NOP21" s="4"/>
      <c r="NOQ21" s="9">
        <f>NOO21+NOP21</f>
        <v>6938.17</v>
      </c>
      <c r="NOS21" s="93">
        <v>10</v>
      </c>
      <c r="NOT21" s="94" t="s">
        <v>635</v>
      </c>
      <c r="NOU21" s="93">
        <v>372</v>
      </c>
      <c r="NOV21" s="93" t="s">
        <v>625</v>
      </c>
      <c r="NOW21" s="95" t="s">
        <v>626</v>
      </c>
      <c r="NOX21" s="93" t="s">
        <v>630</v>
      </c>
      <c r="NOY21" s="7">
        <v>167</v>
      </c>
      <c r="NOZ21" s="8">
        <v>20.96</v>
      </c>
      <c r="NPA21" s="9">
        <f>NOZ21*NOY21</f>
        <v>3500.32</v>
      </c>
      <c r="NPB21" s="4">
        <f>NOU21-NOY21</f>
        <v>205</v>
      </c>
      <c r="NPC21" s="8">
        <v>16.77</v>
      </c>
      <c r="NPD21" s="9">
        <f>NPC21*NPB21</f>
        <v>3437.85</v>
      </c>
      <c r="NPE21" s="9">
        <f>NPD21+NPA21</f>
        <v>6938.17</v>
      </c>
      <c r="NPF21" s="4"/>
      <c r="NPG21" s="9">
        <f>NPE21+NPF21</f>
        <v>6938.17</v>
      </c>
      <c r="NPI21" s="93">
        <v>10</v>
      </c>
      <c r="NPJ21" s="94" t="s">
        <v>635</v>
      </c>
      <c r="NPK21" s="93">
        <v>372</v>
      </c>
      <c r="NPL21" s="93" t="s">
        <v>625</v>
      </c>
      <c r="NPM21" s="95" t="s">
        <v>626</v>
      </c>
      <c r="NPN21" s="93" t="s">
        <v>630</v>
      </c>
      <c r="NPO21" s="7">
        <v>167</v>
      </c>
      <c r="NPP21" s="8">
        <v>20.96</v>
      </c>
      <c r="NPQ21" s="9">
        <f>NPP21*NPO21</f>
        <v>3500.32</v>
      </c>
      <c r="NPR21" s="4">
        <f>NPK21-NPO21</f>
        <v>205</v>
      </c>
      <c r="NPS21" s="8">
        <v>16.77</v>
      </c>
      <c r="NPT21" s="9">
        <f>NPS21*NPR21</f>
        <v>3437.85</v>
      </c>
      <c r="NPU21" s="9">
        <f>NPT21+NPQ21</f>
        <v>6938.17</v>
      </c>
      <c r="NPV21" s="4"/>
      <c r="NPW21" s="9">
        <f>NPU21+NPV21</f>
        <v>6938.17</v>
      </c>
      <c r="NPY21" s="93">
        <v>10</v>
      </c>
      <c r="NPZ21" s="94" t="s">
        <v>635</v>
      </c>
      <c r="NQA21" s="93">
        <v>372</v>
      </c>
      <c r="NQB21" s="93" t="s">
        <v>625</v>
      </c>
      <c r="NQC21" s="95" t="s">
        <v>626</v>
      </c>
      <c r="NQD21" s="93" t="s">
        <v>630</v>
      </c>
      <c r="NQE21" s="7">
        <v>167</v>
      </c>
      <c r="NQF21" s="8">
        <v>20.96</v>
      </c>
      <c r="NQG21" s="9">
        <f>NQF21*NQE21</f>
        <v>3500.32</v>
      </c>
      <c r="NQH21" s="4">
        <f>NQA21-NQE21</f>
        <v>205</v>
      </c>
      <c r="NQI21" s="8">
        <v>16.77</v>
      </c>
      <c r="NQJ21" s="9">
        <f>NQI21*NQH21</f>
        <v>3437.85</v>
      </c>
      <c r="NQK21" s="9">
        <f>NQJ21+NQG21</f>
        <v>6938.17</v>
      </c>
      <c r="NQL21" s="4"/>
      <c r="NQM21" s="9">
        <f>NQK21+NQL21</f>
        <v>6938.17</v>
      </c>
      <c r="NQO21" s="93">
        <v>10</v>
      </c>
      <c r="NQP21" s="94" t="s">
        <v>635</v>
      </c>
      <c r="NQQ21" s="93">
        <v>372</v>
      </c>
      <c r="NQR21" s="93" t="s">
        <v>625</v>
      </c>
      <c r="NQS21" s="95" t="s">
        <v>626</v>
      </c>
      <c r="NQT21" s="93" t="s">
        <v>630</v>
      </c>
      <c r="NQU21" s="7">
        <v>167</v>
      </c>
      <c r="NQV21" s="8">
        <v>20.96</v>
      </c>
      <c r="NQW21" s="9">
        <f>NQV21*NQU21</f>
        <v>3500.32</v>
      </c>
      <c r="NQX21" s="4">
        <f>NQQ21-NQU21</f>
        <v>205</v>
      </c>
      <c r="NQY21" s="8">
        <v>16.77</v>
      </c>
      <c r="NQZ21" s="9">
        <f>NQY21*NQX21</f>
        <v>3437.85</v>
      </c>
      <c r="NRA21" s="9">
        <f>NQZ21+NQW21</f>
        <v>6938.17</v>
      </c>
      <c r="NRB21" s="4"/>
      <c r="NRC21" s="9">
        <f>NRA21+NRB21</f>
        <v>6938.17</v>
      </c>
      <c r="NRE21" s="93">
        <v>10</v>
      </c>
      <c r="NRF21" s="94" t="s">
        <v>635</v>
      </c>
      <c r="NRG21" s="93">
        <v>372</v>
      </c>
      <c r="NRH21" s="93" t="s">
        <v>625</v>
      </c>
      <c r="NRI21" s="95" t="s">
        <v>626</v>
      </c>
      <c r="NRJ21" s="93" t="s">
        <v>630</v>
      </c>
      <c r="NRK21" s="7">
        <v>167</v>
      </c>
      <c r="NRL21" s="8">
        <v>20.96</v>
      </c>
      <c r="NRM21" s="9">
        <f>NRL21*NRK21</f>
        <v>3500.32</v>
      </c>
      <c r="NRN21" s="4">
        <f>NRG21-NRK21</f>
        <v>205</v>
      </c>
      <c r="NRO21" s="8">
        <v>16.77</v>
      </c>
      <c r="NRP21" s="9">
        <f>NRO21*NRN21</f>
        <v>3437.85</v>
      </c>
      <c r="NRQ21" s="9">
        <f>NRP21+NRM21</f>
        <v>6938.17</v>
      </c>
      <c r="NRR21" s="4"/>
      <c r="NRS21" s="9">
        <f>NRQ21+NRR21</f>
        <v>6938.17</v>
      </c>
      <c r="NRU21" s="93">
        <v>10</v>
      </c>
      <c r="NRV21" s="94" t="s">
        <v>635</v>
      </c>
      <c r="NRW21" s="93">
        <v>372</v>
      </c>
      <c r="NRX21" s="93" t="s">
        <v>625</v>
      </c>
      <c r="NRY21" s="95" t="s">
        <v>626</v>
      </c>
      <c r="NRZ21" s="93" t="s">
        <v>630</v>
      </c>
      <c r="NSA21" s="7">
        <v>167</v>
      </c>
      <c r="NSB21" s="8">
        <v>20.96</v>
      </c>
      <c r="NSC21" s="9">
        <f>NSB21*NSA21</f>
        <v>3500.32</v>
      </c>
      <c r="NSD21" s="4">
        <f>NRW21-NSA21</f>
        <v>205</v>
      </c>
      <c r="NSE21" s="8">
        <v>16.77</v>
      </c>
      <c r="NSF21" s="9">
        <f>NSE21*NSD21</f>
        <v>3437.85</v>
      </c>
      <c r="NSG21" s="9">
        <f>NSF21+NSC21</f>
        <v>6938.17</v>
      </c>
      <c r="NSH21" s="4"/>
      <c r="NSI21" s="9">
        <f>NSG21+NSH21</f>
        <v>6938.17</v>
      </c>
      <c r="NSK21" s="93">
        <v>10</v>
      </c>
      <c r="NSL21" s="94" t="s">
        <v>635</v>
      </c>
      <c r="NSM21" s="93">
        <v>372</v>
      </c>
      <c r="NSN21" s="93" t="s">
        <v>625</v>
      </c>
      <c r="NSO21" s="95" t="s">
        <v>626</v>
      </c>
      <c r="NSP21" s="93" t="s">
        <v>630</v>
      </c>
      <c r="NSQ21" s="7">
        <v>167</v>
      </c>
      <c r="NSR21" s="8">
        <v>20.96</v>
      </c>
      <c r="NSS21" s="9">
        <f>NSR21*NSQ21</f>
        <v>3500.32</v>
      </c>
      <c r="NST21" s="4">
        <f>NSM21-NSQ21</f>
        <v>205</v>
      </c>
      <c r="NSU21" s="8">
        <v>16.77</v>
      </c>
      <c r="NSV21" s="9">
        <f>NSU21*NST21</f>
        <v>3437.85</v>
      </c>
      <c r="NSW21" s="9">
        <f>NSV21+NSS21</f>
        <v>6938.17</v>
      </c>
      <c r="NSX21" s="4"/>
      <c r="NSY21" s="9">
        <f>NSW21+NSX21</f>
        <v>6938.17</v>
      </c>
      <c r="NTA21" s="93">
        <v>10</v>
      </c>
      <c r="NTB21" s="94" t="s">
        <v>635</v>
      </c>
      <c r="NTC21" s="93">
        <v>372</v>
      </c>
      <c r="NTD21" s="93" t="s">
        <v>625</v>
      </c>
      <c r="NTE21" s="95" t="s">
        <v>626</v>
      </c>
      <c r="NTF21" s="93" t="s">
        <v>630</v>
      </c>
      <c r="NTG21" s="7">
        <v>167</v>
      </c>
      <c r="NTH21" s="8">
        <v>20.96</v>
      </c>
      <c r="NTI21" s="9">
        <f>NTH21*NTG21</f>
        <v>3500.32</v>
      </c>
      <c r="NTJ21" s="4">
        <f>NTC21-NTG21</f>
        <v>205</v>
      </c>
      <c r="NTK21" s="8">
        <v>16.77</v>
      </c>
      <c r="NTL21" s="9">
        <f>NTK21*NTJ21</f>
        <v>3437.85</v>
      </c>
      <c r="NTM21" s="9">
        <f>NTL21+NTI21</f>
        <v>6938.17</v>
      </c>
      <c r="NTN21" s="4"/>
      <c r="NTO21" s="9">
        <f>NTM21+NTN21</f>
        <v>6938.17</v>
      </c>
      <c r="NTQ21" s="93">
        <v>10</v>
      </c>
      <c r="NTR21" s="94" t="s">
        <v>635</v>
      </c>
      <c r="NTS21" s="93">
        <v>372</v>
      </c>
      <c r="NTT21" s="93" t="s">
        <v>625</v>
      </c>
      <c r="NTU21" s="95" t="s">
        <v>626</v>
      </c>
      <c r="NTV21" s="93" t="s">
        <v>630</v>
      </c>
      <c r="NTW21" s="7">
        <v>167</v>
      </c>
      <c r="NTX21" s="8">
        <v>20.96</v>
      </c>
      <c r="NTY21" s="9">
        <f>NTX21*NTW21</f>
        <v>3500.32</v>
      </c>
      <c r="NTZ21" s="4">
        <f>NTS21-NTW21</f>
        <v>205</v>
      </c>
      <c r="NUA21" s="8">
        <v>16.77</v>
      </c>
      <c r="NUB21" s="9">
        <f>NUA21*NTZ21</f>
        <v>3437.85</v>
      </c>
      <c r="NUC21" s="9">
        <f>NUB21+NTY21</f>
        <v>6938.17</v>
      </c>
      <c r="NUD21" s="4"/>
      <c r="NUE21" s="9">
        <f>NUC21+NUD21</f>
        <v>6938.17</v>
      </c>
      <c r="NUG21" s="93">
        <v>10</v>
      </c>
      <c r="NUH21" s="94" t="s">
        <v>635</v>
      </c>
      <c r="NUI21" s="93">
        <v>372</v>
      </c>
      <c r="NUJ21" s="93" t="s">
        <v>625</v>
      </c>
      <c r="NUK21" s="95" t="s">
        <v>626</v>
      </c>
      <c r="NUL21" s="93" t="s">
        <v>630</v>
      </c>
      <c r="NUM21" s="7">
        <v>167</v>
      </c>
      <c r="NUN21" s="8">
        <v>20.96</v>
      </c>
      <c r="NUO21" s="9">
        <f>NUN21*NUM21</f>
        <v>3500.32</v>
      </c>
      <c r="NUP21" s="4">
        <f>NUI21-NUM21</f>
        <v>205</v>
      </c>
      <c r="NUQ21" s="8">
        <v>16.77</v>
      </c>
      <c r="NUR21" s="9">
        <f>NUQ21*NUP21</f>
        <v>3437.85</v>
      </c>
      <c r="NUS21" s="9">
        <f>NUR21+NUO21</f>
        <v>6938.17</v>
      </c>
      <c r="NUT21" s="4"/>
      <c r="NUU21" s="9">
        <f>NUS21+NUT21</f>
        <v>6938.17</v>
      </c>
      <c r="NUW21" s="93">
        <v>10</v>
      </c>
      <c r="NUX21" s="94" t="s">
        <v>635</v>
      </c>
      <c r="NUY21" s="93">
        <v>372</v>
      </c>
      <c r="NUZ21" s="93" t="s">
        <v>625</v>
      </c>
      <c r="NVA21" s="95" t="s">
        <v>626</v>
      </c>
      <c r="NVB21" s="93" t="s">
        <v>630</v>
      </c>
      <c r="NVC21" s="7">
        <v>167</v>
      </c>
      <c r="NVD21" s="8">
        <v>20.96</v>
      </c>
      <c r="NVE21" s="9">
        <f>NVD21*NVC21</f>
        <v>3500.32</v>
      </c>
      <c r="NVF21" s="4">
        <f>NUY21-NVC21</f>
        <v>205</v>
      </c>
      <c r="NVG21" s="8">
        <v>16.77</v>
      </c>
      <c r="NVH21" s="9">
        <f>NVG21*NVF21</f>
        <v>3437.85</v>
      </c>
      <c r="NVI21" s="9">
        <f>NVH21+NVE21</f>
        <v>6938.17</v>
      </c>
      <c r="NVJ21" s="4"/>
      <c r="NVK21" s="9">
        <f>NVI21+NVJ21</f>
        <v>6938.17</v>
      </c>
      <c r="NVM21" s="93">
        <v>10</v>
      </c>
      <c r="NVN21" s="94" t="s">
        <v>635</v>
      </c>
      <c r="NVO21" s="93">
        <v>372</v>
      </c>
      <c r="NVP21" s="93" t="s">
        <v>625</v>
      </c>
      <c r="NVQ21" s="95" t="s">
        <v>626</v>
      </c>
      <c r="NVR21" s="93" t="s">
        <v>630</v>
      </c>
      <c r="NVS21" s="7">
        <v>167</v>
      </c>
      <c r="NVT21" s="8">
        <v>20.96</v>
      </c>
      <c r="NVU21" s="9">
        <f>NVT21*NVS21</f>
        <v>3500.32</v>
      </c>
      <c r="NVV21" s="4">
        <f>NVO21-NVS21</f>
        <v>205</v>
      </c>
      <c r="NVW21" s="8">
        <v>16.77</v>
      </c>
      <c r="NVX21" s="9">
        <f>NVW21*NVV21</f>
        <v>3437.85</v>
      </c>
      <c r="NVY21" s="9">
        <f>NVX21+NVU21</f>
        <v>6938.17</v>
      </c>
      <c r="NVZ21" s="4"/>
      <c r="NWA21" s="9">
        <f>NVY21+NVZ21</f>
        <v>6938.17</v>
      </c>
      <c r="NWC21" s="93">
        <v>10</v>
      </c>
      <c r="NWD21" s="94" t="s">
        <v>635</v>
      </c>
      <c r="NWE21" s="93">
        <v>372</v>
      </c>
      <c r="NWF21" s="93" t="s">
        <v>625</v>
      </c>
      <c r="NWG21" s="95" t="s">
        <v>626</v>
      </c>
      <c r="NWH21" s="93" t="s">
        <v>630</v>
      </c>
      <c r="NWI21" s="7">
        <v>167</v>
      </c>
      <c r="NWJ21" s="8">
        <v>20.96</v>
      </c>
      <c r="NWK21" s="9">
        <f>NWJ21*NWI21</f>
        <v>3500.32</v>
      </c>
      <c r="NWL21" s="4">
        <f>NWE21-NWI21</f>
        <v>205</v>
      </c>
      <c r="NWM21" s="8">
        <v>16.77</v>
      </c>
      <c r="NWN21" s="9">
        <f>NWM21*NWL21</f>
        <v>3437.85</v>
      </c>
      <c r="NWO21" s="9">
        <f>NWN21+NWK21</f>
        <v>6938.17</v>
      </c>
      <c r="NWP21" s="4"/>
      <c r="NWQ21" s="9">
        <f>NWO21+NWP21</f>
        <v>6938.17</v>
      </c>
      <c r="NWS21" s="93">
        <v>10</v>
      </c>
      <c r="NWT21" s="94" t="s">
        <v>635</v>
      </c>
      <c r="NWU21" s="93">
        <v>372</v>
      </c>
      <c r="NWV21" s="93" t="s">
        <v>625</v>
      </c>
      <c r="NWW21" s="95" t="s">
        <v>626</v>
      </c>
      <c r="NWX21" s="93" t="s">
        <v>630</v>
      </c>
      <c r="NWY21" s="7">
        <v>167</v>
      </c>
      <c r="NWZ21" s="8">
        <v>20.96</v>
      </c>
      <c r="NXA21" s="9">
        <f>NWZ21*NWY21</f>
        <v>3500.32</v>
      </c>
      <c r="NXB21" s="4">
        <f>NWU21-NWY21</f>
        <v>205</v>
      </c>
      <c r="NXC21" s="8">
        <v>16.77</v>
      </c>
      <c r="NXD21" s="9">
        <f>NXC21*NXB21</f>
        <v>3437.85</v>
      </c>
      <c r="NXE21" s="9">
        <f>NXD21+NXA21</f>
        <v>6938.17</v>
      </c>
      <c r="NXF21" s="4"/>
      <c r="NXG21" s="9">
        <f>NXE21+NXF21</f>
        <v>6938.17</v>
      </c>
      <c r="NXI21" s="93">
        <v>10</v>
      </c>
      <c r="NXJ21" s="94" t="s">
        <v>635</v>
      </c>
      <c r="NXK21" s="93">
        <v>372</v>
      </c>
      <c r="NXL21" s="93" t="s">
        <v>625</v>
      </c>
      <c r="NXM21" s="95" t="s">
        <v>626</v>
      </c>
      <c r="NXN21" s="93" t="s">
        <v>630</v>
      </c>
      <c r="NXO21" s="7">
        <v>167</v>
      </c>
      <c r="NXP21" s="8">
        <v>20.96</v>
      </c>
      <c r="NXQ21" s="9">
        <f>NXP21*NXO21</f>
        <v>3500.32</v>
      </c>
      <c r="NXR21" s="4">
        <f>NXK21-NXO21</f>
        <v>205</v>
      </c>
      <c r="NXS21" s="8">
        <v>16.77</v>
      </c>
      <c r="NXT21" s="9">
        <f>NXS21*NXR21</f>
        <v>3437.85</v>
      </c>
      <c r="NXU21" s="9">
        <f>NXT21+NXQ21</f>
        <v>6938.17</v>
      </c>
      <c r="NXV21" s="4"/>
      <c r="NXW21" s="9">
        <f>NXU21+NXV21</f>
        <v>6938.17</v>
      </c>
      <c r="NXY21" s="93">
        <v>10</v>
      </c>
      <c r="NXZ21" s="94" t="s">
        <v>635</v>
      </c>
      <c r="NYA21" s="93">
        <v>372</v>
      </c>
      <c r="NYB21" s="93" t="s">
        <v>625</v>
      </c>
      <c r="NYC21" s="95" t="s">
        <v>626</v>
      </c>
      <c r="NYD21" s="93" t="s">
        <v>630</v>
      </c>
      <c r="NYE21" s="7">
        <v>167</v>
      </c>
      <c r="NYF21" s="8">
        <v>20.96</v>
      </c>
      <c r="NYG21" s="9">
        <f>NYF21*NYE21</f>
        <v>3500.32</v>
      </c>
      <c r="NYH21" s="4">
        <f>NYA21-NYE21</f>
        <v>205</v>
      </c>
      <c r="NYI21" s="8">
        <v>16.77</v>
      </c>
      <c r="NYJ21" s="9">
        <f>NYI21*NYH21</f>
        <v>3437.85</v>
      </c>
      <c r="NYK21" s="9">
        <f>NYJ21+NYG21</f>
        <v>6938.17</v>
      </c>
      <c r="NYL21" s="4"/>
      <c r="NYM21" s="9">
        <f>NYK21+NYL21</f>
        <v>6938.17</v>
      </c>
      <c r="NYO21" s="93">
        <v>10</v>
      </c>
      <c r="NYP21" s="94" t="s">
        <v>635</v>
      </c>
      <c r="NYQ21" s="93">
        <v>372</v>
      </c>
      <c r="NYR21" s="93" t="s">
        <v>625</v>
      </c>
      <c r="NYS21" s="95" t="s">
        <v>626</v>
      </c>
      <c r="NYT21" s="93" t="s">
        <v>630</v>
      </c>
      <c r="NYU21" s="7">
        <v>167</v>
      </c>
      <c r="NYV21" s="8">
        <v>20.96</v>
      </c>
      <c r="NYW21" s="9">
        <f>NYV21*NYU21</f>
        <v>3500.32</v>
      </c>
      <c r="NYX21" s="4">
        <f>NYQ21-NYU21</f>
        <v>205</v>
      </c>
      <c r="NYY21" s="8">
        <v>16.77</v>
      </c>
      <c r="NYZ21" s="9">
        <f>NYY21*NYX21</f>
        <v>3437.85</v>
      </c>
      <c r="NZA21" s="9">
        <f>NYZ21+NYW21</f>
        <v>6938.17</v>
      </c>
      <c r="NZB21" s="4"/>
      <c r="NZC21" s="9">
        <f>NZA21+NZB21</f>
        <v>6938.17</v>
      </c>
      <c r="NZE21" s="93">
        <v>10</v>
      </c>
      <c r="NZF21" s="94" t="s">
        <v>635</v>
      </c>
      <c r="NZG21" s="93">
        <v>372</v>
      </c>
      <c r="NZH21" s="93" t="s">
        <v>625</v>
      </c>
      <c r="NZI21" s="95" t="s">
        <v>626</v>
      </c>
      <c r="NZJ21" s="93" t="s">
        <v>630</v>
      </c>
      <c r="NZK21" s="7">
        <v>167</v>
      </c>
      <c r="NZL21" s="8">
        <v>20.96</v>
      </c>
      <c r="NZM21" s="9">
        <f>NZL21*NZK21</f>
        <v>3500.32</v>
      </c>
      <c r="NZN21" s="4">
        <f>NZG21-NZK21</f>
        <v>205</v>
      </c>
      <c r="NZO21" s="8">
        <v>16.77</v>
      </c>
      <c r="NZP21" s="9">
        <f>NZO21*NZN21</f>
        <v>3437.85</v>
      </c>
      <c r="NZQ21" s="9">
        <f>NZP21+NZM21</f>
        <v>6938.17</v>
      </c>
      <c r="NZR21" s="4"/>
      <c r="NZS21" s="9">
        <f>NZQ21+NZR21</f>
        <v>6938.17</v>
      </c>
      <c r="NZU21" s="93">
        <v>10</v>
      </c>
      <c r="NZV21" s="94" t="s">
        <v>635</v>
      </c>
      <c r="NZW21" s="93">
        <v>372</v>
      </c>
      <c r="NZX21" s="93" t="s">
        <v>625</v>
      </c>
      <c r="NZY21" s="95" t="s">
        <v>626</v>
      </c>
      <c r="NZZ21" s="93" t="s">
        <v>630</v>
      </c>
      <c r="OAA21" s="7">
        <v>167</v>
      </c>
      <c r="OAB21" s="8">
        <v>20.96</v>
      </c>
      <c r="OAC21" s="9">
        <f>OAB21*OAA21</f>
        <v>3500.32</v>
      </c>
      <c r="OAD21" s="4">
        <f>NZW21-OAA21</f>
        <v>205</v>
      </c>
      <c r="OAE21" s="8">
        <v>16.77</v>
      </c>
      <c r="OAF21" s="9">
        <f>OAE21*OAD21</f>
        <v>3437.85</v>
      </c>
      <c r="OAG21" s="9">
        <f>OAF21+OAC21</f>
        <v>6938.17</v>
      </c>
      <c r="OAH21" s="4"/>
      <c r="OAI21" s="9">
        <f>OAG21+OAH21</f>
        <v>6938.17</v>
      </c>
      <c r="OAK21" s="93">
        <v>10</v>
      </c>
      <c r="OAL21" s="94" t="s">
        <v>635</v>
      </c>
      <c r="OAM21" s="93">
        <v>372</v>
      </c>
      <c r="OAN21" s="93" t="s">
        <v>625</v>
      </c>
      <c r="OAO21" s="95" t="s">
        <v>626</v>
      </c>
      <c r="OAP21" s="93" t="s">
        <v>630</v>
      </c>
      <c r="OAQ21" s="7">
        <v>167</v>
      </c>
      <c r="OAR21" s="8">
        <v>20.96</v>
      </c>
      <c r="OAS21" s="9">
        <f>OAR21*OAQ21</f>
        <v>3500.32</v>
      </c>
      <c r="OAT21" s="4">
        <f>OAM21-OAQ21</f>
        <v>205</v>
      </c>
      <c r="OAU21" s="8">
        <v>16.77</v>
      </c>
      <c r="OAV21" s="9">
        <f>OAU21*OAT21</f>
        <v>3437.85</v>
      </c>
      <c r="OAW21" s="9">
        <f>OAV21+OAS21</f>
        <v>6938.17</v>
      </c>
      <c r="OAX21" s="4"/>
      <c r="OAY21" s="9">
        <f>OAW21+OAX21</f>
        <v>6938.17</v>
      </c>
      <c r="OBA21" s="93">
        <v>10</v>
      </c>
      <c r="OBB21" s="94" t="s">
        <v>635</v>
      </c>
      <c r="OBC21" s="93">
        <v>372</v>
      </c>
      <c r="OBD21" s="93" t="s">
        <v>625</v>
      </c>
      <c r="OBE21" s="95" t="s">
        <v>626</v>
      </c>
      <c r="OBF21" s="93" t="s">
        <v>630</v>
      </c>
      <c r="OBG21" s="7">
        <v>167</v>
      </c>
      <c r="OBH21" s="8">
        <v>20.96</v>
      </c>
      <c r="OBI21" s="9">
        <f>OBH21*OBG21</f>
        <v>3500.32</v>
      </c>
      <c r="OBJ21" s="4">
        <f>OBC21-OBG21</f>
        <v>205</v>
      </c>
      <c r="OBK21" s="8">
        <v>16.77</v>
      </c>
      <c r="OBL21" s="9">
        <f>OBK21*OBJ21</f>
        <v>3437.85</v>
      </c>
      <c r="OBM21" s="9">
        <f>OBL21+OBI21</f>
        <v>6938.17</v>
      </c>
      <c r="OBN21" s="4"/>
      <c r="OBO21" s="9">
        <f>OBM21+OBN21</f>
        <v>6938.17</v>
      </c>
      <c r="OBQ21" s="93">
        <v>10</v>
      </c>
      <c r="OBR21" s="94" t="s">
        <v>635</v>
      </c>
      <c r="OBS21" s="93">
        <v>372</v>
      </c>
      <c r="OBT21" s="93" t="s">
        <v>625</v>
      </c>
      <c r="OBU21" s="95" t="s">
        <v>626</v>
      </c>
      <c r="OBV21" s="93" t="s">
        <v>630</v>
      </c>
      <c r="OBW21" s="7">
        <v>167</v>
      </c>
      <c r="OBX21" s="8">
        <v>20.96</v>
      </c>
      <c r="OBY21" s="9">
        <f>OBX21*OBW21</f>
        <v>3500.32</v>
      </c>
      <c r="OBZ21" s="4">
        <f>OBS21-OBW21</f>
        <v>205</v>
      </c>
      <c r="OCA21" s="8">
        <v>16.77</v>
      </c>
      <c r="OCB21" s="9">
        <f>OCA21*OBZ21</f>
        <v>3437.85</v>
      </c>
      <c r="OCC21" s="9">
        <f>OCB21+OBY21</f>
        <v>6938.17</v>
      </c>
      <c r="OCD21" s="4"/>
      <c r="OCE21" s="9">
        <f>OCC21+OCD21</f>
        <v>6938.17</v>
      </c>
      <c r="OCG21" s="93">
        <v>10</v>
      </c>
      <c r="OCH21" s="94" t="s">
        <v>635</v>
      </c>
      <c r="OCI21" s="93">
        <v>372</v>
      </c>
      <c r="OCJ21" s="93" t="s">
        <v>625</v>
      </c>
      <c r="OCK21" s="95" t="s">
        <v>626</v>
      </c>
      <c r="OCL21" s="93" t="s">
        <v>630</v>
      </c>
      <c r="OCM21" s="7">
        <v>167</v>
      </c>
      <c r="OCN21" s="8">
        <v>20.96</v>
      </c>
      <c r="OCO21" s="9">
        <f>OCN21*OCM21</f>
        <v>3500.32</v>
      </c>
      <c r="OCP21" s="4">
        <f>OCI21-OCM21</f>
        <v>205</v>
      </c>
      <c r="OCQ21" s="8">
        <v>16.77</v>
      </c>
      <c r="OCR21" s="9">
        <f>OCQ21*OCP21</f>
        <v>3437.85</v>
      </c>
      <c r="OCS21" s="9">
        <f>OCR21+OCO21</f>
        <v>6938.17</v>
      </c>
      <c r="OCT21" s="4"/>
      <c r="OCU21" s="9">
        <f>OCS21+OCT21</f>
        <v>6938.17</v>
      </c>
      <c r="OCW21" s="93">
        <v>10</v>
      </c>
      <c r="OCX21" s="94" t="s">
        <v>635</v>
      </c>
      <c r="OCY21" s="93">
        <v>372</v>
      </c>
      <c r="OCZ21" s="93" t="s">
        <v>625</v>
      </c>
      <c r="ODA21" s="95" t="s">
        <v>626</v>
      </c>
      <c r="ODB21" s="93" t="s">
        <v>630</v>
      </c>
      <c r="ODC21" s="7">
        <v>167</v>
      </c>
      <c r="ODD21" s="8">
        <v>20.96</v>
      </c>
      <c r="ODE21" s="9">
        <f>ODD21*ODC21</f>
        <v>3500.32</v>
      </c>
      <c r="ODF21" s="4">
        <f>OCY21-ODC21</f>
        <v>205</v>
      </c>
      <c r="ODG21" s="8">
        <v>16.77</v>
      </c>
      <c r="ODH21" s="9">
        <f>ODG21*ODF21</f>
        <v>3437.85</v>
      </c>
      <c r="ODI21" s="9">
        <f>ODH21+ODE21</f>
        <v>6938.17</v>
      </c>
      <c r="ODJ21" s="4"/>
      <c r="ODK21" s="9">
        <f>ODI21+ODJ21</f>
        <v>6938.17</v>
      </c>
      <c r="ODM21" s="93">
        <v>10</v>
      </c>
      <c r="ODN21" s="94" t="s">
        <v>635</v>
      </c>
      <c r="ODO21" s="93">
        <v>372</v>
      </c>
      <c r="ODP21" s="93" t="s">
        <v>625</v>
      </c>
      <c r="ODQ21" s="95" t="s">
        <v>626</v>
      </c>
      <c r="ODR21" s="93" t="s">
        <v>630</v>
      </c>
      <c r="ODS21" s="7">
        <v>167</v>
      </c>
      <c r="ODT21" s="8">
        <v>20.96</v>
      </c>
      <c r="ODU21" s="9">
        <f>ODT21*ODS21</f>
        <v>3500.32</v>
      </c>
      <c r="ODV21" s="4">
        <f>ODO21-ODS21</f>
        <v>205</v>
      </c>
      <c r="ODW21" s="8">
        <v>16.77</v>
      </c>
      <c r="ODX21" s="9">
        <f>ODW21*ODV21</f>
        <v>3437.85</v>
      </c>
      <c r="ODY21" s="9">
        <f>ODX21+ODU21</f>
        <v>6938.17</v>
      </c>
      <c r="ODZ21" s="4"/>
      <c r="OEA21" s="9">
        <f>ODY21+ODZ21</f>
        <v>6938.17</v>
      </c>
      <c r="OEC21" s="93">
        <v>10</v>
      </c>
      <c r="OED21" s="94" t="s">
        <v>635</v>
      </c>
      <c r="OEE21" s="93">
        <v>372</v>
      </c>
      <c r="OEF21" s="93" t="s">
        <v>625</v>
      </c>
      <c r="OEG21" s="95" t="s">
        <v>626</v>
      </c>
      <c r="OEH21" s="93" t="s">
        <v>630</v>
      </c>
      <c r="OEI21" s="7">
        <v>167</v>
      </c>
      <c r="OEJ21" s="8">
        <v>20.96</v>
      </c>
      <c r="OEK21" s="9">
        <f>OEJ21*OEI21</f>
        <v>3500.32</v>
      </c>
      <c r="OEL21" s="4">
        <f>OEE21-OEI21</f>
        <v>205</v>
      </c>
      <c r="OEM21" s="8">
        <v>16.77</v>
      </c>
      <c r="OEN21" s="9">
        <f>OEM21*OEL21</f>
        <v>3437.85</v>
      </c>
      <c r="OEO21" s="9">
        <f>OEN21+OEK21</f>
        <v>6938.17</v>
      </c>
      <c r="OEP21" s="4"/>
      <c r="OEQ21" s="9">
        <f>OEO21+OEP21</f>
        <v>6938.17</v>
      </c>
      <c r="OES21" s="93">
        <v>10</v>
      </c>
      <c r="OET21" s="94" t="s">
        <v>635</v>
      </c>
      <c r="OEU21" s="93">
        <v>372</v>
      </c>
      <c r="OEV21" s="93" t="s">
        <v>625</v>
      </c>
      <c r="OEW21" s="95" t="s">
        <v>626</v>
      </c>
      <c r="OEX21" s="93" t="s">
        <v>630</v>
      </c>
      <c r="OEY21" s="7">
        <v>167</v>
      </c>
      <c r="OEZ21" s="8">
        <v>20.96</v>
      </c>
      <c r="OFA21" s="9">
        <f>OEZ21*OEY21</f>
        <v>3500.32</v>
      </c>
      <c r="OFB21" s="4">
        <f>OEU21-OEY21</f>
        <v>205</v>
      </c>
      <c r="OFC21" s="8">
        <v>16.77</v>
      </c>
      <c r="OFD21" s="9">
        <f>OFC21*OFB21</f>
        <v>3437.85</v>
      </c>
      <c r="OFE21" s="9">
        <f>OFD21+OFA21</f>
        <v>6938.17</v>
      </c>
      <c r="OFF21" s="4"/>
      <c r="OFG21" s="9">
        <f>OFE21+OFF21</f>
        <v>6938.17</v>
      </c>
      <c r="OFI21" s="93">
        <v>10</v>
      </c>
      <c r="OFJ21" s="94" t="s">
        <v>635</v>
      </c>
      <c r="OFK21" s="93">
        <v>372</v>
      </c>
      <c r="OFL21" s="93" t="s">
        <v>625</v>
      </c>
      <c r="OFM21" s="95" t="s">
        <v>626</v>
      </c>
      <c r="OFN21" s="93" t="s">
        <v>630</v>
      </c>
      <c r="OFO21" s="7">
        <v>167</v>
      </c>
      <c r="OFP21" s="8">
        <v>20.96</v>
      </c>
      <c r="OFQ21" s="9">
        <f>OFP21*OFO21</f>
        <v>3500.32</v>
      </c>
      <c r="OFR21" s="4">
        <f>OFK21-OFO21</f>
        <v>205</v>
      </c>
      <c r="OFS21" s="8">
        <v>16.77</v>
      </c>
      <c r="OFT21" s="9">
        <f>OFS21*OFR21</f>
        <v>3437.85</v>
      </c>
      <c r="OFU21" s="9">
        <f>OFT21+OFQ21</f>
        <v>6938.17</v>
      </c>
      <c r="OFV21" s="4"/>
      <c r="OFW21" s="9">
        <f>OFU21+OFV21</f>
        <v>6938.17</v>
      </c>
      <c r="OFY21" s="93">
        <v>10</v>
      </c>
      <c r="OFZ21" s="94" t="s">
        <v>635</v>
      </c>
      <c r="OGA21" s="93">
        <v>372</v>
      </c>
      <c r="OGB21" s="93" t="s">
        <v>625</v>
      </c>
      <c r="OGC21" s="95" t="s">
        <v>626</v>
      </c>
      <c r="OGD21" s="93" t="s">
        <v>630</v>
      </c>
      <c r="OGE21" s="7">
        <v>167</v>
      </c>
      <c r="OGF21" s="8">
        <v>20.96</v>
      </c>
      <c r="OGG21" s="9">
        <f>OGF21*OGE21</f>
        <v>3500.32</v>
      </c>
      <c r="OGH21" s="4">
        <f>OGA21-OGE21</f>
        <v>205</v>
      </c>
      <c r="OGI21" s="8">
        <v>16.77</v>
      </c>
      <c r="OGJ21" s="9">
        <f>OGI21*OGH21</f>
        <v>3437.85</v>
      </c>
      <c r="OGK21" s="9">
        <f>OGJ21+OGG21</f>
        <v>6938.17</v>
      </c>
      <c r="OGL21" s="4"/>
      <c r="OGM21" s="9">
        <f>OGK21+OGL21</f>
        <v>6938.17</v>
      </c>
      <c r="OGO21" s="93">
        <v>10</v>
      </c>
      <c r="OGP21" s="94" t="s">
        <v>635</v>
      </c>
      <c r="OGQ21" s="93">
        <v>372</v>
      </c>
      <c r="OGR21" s="93" t="s">
        <v>625</v>
      </c>
      <c r="OGS21" s="95" t="s">
        <v>626</v>
      </c>
      <c r="OGT21" s="93" t="s">
        <v>630</v>
      </c>
      <c r="OGU21" s="7">
        <v>167</v>
      </c>
      <c r="OGV21" s="8">
        <v>20.96</v>
      </c>
      <c r="OGW21" s="9">
        <f>OGV21*OGU21</f>
        <v>3500.32</v>
      </c>
      <c r="OGX21" s="4">
        <f>OGQ21-OGU21</f>
        <v>205</v>
      </c>
      <c r="OGY21" s="8">
        <v>16.77</v>
      </c>
      <c r="OGZ21" s="9">
        <f>OGY21*OGX21</f>
        <v>3437.85</v>
      </c>
      <c r="OHA21" s="9">
        <f>OGZ21+OGW21</f>
        <v>6938.17</v>
      </c>
      <c r="OHB21" s="4"/>
      <c r="OHC21" s="9">
        <f>OHA21+OHB21</f>
        <v>6938.17</v>
      </c>
      <c r="OHE21" s="93">
        <v>10</v>
      </c>
      <c r="OHF21" s="94" t="s">
        <v>635</v>
      </c>
      <c r="OHG21" s="93">
        <v>372</v>
      </c>
      <c r="OHH21" s="93" t="s">
        <v>625</v>
      </c>
      <c r="OHI21" s="95" t="s">
        <v>626</v>
      </c>
      <c r="OHJ21" s="93" t="s">
        <v>630</v>
      </c>
      <c r="OHK21" s="7">
        <v>167</v>
      </c>
      <c r="OHL21" s="8">
        <v>20.96</v>
      </c>
      <c r="OHM21" s="9">
        <f>OHL21*OHK21</f>
        <v>3500.32</v>
      </c>
      <c r="OHN21" s="4">
        <f>OHG21-OHK21</f>
        <v>205</v>
      </c>
      <c r="OHO21" s="8">
        <v>16.77</v>
      </c>
      <c r="OHP21" s="9">
        <f>OHO21*OHN21</f>
        <v>3437.85</v>
      </c>
      <c r="OHQ21" s="9">
        <f>OHP21+OHM21</f>
        <v>6938.17</v>
      </c>
      <c r="OHR21" s="4"/>
      <c r="OHS21" s="9">
        <f>OHQ21+OHR21</f>
        <v>6938.17</v>
      </c>
      <c r="OHU21" s="93">
        <v>10</v>
      </c>
      <c r="OHV21" s="94" t="s">
        <v>635</v>
      </c>
      <c r="OHW21" s="93">
        <v>372</v>
      </c>
      <c r="OHX21" s="93" t="s">
        <v>625</v>
      </c>
      <c r="OHY21" s="95" t="s">
        <v>626</v>
      </c>
      <c r="OHZ21" s="93" t="s">
        <v>630</v>
      </c>
      <c r="OIA21" s="7">
        <v>167</v>
      </c>
      <c r="OIB21" s="8">
        <v>20.96</v>
      </c>
      <c r="OIC21" s="9">
        <f>OIB21*OIA21</f>
        <v>3500.32</v>
      </c>
      <c r="OID21" s="4">
        <f>OHW21-OIA21</f>
        <v>205</v>
      </c>
      <c r="OIE21" s="8">
        <v>16.77</v>
      </c>
      <c r="OIF21" s="9">
        <f>OIE21*OID21</f>
        <v>3437.85</v>
      </c>
      <c r="OIG21" s="9">
        <f>OIF21+OIC21</f>
        <v>6938.17</v>
      </c>
      <c r="OIH21" s="4"/>
      <c r="OII21" s="9">
        <f>OIG21+OIH21</f>
        <v>6938.17</v>
      </c>
      <c r="OIK21" s="93">
        <v>10</v>
      </c>
      <c r="OIL21" s="94" t="s">
        <v>635</v>
      </c>
      <c r="OIM21" s="93">
        <v>372</v>
      </c>
      <c r="OIN21" s="93" t="s">
        <v>625</v>
      </c>
      <c r="OIO21" s="95" t="s">
        <v>626</v>
      </c>
      <c r="OIP21" s="93" t="s">
        <v>630</v>
      </c>
      <c r="OIQ21" s="7">
        <v>167</v>
      </c>
      <c r="OIR21" s="8">
        <v>20.96</v>
      </c>
      <c r="OIS21" s="9">
        <f>OIR21*OIQ21</f>
        <v>3500.32</v>
      </c>
      <c r="OIT21" s="4">
        <f>OIM21-OIQ21</f>
        <v>205</v>
      </c>
      <c r="OIU21" s="8">
        <v>16.77</v>
      </c>
      <c r="OIV21" s="9">
        <f>OIU21*OIT21</f>
        <v>3437.85</v>
      </c>
      <c r="OIW21" s="9">
        <f>OIV21+OIS21</f>
        <v>6938.17</v>
      </c>
      <c r="OIX21" s="4"/>
      <c r="OIY21" s="9">
        <f>OIW21+OIX21</f>
        <v>6938.17</v>
      </c>
      <c r="OJA21" s="93">
        <v>10</v>
      </c>
      <c r="OJB21" s="94" t="s">
        <v>635</v>
      </c>
      <c r="OJC21" s="93">
        <v>372</v>
      </c>
      <c r="OJD21" s="93" t="s">
        <v>625</v>
      </c>
      <c r="OJE21" s="95" t="s">
        <v>626</v>
      </c>
      <c r="OJF21" s="93" t="s">
        <v>630</v>
      </c>
      <c r="OJG21" s="7">
        <v>167</v>
      </c>
      <c r="OJH21" s="8">
        <v>20.96</v>
      </c>
      <c r="OJI21" s="9">
        <f>OJH21*OJG21</f>
        <v>3500.32</v>
      </c>
      <c r="OJJ21" s="4">
        <f>OJC21-OJG21</f>
        <v>205</v>
      </c>
      <c r="OJK21" s="8">
        <v>16.77</v>
      </c>
      <c r="OJL21" s="9">
        <f>OJK21*OJJ21</f>
        <v>3437.85</v>
      </c>
      <c r="OJM21" s="9">
        <f>OJL21+OJI21</f>
        <v>6938.17</v>
      </c>
      <c r="OJN21" s="4"/>
      <c r="OJO21" s="9">
        <f>OJM21+OJN21</f>
        <v>6938.17</v>
      </c>
      <c r="OJQ21" s="93">
        <v>10</v>
      </c>
      <c r="OJR21" s="94" t="s">
        <v>635</v>
      </c>
      <c r="OJS21" s="93">
        <v>372</v>
      </c>
      <c r="OJT21" s="93" t="s">
        <v>625</v>
      </c>
      <c r="OJU21" s="95" t="s">
        <v>626</v>
      </c>
      <c r="OJV21" s="93" t="s">
        <v>630</v>
      </c>
      <c r="OJW21" s="7">
        <v>167</v>
      </c>
      <c r="OJX21" s="8">
        <v>20.96</v>
      </c>
      <c r="OJY21" s="9">
        <f>OJX21*OJW21</f>
        <v>3500.32</v>
      </c>
      <c r="OJZ21" s="4">
        <f>OJS21-OJW21</f>
        <v>205</v>
      </c>
      <c r="OKA21" s="8">
        <v>16.77</v>
      </c>
      <c r="OKB21" s="9">
        <f>OKA21*OJZ21</f>
        <v>3437.85</v>
      </c>
      <c r="OKC21" s="9">
        <f>OKB21+OJY21</f>
        <v>6938.17</v>
      </c>
      <c r="OKD21" s="4"/>
      <c r="OKE21" s="9">
        <f>OKC21+OKD21</f>
        <v>6938.17</v>
      </c>
      <c r="OKG21" s="93">
        <v>10</v>
      </c>
      <c r="OKH21" s="94" t="s">
        <v>635</v>
      </c>
      <c r="OKI21" s="93">
        <v>372</v>
      </c>
      <c r="OKJ21" s="93" t="s">
        <v>625</v>
      </c>
      <c r="OKK21" s="95" t="s">
        <v>626</v>
      </c>
      <c r="OKL21" s="93" t="s">
        <v>630</v>
      </c>
      <c r="OKM21" s="7">
        <v>167</v>
      </c>
      <c r="OKN21" s="8">
        <v>20.96</v>
      </c>
      <c r="OKO21" s="9">
        <f>OKN21*OKM21</f>
        <v>3500.32</v>
      </c>
      <c r="OKP21" s="4">
        <f>OKI21-OKM21</f>
        <v>205</v>
      </c>
      <c r="OKQ21" s="8">
        <v>16.77</v>
      </c>
      <c r="OKR21" s="9">
        <f>OKQ21*OKP21</f>
        <v>3437.85</v>
      </c>
      <c r="OKS21" s="9">
        <f>OKR21+OKO21</f>
        <v>6938.17</v>
      </c>
      <c r="OKT21" s="4"/>
      <c r="OKU21" s="9">
        <f>OKS21+OKT21</f>
        <v>6938.17</v>
      </c>
      <c r="OKW21" s="93">
        <v>10</v>
      </c>
      <c r="OKX21" s="94" t="s">
        <v>635</v>
      </c>
      <c r="OKY21" s="93">
        <v>372</v>
      </c>
      <c r="OKZ21" s="93" t="s">
        <v>625</v>
      </c>
      <c r="OLA21" s="95" t="s">
        <v>626</v>
      </c>
      <c r="OLB21" s="93" t="s">
        <v>630</v>
      </c>
      <c r="OLC21" s="7">
        <v>167</v>
      </c>
      <c r="OLD21" s="8">
        <v>20.96</v>
      </c>
      <c r="OLE21" s="9">
        <f>OLD21*OLC21</f>
        <v>3500.32</v>
      </c>
      <c r="OLF21" s="4">
        <f>OKY21-OLC21</f>
        <v>205</v>
      </c>
      <c r="OLG21" s="8">
        <v>16.77</v>
      </c>
      <c r="OLH21" s="9">
        <f>OLG21*OLF21</f>
        <v>3437.85</v>
      </c>
      <c r="OLI21" s="9">
        <f>OLH21+OLE21</f>
        <v>6938.17</v>
      </c>
      <c r="OLJ21" s="4"/>
      <c r="OLK21" s="9">
        <f>OLI21+OLJ21</f>
        <v>6938.17</v>
      </c>
      <c r="OLM21" s="93">
        <v>10</v>
      </c>
      <c r="OLN21" s="94" t="s">
        <v>635</v>
      </c>
      <c r="OLO21" s="93">
        <v>372</v>
      </c>
      <c r="OLP21" s="93" t="s">
        <v>625</v>
      </c>
      <c r="OLQ21" s="95" t="s">
        <v>626</v>
      </c>
      <c r="OLR21" s="93" t="s">
        <v>630</v>
      </c>
      <c r="OLS21" s="7">
        <v>167</v>
      </c>
      <c r="OLT21" s="8">
        <v>20.96</v>
      </c>
      <c r="OLU21" s="9">
        <f>OLT21*OLS21</f>
        <v>3500.32</v>
      </c>
      <c r="OLV21" s="4">
        <f>OLO21-OLS21</f>
        <v>205</v>
      </c>
      <c r="OLW21" s="8">
        <v>16.77</v>
      </c>
      <c r="OLX21" s="9">
        <f>OLW21*OLV21</f>
        <v>3437.85</v>
      </c>
      <c r="OLY21" s="9">
        <f>OLX21+OLU21</f>
        <v>6938.17</v>
      </c>
      <c r="OLZ21" s="4"/>
      <c r="OMA21" s="9">
        <f>OLY21+OLZ21</f>
        <v>6938.17</v>
      </c>
      <c r="OMC21" s="93">
        <v>10</v>
      </c>
      <c r="OMD21" s="94" t="s">
        <v>635</v>
      </c>
      <c r="OME21" s="93">
        <v>372</v>
      </c>
      <c r="OMF21" s="93" t="s">
        <v>625</v>
      </c>
      <c r="OMG21" s="95" t="s">
        <v>626</v>
      </c>
      <c r="OMH21" s="93" t="s">
        <v>630</v>
      </c>
      <c r="OMI21" s="7">
        <v>167</v>
      </c>
      <c r="OMJ21" s="8">
        <v>20.96</v>
      </c>
      <c r="OMK21" s="9">
        <f>OMJ21*OMI21</f>
        <v>3500.32</v>
      </c>
      <c r="OML21" s="4">
        <f>OME21-OMI21</f>
        <v>205</v>
      </c>
      <c r="OMM21" s="8">
        <v>16.77</v>
      </c>
      <c r="OMN21" s="9">
        <f>OMM21*OML21</f>
        <v>3437.85</v>
      </c>
      <c r="OMO21" s="9">
        <f>OMN21+OMK21</f>
        <v>6938.17</v>
      </c>
      <c r="OMP21" s="4"/>
      <c r="OMQ21" s="9">
        <f>OMO21+OMP21</f>
        <v>6938.17</v>
      </c>
      <c r="OMS21" s="93">
        <v>10</v>
      </c>
      <c r="OMT21" s="94" t="s">
        <v>635</v>
      </c>
      <c r="OMU21" s="93">
        <v>372</v>
      </c>
      <c r="OMV21" s="93" t="s">
        <v>625</v>
      </c>
      <c r="OMW21" s="95" t="s">
        <v>626</v>
      </c>
      <c r="OMX21" s="93" t="s">
        <v>630</v>
      </c>
      <c r="OMY21" s="7">
        <v>167</v>
      </c>
      <c r="OMZ21" s="8">
        <v>20.96</v>
      </c>
      <c r="ONA21" s="9">
        <f>OMZ21*OMY21</f>
        <v>3500.32</v>
      </c>
      <c r="ONB21" s="4">
        <f>OMU21-OMY21</f>
        <v>205</v>
      </c>
      <c r="ONC21" s="8">
        <v>16.77</v>
      </c>
      <c r="OND21" s="9">
        <f>ONC21*ONB21</f>
        <v>3437.85</v>
      </c>
      <c r="ONE21" s="9">
        <f>OND21+ONA21</f>
        <v>6938.17</v>
      </c>
      <c r="ONF21" s="4"/>
      <c r="ONG21" s="9">
        <f>ONE21+ONF21</f>
        <v>6938.17</v>
      </c>
      <c r="ONI21" s="93">
        <v>10</v>
      </c>
      <c r="ONJ21" s="94" t="s">
        <v>635</v>
      </c>
      <c r="ONK21" s="93">
        <v>372</v>
      </c>
      <c r="ONL21" s="93" t="s">
        <v>625</v>
      </c>
      <c r="ONM21" s="95" t="s">
        <v>626</v>
      </c>
      <c r="ONN21" s="93" t="s">
        <v>630</v>
      </c>
      <c r="ONO21" s="7">
        <v>167</v>
      </c>
      <c r="ONP21" s="8">
        <v>20.96</v>
      </c>
      <c r="ONQ21" s="9">
        <f>ONP21*ONO21</f>
        <v>3500.32</v>
      </c>
      <c r="ONR21" s="4">
        <f>ONK21-ONO21</f>
        <v>205</v>
      </c>
      <c r="ONS21" s="8">
        <v>16.77</v>
      </c>
      <c r="ONT21" s="9">
        <f>ONS21*ONR21</f>
        <v>3437.85</v>
      </c>
      <c r="ONU21" s="9">
        <f>ONT21+ONQ21</f>
        <v>6938.17</v>
      </c>
      <c r="ONV21" s="4"/>
      <c r="ONW21" s="9">
        <f>ONU21+ONV21</f>
        <v>6938.17</v>
      </c>
      <c r="ONY21" s="93">
        <v>10</v>
      </c>
      <c r="ONZ21" s="94" t="s">
        <v>635</v>
      </c>
      <c r="OOA21" s="93">
        <v>372</v>
      </c>
      <c r="OOB21" s="93" t="s">
        <v>625</v>
      </c>
      <c r="OOC21" s="95" t="s">
        <v>626</v>
      </c>
      <c r="OOD21" s="93" t="s">
        <v>630</v>
      </c>
      <c r="OOE21" s="7">
        <v>167</v>
      </c>
      <c r="OOF21" s="8">
        <v>20.96</v>
      </c>
      <c r="OOG21" s="9">
        <f>OOF21*OOE21</f>
        <v>3500.32</v>
      </c>
      <c r="OOH21" s="4">
        <f>OOA21-OOE21</f>
        <v>205</v>
      </c>
      <c r="OOI21" s="8">
        <v>16.77</v>
      </c>
      <c r="OOJ21" s="9">
        <f>OOI21*OOH21</f>
        <v>3437.85</v>
      </c>
      <c r="OOK21" s="9">
        <f>OOJ21+OOG21</f>
        <v>6938.17</v>
      </c>
      <c r="OOL21" s="4"/>
      <c r="OOM21" s="9">
        <f>OOK21+OOL21</f>
        <v>6938.17</v>
      </c>
      <c r="OOO21" s="93">
        <v>10</v>
      </c>
      <c r="OOP21" s="94" t="s">
        <v>635</v>
      </c>
      <c r="OOQ21" s="93">
        <v>372</v>
      </c>
      <c r="OOR21" s="93" t="s">
        <v>625</v>
      </c>
      <c r="OOS21" s="95" t="s">
        <v>626</v>
      </c>
      <c r="OOT21" s="93" t="s">
        <v>630</v>
      </c>
      <c r="OOU21" s="7">
        <v>167</v>
      </c>
      <c r="OOV21" s="8">
        <v>20.96</v>
      </c>
      <c r="OOW21" s="9">
        <f>OOV21*OOU21</f>
        <v>3500.32</v>
      </c>
      <c r="OOX21" s="4">
        <f>OOQ21-OOU21</f>
        <v>205</v>
      </c>
      <c r="OOY21" s="8">
        <v>16.77</v>
      </c>
      <c r="OOZ21" s="9">
        <f>OOY21*OOX21</f>
        <v>3437.85</v>
      </c>
      <c r="OPA21" s="9">
        <f>OOZ21+OOW21</f>
        <v>6938.17</v>
      </c>
      <c r="OPB21" s="4"/>
      <c r="OPC21" s="9">
        <f>OPA21+OPB21</f>
        <v>6938.17</v>
      </c>
      <c r="OPE21" s="93">
        <v>10</v>
      </c>
      <c r="OPF21" s="94" t="s">
        <v>635</v>
      </c>
      <c r="OPG21" s="93">
        <v>372</v>
      </c>
      <c r="OPH21" s="93" t="s">
        <v>625</v>
      </c>
      <c r="OPI21" s="95" t="s">
        <v>626</v>
      </c>
      <c r="OPJ21" s="93" t="s">
        <v>630</v>
      </c>
      <c r="OPK21" s="7">
        <v>167</v>
      </c>
      <c r="OPL21" s="8">
        <v>20.96</v>
      </c>
      <c r="OPM21" s="9">
        <f>OPL21*OPK21</f>
        <v>3500.32</v>
      </c>
      <c r="OPN21" s="4">
        <f>OPG21-OPK21</f>
        <v>205</v>
      </c>
      <c r="OPO21" s="8">
        <v>16.77</v>
      </c>
      <c r="OPP21" s="9">
        <f>OPO21*OPN21</f>
        <v>3437.85</v>
      </c>
      <c r="OPQ21" s="9">
        <f>OPP21+OPM21</f>
        <v>6938.17</v>
      </c>
      <c r="OPR21" s="4"/>
      <c r="OPS21" s="9">
        <f>OPQ21+OPR21</f>
        <v>6938.17</v>
      </c>
      <c r="OPU21" s="93">
        <v>10</v>
      </c>
      <c r="OPV21" s="94" t="s">
        <v>635</v>
      </c>
      <c r="OPW21" s="93">
        <v>372</v>
      </c>
      <c r="OPX21" s="93" t="s">
        <v>625</v>
      </c>
      <c r="OPY21" s="95" t="s">
        <v>626</v>
      </c>
      <c r="OPZ21" s="93" t="s">
        <v>630</v>
      </c>
      <c r="OQA21" s="7">
        <v>167</v>
      </c>
      <c r="OQB21" s="8">
        <v>20.96</v>
      </c>
      <c r="OQC21" s="9">
        <f>OQB21*OQA21</f>
        <v>3500.32</v>
      </c>
      <c r="OQD21" s="4">
        <f>OPW21-OQA21</f>
        <v>205</v>
      </c>
      <c r="OQE21" s="8">
        <v>16.77</v>
      </c>
      <c r="OQF21" s="9">
        <f>OQE21*OQD21</f>
        <v>3437.85</v>
      </c>
      <c r="OQG21" s="9">
        <f>OQF21+OQC21</f>
        <v>6938.17</v>
      </c>
      <c r="OQH21" s="4"/>
      <c r="OQI21" s="9">
        <f>OQG21+OQH21</f>
        <v>6938.17</v>
      </c>
      <c r="OQK21" s="93">
        <v>10</v>
      </c>
      <c r="OQL21" s="94" t="s">
        <v>635</v>
      </c>
      <c r="OQM21" s="93">
        <v>372</v>
      </c>
      <c r="OQN21" s="93" t="s">
        <v>625</v>
      </c>
      <c r="OQO21" s="95" t="s">
        <v>626</v>
      </c>
      <c r="OQP21" s="93" t="s">
        <v>630</v>
      </c>
      <c r="OQQ21" s="7">
        <v>167</v>
      </c>
      <c r="OQR21" s="8">
        <v>20.96</v>
      </c>
      <c r="OQS21" s="9">
        <f>OQR21*OQQ21</f>
        <v>3500.32</v>
      </c>
      <c r="OQT21" s="4">
        <f>OQM21-OQQ21</f>
        <v>205</v>
      </c>
      <c r="OQU21" s="8">
        <v>16.77</v>
      </c>
      <c r="OQV21" s="9">
        <f>OQU21*OQT21</f>
        <v>3437.85</v>
      </c>
      <c r="OQW21" s="9">
        <f>OQV21+OQS21</f>
        <v>6938.17</v>
      </c>
      <c r="OQX21" s="4"/>
      <c r="OQY21" s="9">
        <f>OQW21+OQX21</f>
        <v>6938.17</v>
      </c>
      <c r="ORA21" s="93">
        <v>10</v>
      </c>
      <c r="ORB21" s="94" t="s">
        <v>635</v>
      </c>
      <c r="ORC21" s="93">
        <v>372</v>
      </c>
      <c r="ORD21" s="93" t="s">
        <v>625</v>
      </c>
      <c r="ORE21" s="95" t="s">
        <v>626</v>
      </c>
      <c r="ORF21" s="93" t="s">
        <v>630</v>
      </c>
      <c r="ORG21" s="7">
        <v>167</v>
      </c>
      <c r="ORH21" s="8">
        <v>20.96</v>
      </c>
      <c r="ORI21" s="9">
        <f>ORH21*ORG21</f>
        <v>3500.32</v>
      </c>
      <c r="ORJ21" s="4">
        <f>ORC21-ORG21</f>
        <v>205</v>
      </c>
      <c r="ORK21" s="8">
        <v>16.77</v>
      </c>
      <c r="ORL21" s="9">
        <f>ORK21*ORJ21</f>
        <v>3437.85</v>
      </c>
      <c r="ORM21" s="9">
        <f>ORL21+ORI21</f>
        <v>6938.17</v>
      </c>
      <c r="ORN21" s="4"/>
      <c r="ORO21" s="9">
        <f>ORM21+ORN21</f>
        <v>6938.17</v>
      </c>
      <c r="ORQ21" s="93">
        <v>10</v>
      </c>
      <c r="ORR21" s="94" t="s">
        <v>635</v>
      </c>
      <c r="ORS21" s="93">
        <v>372</v>
      </c>
      <c r="ORT21" s="93" t="s">
        <v>625</v>
      </c>
      <c r="ORU21" s="95" t="s">
        <v>626</v>
      </c>
      <c r="ORV21" s="93" t="s">
        <v>630</v>
      </c>
      <c r="ORW21" s="7">
        <v>167</v>
      </c>
      <c r="ORX21" s="8">
        <v>20.96</v>
      </c>
      <c r="ORY21" s="9">
        <f>ORX21*ORW21</f>
        <v>3500.32</v>
      </c>
      <c r="ORZ21" s="4">
        <f>ORS21-ORW21</f>
        <v>205</v>
      </c>
      <c r="OSA21" s="8">
        <v>16.77</v>
      </c>
      <c r="OSB21" s="9">
        <f>OSA21*ORZ21</f>
        <v>3437.85</v>
      </c>
      <c r="OSC21" s="9">
        <f>OSB21+ORY21</f>
        <v>6938.17</v>
      </c>
      <c r="OSD21" s="4"/>
      <c r="OSE21" s="9">
        <f>OSC21+OSD21</f>
        <v>6938.17</v>
      </c>
      <c r="OSG21" s="93">
        <v>10</v>
      </c>
      <c r="OSH21" s="94" t="s">
        <v>635</v>
      </c>
      <c r="OSI21" s="93">
        <v>372</v>
      </c>
      <c r="OSJ21" s="93" t="s">
        <v>625</v>
      </c>
      <c r="OSK21" s="95" t="s">
        <v>626</v>
      </c>
      <c r="OSL21" s="93" t="s">
        <v>630</v>
      </c>
      <c r="OSM21" s="7">
        <v>167</v>
      </c>
      <c r="OSN21" s="8">
        <v>20.96</v>
      </c>
      <c r="OSO21" s="9">
        <f>OSN21*OSM21</f>
        <v>3500.32</v>
      </c>
      <c r="OSP21" s="4">
        <f>OSI21-OSM21</f>
        <v>205</v>
      </c>
      <c r="OSQ21" s="8">
        <v>16.77</v>
      </c>
      <c r="OSR21" s="9">
        <f>OSQ21*OSP21</f>
        <v>3437.85</v>
      </c>
      <c r="OSS21" s="9">
        <f>OSR21+OSO21</f>
        <v>6938.17</v>
      </c>
      <c r="OST21" s="4"/>
      <c r="OSU21" s="9">
        <f>OSS21+OST21</f>
        <v>6938.17</v>
      </c>
      <c r="OSW21" s="93">
        <v>10</v>
      </c>
      <c r="OSX21" s="94" t="s">
        <v>635</v>
      </c>
      <c r="OSY21" s="93">
        <v>372</v>
      </c>
      <c r="OSZ21" s="93" t="s">
        <v>625</v>
      </c>
      <c r="OTA21" s="95" t="s">
        <v>626</v>
      </c>
      <c r="OTB21" s="93" t="s">
        <v>630</v>
      </c>
      <c r="OTC21" s="7">
        <v>167</v>
      </c>
      <c r="OTD21" s="8">
        <v>20.96</v>
      </c>
      <c r="OTE21" s="9">
        <f>OTD21*OTC21</f>
        <v>3500.32</v>
      </c>
      <c r="OTF21" s="4">
        <f>OSY21-OTC21</f>
        <v>205</v>
      </c>
      <c r="OTG21" s="8">
        <v>16.77</v>
      </c>
      <c r="OTH21" s="9">
        <f>OTG21*OTF21</f>
        <v>3437.85</v>
      </c>
      <c r="OTI21" s="9">
        <f>OTH21+OTE21</f>
        <v>6938.17</v>
      </c>
      <c r="OTJ21" s="4"/>
      <c r="OTK21" s="9">
        <f>OTI21+OTJ21</f>
        <v>6938.17</v>
      </c>
      <c r="OTM21" s="93">
        <v>10</v>
      </c>
      <c r="OTN21" s="94" t="s">
        <v>635</v>
      </c>
      <c r="OTO21" s="93">
        <v>372</v>
      </c>
      <c r="OTP21" s="93" t="s">
        <v>625</v>
      </c>
      <c r="OTQ21" s="95" t="s">
        <v>626</v>
      </c>
      <c r="OTR21" s="93" t="s">
        <v>630</v>
      </c>
      <c r="OTS21" s="7">
        <v>167</v>
      </c>
      <c r="OTT21" s="8">
        <v>20.96</v>
      </c>
      <c r="OTU21" s="9">
        <f>OTT21*OTS21</f>
        <v>3500.32</v>
      </c>
      <c r="OTV21" s="4">
        <f>OTO21-OTS21</f>
        <v>205</v>
      </c>
      <c r="OTW21" s="8">
        <v>16.77</v>
      </c>
      <c r="OTX21" s="9">
        <f>OTW21*OTV21</f>
        <v>3437.85</v>
      </c>
      <c r="OTY21" s="9">
        <f>OTX21+OTU21</f>
        <v>6938.17</v>
      </c>
      <c r="OTZ21" s="4"/>
      <c r="OUA21" s="9">
        <f>OTY21+OTZ21</f>
        <v>6938.17</v>
      </c>
      <c r="OUC21" s="93">
        <v>10</v>
      </c>
      <c r="OUD21" s="94" t="s">
        <v>635</v>
      </c>
      <c r="OUE21" s="93">
        <v>372</v>
      </c>
      <c r="OUF21" s="93" t="s">
        <v>625</v>
      </c>
      <c r="OUG21" s="95" t="s">
        <v>626</v>
      </c>
      <c r="OUH21" s="93" t="s">
        <v>630</v>
      </c>
      <c r="OUI21" s="7">
        <v>167</v>
      </c>
      <c r="OUJ21" s="8">
        <v>20.96</v>
      </c>
      <c r="OUK21" s="9">
        <f>OUJ21*OUI21</f>
        <v>3500.32</v>
      </c>
      <c r="OUL21" s="4">
        <f>OUE21-OUI21</f>
        <v>205</v>
      </c>
      <c r="OUM21" s="8">
        <v>16.77</v>
      </c>
      <c r="OUN21" s="9">
        <f>OUM21*OUL21</f>
        <v>3437.85</v>
      </c>
      <c r="OUO21" s="9">
        <f>OUN21+OUK21</f>
        <v>6938.17</v>
      </c>
      <c r="OUP21" s="4"/>
      <c r="OUQ21" s="9">
        <f>OUO21+OUP21</f>
        <v>6938.17</v>
      </c>
      <c r="OUS21" s="93">
        <v>10</v>
      </c>
      <c r="OUT21" s="94" t="s">
        <v>635</v>
      </c>
      <c r="OUU21" s="93">
        <v>372</v>
      </c>
      <c r="OUV21" s="93" t="s">
        <v>625</v>
      </c>
      <c r="OUW21" s="95" t="s">
        <v>626</v>
      </c>
      <c r="OUX21" s="93" t="s">
        <v>630</v>
      </c>
      <c r="OUY21" s="7">
        <v>167</v>
      </c>
      <c r="OUZ21" s="8">
        <v>20.96</v>
      </c>
      <c r="OVA21" s="9">
        <f>OUZ21*OUY21</f>
        <v>3500.32</v>
      </c>
      <c r="OVB21" s="4">
        <f>OUU21-OUY21</f>
        <v>205</v>
      </c>
      <c r="OVC21" s="8">
        <v>16.77</v>
      </c>
      <c r="OVD21" s="9">
        <f>OVC21*OVB21</f>
        <v>3437.85</v>
      </c>
      <c r="OVE21" s="9">
        <f>OVD21+OVA21</f>
        <v>6938.17</v>
      </c>
      <c r="OVF21" s="4"/>
      <c r="OVG21" s="9">
        <f>OVE21+OVF21</f>
        <v>6938.17</v>
      </c>
      <c r="OVI21" s="93">
        <v>10</v>
      </c>
      <c r="OVJ21" s="94" t="s">
        <v>635</v>
      </c>
      <c r="OVK21" s="93">
        <v>372</v>
      </c>
      <c r="OVL21" s="93" t="s">
        <v>625</v>
      </c>
      <c r="OVM21" s="95" t="s">
        <v>626</v>
      </c>
      <c r="OVN21" s="93" t="s">
        <v>630</v>
      </c>
      <c r="OVO21" s="7">
        <v>167</v>
      </c>
      <c r="OVP21" s="8">
        <v>20.96</v>
      </c>
      <c r="OVQ21" s="9">
        <f>OVP21*OVO21</f>
        <v>3500.32</v>
      </c>
      <c r="OVR21" s="4">
        <f>OVK21-OVO21</f>
        <v>205</v>
      </c>
      <c r="OVS21" s="8">
        <v>16.77</v>
      </c>
      <c r="OVT21" s="9">
        <f>OVS21*OVR21</f>
        <v>3437.85</v>
      </c>
      <c r="OVU21" s="9">
        <f>OVT21+OVQ21</f>
        <v>6938.17</v>
      </c>
      <c r="OVV21" s="4"/>
      <c r="OVW21" s="9">
        <f>OVU21+OVV21</f>
        <v>6938.17</v>
      </c>
      <c r="OVY21" s="93">
        <v>10</v>
      </c>
      <c r="OVZ21" s="94" t="s">
        <v>635</v>
      </c>
      <c r="OWA21" s="93">
        <v>372</v>
      </c>
      <c r="OWB21" s="93" t="s">
        <v>625</v>
      </c>
      <c r="OWC21" s="95" t="s">
        <v>626</v>
      </c>
      <c r="OWD21" s="93" t="s">
        <v>630</v>
      </c>
      <c r="OWE21" s="7">
        <v>167</v>
      </c>
      <c r="OWF21" s="8">
        <v>20.96</v>
      </c>
      <c r="OWG21" s="9">
        <f>OWF21*OWE21</f>
        <v>3500.32</v>
      </c>
      <c r="OWH21" s="4">
        <f>OWA21-OWE21</f>
        <v>205</v>
      </c>
      <c r="OWI21" s="8">
        <v>16.77</v>
      </c>
      <c r="OWJ21" s="9">
        <f>OWI21*OWH21</f>
        <v>3437.85</v>
      </c>
      <c r="OWK21" s="9">
        <f>OWJ21+OWG21</f>
        <v>6938.17</v>
      </c>
      <c r="OWL21" s="4"/>
      <c r="OWM21" s="9">
        <f>OWK21+OWL21</f>
        <v>6938.17</v>
      </c>
      <c r="OWO21" s="93">
        <v>10</v>
      </c>
      <c r="OWP21" s="94" t="s">
        <v>635</v>
      </c>
      <c r="OWQ21" s="93">
        <v>372</v>
      </c>
      <c r="OWR21" s="93" t="s">
        <v>625</v>
      </c>
      <c r="OWS21" s="95" t="s">
        <v>626</v>
      </c>
      <c r="OWT21" s="93" t="s">
        <v>630</v>
      </c>
      <c r="OWU21" s="7">
        <v>167</v>
      </c>
      <c r="OWV21" s="8">
        <v>20.96</v>
      </c>
      <c r="OWW21" s="9">
        <f>OWV21*OWU21</f>
        <v>3500.32</v>
      </c>
      <c r="OWX21" s="4">
        <f>OWQ21-OWU21</f>
        <v>205</v>
      </c>
      <c r="OWY21" s="8">
        <v>16.77</v>
      </c>
      <c r="OWZ21" s="9">
        <f>OWY21*OWX21</f>
        <v>3437.85</v>
      </c>
      <c r="OXA21" s="9">
        <f>OWZ21+OWW21</f>
        <v>6938.17</v>
      </c>
      <c r="OXB21" s="4"/>
      <c r="OXC21" s="9">
        <f>OXA21+OXB21</f>
        <v>6938.17</v>
      </c>
      <c r="OXE21" s="93">
        <v>10</v>
      </c>
      <c r="OXF21" s="94" t="s">
        <v>635</v>
      </c>
      <c r="OXG21" s="93">
        <v>372</v>
      </c>
      <c r="OXH21" s="93" t="s">
        <v>625</v>
      </c>
      <c r="OXI21" s="95" t="s">
        <v>626</v>
      </c>
      <c r="OXJ21" s="93" t="s">
        <v>630</v>
      </c>
      <c r="OXK21" s="7">
        <v>167</v>
      </c>
      <c r="OXL21" s="8">
        <v>20.96</v>
      </c>
      <c r="OXM21" s="9">
        <f>OXL21*OXK21</f>
        <v>3500.32</v>
      </c>
      <c r="OXN21" s="4">
        <f>OXG21-OXK21</f>
        <v>205</v>
      </c>
      <c r="OXO21" s="8">
        <v>16.77</v>
      </c>
      <c r="OXP21" s="9">
        <f>OXO21*OXN21</f>
        <v>3437.85</v>
      </c>
      <c r="OXQ21" s="9">
        <f>OXP21+OXM21</f>
        <v>6938.17</v>
      </c>
      <c r="OXR21" s="4"/>
      <c r="OXS21" s="9">
        <f>OXQ21+OXR21</f>
        <v>6938.17</v>
      </c>
      <c r="OXU21" s="93">
        <v>10</v>
      </c>
      <c r="OXV21" s="94" t="s">
        <v>635</v>
      </c>
      <c r="OXW21" s="93">
        <v>372</v>
      </c>
      <c r="OXX21" s="93" t="s">
        <v>625</v>
      </c>
      <c r="OXY21" s="95" t="s">
        <v>626</v>
      </c>
      <c r="OXZ21" s="93" t="s">
        <v>630</v>
      </c>
      <c r="OYA21" s="7">
        <v>167</v>
      </c>
      <c r="OYB21" s="8">
        <v>20.96</v>
      </c>
      <c r="OYC21" s="9">
        <f>OYB21*OYA21</f>
        <v>3500.32</v>
      </c>
      <c r="OYD21" s="4">
        <f>OXW21-OYA21</f>
        <v>205</v>
      </c>
      <c r="OYE21" s="8">
        <v>16.77</v>
      </c>
      <c r="OYF21" s="9">
        <f>OYE21*OYD21</f>
        <v>3437.85</v>
      </c>
      <c r="OYG21" s="9">
        <f>OYF21+OYC21</f>
        <v>6938.17</v>
      </c>
      <c r="OYH21" s="4"/>
      <c r="OYI21" s="9">
        <f>OYG21+OYH21</f>
        <v>6938.17</v>
      </c>
      <c r="OYK21" s="93">
        <v>10</v>
      </c>
      <c r="OYL21" s="94" t="s">
        <v>635</v>
      </c>
      <c r="OYM21" s="93">
        <v>372</v>
      </c>
      <c r="OYN21" s="93" t="s">
        <v>625</v>
      </c>
      <c r="OYO21" s="95" t="s">
        <v>626</v>
      </c>
      <c r="OYP21" s="93" t="s">
        <v>630</v>
      </c>
      <c r="OYQ21" s="7">
        <v>167</v>
      </c>
      <c r="OYR21" s="8">
        <v>20.96</v>
      </c>
      <c r="OYS21" s="9">
        <f>OYR21*OYQ21</f>
        <v>3500.32</v>
      </c>
      <c r="OYT21" s="4">
        <f>OYM21-OYQ21</f>
        <v>205</v>
      </c>
      <c r="OYU21" s="8">
        <v>16.77</v>
      </c>
      <c r="OYV21" s="9">
        <f>OYU21*OYT21</f>
        <v>3437.85</v>
      </c>
      <c r="OYW21" s="9">
        <f>OYV21+OYS21</f>
        <v>6938.17</v>
      </c>
      <c r="OYX21" s="4"/>
      <c r="OYY21" s="9">
        <f>OYW21+OYX21</f>
        <v>6938.17</v>
      </c>
      <c r="OZA21" s="93">
        <v>10</v>
      </c>
      <c r="OZB21" s="94" t="s">
        <v>635</v>
      </c>
      <c r="OZC21" s="93">
        <v>372</v>
      </c>
      <c r="OZD21" s="93" t="s">
        <v>625</v>
      </c>
      <c r="OZE21" s="95" t="s">
        <v>626</v>
      </c>
      <c r="OZF21" s="93" t="s">
        <v>630</v>
      </c>
      <c r="OZG21" s="7">
        <v>167</v>
      </c>
      <c r="OZH21" s="8">
        <v>20.96</v>
      </c>
      <c r="OZI21" s="9">
        <f>OZH21*OZG21</f>
        <v>3500.32</v>
      </c>
      <c r="OZJ21" s="4">
        <f>OZC21-OZG21</f>
        <v>205</v>
      </c>
      <c r="OZK21" s="8">
        <v>16.77</v>
      </c>
      <c r="OZL21" s="9">
        <f>OZK21*OZJ21</f>
        <v>3437.85</v>
      </c>
      <c r="OZM21" s="9">
        <f>OZL21+OZI21</f>
        <v>6938.17</v>
      </c>
      <c r="OZN21" s="4"/>
      <c r="OZO21" s="9">
        <f>OZM21+OZN21</f>
        <v>6938.17</v>
      </c>
      <c r="OZQ21" s="93">
        <v>10</v>
      </c>
      <c r="OZR21" s="94" t="s">
        <v>635</v>
      </c>
      <c r="OZS21" s="93">
        <v>372</v>
      </c>
      <c r="OZT21" s="93" t="s">
        <v>625</v>
      </c>
      <c r="OZU21" s="95" t="s">
        <v>626</v>
      </c>
      <c r="OZV21" s="93" t="s">
        <v>630</v>
      </c>
      <c r="OZW21" s="7">
        <v>167</v>
      </c>
      <c r="OZX21" s="8">
        <v>20.96</v>
      </c>
      <c r="OZY21" s="9">
        <f>OZX21*OZW21</f>
        <v>3500.32</v>
      </c>
      <c r="OZZ21" s="4">
        <f>OZS21-OZW21</f>
        <v>205</v>
      </c>
      <c r="PAA21" s="8">
        <v>16.77</v>
      </c>
      <c r="PAB21" s="9">
        <f>PAA21*OZZ21</f>
        <v>3437.85</v>
      </c>
      <c r="PAC21" s="9">
        <f>PAB21+OZY21</f>
        <v>6938.17</v>
      </c>
      <c r="PAD21" s="4"/>
      <c r="PAE21" s="9">
        <f>PAC21+PAD21</f>
        <v>6938.17</v>
      </c>
      <c r="PAG21" s="93">
        <v>10</v>
      </c>
      <c r="PAH21" s="94" t="s">
        <v>635</v>
      </c>
      <c r="PAI21" s="93">
        <v>372</v>
      </c>
      <c r="PAJ21" s="93" t="s">
        <v>625</v>
      </c>
      <c r="PAK21" s="95" t="s">
        <v>626</v>
      </c>
      <c r="PAL21" s="93" t="s">
        <v>630</v>
      </c>
      <c r="PAM21" s="7">
        <v>167</v>
      </c>
      <c r="PAN21" s="8">
        <v>20.96</v>
      </c>
      <c r="PAO21" s="9">
        <f>PAN21*PAM21</f>
        <v>3500.32</v>
      </c>
      <c r="PAP21" s="4">
        <f>PAI21-PAM21</f>
        <v>205</v>
      </c>
      <c r="PAQ21" s="8">
        <v>16.77</v>
      </c>
      <c r="PAR21" s="9">
        <f>PAQ21*PAP21</f>
        <v>3437.85</v>
      </c>
      <c r="PAS21" s="9">
        <f>PAR21+PAO21</f>
        <v>6938.17</v>
      </c>
      <c r="PAT21" s="4"/>
      <c r="PAU21" s="9">
        <f>PAS21+PAT21</f>
        <v>6938.17</v>
      </c>
      <c r="PAW21" s="93">
        <v>10</v>
      </c>
      <c r="PAX21" s="94" t="s">
        <v>635</v>
      </c>
      <c r="PAY21" s="93">
        <v>372</v>
      </c>
      <c r="PAZ21" s="93" t="s">
        <v>625</v>
      </c>
      <c r="PBA21" s="95" t="s">
        <v>626</v>
      </c>
      <c r="PBB21" s="93" t="s">
        <v>630</v>
      </c>
      <c r="PBC21" s="7">
        <v>167</v>
      </c>
      <c r="PBD21" s="8">
        <v>20.96</v>
      </c>
      <c r="PBE21" s="9">
        <f>PBD21*PBC21</f>
        <v>3500.32</v>
      </c>
      <c r="PBF21" s="4">
        <f>PAY21-PBC21</f>
        <v>205</v>
      </c>
      <c r="PBG21" s="8">
        <v>16.77</v>
      </c>
      <c r="PBH21" s="9">
        <f>PBG21*PBF21</f>
        <v>3437.85</v>
      </c>
      <c r="PBI21" s="9">
        <f>PBH21+PBE21</f>
        <v>6938.17</v>
      </c>
      <c r="PBJ21" s="4"/>
      <c r="PBK21" s="9">
        <f>PBI21+PBJ21</f>
        <v>6938.17</v>
      </c>
      <c r="PBM21" s="93">
        <v>10</v>
      </c>
      <c r="PBN21" s="94" t="s">
        <v>635</v>
      </c>
      <c r="PBO21" s="93">
        <v>372</v>
      </c>
      <c r="PBP21" s="93" t="s">
        <v>625</v>
      </c>
      <c r="PBQ21" s="95" t="s">
        <v>626</v>
      </c>
      <c r="PBR21" s="93" t="s">
        <v>630</v>
      </c>
      <c r="PBS21" s="7">
        <v>167</v>
      </c>
      <c r="PBT21" s="8">
        <v>20.96</v>
      </c>
      <c r="PBU21" s="9">
        <f>PBT21*PBS21</f>
        <v>3500.32</v>
      </c>
      <c r="PBV21" s="4">
        <f>PBO21-PBS21</f>
        <v>205</v>
      </c>
      <c r="PBW21" s="8">
        <v>16.77</v>
      </c>
      <c r="PBX21" s="9">
        <f>PBW21*PBV21</f>
        <v>3437.85</v>
      </c>
      <c r="PBY21" s="9">
        <f>PBX21+PBU21</f>
        <v>6938.17</v>
      </c>
      <c r="PBZ21" s="4"/>
      <c r="PCA21" s="9">
        <f>PBY21+PBZ21</f>
        <v>6938.17</v>
      </c>
      <c r="PCC21" s="93">
        <v>10</v>
      </c>
      <c r="PCD21" s="94" t="s">
        <v>635</v>
      </c>
      <c r="PCE21" s="93">
        <v>372</v>
      </c>
      <c r="PCF21" s="93" t="s">
        <v>625</v>
      </c>
      <c r="PCG21" s="95" t="s">
        <v>626</v>
      </c>
      <c r="PCH21" s="93" t="s">
        <v>630</v>
      </c>
      <c r="PCI21" s="7">
        <v>167</v>
      </c>
      <c r="PCJ21" s="8">
        <v>20.96</v>
      </c>
      <c r="PCK21" s="9">
        <f>PCJ21*PCI21</f>
        <v>3500.32</v>
      </c>
      <c r="PCL21" s="4">
        <f>PCE21-PCI21</f>
        <v>205</v>
      </c>
      <c r="PCM21" s="8">
        <v>16.77</v>
      </c>
      <c r="PCN21" s="9">
        <f>PCM21*PCL21</f>
        <v>3437.85</v>
      </c>
      <c r="PCO21" s="9">
        <f>PCN21+PCK21</f>
        <v>6938.17</v>
      </c>
      <c r="PCP21" s="4"/>
      <c r="PCQ21" s="9">
        <f>PCO21+PCP21</f>
        <v>6938.17</v>
      </c>
      <c r="PCS21" s="93">
        <v>10</v>
      </c>
      <c r="PCT21" s="94" t="s">
        <v>635</v>
      </c>
      <c r="PCU21" s="93">
        <v>372</v>
      </c>
      <c r="PCV21" s="93" t="s">
        <v>625</v>
      </c>
      <c r="PCW21" s="95" t="s">
        <v>626</v>
      </c>
      <c r="PCX21" s="93" t="s">
        <v>630</v>
      </c>
      <c r="PCY21" s="7">
        <v>167</v>
      </c>
      <c r="PCZ21" s="8">
        <v>20.96</v>
      </c>
      <c r="PDA21" s="9">
        <f>PCZ21*PCY21</f>
        <v>3500.32</v>
      </c>
      <c r="PDB21" s="4">
        <f>PCU21-PCY21</f>
        <v>205</v>
      </c>
      <c r="PDC21" s="8">
        <v>16.77</v>
      </c>
      <c r="PDD21" s="9">
        <f>PDC21*PDB21</f>
        <v>3437.85</v>
      </c>
      <c r="PDE21" s="9">
        <f>PDD21+PDA21</f>
        <v>6938.17</v>
      </c>
      <c r="PDF21" s="4"/>
      <c r="PDG21" s="9">
        <f>PDE21+PDF21</f>
        <v>6938.17</v>
      </c>
      <c r="PDI21" s="93">
        <v>10</v>
      </c>
      <c r="PDJ21" s="94" t="s">
        <v>635</v>
      </c>
      <c r="PDK21" s="93">
        <v>372</v>
      </c>
      <c r="PDL21" s="93" t="s">
        <v>625</v>
      </c>
      <c r="PDM21" s="95" t="s">
        <v>626</v>
      </c>
      <c r="PDN21" s="93" t="s">
        <v>630</v>
      </c>
      <c r="PDO21" s="7">
        <v>167</v>
      </c>
      <c r="PDP21" s="8">
        <v>20.96</v>
      </c>
      <c r="PDQ21" s="9">
        <f>PDP21*PDO21</f>
        <v>3500.32</v>
      </c>
      <c r="PDR21" s="4">
        <f>PDK21-PDO21</f>
        <v>205</v>
      </c>
      <c r="PDS21" s="8">
        <v>16.77</v>
      </c>
      <c r="PDT21" s="9">
        <f>PDS21*PDR21</f>
        <v>3437.85</v>
      </c>
      <c r="PDU21" s="9">
        <f>PDT21+PDQ21</f>
        <v>6938.17</v>
      </c>
      <c r="PDV21" s="4"/>
      <c r="PDW21" s="9">
        <f>PDU21+PDV21</f>
        <v>6938.17</v>
      </c>
      <c r="PDY21" s="93">
        <v>10</v>
      </c>
      <c r="PDZ21" s="94" t="s">
        <v>635</v>
      </c>
      <c r="PEA21" s="93">
        <v>372</v>
      </c>
      <c r="PEB21" s="93" t="s">
        <v>625</v>
      </c>
      <c r="PEC21" s="95" t="s">
        <v>626</v>
      </c>
      <c r="PED21" s="93" t="s">
        <v>630</v>
      </c>
      <c r="PEE21" s="7">
        <v>167</v>
      </c>
      <c r="PEF21" s="8">
        <v>20.96</v>
      </c>
      <c r="PEG21" s="9">
        <f>PEF21*PEE21</f>
        <v>3500.32</v>
      </c>
      <c r="PEH21" s="4">
        <f>PEA21-PEE21</f>
        <v>205</v>
      </c>
      <c r="PEI21" s="8">
        <v>16.77</v>
      </c>
      <c r="PEJ21" s="9">
        <f>PEI21*PEH21</f>
        <v>3437.85</v>
      </c>
      <c r="PEK21" s="9">
        <f>PEJ21+PEG21</f>
        <v>6938.17</v>
      </c>
      <c r="PEL21" s="4"/>
      <c r="PEM21" s="9">
        <f>PEK21+PEL21</f>
        <v>6938.17</v>
      </c>
      <c r="PEO21" s="93">
        <v>10</v>
      </c>
      <c r="PEP21" s="94" t="s">
        <v>635</v>
      </c>
      <c r="PEQ21" s="93">
        <v>372</v>
      </c>
      <c r="PER21" s="93" t="s">
        <v>625</v>
      </c>
      <c r="PES21" s="95" t="s">
        <v>626</v>
      </c>
      <c r="PET21" s="93" t="s">
        <v>630</v>
      </c>
      <c r="PEU21" s="7">
        <v>167</v>
      </c>
      <c r="PEV21" s="8">
        <v>20.96</v>
      </c>
      <c r="PEW21" s="9">
        <f>PEV21*PEU21</f>
        <v>3500.32</v>
      </c>
      <c r="PEX21" s="4">
        <f>PEQ21-PEU21</f>
        <v>205</v>
      </c>
      <c r="PEY21" s="8">
        <v>16.77</v>
      </c>
      <c r="PEZ21" s="9">
        <f>PEY21*PEX21</f>
        <v>3437.85</v>
      </c>
      <c r="PFA21" s="9">
        <f>PEZ21+PEW21</f>
        <v>6938.17</v>
      </c>
      <c r="PFB21" s="4"/>
      <c r="PFC21" s="9">
        <f>PFA21+PFB21</f>
        <v>6938.17</v>
      </c>
      <c r="PFE21" s="93">
        <v>10</v>
      </c>
      <c r="PFF21" s="94" t="s">
        <v>635</v>
      </c>
      <c r="PFG21" s="93">
        <v>372</v>
      </c>
      <c r="PFH21" s="93" t="s">
        <v>625</v>
      </c>
      <c r="PFI21" s="95" t="s">
        <v>626</v>
      </c>
      <c r="PFJ21" s="93" t="s">
        <v>630</v>
      </c>
      <c r="PFK21" s="7">
        <v>167</v>
      </c>
      <c r="PFL21" s="8">
        <v>20.96</v>
      </c>
      <c r="PFM21" s="9">
        <f>PFL21*PFK21</f>
        <v>3500.32</v>
      </c>
      <c r="PFN21" s="4">
        <f>PFG21-PFK21</f>
        <v>205</v>
      </c>
      <c r="PFO21" s="8">
        <v>16.77</v>
      </c>
      <c r="PFP21" s="9">
        <f>PFO21*PFN21</f>
        <v>3437.85</v>
      </c>
      <c r="PFQ21" s="9">
        <f>PFP21+PFM21</f>
        <v>6938.17</v>
      </c>
      <c r="PFR21" s="4"/>
      <c r="PFS21" s="9">
        <f>PFQ21+PFR21</f>
        <v>6938.17</v>
      </c>
      <c r="PFU21" s="93">
        <v>10</v>
      </c>
      <c r="PFV21" s="94" t="s">
        <v>635</v>
      </c>
      <c r="PFW21" s="93">
        <v>372</v>
      </c>
      <c r="PFX21" s="93" t="s">
        <v>625</v>
      </c>
      <c r="PFY21" s="95" t="s">
        <v>626</v>
      </c>
      <c r="PFZ21" s="93" t="s">
        <v>630</v>
      </c>
      <c r="PGA21" s="7">
        <v>167</v>
      </c>
      <c r="PGB21" s="8">
        <v>20.96</v>
      </c>
      <c r="PGC21" s="9">
        <f>PGB21*PGA21</f>
        <v>3500.32</v>
      </c>
      <c r="PGD21" s="4">
        <f>PFW21-PGA21</f>
        <v>205</v>
      </c>
      <c r="PGE21" s="8">
        <v>16.77</v>
      </c>
      <c r="PGF21" s="9">
        <f>PGE21*PGD21</f>
        <v>3437.85</v>
      </c>
      <c r="PGG21" s="9">
        <f>PGF21+PGC21</f>
        <v>6938.17</v>
      </c>
      <c r="PGH21" s="4"/>
      <c r="PGI21" s="9">
        <f>PGG21+PGH21</f>
        <v>6938.17</v>
      </c>
      <c r="PGK21" s="93">
        <v>10</v>
      </c>
      <c r="PGL21" s="94" t="s">
        <v>635</v>
      </c>
      <c r="PGM21" s="93">
        <v>372</v>
      </c>
      <c r="PGN21" s="93" t="s">
        <v>625</v>
      </c>
      <c r="PGO21" s="95" t="s">
        <v>626</v>
      </c>
      <c r="PGP21" s="93" t="s">
        <v>630</v>
      </c>
      <c r="PGQ21" s="7">
        <v>167</v>
      </c>
      <c r="PGR21" s="8">
        <v>20.96</v>
      </c>
      <c r="PGS21" s="9">
        <f>PGR21*PGQ21</f>
        <v>3500.32</v>
      </c>
      <c r="PGT21" s="4">
        <f>PGM21-PGQ21</f>
        <v>205</v>
      </c>
      <c r="PGU21" s="8">
        <v>16.77</v>
      </c>
      <c r="PGV21" s="9">
        <f>PGU21*PGT21</f>
        <v>3437.85</v>
      </c>
      <c r="PGW21" s="9">
        <f>PGV21+PGS21</f>
        <v>6938.17</v>
      </c>
      <c r="PGX21" s="4"/>
      <c r="PGY21" s="9">
        <f>PGW21+PGX21</f>
        <v>6938.17</v>
      </c>
      <c r="PHA21" s="93">
        <v>10</v>
      </c>
      <c r="PHB21" s="94" t="s">
        <v>635</v>
      </c>
      <c r="PHC21" s="93">
        <v>372</v>
      </c>
      <c r="PHD21" s="93" t="s">
        <v>625</v>
      </c>
      <c r="PHE21" s="95" t="s">
        <v>626</v>
      </c>
      <c r="PHF21" s="93" t="s">
        <v>630</v>
      </c>
      <c r="PHG21" s="7">
        <v>167</v>
      </c>
      <c r="PHH21" s="8">
        <v>20.96</v>
      </c>
      <c r="PHI21" s="9">
        <f>PHH21*PHG21</f>
        <v>3500.32</v>
      </c>
      <c r="PHJ21" s="4">
        <f>PHC21-PHG21</f>
        <v>205</v>
      </c>
      <c r="PHK21" s="8">
        <v>16.77</v>
      </c>
      <c r="PHL21" s="9">
        <f>PHK21*PHJ21</f>
        <v>3437.85</v>
      </c>
      <c r="PHM21" s="9">
        <f>PHL21+PHI21</f>
        <v>6938.17</v>
      </c>
      <c r="PHN21" s="4"/>
      <c r="PHO21" s="9">
        <f>PHM21+PHN21</f>
        <v>6938.17</v>
      </c>
      <c r="PHQ21" s="93">
        <v>10</v>
      </c>
      <c r="PHR21" s="94" t="s">
        <v>635</v>
      </c>
      <c r="PHS21" s="93">
        <v>372</v>
      </c>
      <c r="PHT21" s="93" t="s">
        <v>625</v>
      </c>
      <c r="PHU21" s="95" t="s">
        <v>626</v>
      </c>
      <c r="PHV21" s="93" t="s">
        <v>630</v>
      </c>
      <c r="PHW21" s="7">
        <v>167</v>
      </c>
      <c r="PHX21" s="8">
        <v>20.96</v>
      </c>
      <c r="PHY21" s="9">
        <f>PHX21*PHW21</f>
        <v>3500.32</v>
      </c>
      <c r="PHZ21" s="4">
        <f>PHS21-PHW21</f>
        <v>205</v>
      </c>
      <c r="PIA21" s="8">
        <v>16.77</v>
      </c>
      <c r="PIB21" s="9">
        <f>PIA21*PHZ21</f>
        <v>3437.85</v>
      </c>
      <c r="PIC21" s="9">
        <f>PIB21+PHY21</f>
        <v>6938.17</v>
      </c>
      <c r="PID21" s="4"/>
      <c r="PIE21" s="9">
        <f>PIC21+PID21</f>
        <v>6938.17</v>
      </c>
      <c r="PIG21" s="93">
        <v>10</v>
      </c>
      <c r="PIH21" s="94" t="s">
        <v>635</v>
      </c>
      <c r="PII21" s="93">
        <v>372</v>
      </c>
      <c r="PIJ21" s="93" t="s">
        <v>625</v>
      </c>
      <c r="PIK21" s="95" t="s">
        <v>626</v>
      </c>
      <c r="PIL21" s="93" t="s">
        <v>630</v>
      </c>
      <c r="PIM21" s="7">
        <v>167</v>
      </c>
      <c r="PIN21" s="8">
        <v>20.96</v>
      </c>
      <c r="PIO21" s="9">
        <f>PIN21*PIM21</f>
        <v>3500.32</v>
      </c>
      <c r="PIP21" s="4">
        <f>PII21-PIM21</f>
        <v>205</v>
      </c>
      <c r="PIQ21" s="8">
        <v>16.77</v>
      </c>
      <c r="PIR21" s="9">
        <f>PIQ21*PIP21</f>
        <v>3437.85</v>
      </c>
      <c r="PIS21" s="9">
        <f>PIR21+PIO21</f>
        <v>6938.17</v>
      </c>
      <c r="PIT21" s="4"/>
      <c r="PIU21" s="9">
        <f>PIS21+PIT21</f>
        <v>6938.17</v>
      </c>
      <c r="PIW21" s="93">
        <v>10</v>
      </c>
      <c r="PIX21" s="94" t="s">
        <v>635</v>
      </c>
      <c r="PIY21" s="93">
        <v>372</v>
      </c>
      <c r="PIZ21" s="93" t="s">
        <v>625</v>
      </c>
      <c r="PJA21" s="95" t="s">
        <v>626</v>
      </c>
      <c r="PJB21" s="93" t="s">
        <v>630</v>
      </c>
      <c r="PJC21" s="7">
        <v>167</v>
      </c>
      <c r="PJD21" s="8">
        <v>20.96</v>
      </c>
      <c r="PJE21" s="9">
        <f>PJD21*PJC21</f>
        <v>3500.32</v>
      </c>
      <c r="PJF21" s="4">
        <f>PIY21-PJC21</f>
        <v>205</v>
      </c>
      <c r="PJG21" s="8">
        <v>16.77</v>
      </c>
      <c r="PJH21" s="9">
        <f>PJG21*PJF21</f>
        <v>3437.85</v>
      </c>
      <c r="PJI21" s="9">
        <f>PJH21+PJE21</f>
        <v>6938.17</v>
      </c>
      <c r="PJJ21" s="4"/>
      <c r="PJK21" s="9">
        <f>PJI21+PJJ21</f>
        <v>6938.17</v>
      </c>
      <c r="PJM21" s="93">
        <v>10</v>
      </c>
      <c r="PJN21" s="94" t="s">
        <v>635</v>
      </c>
      <c r="PJO21" s="93">
        <v>372</v>
      </c>
      <c r="PJP21" s="93" t="s">
        <v>625</v>
      </c>
      <c r="PJQ21" s="95" t="s">
        <v>626</v>
      </c>
      <c r="PJR21" s="93" t="s">
        <v>630</v>
      </c>
      <c r="PJS21" s="7">
        <v>167</v>
      </c>
      <c r="PJT21" s="8">
        <v>20.96</v>
      </c>
      <c r="PJU21" s="9">
        <f>PJT21*PJS21</f>
        <v>3500.32</v>
      </c>
      <c r="PJV21" s="4">
        <f>PJO21-PJS21</f>
        <v>205</v>
      </c>
      <c r="PJW21" s="8">
        <v>16.77</v>
      </c>
      <c r="PJX21" s="9">
        <f>PJW21*PJV21</f>
        <v>3437.85</v>
      </c>
      <c r="PJY21" s="9">
        <f>PJX21+PJU21</f>
        <v>6938.17</v>
      </c>
      <c r="PJZ21" s="4"/>
      <c r="PKA21" s="9">
        <f>PJY21+PJZ21</f>
        <v>6938.17</v>
      </c>
      <c r="PKC21" s="93">
        <v>10</v>
      </c>
      <c r="PKD21" s="94" t="s">
        <v>635</v>
      </c>
      <c r="PKE21" s="93">
        <v>372</v>
      </c>
      <c r="PKF21" s="93" t="s">
        <v>625</v>
      </c>
      <c r="PKG21" s="95" t="s">
        <v>626</v>
      </c>
      <c r="PKH21" s="93" t="s">
        <v>630</v>
      </c>
      <c r="PKI21" s="7">
        <v>167</v>
      </c>
      <c r="PKJ21" s="8">
        <v>20.96</v>
      </c>
      <c r="PKK21" s="9">
        <f>PKJ21*PKI21</f>
        <v>3500.32</v>
      </c>
      <c r="PKL21" s="4">
        <f>PKE21-PKI21</f>
        <v>205</v>
      </c>
      <c r="PKM21" s="8">
        <v>16.77</v>
      </c>
      <c r="PKN21" s="9">
        <f>PKM21*PKL21</f>
        <v>3437.85</v>
      </c>
      <c r="PKO21" s="9">
        <f>PKN21+PKK21</f>
        <v>6938.17</v>
      </c>
      <c r="PKP21" s="4"/>
      <c r="PKQ21" s="9">
        <f>PKO21+PKP21</f>
        <v>6938.17</v>
      </c>
      <c r="PKS21" s="93">
        <v>10</v>
      </c>
      <c r="PKT21" s="94" t="s">
        <v>635</v>
      </c>
      <c r="PKU21" s="93">
        <v>372</v>
      </c>
      <c r="PKV21" s="93" t="s">
        <v>625</v>
      </c>
      <c r="PKW21" s="95" t="s">
        <v>626</v>
      </c>
      <c r="PKX21" s="93" t="s">
        <v>630</v>
      </c>
      <c r="PKY21" s="7">
        <v>167</v>
      </c>
      <c r="PKZ21" s="8">
        <v>20.96</v>
      </c>
      <c r="PLA21" s="9">
        <f>PKZ21*PKY21</f>
        <v>3500.32</v>
      </c>
      <c r="PLB21" s="4">
        <f>PKU21-PKY21</f>
        <v>205</v>
      </c>
      <c r="PLC21" s="8">
        <v>16.77</v>
      </c>
      <c r="PLD21" s="9">
        <f>PLC21*PLB21</f>
        <v>3437.85</v>
      </c>
      <c r="PLE21" s="9">
        <f>PLD21+PLA21</f>
        <v>6938.17</v>
      </c>
      <c r="PLF21" s="4"/>
      <c r="PLG21" s="9">
        <f>PLE21+PLF21</f>
        <v>6938.17</v>
      </c>
      <c r="PLI21" s="93">
        <v>10</v>
      </c>
      <c r="PLJ21" s="94" t="s">
        <v>635</v>
      </c>
      <c r="PLK21" s="93">
        <v>372</v>
      </c>
      <c r="PLL21" s="93" t="s">
        <v>625</v>
      </c>
      <c r="PLM21" s="95" t="s">
        <v>626</v>
      </c>
      <c r="PLN21" s="93" t="s">
        <v>630</v>
      </c>
      <c r="PLO21" s="7">
        <v>167</v>
      </c>
      <c r="PLP21" s="8">
        <v>20.96</v>
      </c>
      <c r="PLQ21" s="9">
        <f>PLP21*PLO21</f>
        <v>3500.32</v>
      </c>
      <c r="PLR21" s="4">
        <f>PLK21-PLO21</f>
        <v>205</v>
      </c>
      <c r="PLS21" s="8">
        <v>16.77</v>
      </c>
      <c r="PLT21" s="9">
        <f>PLS21*PLR21</f>
        <v>3437.85</v>
      </c>
      <c r="PLU21" s="9">
        <f>PLT21+PLQ21</f>
        <v>6938.17</v>
      </c>
      <c r="PLV21" s="4"/>
      <c r="PLW21" s="9">
        <f>PLU21+PLV21</f>
        <v>6938.17</v>
      </c>
      <c r="PLY21" s="93">
        <v>10</v>
      </c>
      <c r="PLZ21" s="94" t="s">
        <v>635</v>
      </c>
      <c r="PMA21" s="93">
        <v>372</v>
      </c>
      <c r="PMB21" s="93" t="s">
        <v>625</v>
      </c>
      <c r="PMC21" s="95" t="s">
        <v>626</v>
      </c>
      <c r="PMD21" s="93" t="s">
        <v>630</v>
      </c>
      <c r="PME21" s="7">
        <v>167</v>
      </c>
      <c r="PMF21" s="8">
        <v>20.96</v>
      </c>
      <c r="PMG21" s="9">
        <f>PMF21*PME21</f>
        <v>3500.32</v>
      </c>
      <c r="PMH21" s="4">
        <f>PMA21-PME21</f>
        <v>205</v>
      </c>
      <c r="PMI21" s="8">
        <v>16.77</v>
      </c>
      <c r="PMJ21" s="9">
        <f>PMI21*PMH21</f>
        <v>3437.85</v>
      </c>
      <c r="PMK21" s="9">
        <f>PMJ21+PMG21</f>
        <v>6938.17</v>
      </c>
      <c r="PML21" s="4"/>
      <c r="PMM21" s="9">
        <f>PMK21+PML21</f>
        <v>6938.17</v>
      </c>
      <c r="PMO21" s="93">
        <v>10</v>
      </c>
      <c r="PMP21" s="94" t="s">
        <v>635</v>
      </c>
      <c r="PMQ21" s="93">
        <v>372</v>
      </c>
      <c r="PMR21" s="93" t="s">
        <v>625</v>
      </c>
      <c r="PMS21" s="95" t="s">
        <v>626</v>
      </c>
      <c r="PMT21" s="93" t="s">
        <v>630</v>
      </c>
      <c r="PMU21" s="7">
        <v>167</v>
      </c>
      <c r="PMV21" s="8">
        <v>20.96</v>
      </c>
      <c r="PMW21" s="9">
        <f>PMV21*PMU21</f>
        <v>3500.32</v>
      </c>
      <c r="PMX21" s="4">
        <f>PMQ21-PMU21</f>
        <v>205</v>
      </c>
      <c r="PMY21" s="8">
        <v>16.77</v>
      </c>
      <c r="PMZ21" s="9">
        <f>PMY21*PMX21</f>
        <v>3437.85</v>
      </c>
      <c r="PNA21" s="9">
        <f>PMZ21+PMW21</f>
        <v>6938.17</v>
      </c>
      <c r="PNB21" s="4"/>
      <c r="PNC21" s="9">
        <f>PNA21+PNB21</f>
        <v>6938.17</v>
      </c>
      <c r="PNE21" s="93">
        <v>10</v>
      </c>
      <c r="PNF21" s="94" t="s">
        <v>635</v>
      </c>
      <c r="PNG21" s="93">
        <v>372</v>
      </c>
      <c r="PNH21" s="93" t="s">
        <v>625</v>
      </c>
      <c r="PNI21" s="95" t="s">
        <v>626</v>
      </c>
      <c r="PNJ21" s="93" t="s">
        <v>630</v>
      </c>
      <c r="PNK21" s="7">
        <v>167</v>
      </c>
      <c r="PNL21" s="8">
        <v>20.96</v>
      </c>
      <c r="PNM21" s="9">
        <f>PNL21*PNK21</f>
        <v>3500.32</v>
      </c>
      <c r="PNN21" s="4">
        <f>PNG21-PNK21</f>
        <v>205</v>
      </c>
      <c r="PNO21" s="8">
        <v>16.77</v>
      </c>
      <c r="PNP21" s="9">
        <f>PNO21*PNN21</f>
        <v>3437.85</v>
      </c>
      <c r="PNQ21" s="9">
        <f>PNP21+PNM21</f>
        <v>6938.17</v>
      </c>
      <c r="PNR21" s="4"/>
      <c r="PNS21" s="9">
        <f>PNQ21+PNR21</f>
        <v>6938.17</v>
      </c>
      <c r="PNU21" s="93">
        <v>10</v>
      </c>
      <c r="PNV21" s="94" t="s">
        <v>635</v>
      </c>
      <c r="PNW21" s="93">
        <v>372</v>
      </c>
      <c r="PNX21" s="93" t="s">
        <v>625</v>
      </c>
      <c r="PNY21" s="95" t="s">
        <v>626</v>
      </c>
      <c r="PNZ21" s="93" t="s">
        <v>630</v>
      </c>
      <c r="POA21" s="7">
        <v>167</v>
      </c>
      <c r="POB21" s="8">
        <v>20.96</v>
      </c>
      <c r="POC21" s="9">
        <f>POB21*POA21</f>
        <v>3500.32</v>
      </c>
      <c r="POD21" s="4">
        <f>PNW21-POA21</f>
        <v>205</v>
      </c>
      <c r="POE21" s="8">
        <v>16.77</v>
      </c>
      <c r="POF21" s="9">
        <f>POE21*POD21</f>
        <v>3437.85</v>
      </c>
      <c r="POG21" s="9">
        <f>POF21+POC21</f>
        <v>6938.17</v>
      </c>
      <c r="POH21" s="4"/>
      <c r="POI21" s="9">
        <f>POG21+POH21</f>
        <v>6938.17</v>
      </c>
      <c r="POK21" s="93">
        <v>10</v>
      </c>
      <c r="POL21" s="94" t="s">
        <v>635</v>
      </c>
      <c r="POM21" s="93">
        <v>372</v>
      </c>
      <c r="PON21" s="93" t="s">
        <v>625</v>
      </c>
      <c r="POO21" s="95" t="s">
        <v>626</v>
      </c>
      <c r="POP21" s="93" t="s">
        <v>630</v>
      </c>
      <c r="POQ21" s="7">
        <v>167</v>
      </c>
      <c r="POR21" s="8">
        <v>20.96</v>
      </c>
      <c r="POS21" s="9">
        <f>POR21*POQ21</f>
        <v>3500.32</v>
      </c>
      <c r="POT21" s="4">
        <f>POM21-POQ21</f>
        <v>205</v>
      </c>
      <c r="POU21" s="8">
        <v>16.77</v>
      </c>
      <c r="POV21" s="9">
        <f>POU21*POT21</f>
        <v>3437.85</v>
      </c>
      <c r="POW21" s="9">
        <f>POV21+POS21</f>
        <v>6938.17</v>
      </c>
      <c r="POX21" s="4"/>
      <c r="POY21" s="9">
        <f>POW21+POX21</f>
        <v>6938.17</v>
      </c>
      <c r="PPA21" s="93">
        <v>10</v>
      </c>
      <c r="PPB21" s="94" t="s">
        <v>635</v>
      </c>
      <c r="PPC21" s="93">
        <v>372</v>
      </c>
      <c r="PPD21" s="93" t="s">
        <v>625</v>
      </c>
      <c r="PPE21" s="95" t="s">
        <v>626</v>
      </c>
      <c r="PPF21" s="93" t="s">
        <v>630</v>
      </c>
      <c r="PPG21" s="7">
        <v>167</v>
      </c>
      <c r="PPH21" s="8">
        <v>20.96</v>
      </c>
      <c r="PPI21" s="9">
        <f>PPH21*PPG21</f>
        <v>3500.32</v>
      </c>
      <c r="PPJ21" s="4">
        <f>PPC21-PPG21</f>
        <v>205</v>
      </c>
      <c r="PPK21" s="8">
        <v>16.77</v>
      </c>
      <c r="PPL21" s="9">
        <f>PPK21*PPJ21</f>
        <v>3437.85</v>
      </c>
      <c r="PPM21" s="9">
        <f>PPL21+PPI21</f>
        <v>6938.17</v>
      </c>
      <c r="PPN21" s="4"/>
      <c r="PPO21" s="9">
        <f>PPM21+PPN21</f>
        <v>6938.17</v>
      </c>
      <c r="PPQ21" s="93">
        <v>10</v>
      </c>
      <c r="PPR21" s="94" t="s">
        <v>635</v>
      </c>
      <c r="PPS21" s="93">
        <v>372</v>
      </c>
      <c r="PPT21" s="93" t="s">
        <v>625</v>
      </c>
      <c r="PPU21" s="95" t="s">
        <v>626</v>
      </c>
      <c r="PPV21" s="93" t="s">
        <v>630</v>
      </c>
      <c r="PPW21" s="7">
        <v>167</v>
      </c>
      <c r="PPX21" s="8">
        <v>20.96</v>
      </c>
      <c r="PPY21" s="9">
        <f>PPX21*PPW21</f>
        <v>3500.32</v>
      </c>
      <c r="PPZ21" s="4">
        <f>PPS21-PPW21</f>
        <v>205</v>
      </c>
      <c r="PQA21" s="8">
        <v>16.77</v>
      </c>
      <c r="PQB21" s="9">
        <f>PQA21*PPZ21</f>
        <v>3437.85</v>
      </c>
      <c r="PQC21" s="9">
        <f>PQB21+PPY21</f>
        <v>6938.17</v>
      </c>
      <c r="PQD21" s="4"/>
      <c r="PQE21" s="9">
        <f>PQC21+PQD21</f>
        <v>6938.17</v>
      </c>
      <c r="PQG21" s="93">
        <v>10</v>
      </c>
      <c r="PQH21" s="94" t="s">
        <v>635</v>
      </c>
      <c r="PQI21" s="93">
        <v>372</v>
      </c>
      <c r="PQJ21" s="93" t="s">
        <v>625</v>
      </c>
      <c r="PQK21" s="95" t="s">
        <v>626</v>
      </c>
      <c r="PQL21" s="93" t="s">
        <v>630</v>
      </c>
      <c r="PQM21" s="7">
        <v>167</v>
      </c>
      <c r="PQN21" s="8">
        <v>20.96</v>
      </c>
      <c r="PQO21" s="9">
        <f>PQN21*PQM21</f>
        <v>3500.32</v>
      </c>
      <c r="PQP21" s="4">
        <f>PQI21-PQM21</f>
        <v>205</v>
      </c>
      <c r="PQQ21" s="8">
        <v>16.77</v>
      </c>
      <c r="PQR21" s="9">
        <f>PQQ21*PQP21</f>
        <v>3437.85</v>
      </c>
      <c r="PQS21" s="9">
        <f>PQR21+PQO21</f>
        <v>6938.17</v>
      </c>
      <c r="PQT21" s="4"/>
      <c r="PQU21" s="9">
        <f>PQS21+PQT21</f>
        <v>6938.17</v>
      </c>
      <c r="PQW21" s="93">
        <v>10</v>
      </c>
      <c r="PQX21" s="94" t="s">
        <v>635</v>
      </c>
      <c r="PQY21" s="93">
        <v>372</v>
      </c>
      <c r="PQZ21" s="93" t="s">
        <v>625</v>
      </c>
      <c r="PRA21" s="95" t="s">
        <v>626</v>
      </c>
      <c r="PRB21" s="93" t="s">
        <v>630</v>
      </c>
      <c r="PRC21" s="7">
        <v>167</v>
      </c>
      <c r="PRD21" s="8">
        <v>20.96</v>
      </c>
      <c r="PRE21" s="9">
        <f>PRD21*PRC21</f>
        <v>3500.32</v>
      </c>
      <c r="PRF21" s="4">
        <f>PQY21-PRC21</f>
        <v>205</v>
      </c>
      <c r="PRG21" s="8">
        <v>16.77</v>
      </c>
      <c r="PRH21" s="9">
        <f>PRG21*PRF21</f>
        <v>3437.85</v>
      </c>
      <c r="PRI21" s="9">
        <f>PRH21+PRE21</f>
        <v>6938.17</v>
      </c>
      <c r="PRJ21" s="4"/>
      <c r="PRK21" s="9">
        <f>PRI21+PRJ21</f>
        <v>6938.17</v>
      </c>
      <c r="PRM21" s="93">
        <v>10</v>
      </c>
      <c r="PRN21" s="94" t="s">
        <v>635</v>
      </c>
      <c r="PRO21" s="93">
        <v>372</v>
      </c>
      <c r="PRP21" s="93" t="s">
        <v>625</v>
      </c>
      <c r="PRQ21" s="95" t="s">
        <v>626</v>
      </c>
      <c r="PRR21" s="93" t="s">
        <v>630</v>
      </c>
      <c r="PRS21" s="7">
        <v>167</v>
      </c>
      <c r="PRT21" s="8">
        <v>20.96</v>
      </c>
      <c r="PRU21" s="9">
        <f>PRT21*PRS21</f>
        <v>3500.32</v>
      </c>
      <c r="PRV21" s="4">
        <f>PRO21-PRS21</f>
        <v>205</v>
      </c>
      <c r="PRW21" s="8">
        <v>16.77</v>
      </c>
      <c r="PRX21" s="9">
        <f>PRW21*PRV21</f>
        <v>3437.85</v>
      </c>
      <c r="PRY21" s="9">
        <f>PRX21+PRU21</f>
        <v>6938.17</v>
      </c>
      <c r="PRZ21" s="4"/>
      <c r="PSA21" s="9">
        <f>PRY21+PRZ21</f>
        <v>6938.17</v>
      </c>
      <c r="PSC21" s="93">
        <v>10</v>
      </c>
      <c r="PSD21" s="94" t="s">
        <v>635</v>
      </c>
      <c r="PSE21" s="93">
        <v>372</v>
      </c>
      <c r="PSF21" s="93" t="s">
        <v>625</v>
      </c>
      <c r="PSG21" s="95" t="s">
        <v>626</v>
      </c>
      <c r="PSH21" s="93" t="s">
        <v>630</v>
      </c>
      <c r="PSI21" s="7">
        <v>167</v>
      </c>
      <c r="PSJ21" s="8">
        <v>20.96</v>
      </c>
      <c r="PSK21" s="9">
        <f>PSJ21*PSI21</f>
        <v>3500.32</v>
      </c>
      <c r="PSL21" s="4">
        <f>PSE21-PSI21</f>
        <v>205</v>
      </c>
      <c r="PSM21" s="8">
        <v>16.77</v>
      </c>
      <c r="PSN21" s="9">
        <f>PSM21*PSL21</f>
        <v>3437.85</v>
      </c>
      <c r="PSO21" s="9">
        <f>PSN21+PSK21</f>
        <v>6938.17</v>
      </c>
      <c r="PSP21" s="4"/>
      <c r="PSQ21" s="9">
        <f>PSO21+PSP21</f>
        <v>6938.17</v>
      </c>
      <c r="PSS21" s="93">
        <v>10</v>
      </c>
      <c r="PST21" s="94" t="s">
        <v>635</v>
      </c>
      <c r="PSU21" s="93">
        <v>372</v>
      </c>
      <c r="PSV21" s="93" t="s">
        <v>625</v>
      </c>
      <c r="PSW21" s="95" t="s">
        <v>626</v>
      </c>
      <c r="PSX21" s="93" t="s">
        <v>630</v>
      </c>
      <c r="PSY21" s="7">
        <v>167</v>
      </c>
      <c r="PSZ21" s="8">
        <v>20.96</v>
      </c>
      <c r="PTA21" s="9">
        <f>PSZ21*PSY21</f>
        <v>3500.32</v>
      </c>
      <c r="PTB21" s="4">
        <f>PSU21-PSY21</f>
        <v>205</v>
      </c>
      <c r="PTC21" s="8">
        <v>16.77</v>
      </c>
      <c r="PTD21" s="9">
        <f>PTC21*PTB21</f>
        <v>3437.85</v>
      </c>
      <c r="PTE21" s="9">
        <f>PTD21+PTA21</f>
        <v>6938.17</v>
      </c>
      <c r="PTF21" s="4"/>
      <c r="PTG21" s="9">
        <f>PTE21+PTF21</f>
        <v>6938.17</v>
      </c>
      <c r="PTI21" s="93">
        <v>10</v>
      </c>
      <c r="PTJ21" s="94" t="s">
        <v>635</v>
      </c>
      <c r="PTK21" s="93">
        <v>372</v>
      </c>
      <c r="PTL21" s="93" t="s">
        <v>625</v>
      </c>
      <c r="PTM21" s="95" t="s">
        <v>626</v>
      </c>
      <c r="PTN21" s="93" t="s">
        <v>630</v>
      </c>
      <c r="PTO21" s="7">
        <v>167</v>
      </c>
      <c r="PTP21" s="8">
        <v>20.96</v>
      </c>
      <c r="PTQ21" s="9">
        <f>PTP21*PTO21</f>
        <v>3500.32</v>
      </c>
      <c r="PTR21" s="4">
        <f>PTK21-PTO21</f>
        <v>205</v>
      </c>
      <c r="PTS21" s="8">
        <v>16.77</v>
      </c>
      <c r="PTT21" s="9">
        <f>PTS21*PTR21</f>
        <v>3437.85</v>
      </c>
      <c r="PTU21" s="9">
        <f>PTT21+PTQ21</f>
        <v>6938.17</v>
      </c>
      <c r="PTV21" s="4"/>
      <c r="PTW21" s="9">
        <f>PTU21+PTV21</f>
        <v>6938.17</v>
      </c>
      <c r="PTY21" s="93">
        <v>10</v>
      </c>
      <c r="PTZ21" s="94" t="s">
        <v>635</v>
      </c>
      <c r="PUA21" s="93">
        <v>372</v>
      </c>
      <c r="PUB21" s="93" t="s">
        <v>625</v>
      </c>
      <c r="PUC21" s="95" t="s">
        <v>626</v>
      </c>
      <c r="PUD21" s="93" t="s">
        <v>630</v>
      </c>
      <c r="PUE21" s="7">
        <v>167</v>
      </c>
      <c r="PUF21" s="8">
        <v>20.96</v>
      </c>
      <c r="PUG21" s="9">
        <f>PUF21*PUE21</f>
        <v>3500.32</v>
      </c>
      <c r="PUH21" s="4">
        <f>PUA21-PUE21</f>
        <v>205</v>
      </c>
      <c r="PUI21" s="8">
        <v>16.77</v>
      </c>
      <c r="PUJ21" s="9">
        <f>PUI21*PUH21</f>
        <v>3437.85</v>
      </c>
      <c r="PUK21" s="9">
        <f>PUJ21+PUG21</f>
        <v>6938.17</v>
      </c>
      <c r="PUL21" s="4"/>
      <c r="PUM21" s="9">
        <f>PUK21+PUL21</f>
        <v>6938.17</v>
      </c>
      <c r="PUO21" s="93">
        <v>10</v>
      </c>
      <c r="PUP21" s="94" t="s">
        <v>635</v>
      </c>
      <c r="PUQ21" s="93">
        <v>372</v>
      </c>
      <c r="PUR21" s="93" t="s">
        <v>625</v>
      </c>
      <c r="PUS21" s="95" t="s">
        <v>626</v>
      </c>
      <c r="PUT21" s="93" t="s">
        <v>630</v>
      </c>
      <c r="PUU21" s="7">
        <v>167</v>
      </c>
      <c r="PUV21" s="8">
        <v>20.96</v>
      </c>
      <c r="PUW21" s="9">
        <f>PUV21*PUU21</f>
        <v>3500.32</v>
      </c>
      <c r="PUX21" s="4">
        <f>PUQ21-PUU21</f>
        <v>205</v>
      </c>
      <c r="PUY21" s="8">
        <v>16.77</v>
      </c>
      <c r="PUZ21" s="9">
        <f>PUY21*PUX21</f>
        <v>3437.85</v>
      </c>
      <c r="PVA21" s="9">
        <f>PUZ21+PUW21</f>
        <v>6938.17</v>
      </c>
      <c r="PVB21" s="4"/>
      <c r="PVC21" s="9">
        <f>PVA21+PVB21</f>
        <v>6938.17</v>
      </c>
      <c r="PVE21" s="93">
        <v>10</v>
      </c>
      <c r="PVF21" s="94" t="s">
        <v>635</v>
      </c>
      <c r="PVG21" s="93">
        <v>372</v>
      </c>
      <c r="PVH21" s="93" t="s">
        <v>625</v>
      </c>
      <c r="PVI21" s="95" t="s">
        <v>626</v>
      </c>
      <c r="PVJ21" s="93" t="s">
        <v>630</v>
      </c>
      <c r="PVK21" s="7">
        <v>167</v>
      </c>
      <c r="PVL21" s="8">
        <v>20.96</v>
      </c>
      <c r="PVM21" s="9">
        <f>PVL21*PVK21</f>
        <v>3500.32</v>
      </c>
      <c r="PVN21" s="4">
        <f>PVG21-PVK21</f>
        <v>205</v>
      </c>
      <c r="PVO21" s="8">
        <v>16.77</v>
      </c>
      <c r="PVP21" s="9">
        <f>PVO21*PVN21</f>
        <v>3437.85</v>
      </c>
      <c r="PVQ21" s="9">
        <f>PVP21+PVM21</f>
        <v>6938.17</v>
      </c>
      <c r="PVR21" s="4"/>
      <c r="PVS21" s="9">
        <f>PVQ21+PVR21</f>
        <v>6938.17</v>
      </c>
      <c r="PVU21" s="93">
        <v>10</v>
      </c>
      <c r="PVV21" s="94" t="s">
        <v>635</v>
      </c>
      <c r="PVW21" s="93">
        <v>372</v>
      </c>
      <c r="PVX21" s="93" t="s">
        <v>625</v>
      </c>
      <c r="PVY21" s="95" t="s">
        <v>626</v>
      </c>
      <c r="PVZ21" s="93" t="s">
        <v>630</v>
      </c>
      <c r="PWA21" s="7">
        <v>167</v>
      </c>
      <c r="PWB21" s="8">
        <v>20.96</v>
      </c>
      <c r="PWC21" s="9">
        <f>PWB21*PWA21</f>
        <v>3500.32</v>
      </c>
      <c r="PWD21" s="4">
        <f>PVW21-PWA21</f>
        <v>205</v>
      </c>
      <c r="PWE21" s="8">
        <v>16.77</v>
      </c>
      <c r="PWF21" s="9">
        <f>PWE21*PWD21</f>
        <v>3437.85</v>
      </c>
      <c r="PWG21" s="9">
        <f>PWF21+PWC21</f>
        <v>6938.17</v>
      </c>
      <c r="PWH21" s="4"/>
      <c r="PWI21" s="9">
        <f>PWG21+PWH21</f>
        <v>6938.17</v>
      </c>
      <c r="PWK21" s="93">
        <v>10</v>
      </c>
      <c r="PWL21" s="94" t="s">
        <v>635</v>
      </c>
      <c r="PWM21" s="93">
        <v>372</v>
      </c>
      <c r="PWN21" s="93" t="s">
        <v>625</v>
      </c>
      <c r="PWO21" s="95" t="s">
        <v>626</v>
      </c>
      <c r="PWP21" s="93" t="s">
        <v>630</v>
      </c>
      <c r="PWQ21" s="7">
        <v>167</v>
      </c>
      <c r="PWR21" s="8">
        <v>20.96</v>
      </c>
      <c r="PWS21" s="9">
        <f>PWR21*PWQ21</f>
        <v>3500.32</v>
      </c>
      <c r="PWT21" s="4">
        <f>PWM21-PWQ21</f>
        <v>205</v>
      </c>
      <c r="PWU21" s="8">
        <v>16.77</v>
      </c>
      <c r="PWV21" s="9">
        <f>PWU21*PWT21</f>
        <v>3437.85</v>
      </c>
      <c r="PWW21" s="9">
        <f>PWV21+PWS21</f>
        <v>6938.17</v>
      </c>
      <c r="PWX21" s="4"/>
      <c r="PWY21" s="9">
        <f>PWW21+PWX21</f>
        <v>6938.17</v>
      </c>
      <c r="PXA21" s="93">
        <v>10</v>
      </c>
      <c r="PXB21" s="94" t="s">
        <v>635</v>
      </c>
      <c r="PXC21" s="93">
        <v>372</v>
      </c>
      <c r="PXD21" s="93" t="s">
        <v>625</v>
      </c>
      <c r="PXE21" s="95" t="s">
        <v>626</v>
      </c>
      <c r="PXF21" s="93" t="s">
        <v>630</v>
      </c>
      <c r="PXG21" s="7">
        <v>167</v>
      </c>
      <c r="PXH21" s="8">
        <v>20.96</v>
      </c>
      <c r="PXI21" s="9">
        <f>PXH21*PXG21</f>
        <v>3500.32</v>
      </c>
      <c r="PXJ21" s="4">
        <f>PXC21-PXG21</f>
        <v>205</v>
      </c>
      <c r="PXK21" s="8">
        <v>16.77</v>
      </c>
      <c r="PXL21" s="9">
        <f>PXK21*PXJ21</f>
        <v>3437.85</v>
      </c>
      <c r="PXM21" s="9">
        <f>PXL21+PXI21</f>
        <v>6938.17</v>
      </c>
      <c r="PXN21" s="4"/>
      <c r="PXO21" s="9">
        <f>PXM21+PXN21</f>
        <v>6938.17</v>
      </c>
      <c r="PXQ21" s="93">
        <v>10</v>
      </c>
      <c r="PXR21" s="94" t="s">
        <v>635</v>
      </c>
      <c r="PXS21" s="93">
        <v>372</v>
      </c>
      <c r="PXT21" s="93" t="s">
        <v>625</v>
      </c>
      <c r="PXU21" s="95" t="s">
        <v>626</v>
      </c>
      <c r="PXV21" s="93" t="s">
        <v>630</v>
      </c>
      <c r="PXW21" s="7">
        <v>167</v>
      </c>
      <c r="PXX21" s="8">
        <v>20.96</v>
      </c>
      <c r="PXY21" s="9">
        <f>PXX21*PXW21</f>
        <v>3500.32</v>
      </c>
      <c r="PXZ21" s="4">
        <f>PXS21-PXW21</f>
        <v>205</v>
      </c>
      <c r="PYA21" s="8">
        <v>16.77</v>
      </c>
      <c r="PYB21" s="9">
        <f>PYA21*PXZ21</f>
        <v>3437.85</v>
      </c>
      <c r="PYC21" s="9">
        <f>PYB21+PXY21</f>
        <v>6938.17</v>
      </c>
      <c r="PYD21" s="4"/>
      <c r="PYE21" s="9">
        <f>PYC21+PYD21</f>
        <v>6938.17</v>
      </c>
      <c r="PYG21" s="93">
        <v>10</v>
      </c>
      <c r="PYH21" s="94" t="s">
        <v>635</v>
      </c>
      <c r="PYI21" s="93">
        <v>372</v>
      </c>
      <c r="PYJ21" s="93" t="s">
        <v>625</v>
      </c>
      <c r="PYK21" s="95" t="s">
        <v>626</v>
      </c>
      <c r="PYL21" s="93" t="s">
        <v>630</v>
      </c>
      <c r="PYM21" s="7">
        <v>167</v>
      </c>
      <c r="PYN21" s="8">
        <v>20.96</v>
      </c>
      <c r="PYO21" s="9">
        <f>PYN21*PYM21</f>
        <v>3500.32</v>
      </c>
      <c r="PYP21" s="4">
        <f>PYI21-PYM21</f>
        <v>205</v>
      </c>
      <c r="PYQ21" s="8">
        <v>16.77</v>
      </c>
      <c r="PYR21" s="9">
        <f>PYQ21*PYP21</f>
        <v>3437.85</v>
      </c>
      <c r="PYS21" s="9">
        <f>PYR21+PYO21</f>
        <v>6938.17</v>
      </c>
      <c r="PYT21" s="4"/>
      <c r="PYU21" s="9">
        <f>PYS21+PYT21</f>
        <v>6938.17</v>
      </c>
      <c r="PYW21" s="93">
        <v>10</v>
      </c>
      <c r="PYX21" s="94" t="s">
        <v>635</v>
      </c>
      <c r="PYY21" s="93">
        <v>372</v>
      </c>
      <c r="PYZ21" s="93" t="s">
        <v>625</v>
      </c>
      <c r="PZA21" s="95" t="s">
        <v>626</v>
      </c>
      <c r="PZB21" s="93" t="s">
        <v>630</v>
      </c>
      <c r="PZC21" s="7">
        <v>167</v>
      </c>
      <c r="PZD21" s="8">
        <v>20.96</v>
      </c>
      <c r="PZE21" s="9">
        <f>PZD21*PZC21</f>
        <v>3500.32</v>
      </c>
      <c r="PZF21" s="4">
        <f>PYY21-PZC21</f>
        <v>205</v>
      </c>
      <c r="PZG21" s="8">
        <v>16.77</v>
      </c>
      <c r="PZH21" s="9">
        <f>PZG21*PZF21</f>
        <v>3437.85</v>
      </c>
      <c r="PZI21" s="9">
        <f>PZH21+PZE21</f>
        <v>6938.17</v>
      </c>
      <c r="PZJ21" s="4"/>
      <c r="PZK21" s="9">
        <f>PZI21+PZJ21</f>
        <v>6938.17</v>
      </c>
      <c r="PZM21" s="93">
        <v>10</v>
      </c>
      <c r="PZN21" s="94" t="s">
        <v>635</v>
      </c>
      <c r="PZO21" s="93">
        <v>372</v>
      </c>
      <c r="PZP21" s="93" t="s">
        <v>625</v>
      </c>
      <c r="PZQ21" s="95" t="s">
        <v>626</v>
      </c>
      <c r="PZR21" s="93" t="s">
        <v>630</v>
      </c>
      <c r="PZS21" s="7">
        <v>167</v>
      </c>
      <c r="PZT21" s="8">
        <v>20.96</v>
      </c>
      <c r="PZU21" s="9">
        <f>PZT21*PZS21</f>
        <v>3500.32</v>
      </c>
      <c r="PZV21" s="4">
        <f>PZO21-PZS21</f>
        <v>205</v>
      </c>
      <c r="PZW21" s="8">
        <v>16.77</v>
      </c>
      <c r="PZX21" s="9">
        <f>PZW21*PZV21</f>
        <v>3437.85</v>
      </c>
      <c r="PZY21" s="9">
        <f>PZX21+PZU21</f>
        <v>6938.17</v>
      </c>
      <c r="PZZ21" s="4"/>
      <c r="QAA21" s="9">
        <f>PZY21+PZZ21</f>
        <v>6938.17</v>
      </c>
      <c r="QAC21" s="93">
        <v>10</v>
      </c>
      <c r="QAD21" s="94" t="s">
        <v>635</v>
      </c>
      <c r="QAE21" s="93">
        <v>372</v>
      </c>
      <c r="QAF21" s="93" t="s">
        <v>625</v>
      </c>
      <c r="QAG21" s="95" t="s">
        <v>626</v>
      </c>
      <c r="QAH21" s="93" t="s">
        <v>630</v>
      </c>
      <c r="QAI21" s="7">
        <v>167</v>
      </c>
      <c r="QAJ21" s="8">
        <v>20.96</v>
      </c>
      <c r="QAK21" s="9">
        <f>QAJ21*QAI21</f>
        <v>3500.32</v>
      </c>
      <c r="QAL21" s="4">
        <f>QAE21-QAI21</f>
        <v>205</v>
      </c>
      <c r="QAM21" s="8">
        <v>16.77</v>
      </c>
      <c r="QAN21" s="9">
        <f>QAM21*QAL21</f>
        <v>3437.85</v>
      </c>
      <c r="QAO21" s="9">
        <f>QAN21+QAK21</f>
        <v>6938.17</v>
      </c>
      <c r="QAP21" s="4"/>
      <c r="QAQ21" s="9">
        <f>QAO21+QAP21</f>
        <v>6938.17</v>
      </c>
      <c r="QAS21" s="93">
        <v>10</v>
      </c>
      <c r="QAT21" s="94" t="s">
        <v>635</v>
      </c>
      <c r="QAU21" s="93">
        <v>372</v>
      </c>
      <c r="QAV21" s="93" t="s">
        <v>625</v>
      </c>
      <c r="QAW21" s="95" t="s">
        <v>626</v>
      </c>
      <c r="QAX21" s="93" t="s">
        <v>630</v>
      </c>
      <c r="QAY21" s="7">
        <v>167</v>
      </c>
      <c r="QAZ21" s="8">
        <v>20.96</v>
      </c>
      <c r="QBA21" s="9">
        <f>QAZ21*QAY21</f>
        <v>3500.32</v>
      </c>
      <c r="QBB21" s="4">
        <f>QAU21-QAY21</f>
        <v>205</v>
      </c>
      <c r="QBC21" s="8">
        <v>16.77</v>
      </c>
      <c r="QBD21" s="9">
        <f>QBC21*QBB21</f>
        <v>3437.85</v>
      </c>
      <c r="QBE21" s="9">
        <f>QBD21+QBA21</f>
        <v>6938.17</v>
      </c>
      <c r="QBF21" s="4"/>
      <c r="QBG21" s="9">
        <f>QBE21+QBF21</f>
        <v>6938.17</v>
      </c>
      <c r="QBI21" s="93">
        <v>10</v>
      </c>
      <c r="QBJ21" s="94" t="s">
        <v>635</v>
      </c>
      <c r="QBK21" s="93">
        <v>372</v>
      </c>
      <c r="QBL21" s="93" t="s">
        <v>625</v>
      </c>
      <c r="QBM21" s="95" t="s">
        <v>626</v>
      </c>
      <c r="QBN21" s="93" t="s">
        <v>630</v>
      </c>
      <c r="QBO21" s="7">
        <v>167</v>
      </c>
      <c r="QBP21" s="8">
        <v>20.96</v>
      </c>
      <c r="QBQ21" s="9">
        <f>QBP21*QBO21</f>
        <v>3500.32</v>
      </c>
      <c r="QBR21" s="4">
        <f>QBK21-QBO21</f>
        <v>205</v>
      </c>
      <c r="QBS21" s="8">
        <v>16.77</v>
      </c>
      <c r="QBT21" s="9">
        <f>QBS21*QBR21</f>
        <v>3437.85</v>
      </c>
      <c r="QBU21" s="9">
        <f>QBT21+QBQ21</f>
        <v>6938.17</v>
      </c>
      <c r="QBV21" s="4"/>
      <c r="QBW21" s="9">
        <f>QBU21+QBV21</f>
        <v>6938.17</v>
      </c>
      <c r="QBY21" s="93">
        <v>10</v>
      </c>
      <c r="QBZ21" s="94" t="s">
        <v>635</v>
      </c>
      <c r="QCA21" s="93">
        <v>372</v>
      </c>
      <c r="QCB21" s="93" t="s">
        <v>625</v>
      </c>
      <c r="QCC21" s="95" t="s">
        <v>626</v>
      </c>
      <c r="QCD21" s="93" t="s">
        <v>630</v>
      </c>
      <c r="QCE21" s="7">
        <v>167</v>
      </c>
      <c r="QCF21" s="8">
        <v>20.96</v>
      </c>
      <c r="QCG21" s="9">
        <f>QCF21*QCE21</f>
        <v>3500.32</v>
      </c>
      <c r="QCH21" s="4">
        <f>QCA21-QCE21</f>
        <v>205</v>
      </c>
      <c r="QCI21" s="8">
        <v>16.77</v>
      </c>
      <c r="QCJ21" s="9">
        <f>QCI21*QCH21</f>
        <v>3437.85</v>
      </c>
      <c r="QCK21" s="9">
        <f>QCJ21+QCG21</f>
        <v>6938.17</v>
      </c>
      <c r="QCL21" s="4"/>
      <c r="QCM21" s="9">
        <f>QCK21+QCL21</f>
        <v>6938.17</v>
      </c>
      <c r="QCO21" s="93">
        <v>10</v>
      </c>
      <c r="QCP21" s="94" t="s">
        <v>635</v>
      </c>
      <c r="QCQ21" s="93">
        <v>372</v>
      </c>
      <c r="QCR21" s="93" t="s">
        <v>625</v>
      </c>
      <c r="QCS21" s="95" t="s">
        <v>626</v>
      </c>
      <c r="QCT21" s="93" t="s">
        <v>630</v>
      </c>
      <c r="QCU21" s="7">
        <v>167</v>
      </c>
      <c r="QCV21" s="8">
        <v>20.96</v>
      </c>
      <c r="QCW21" s="9">
        <f>QCV21*QCU21</f>
        <v>3500.32</v>
      </c>
      <c r="QCX21" s="4">
        <f>QCQ21-QCU21</f>
        <v>205</v>
      </c>
      <c r="QCY21" s="8">
        <v>16.77</v>
      </c>
      <c r="QCZ21" s="9">
        <f>QCY21*QCX21</f>
        <v>3437.85</v>
      </c>
      <c r="QDA21" s="9">
        <f>QCZ21+QCW21</f>
        <v>6938.17</v>
      </c>
      <c r="QDB21" s="4"/>
      <c r="QDC21" s="9">
        <f>QDA21+QDB21</f>
        <v>6938.17</v>
      </c>
      <c r="QDE21" s="93">
        <v>10</v>
      </c>
      <c r="QDF21" s="94" t="s">
        <v>635</v>
      </c>
      <c r="QDG21" s="93">
        <v>372</v>
      </c>
      <c r="QDH21" s="93" t="s">
        <v>625</v>
      </c>
      <c r="QDI21" s="95" t="s">
        <v>626</v>
      </c>
      <c r="QDJ21" s="93" t="s">
        <v>630</v>
      </c>
      <c r="QDK21" s="7">
        <v>167</v>
      </c>
      <c r="QDL21" s="8">
        <v>20.96</v>
      </c>
      <c r="QDM21" s="9">
        <f>QDL21*QDK21</f>
        <v>3500.32</v>
      </c>
      <c r="QDN21" s="4">
        <f>QDG21-QDK21</f>
        <v>205</v>
      </c>
      <c r="QDO21" s="8">
        <v>16.77</v>
      </c>
      <c r="QDP21" s="9">
        <f>QDO21*QDN21</f>
        <v>3437.85</v>
      </c>
      <c r="QDQ21" s="9">
        <f>QDP21+QDM21</f>
        <v>6938.17</v>
      </c>
      <c r="QDR21" s="4"/>
      <c r="QDS21" s="9">
        <f>QDQ21+QDR21</f>
        <v>6938.17</v>
      </c>
      <c r="QDU21" s="93">
        <v>10</v>
      </c>
      <c r="QDV21" s="94" t="s">
        <v>635</v>
      </c>
      <c r="QDW21" s="93">
        <v>372</v>
      </c>
      <c r="QDX21" s="93" t="s">
        <v>625</v>
      </c>
      <c r="QDY21" s="95" t="s">
        <v>626</v>
      </c>
      <c r="QDZ21" s="93" t="s">
        <v>630</v>
      </c>
      <c r="QEA21" s="7">
        <v>167</v>
      </c>
      <c r="QEB21" s="8">
        <v>20.96</v>
      </c>
      <c r="QEC21" s="9">
        <f>QEB21*QEA21</f>
        <v>3500.32</v>
      </c>
      <c r="QED21" s="4">
        <f>QDW21-QEA21</f>
        <v>205</v>
      </c>
      <c r="QEE21" s="8">
        <v>16.77</v>
      </c>
      <c r="QEF21" s="9">
        <f>QEE21*QED21</f>
        <v>3437.85</v>
      </c>
      <c r="QEG21" s="9">
        <f>QEF21+QEC21</f>
        <v>6938.17</v>
      </c>
      <c r="QEH21" s="4"/>
      <c r="QEI21" s="9">
        <f>QEG21+QEH21</f>
        <v>6938.17</v>
      </c>
      <c r="QEK21" s="93">
        <v>10</v>
      </c>
      <c r="QEL21" s="94" t="s">
        <v>635</v>
      </c>
      <c r="QEM21" s="93">
        <v>372</v>
      </c>
      <c r="QEN21" s="93" t="s">
        <v>625</v>
      </c>
      <c r="QEO21" s="95" t="s">
        <v>626</v>
      </c>
      <c r="QEP21" s="93" t="s">
        <v>630</v>
      </c>
      <c r="QEQ21" s="7">
        <v>167</v>
      </c>
      <c r="QER21" s="8">
        <v>20.96</v>
      </c>
      <c r="QES21" s="9">
        <f>QER21*QEQ21</f>
        <v>3500.32</v>
      </c>
      <c r="QET21" s="4">
        <f>QEM21-QEQ21</f>
        <v>205</v>
      </c>
      <c r="QEU21" s="8">
        <v>16.77</v>
      </c>
      <c r="QEV21" s="9">
        <f>QEU21*QET21</f>
        <v>3437.85</v>
      </c>
      <c r="QEW21" s="9">
        <f>QEV21+QES21</f>
        <v>6938.17</v>
      </c>
      <c r="QEX21" s="4"/>
      <c r="QEY21" s="9">
        <f>QEW21+QEX21</f>
        <v>6938.17</v>
      </c>
      <c r="QFA21" s="93">
        <v>10</v>
      </c>
      <c r="QFB21" s="94" t="s">
        <v>635</v>
      </c>
      <c r="QFC21" s="93">
        <v>372</v>
      </c>
      <c r="QFD21" s="93" t="s">
        <v>625</v>
      </c>
      <c r="QFE21" s="95" t="s">
        <v>626</v>
      </c>
      <c r="QFF21" s="93" t="s">
        <v>630</v>
      </c>
      <c r="QFG21" s="7">
        <v>167</v>
      </c>
      <c r="QFH21" s="8">
        <v>20.96</v>
      </c>
      <c r="QFI21" s="9">
        <f>QFH21*QFG21</f>
        <v>3500.32</v>
      </c>
      <c r="QFJ21" s="4">
        <f>QFC21-QFG21</f>
        <v>205</v>
      </c>
      <c r="QFK21" s="8">
        <v>16.77</v>
      </c>
      <c r="QFL21" s="9">
        <f>QFK21*QFJ21</f>
        <v>3437.85</v>
      </c>
      <c r="QFM21" s="9">
        <f>QFL21+QFI21</f>
        <v>6938.17</v>
      </c>
      <c r="QFN21" s="4"/>
      <c r="QFO21" s="9">
        <f>QFM21+QFN21</f>
        <v>6938.17</v>
      </c>
      <c r="QFQ21" s="93">
        <v>10</v>
      </c>
      <c r="QFR21" s="94" t="s">
        <v>635</v>
      </c>
      <c r="QFS21" s="93">
        <v>372</v>
      </c>
      <c r="QFT21" s="93" t="s">
        <v>625</v>
      </c>
      <c r="QFU21" s="95" t="s">
        <v>626</v>
      </c>
      <c r="QFV21" s="93" t="s">
        <v>630</v>
      </c>
      <c r="QFW21" s="7">
        <v>167</v>
      </c>
      <c r="QFX21" s="8">
        <v>20.96</v>
      </c>
      <c r="QFY21" s="9">
        <f>QFX21*QFW21</f>
        <v>3500.32</v>
      </c>
      <c r="QFZ21" s="4">
        <f>QFS21-QFW21</f>
        <v>205</v>
      </c>
      <c r="QGA21" s="8">
        <v>16.77</v>
      </c>
      <c r="QGB21" s="9">
        <f>QGA21*QFZ21</f>
        <v>3437.85</v>
      </c>
      <c r="QGC21" s="9">
        <f>QGB21+QFY21</f>
        <v>6938.17</v>
      </c>
      <c r="QGD21" s="4"/>
      <c r="QGE21" s="9">
        <f>QGC21+QGD21</f>
        <v>6938.17</v>
      </c>
      <c r="QGG21" s="93">
        <v>10</v>
      </c>
      <c r="QGH21" s="94" t="s">
        <v>635</v>
      </c>
      <c r="QGI21" s="93">
        <v>372</v>
      </c>
      <c r="QGJ21" s="93" t="s">
        <v>625</v>
      </c>
      <c r="QGK21" s="95" t="s">
        <v>626</v>
      </c>
      <c r="QGL21" s="93" t="s">
        <v>630</v>
      </c>
      <c r="QGM21" s="7">
        <v>167</v>
      </c>
      <c r="QGN21" s="8">
        <v>20.96</v>
      </c>
      <c r="QGO21" s="9">
        <f>QGN21*QGM21</f>
        <v>3500.32</v>
      </c>
      <c r="QGP21" s="4">
        <f>QGI21-QGM21</f>
        <v>205</v>
      </c>
      <c r="QGQ21" s="8">
        <v>16.77</v>
      </c>
      <c r="QGR21" s="9">
        <f>QGQ21*QGP21</f>
        <v>3437.85</v>
      </c>
      <c r="QGS21" s="9">
        <f>QGR21+QGO21</f>
        <v>6938.17</v>
      </c>
      <c r="QGT21" s="4"/>
      <c r="QGU21" s="9">
        <f>QGS21+QGT21</f>
        <v>6938.17</v>
      </c>
      <c r="QGW21" s="93">
        <v>10</v>
      </c>
      <c r="QGX21" s="94" t="s">
        <v>635</v>
      </c>
      <c r="QGY21" s="93">
        <v>372</v>
      </c>
      <c r="QGZ21" s="93" t="s">
        <v>625</v>
      </c>
      <c r="QHA21" s="95" t="s">
        <v>626</v>
      </c>
      <c r="QHB21" s="93" t="s">
        <v>630</v>
      </c>
      <c r="QHC21" s="7">
        <v>167</v>
      </c>
      <c r="QHD21" s="8">
        <v>20.96</v>
      </c>
      <c r="QHE21" s="9">
        <f>QHD21*QHC21</f>
        <v>3500.32</v>
      </c>
      <c r="QHF21" s="4">
        <f>QGY21-QHC21</f>
        <v>205</v>
      </c>
      <c r="QHG21" s="8">
        <v>16.77</v>
      </c>
      <c r="QHH21" s="9">
        <f>QHG21*QHF21</f>
        <v>3437.85</v>
      </c>
      <c r="QHI21" s="9">
        <f>QHH21+QHE21</f>
        <v>6938.17</v>
      </c>
      <c r="QHJ21" s="4"/>
      <c r="QHK21" s="9">
        <f>QHI21+QHJ21</f>
        <v>6938.17</v>
      </c>
      <c r="QHM21" s="93">
        <v>10</v>
      </c>
      <c r="QHN21" s="94" t="s">
        <v>635</v>
      </c>
      <c r="QHO21" s="93">
        <v>372</v>
      </c>
      <c r="QHP21" s="93" t="s">
        <v>625</v>
      </c>
      <c r="QHQ21" s="95" t="s">
        <v>626</v>
      </c>
      <c r="QHR21" s="93" t="s">
        <v>630</v>
      </c>
      <c r="QHS21" s="7">
        <v>167</v>
      </c>
      <c r="QHT21" s="8">
        <v>20.96</v>
      </c>
      <c r="QHU21" s="9">
        <f>QHT21*QHS21</f>
        <v>3500.32</v>
      </c>
      <c r="QHV21" s="4">
        <f>QHO21-QHS21</f>
        <v>205</v>
      </c>
      <c r="QHW21" s="8">
        <v>16.77</v>
      </c>
      <c r="QHX21" s="9">
        <f>QHW21*QHV21</f>
        <v>3437.85</v>
      </c>
      <c r="QHY21" s="9">
        <f>QHX21+QHU21</f>
        <v>6938.17</v>
      </c>
      <c r="QHZ21" s="4"/>
      <c r="QIA21" s="9">
        <f>QHY21+QHZ21</f>
        <v>6938.17</v>
      </c>
      <c r="QIC21" s="93">
        <v>10</v>
      </c>
      <c r="QID21" s="94" t="s">
        <v>635</v>
      </c>
      <c r="QIE21" s="93">
        <v>372</v>
      </c>
      <c r="QIF21" s="93" t="s">
        <v>625</v>
      </c>
      <c r="QIG21" s="95" t="s">
        <v>626</v>
      </c>
      <c r="QIH21" s="93" t="s">
        <v>630</v>
      </c>
      <c r="QII21" s="7">
        <v>167</v>
      </c>
      <c r="QIJ21" s="8">
        <v>20.96</v>
      </c>
      <c r="QIK21" s="9">
        <f>QIJ21*QII21</f>
        <v>3500.32</v>
      </c>
      <c r="QIL21" s="4">
        <f>QIE21-QII21</f>
        <v>205</v>
      </c>
      <c r="QIM21" s="8">
        <v>16.77</v>
      </c>
      <c r="QIN21" s="9">
        <f>QIM21*QIL21</f>
        <v>3437.85</v>
      </c>
      <c r="QIO21" s="9">
        <f>QIN21+QIK21</f>
        <v>6938.17</v>
      </c>
      <c r="QIP21" s="4"/>
      <c r="QIQ21" s="9">
        <f>QIO21+QIP21</f>
        <v>6938.17</v>
      </c>
      <c r="QIS21" s="93">
        <v>10</v>
      </c>
      <c r="QIT21" s="94" t="s">
        <v>635</v>
      </c>
      <c r="QIU21" s="93">
        <v>372</v>
      </c>
      <c r="QIV21" s="93" t="s">
        <v>625</v>
      </c>
      <c r="QIW21" s="95" t="s">
        <v>626</v>
      </c>
      <c r="QIX21" s="93" t="s">
        <v>630</v>
      </c>
      <c r="QIY21" s="7">
        <v>167</v>
      </c>
      <c r="QIZ21" s="8">
        <v>20.96</v>
      </c>
      <c r="QJA21" s="9">
        <f>QIZ21*QIY21</f>
        <v>3500.32</v>
      </c>
      <c r="QJB21" s="4">
        <f>QIU21-QIY21</f>
        <v>205</v>
      </c>
      <c r="QJC21" s="8">
        <v>16.77</v>
      </c>
      <c r="QJD21" s="9">
        <f>QJC21*QJB21</f>
        <v>3437.85</v>
      </c>
      <c r="QJE21" s="9">
        <f>QJD21+QJA21</f>
        <v>6938.17</v>
      </c>
      <c r="QJF21" s="4"/>
      <c r="QJG21" s="9">
        <f>QJE21+QJF21</f>
        <v>6938.17</v>
      </c>
      <c r="QJI21" s="93">
        <v>10</v>
      </c>
      <c r="QJJ21" s="94" t="s">
        <v>635</v>
      </c>
      <c r="QJK21" s="93">
        <v>372</v>
      </c>
      <c r="QJL21" s="93" t="s">
        <v>625</v>
      </c>
      <c r="QJM21" s="95" t="s">
        <v>626</v>
      </c>
      <c r="QJN21" s="93" t="s">
        <v>630</v>
      </c>
      <c r="QJO21" s="7">
        <v>167</v>
      </c>
      <c r="QJP21" s="8">
        <v>20.96</v>
      </c>
      <c r="QJQ21" s="9">
        <f>QJP21*QJO21</f>
        <v>3500.32</v>
      </c>
      <c r="QJR21" s="4">
        <f>QJK21-QJO21</f>
        <v>205</v>
      </c>
      <c r="QJS21" s="8">
        <v>16.77</v>
      </c>
      <c r="QJT21" s="9">
        <f>QJS21*QJR21</f>
        <v>3437.85</v>
      </c>
      <c r="QJU21" s="9">
        <f>QJT21+QJQ21</f>
        <v>6938.17</v>
      </c>
      <c r="QJV21" s="4"/>
      <c r="QJW21" s="9">
        <f>QJU21+QJV21</f>
        <v>6938.17</v>
      </c>
      <c r="QJY21" s="93">
        <v>10</v>
      </c>
      <c r="QJZ21" s="94" t="s">
        <v>635</v>
      </c>
      <c r="QKA21" s="93">
        <v>372</v>
      </c>
      <c r="QKB21" s="93" t="s">
        <v>625</v>
      </c>
      <c r="QKC21" s="95" t="s">
        <v>626</v>
      </c>
      <c r="QKD21" s="93" t="s">
        <v>630</v>
      </c>
      <c r="QKE21" s="7">
        <v>167</v>
      </c>
      <c r="QKF21" s="8">
        <v>20.96</v>
      </c>
      <c r="QKG21" s="9">
        <f>QKF21*QKE21</f>
        <v>3500.32</v>
      </c>
      <c r="QKH21" s="4">
        <f>QKA21-QKE21</f>
        <v>205</v>
      </c>
      <c r="QKI21" s="8">
        <v>16.77</v>
      </c>
      <c r="QKJ21" s="9">
        <f>QKI21*QKH21</f>
        <v>3437.85</v>
      </c>
      <c r="QKK21" s="9">
        <f>QKJ21+QKG21</f>
        <v>6938.17</v>
      </c>
      <c r="QKL21" s="4"/>
      <c r="QKM21" s="9">
        <f>QKK21+QKL21</f>
        <v>6938.17</v>
      </c>
      <c r="QKO21" s="93">
        <v>10</v>
      </c>
      <c r="QKP21" s="94" t="s">
        <v>635</v>
      </c>
      <c r="QKQ21" s="93">
        <v>372</v>
      </c>
      <c r="QKR21" s="93" t="s">
        <v>625</v>
      </c>
      <c r="QKS21" s="95" t="s">
        <v>626</v>
      </c>
      <c r="QKT21" s="93" t="s">
        <v>630</v>
      </c>
      <c r="QKU21" s="7">
        <v>167</v>
      </c>
      <c r="QKV21" s="8">
        <v>20.96</v>
      </c>
      <c r="QKW21" s="9">
        <f>QKV21*QKU21</f>
        <v>3500.32</v>
      </c>
      <c r="QKX21" s="4">
        <f>QKQ21-QKU21</f>
        <v>205</v>
      </c>
      <c r="QKY21" s="8">
        <v>16.77</v>
      </c>
      <c r="QKZ21" s="9">
        <f>QKY21*QKX21</f>
        <v>3437.85</v>
      </c>
      <c r="QLA21" s="9">
        <f>QKZ21+QKW21</f>
        <v>6938.17</v>
      </c>
      <c r="QLB21" s="4"/>
      <c r="QLC21" s="9">
        <f>QLA21+QLB21</f>
        <v>6938.17</v>
      </c>
      <c r="QLE21" s="93">
        <v>10</v>
      </c>
      <c r="QLF21" s="94" t="s">
        <v>635</v>
      </c>
      <c r="QLG21" s="93">
        <v>372</v>
      </c>
      <c r="QLH21" s="93" t="s">
        <v>625</v>
      </c>
      <c r="QLI21" s="95" t="s">
        <v>626</v>
      </c>
      <c r="QLJ21" s="93" t="s">
        <v>630</v>
      </c>
      <c r="QLK21" s="7">
        <v>167</v>
      </c>
      <c r="QLL21" s="8">
        <v>20.96</v>
      </c>
      <c r="QLM21" s="9">
        <f>QLL21*QLK21</f>
        <v>3500.32</v>
      </c>
      <c r="QLN21" s="4">
        <f>QLG21-QLK21</f>
        <v>205</v>
      </c>
      <c r="QLO21" s="8">
        <v>16.77</v>
      </c>
      <c r="QLP21" s="9">
        <f>QLO21*QLN21</f>
        <v>3437.85</v>
      </c>
      <c r="QLQ21" s="9">
        <f>QLP21+QLM21</f>
        <v>6938.17</v>
      </c>
      <c r="QLR21" s="4"/>
      <c r="QLS21" s="9">
        <f>QLQ21+QLR21</f>
        <v>6938.17</v>
      </c>
      <c r="QLU21" s="93">
        <v>10</v>
      </c>
      <c r="QLV21" s="94" t="s">
        <v>635</v>
      </c>
      <c r="QLW21" s="93">
        <v>372</v>
      </c>
      <c r="QLX21" s="93" t="s">
        <v>625</v>
      </c>
      <c r="QLY21" s="95" t="s">
        <v>626</v>
      </c>
      <c r="QLZ21" s="93" t="s">
        <v>630</v>
      </c>
      <c r="QMA21" s="7">
        <v>167</v>
      </c>
      <c r="QMB21" s="8">
        <v>20.96</v>
      </c>
      <c r="QMC21" s="9">
        <f>QMB21*QMA21</f>
        <v>3500.32</v>
      </c>
      <c r="QMD21" s="4">
        <f>QLW21-QMA21</f>
        <v>205</v>
      </c>
      <c r="QME21" s="8">
        <v>16.77</v>
      </c>
      <c r="QMF21" s="9">
        <f>QME21*QMD21</f>
        <v>3437.85</v>
      </c>
      <c r="QMG21" s="9">
        <f>QMF21+QMC21</f>
        <v>6938.17</v>
      </c>
      <c r="QMH21" s="4"/>
      <c r="QMI21" s="9">
        <f>QMG21+QMH21</f>
        <v>6938.17</v>
      </c>
      <c r="QMK21" s="93">
        <v>10</v>
      </c>
      <c r="QML21" s="94" t="s">
        <v>635</v>
      </c>
      <c r="QMM21" s="93">
        <v>372</v>
      </c>
      <c r="QMN21" s="93" t="s">
        <v>625</v>
      </c>
      <c r="QMO21" s="95" t="s">
        <v>626</v>
      </c>
      <c r="QMP21" s="93" t="s">
        <v>630</v>
      </c>
      <c r="QMQ21" s="7">
        <v>167</v>
      </c>
      <c r="QMR21" s="8">
        <v>20.96</v>
      </c>
      <c r="QMS21" s="9">
        <f>QMR21*QMQ21</f>
        <v>3500.32</v>
      </c>
      <c r="QMT21" s="4">
        <f>QMM21-QMQ21</f>
        <v>205</v>
      </c>
      <c r="QMU21" s="8">
        <v>16.77</v>
      </c>
      <c r="QMV21" s="9">
        <f>QMU21*QMT21</f>
        <v>3437.85</v>
      </c>
      <c r="QMW21" s="9">
        <f>QMV21+QMS21</f>
        <v>6938.17</v>
      </c>
      <c r="QMX21" s="4"/>
      <c r="QMY21" s="9">
        <f>QMW21+QMX21</f>
        <v>6938.17</v>
      </c>
      <c r="QNA21" s="93">
        <v>10</v>
      </c>
      <c r="QNB21" s="94" t="s">
        <v>635</v>
      </c>
      <c r="QNC21" s="93">
        <v>372</v>
      </c>
      <c r="QND21" s="93" t="s">
        <v>625</v>
      </c>
      <c r="QNE21" s="95" t="s">
        <v>626</v>
      </c>
      <c r="QNF21" s="93" t="s">
        <v>630</v>
      </c>
      <c r="QNG21" s="7">
        <v>167</v>
      </c>
      <c r="QNH21" s="8">
        <v>20.96</v>
      </c>
      <c r="QNI21" s="9">
        <f>QNH21*QNG21</f>
        <v>3500.32</v>
      </c>
      <c r="QNJ21" s="4">
        <f>QNC21-QNG21</f>
        <v>205</v>
      </c>
      <c r="QNK21" s="8">
        <v>16.77</v>
      </c>
      <c r="QNL21" s="9">
        <f>QNK21*QNJ21</f>
        <v>3437.85</v>
      </c>
      <c r="QNM21" s="9">
        <f>QNL21+QNI21</f>
        <v>6938.17</v>
      </c>
      <c r="QNN21" s="4"/>
      <c r="QNO21" s="9">
        <f>QNM21+QNN21</f>
        <v>6938.17</v>
      </c>
      <c r="QNQ21" s="93">
        <v>10</v>
      </c>
      <c r="QNR21" s="94" t="s">
        <v>635</v>
      </c>
      <c r="QNS21" s="93">
        <v>372</v>
      </c>
      <c r="QNT21" s="93" t="s">
        <v>625</v>
      </c>
      <c r="QNU21" s="95" t="s">
        <v>626</v>
      </c>
      <c r="QNV21" s="93" t="s">
        <v>630</v>
      </c>
      <c r="QNW21" s="7">
        <v>167</v>
      </c>
      <c r="QNX21" s="8">
        <v>20.96</v>
      </c>
      <c r="QNY21" s="9">
        <f>QNX21*QNW21</f>
        <v>3500.32</v>
      </c>
      <c r="QNZ21" s="4">
        <f>QNS21-QNW21</f>
        <v>205</v>
      </c>
      <c r="QOA21" s="8">
        <v>16.77</v>
      </c>
      <c r="QOB21" s="9">
        <f>QOA21*QNZ21</f>
        <v>3437.85</v>
      </c>
      <c r="QOC21" s="9">
        <f>QOB21+QNY21</f>
        <v>6938.17</v>
      </c>
      <c r="QOD21" s="4"/>
      <c r="QOE21" s="9">
        <f>QOC21+QOD21</f>
        <v>6938.17</v>
      </c>
      <c r="QOG21" s="93">
        <v>10</v>
      </c>
      <c r="QOH21" s="94" t="s">
        <v>635</v>
      </c>
      <c r="QOI21" s="93">
        <v>372</v>
      </c>
      <c r="QOJ21" s="93" t="s">
        <v>625</v>
      </c>
      <c r="QOK21" s="95" t="s">
        <v>626</v>
      </c>
      <c r="QOL21" s="93" t="s">
        <v>630</v>
      </c>
      <c r="QOM21" s="7">
        <v>167</v>
      </c>
      <c r="QON21" s="8">
        <v>20.96</v>
      </c>
      <c r="QOO21" s="9">
        <f>QON21*QOM21</f>
        <v>3500.32</v>
      </c>
      <c r="QOP21" s="4">
        <f>QOI21-QOM21</f>
        <v>205</v>
      </c>
      <c r="QOQ21" s="8">
        <v>16.77</v>
      </c>
      <c r="QOR21" s="9">
        <f>QOQ21*QOP21</f>
        <v>3437.85</v>
      </c>
      <c r="QOS21" s="9">
        <f>QOR21+QOO21</f>
        <v>6938.17</v>
      </c>
      <c r="QOT21" s="4"/>
      <c r="QOU21" s="9">
        <f>QOS21+QOT21</f>
        <v>6938.17</v>
      </c>
      <c r="QOW21" s="93">
        <v>10</v>
      </c>
      <c r="QOX21" s="94" t="s">
        <v>635</v>
      </c>
      <c r="QOY21" s="93">
        <v>372</v>
      </c>
      <c r="QOZ21" s="93" t="s">
        <v>625</v>
      </c>
      <c r="QPA21" s="95" t="s">
        <v>626</v>
      </c>
      <c r="QPB21" s="93" t="s">
        <v>630</v>
      </c>
      <c r="QPC21" s="7">
        <v>167</v>
      </c>
      <c r="QPD21" s="8">
        <v>20.96</v>
      </c>
      <c r="QPE21" s="9">
        <f>QPD21*QPC21</f>
        <v>3500.32</v>
      </c>
      <c r="QPF21" s="4">
        <f>QOY21-QPC21</f>
        <v>205</v>
      </c>
      <c r="QPG21" s="8">
        <v>16.77</v>
      </c>
      <c r="QPH21" s="9">
        <f>QPG21*QPF21</f>
        <v>3437.85</v>
      </c>
      <c r="QPI21" s="9">
        <f>QPH21+QPE21</f>
        <v>6938.17</v>
      </c>
      <c r="QPJ21" s="4"/>
      <c r="QPK21" s="9">
        <f>QPI21+QPJ21</f>
        <v>6938.17</v>
      </c>
      <c r="QPM21" s="93">
        <v>10</v>
      </c>
      <c r="QPN21" s="94" t="s">
        <v>635</v>
      </c>
      <c r="QPO21" s="93">
        <v>372</v>
      </c>
      <c r="QPP21" s="93" t="s">
        <v>625</v>
      </c>
      <c r="QPQ21" s="95" t="s">
        <v>626</v>
      </c>
      <c r="QPR21" s="93" t="s">
        <v>630</v>
      </c>
      <c r="QPS21" s="7">
        <v>167</v>
      </c>
      <c r="QPT21" s="8">
        <v>20.96</v>
      </c>
      <c r="QPU21" s="9">
        <f>QPT21*QPS21</f>
        <v>3500.32</v>
      </c>
      <c r="QPV21" s="4">
        <f>QPO21-QPS21</f>
        <v>205</v>
      </c>
      <c r="QPW21" s="8">
        <v>16.77</v>
      </c>
      <c r="QPX21" s="9">
        <f>QPW21*QPV21</f>
        <v>3437.85</v>
      </c>
      <c r="QPY21" s="9">
        <f>QPX21+QPU21</f>
        <v>6938.17</v>
      </c>
      <c r="QPZ21" s="4"/>
      <c r="QQA21" s="9">
        <f>QPY21+QPZ21</f>
        <v>6938.17</v>
      </c>
      <c r="QQC21" s="93">
        <v>10</v>
      </c>
      <c r="QQD21" s="94" t="s">
        <v>635</v>
      </c>
      <c r="QQE21" s="93">
        <v>372</v>
      </c>
      <c r="QQF21" s="93" t="s">
        <v>625</v>
      </c>
      <c r="QQG21" s="95" t="s">
        <v>626</v>
      </c>
      <c r="QQH21" s="93" t="s">
        <v>630</v>
      </c>
      <c r="QQI21" s="7">
        <v>167</v>
      </c>
      <c r="QQJ21" s="8">
        <v>20.96</v>
      </c>
      <c r="QQK21" s="9">
        <f>QQJ21*QQI21</f>
        <v>3500.32</v>
      </c>
      <c r="QQL21" s="4">
        <f>QQE21-QQI21</f>
        <v>205</v>
      </c>
      <c r="QQM21" s="8">
        <v>16.77</v>
      </c>
      <c r="QQN21" s="9">
        <f>QQM21*QQL21</f>
        <v>3437.85</v>
      </c>
      <c r="QQO21" s="9">
        <f>QQN21+QQK21</f>
        <v>6938.17</v>
      </c>
      <c r="QQP21" s="4"/>
      <c r="QQQ21" s="9">
        <f>QQO21+QQP21</f>
        <v>6938.17</v>
      </c>
      <c r="QQS21" s="93">
        <v>10</v>
      </c>
      <c r="QQT21" s="94" t="s">
        <v>635</v>
      </c>
      <c r="QQU21" s="93">
        <v>372</v>
      </c>
      <c r="QQV21" s="93" t="s">
        <v>625</v>
      </c>
      <c r="QQW21" s="95" t="s">
        <v>626</v>
      </c>
      <c r="QQX21" s="93" t="s">
        <v>630</v>
      </c>
      <c r="QQY21" s="7">
        <v>167</v>
      </c>
      <c r="QQZ21" s="8">
        <v>20.96</v>
      </c>
      <c r="QRA21" s="9">
        <f>QQZ21*QQY21</f>
        <v>3500.32</v>
      </c>
      <c r="QRB21" s="4">
        <f>QQU21-QQY21</f>
        <v>205</v>
      </c>
      <c r="QRC21" s="8">
        <v>16.77</v>
      </c>
      <c r="QRD21" s="9">
        <f>QRC21*QRB21</f>
        <v>3437.85</v>
      </c>
      <c r="QRE21" s="9">
        <f>QRD21+QRA21</f>
        <v>6938.17</v>
      </c>
      <c r="QRF21" s="4"/>
      <c r="QRG21" s="9">
        <f>QRE21+QRF21</f>
        <v>6938.17</v>
      </c>
      <c r="QRI21" s="93">
        <v>10</v>
      </c>
      <c r="QRJ21" s="94" t="s">
        <v>635</v>
      </c>
      <c r="QRK21" s="93">
        <v>372</v>
      </c>
      <c r="QRL21" s="93" t="s">
        <v>625</v>
      </c>
      <c r="QRM21" s="95" t="s">
        <v>626</v>
      </c>
      <c r="QRN21" s="93" t="s">
        <v>630</v>
      </c>
      <c r="QRO21" s="7">
        <v>167</v>
      </c>
      <c r="QRP21" s="8">
        <v>20.96</v>
      </c>
      <c r="QRQ21" s="9">
        <f>QRP21*QRO21</f>
        <v>3500.32</v>
      </c>
      <c r="QRR21" s="4">
        <f>QRK21-QRO21</f>
        <v>205</v>
      </c>
      <c r="QRS21" s="8">
        <v>16.77</v>
      </c>
      <c r="QRT21" s="9">
        <f>QRS21*QRR21</f>
        <v>3437.85</v>
      </c>
      <c r="QRU21" s="9">
        <f>QRT21+QRQ21</f>
        <v>6938.17</v>
      </c>
      <c r="QRV21" s="4"/>
      <c r="QRW21" s="9">
        <f>QRU21+QRV21</f>
        <v>6938.17</v>
      </c>
      <c r="QRY21" s="93">
        <v>10</v>
      </c>
      <c r="QRZ21" s="94" t="s">
        <v>635</v>
      </c>
      <c r="QSA21" s="93">
        <v>372</v>
      </c>
      <c r="QSB21" s="93" t="s">
        <v>625</v>
      </c>
      <c r="QSC21" s="95" t="s">
        <v>626</v>
      </c>
      <c r="QSD21" s="93" t="s">
        <v>630</v>
      </c>
      <c r="QSE21" s="7">
        <v>167</v>
      </c>
      <c r="QSF21" s="8">
        <v>20.96</v>
      </c>
      <c r="QSG21" s="9">
        <f>QSF21*QSE21</f>
        <v>3500.32</v>
      </c>
      <c r="QSH21" s="4">
        <f>QSA21-QSE21</f>
        <v>205</v>
      </c>
      <c r="QSI21" s="8">
        <v>16.77</v>
      </c>
      <c r="QSJ21" s="9">
        <f>QSI21*QSH21</f>
        <v>3437.85</v>
      </c>
      <c r="QSK21" s="9">
        <f>QSJ21+QSG21</f>
        <v>6938.17</v>
      </c>
      <c r="QSL21" s="4"/>
      <c r="QSM21" s="9">
        <f>QSK21+QSL21</f>
        <v>6938.17</v>
      </c>
      <c r="QSO21" s="93">
        <v>10</v>
      </c>
      <c r="QSP21" s="94" t="s">
        <v>635</v>
      </c>
      <c r="QSQ21" s="93">
        <v>372</v>
      </c>
      <c r="QSR21" s="93" t="s">
        <v>625</v>
      </c>
      <c r="QSS21" s="95" t="s">
        <v>626</v>
      </c>
      <c r="QST21" s="93" t="s">
        <v>630</v>
      </c>
      <c r="QSU21" s="7">
        <v>167</v>
      </c>
      <c r="QSV21" s="8">
        <v>20.96</v>
      </c>
      <c r="QSW21" s="9">
        <f>QSV21*QSU21</f>
        <v>3500.32</v>
      </c>
      <c r="QSX21" s="4">
        <f>QSQ21-QSU21</f>
        <v>205</v>
      </c>
      <c r="QSY21" s="8">
        <v>16.77</v>
      </c>
      <c r="QSZ21" s="9">
        <f>QSY21*QSX21</f>
        <v>3437.85</v>
      </c>
      <c r="QTA21" s="9">
        <f>QSZ21+QSW21</f>
        <v>6938.17</v>
      </c>
      <c r="QTB21" s="4"/>
      <c r="QTC21" s="9">
        <f>QTA21+QTB21</f>
        <v>6938.17</v>
      </c>
      <c r="QTE21" s="93">
        <v>10</v>
      </c>
      <c r="QTF21" s="94" t="s">
        <v>635</v>
      </c>
      <c r="QTG21" s="93">
        <v>372</v>
      </c>
      <c r="QTH21" s="93" t="s">
        <v>625</v>
      </c>
      <c r="QTI21" s="95" t="s">
        <v>626</v>
      </c>
      <c r="QTJ21" s="93" t="s">
        <v>630</v>
      </c>
      <c r="QTK21" s="7">
        <v>167</v>
      </c>
      <c r="QTL21" s="8">
        <v>20.96</v>
      </c>
      <c r="QTM21" s="9">
        <f>QTL21*QTK21</f>
        <v>3500.32</v>
      </c>
      <c r="QTN21" s="4">
        <f>QTG21-QTK21</f>
        <v>205</v>
      </c>
      <c r="QTO21" s="8">
        <v>16.77</v>
      </c>
      <c r="QTP21" s="9">
        <f>QTO21*QTN21</f>
        <v>3437.85</v>
      </c>
      <c r="QTQ21" s="9">
        <f>QTP21+QTM21</f>
        <v>6938.17</v>
      </c>
      <c r="QTR21" s="4"/>
      <c r="QTS21" s="9">
        <f>QTQ21+QTR21</f>
        <v>6938.17</v>
      </c>
      <c r="QTU21" s="93">
        <v>10</v>
      </c>
      <c r="QTV21" s="94" t="s">
        <v>635</v>
      </c>
      <c r="QTW21" s="93">
        <v>372</v>
      </c>
      <c r="QTX21" s="93" t="s">
        <v>625</v>
      </c>
      <c r="QTY21" s="95" t="s">
        <v>626</v>
      </c>
      <c r="QTZ21" s="93" t="s">
        <v>630</v>
      </c>
      <c r="QUA21" s="7">
        <v>167</v>
      </c>
      <c r="QUB21" s="8">
        <v>20.96</v>
      </c>
      <c r="QUC21" s="9">
        <f>QUB21*QUA21</f>
        <v>3500.32</v>
      </c>
      <c r="QUD21" s="4">
        <f>QTW21-QUA21</f>
        <v>205</v>
      </c>
      <c r="QUE21" s="8">
        <v>16.77</v>
      </c>
      <c r="QUF21" s="9">
        <f>QUE21*QUD21</f>
        <v>3437.85</v>
      </c>
      <c r="QUG21" s="9">
        <f>QUF21+QUC21</f>
        <v>6938.17</v>
      </c>
      <c r="QUH21" s="4"/>
      <c r="QUI21" s="9">
        <f>QUG21+QUH21</f>
        <v>6938.17</v>
      </c>
      <c r="QUK21" s="93">
        <v>10</v>
      </c>
      <c r="QUL21" s="94" t="s">
        <v>635</v>
      </c>
      <c r="QUM21" s="93">
        <v>372</v>
      </c>
      <c r="QUN21" s="93" t="s">
        <v>625</v>
      </c>
      <c r="QUO21" s="95" t="s">
        <v>626</v>
      </c>
      <c r="QUP21" s="93" t="s">
        <v>630</v>
      </c>
      <c r="QUQ21" s="7">
        <v>167</v>
      </c>
      <c r="QUR21" s="8">
        <v>20.96</v>
      </c>
      <c r="QUS21" s="9">
        <f>QUR21*QUQ21</f>
        <v>3500.32</v>
      </c>
      <c r="QUT21" s="4">
        <f>QUM21-QUQ21</f>
        <v>205</v>
      </c>
      <c r="QUU21" s="8">
        <v>16.77</v>
      </c>
      <c r="QUV21" s="9">
        <f>QUU21*QUT21</f>
        <v>3437.85</v>
      </c>
      <c r="QUW21" s="9">
        <f>QUV21+QUS21</f>
        <v>6938.17</v>
      </c>
      <c r="QUX21" s="4"/>
      <c r="QUY21" s="9">
        <f>QUW21+QUX21</f>
        <v>6938.17</v>
      </c>
      <c r="QVA21" s="93">
        <v>10</v>
      </c>
      <c r="QVB21" s="94" t="s">
        <v>635</v>
      </c>
      <c r="QVC21" s="93">
        <v>372</v>
      </c>
      <c r="QVD21" s="93" t="s">
        <v>625</v>
      </c>
      <c r="QVE21" s="95" t="s">
        <v>626</v>
      </c>
      <c r="QVF21" s="93" t="s">
        <v>630</v>
      </c>
      <c r="QVG21" s="7">
        <v>167</v>
      </c>
      <c r="QVH21" s="8">
        <v>20.96</v>
      </c>
      <c r="QVI21" s="9">
        <f>QVH21*QVG21</f>
        <v>3500.32</v>
      </c>
      <c r="QVJ21" s="4">
        <f>QVC21-QVG21</f>
        <v>205</v>
      </c>
      <c r="QVK21" s="8">
        <v>16.77</v>
      </c>
      <c r="QVL21" s="9">
        <f>QVK21*QVJ21</f>
        <v>3437.85</v>
      </c>
      <c r="QVM21" s="9">
        <f>QVL21+QVI21</f>
        <v>6938.17</v>
      </c>
      <c r="QVN21" s="4"/>
      <c r="QVO21" s="9">
        <f>QVM21+QVN21</f>
        <v>6938.17</v>
      </c>
      <c r="QVQ21" s="93">
        <v>10</v>
      </c>
      <c r="QVR21" s="94" t="s">
        <v>635</v>
      </c>
      <c r="QVS21" s="93">
        <v>372</v>
      </c>
      <c r="QVT21" s="93" t="s">
        <v>625</v>
      </c>
      <c r="QVU21" s="95" t="s">
        <v>626</v>
      </c>
      <c r="QVV21" s="93" t="s">
        <v>630</v>
      </c>
      <c r="QVW21" s="7">
        <v>167</v>
      </c>
      <c r="QVX21" s="8">
        <v>20.96</v>
      </c>
      <c r="QVY21" s="9">
        <f>QVX21*QVW21</f>
        <v>3500.32</v>
      </c>
      <c r="QVZ21" s="4">
        <f>QVS21-QVW21</f>
        <v>205</v>
      </c>
      <c r="QWA21" s="8">
        <v>16.77</v>
      </c>
      <c r="QWB21" s="9">
        <f>QWA21*QVZ21</f>
        <v>3437.85</v>
      </c>
      <c r="QWC21" s="9">
        <f>QWB21+QVY21</f>
        <v>6938.17</v>
      </c>
      <c r="QWD21" s="4"/>
      <c r="QWE21" s="9">
        <f>QWC21+QWD21</f>
        <v>6938.17</v>
      </c>
      <c r="QWG21" s="93">
        <v>10</v>
      </c>
      <c r="QWH21" s="94" t="s">
        <v>635</v>
      </c>
      <c r="QWI21" s="93">
        <v>372</v>
      </c>
      <c r="QWJ21" s="93" t="s">
        <v>625</v>
      </c>
      <c r="QWK21" s="95" t="s">
        <v>626</v>
      </c>
      <c r="QWL21" s="93" t="s">
        <v>630</v>
      </c>
      <c r="QWM21" s="7">
        <v>167</v>
      </c>
      <c r="QWN21" s="8">
        <v>20.96</v>
      </c>
      <c r="QWO21" s="9">
        <f>QWN21*QWM21</f>
        <v>3500.32</v>
      </c>
      <c r="QWP21" s="4">
        <f>QWI21-QWM21</f>
        <v>205</v>
      </c>
      <c r="QWQ21" s="8">
        <v>16.77</v>
      </c>
      <c r="QWR21" s="9">
        <f>QWQ21*QWP21</f>
        <v>3437.85</v>
      </c>
      <c r="QWS21" s="9">
        <f>QWR21+QWO21</f>
        <v>6938.17</v>
      </c>
      <c r="QWT21" s="4"/>
      <c r="QWU21" s="9">
        <f>QWS21+QWT21</f>
        <v>6938.17</v>
      </c>
      <c r="QWW21" s="93">
        <v>10</v>
      </c>
      <c r="QWX21" s="94" t="s">
        <v>635</v>
      </c>
      <c r="QWY21" s="93">
        <v>372</v>
      </c>
      <c r="QWZ21" s="93" t="s">
        <v>625</v>
      </c>
      <c r="QXA21" s="95" t="s">
        <v>626</v>
      </c>
      <c r="QXB21" s="93" t="s">
        <v>630</v>
      </c>
      <c r="QXC21" s="7">
        <v>167</v>
      </c>
      <c r="QXD21" s="8">
        <v>20.96</v>
      </c>
      <c r="QXE21" s="9">
        <f>QXD21*QXC21</f>
        <v>3500.32</v>
      </c>
      <c r="QXF21" s="4">
        <f>QWY21-QXC21</f>
        <v>205</v>
      </c>
      <c r="QXG21" s="8">
        <v>16.77</v>
      </c>
      <c r="QXH21" s="9">
        <f>QXG21*QXF21</f>
        <v>3437.85</v>
      </c>
      <c r="QXI21" s="9">
        <f>QXH21+QXE21</f>
        <v>6938.17</v>
      </c>
      <c r="QXJ21" s="4"/>
      <c r="QXK21" s="9">
        <f>QXI21+QXJ21</f>
        <v>6938.17</v>
      </c>
      <c r="QXM21" s="93">
        <v>10</v>
      </c>
      <c r="QXN21" s="94" t="s">
        <v>635</v>
      </c>
      <c r="QXO21" s="93">
        <v>372</v>
      </c>
      <c r="QXP21" s="93" t="s">
        <v>625</v>
      </c>
      <c r="QXQ21" s="95" t="s">
        <v>626</v>
      </c>
      <c r="QXR21" s="93" t="s">
        <v>630</v>
      </c>
      <c r="QXS21" s="7">
        <v>167</v>
      </c>
      <c r="QXT21" s="8">
        <v>20.96</v>
      </c>
      <c r="QXU21" s="9">
        <f>QXT21*QXS21</f>
        <v>3500.32</v>
      </c>
      <c r="QXV21" s="4">
        <f>QXO21-QXS21</f>
        <v>205</v>
      </c>
      <c r="QXW21" s="8">
        <v>16.77</v>
      </c>
      <c r="QXX21" s="9">
        <f>QXW21*QXV21</f>
        <v>3437.85</v>
      </c>
      <c r="QXY21" s="9">
        <f>QXX21+QXU21</f>
        <v>6938.17</v>
      </c>
      <c r="QXZ21" s="4"/>
      <c r="QYA21" s="9">
        <f>QXY21+QXZ21</f>
        <v>6938.17</v>
      </c>
      <c r="QYC21" s="93">
        <v>10</v>
      </c>
      <c r="QYD21" s="94" t="s">
        <v>635</v>
      </c>
      <c r="QYE21" s="93">
        <v>372</v>
      </c>
      <c r="QYF21" s="93" t="s">
        <v>625</v>
      </c>
      <c r="QYG21" s="95" t="s">
        <v>626</v>
      </c>
      <c r="QYH21" s="93" t="s">
        <v>630</v>
      </c>
      <c r="QYI21" s="7">
        <v>167</v>
      </c>
      <c r="QYJ21" s="8">
        <v>20.96</v>
      </c>
      <c r="QYK21" s="9">
        <f>QYJ21*QYI21</f>
        <v>3500.32</v>
      </c>
      <c r="QYL21" s="4">
        <f>QYE21-QYI21</f>
        <v>205</v>
      </c>
      <c r="QYM21" s="8">
        <v>16.77</v>
      </c>
      <c r="QYN21" s="9">
        <f>QYM21*QYL21</f>
        <v>3437.85</v>
      </c>
      <c r="QYO21" s="9">
        <f>QYN21+QYK21</f>
        <v>6938.17</v>
      </c>
      <c r="QYP21" s="4"/>
      <c r="QYQ21" s="9">
        <f>QYO21+QYP21</f>
        <v>6938.17</v>
      </c>
      <c r="QYS21" s="93">
        <v>10</v>
      </c>
      <c r="QYT21" s="94" t="s">
        <v>635</v>
      </c>
      <c r="QYU21" s="93">
        <v>372</v>
      </c>
      <c r="QYV21" s="93" t="s">
        <v>625</v>
      </c>
      <c r="QYW21" s="95" t="s">
        <v>626</v>
      </c>
      <c r="QYX21" s="93" t="s">
        <v>630</v>
      </c>
      <c r="QYY21" s="7">
        <v>167</v>
      </c>
      <c r="QYZ21" s="8">
        <v>20.96</v>
      </c>
      <c r="QZA21" s="9">
        <f>QYZ21*QYY21</f>
        <v>3500.32</v>
      </c>
      <c r="QZB21" s="4">
        <f>QYU21-QYY21</f>
        <v>205</v>
      </c>
      <c r="QZC21" s="8">
        <v>16.77</v>
      </c>
      <c r="QZD21" s="9">
        <f>QZC21*QZB21</f>
        <v>3437.85</v>
      </c>
      <c r="QZE21" s="9">
        <f>QZD21+QZA21</f>
        <v>6938.17</v>
      </c>
      <c r="QZF21" s="4"/>
      <c r="QZG21" s="9">
        <f>QZE21+QZF21</f>
        <v>6938.17</v>
      </c>
      <c r="QZI21" s="93">
        <v>10</v>
      </c>
      <c r="QZJ21" s="94" t="s">
        <v>635</v>
      </c>
      <c r="QZK21" s="93">
        <v>372</v>
      </c>
      <c r="QZL21" s="93" t="s">
        <v>625</v>
      </c>
      <c r="QZM21" s="95" t="s">
        <v>626</v>
      </c>
      <c r="QZN21" s="93" t="s">
        <v>630</v>
      </c>
      <c r="QZO21" s="7">
        <v>167</v>
      </c>
      <c r="QZP21" s="8">
        <v>20.96</v>
      </c>
      <c r="QZQ21" s="9">
        <f>QZP21*QZO21</f>
        <v>3500.32</v>
      </c>
      <c r="QZR21" s="4">
        <f>QZK21-QZO21</f>
        <v>205</v>
      </c>
      <c r="QZS21" s="8">
        <v>16.77</v>
      </c>
      <c r="QZT21" s="9">
        <f>QZS21*QZR21</f>
        <v>3437.85</v>
      </c>
      <c r="QZU21" s="9">
        <f>QZT21+QZQ21</f>
        <v>6938.17</v>
      </c>
      <c r="QZV21" s="4"/>
      <c r="QZW21" s="9">
        <f>QZU21+QZV21</f>
        <v>6938.17</v>
      </c>
      <c r="QZY21" s="93">
        <v>10</v>
      </c>
      <c r="QZZ21" s="94" t="s">
        <v>635</v>
      </c>
      <c r="RAA21" s="93">
        <v>372</v>
      </c>
      <c r="RAB21" s="93" t="s">
        <v>625</v>
      </c>
      <c r="RAC21" s="95" t="s">
        <v>626</v>
      </c>
      <c r="RAD21" s="93" t="s">
        <v>630</v>
      </c>
      <c r="RAE21" s="7">
        <v>167</v>
      </c>
      <c r="RAF21" s="8">
        <v>20.96</v>
      </c>
      <c r="RAG21" s="9">
        <f>RAF21*RAE21</f>
        <v>3500.32</v>
      </c>
      <c r="RAH21" s="4">
        <f>RAA21-RAE21</f>
        <v>205</v>
      </c>
      <c r="RAI21" s="8">
        <v>16.77</v>
      </c>
      <c r="RAJ21" s="9">
        <f>RAI21*RAH21</f>
        <v>3437.85</v>
      </c>
      <c r="RAK21" s="9">
        <f>RAJ21+RAG21</f>
        <v>6938.17</v>
      </c>
      <c r="RAL21" s="4"/>
      <c r="RAM21" s="9">
        <f>RAK21+RAL21</f>
        <v>6938.17</v>
      </c>
      <c r="RAO21" s="93">
        <v>10</v>
      </c>
      <c r="RAP21" s="94" t="s">
        <v>635</v>
      </c>
      <c r="RAQ21" s="93">
        <v>372</v>
      </c>
      <c r="RAR21" s="93" t="s">
        <v>625</v>
      </c>
      <c r="RAS21" s="95" t="s">
        <v>626</v>
      </c>
      <c r="RAT21" s="93" t="s">
        <v>630</v>
      </c>
      <c r="RAU21" s="7">
        <v>167</v>
      </c>
      <c r="RAV21" s="8">
        <v>20.96</v>
      </c>
      <c r="RAW21" s="9">
        <f>RAV21*RAU21</f>
        <v>3500.32</v>
      </c>
      <c r="RAX21" s="4">
        <f>RAQ21-RAU21</f>
        <v>205</v>
      </c>
      <c r="RAY21" s="8">
        <v>16.77</v>
      </c>
      <c r="RAZ21" s="9">
        <f>RAY21*RAX21</f>
        <v>3437.85</v>
      </c>
      <c r="RBA21" s="9">
        <f>RAZ21+RAW21</f>
        <v>6938.17</v>
      </c>
      <c r="RBB21" s="4"/>
      <c r="RBC21" s="9">
        <f>RBA21+RBB21</f>
        <v>6938.17</v>
      </c>
      <c r="RBE21" s="93">
        <v>10</v>
      </c>
      <c r="RBF21" s="94" t="s">
        <v>635</v>
      </c>
      <c r="RBG21" s="93">
        <v>372</v>
      </c>
      <c r="RBH21" s="93" t="s">
        <v>625</v>
      </c>
      <c r="RBI21" s="95" t="s">
        <v>626</v>
      </c>
      <c r="RBJ21" s="93" t="s">
        <v>630</v>
      </c>
      <c r="RBK21" s="7">
        <v>167</v>
      </c>
      <c r="RBL21" s="8">
        <v>20.96</v>
      </c>
      <c r="RBM21" s="9">
        <f>RBL21*RBK21</f>
        <v>3500.32</v>
      </c>
      <c r="RBN21" s="4">
        <f>RBG21-RBK21</f>
        <v>205</v>
      </c>
      <c r="RBO21" s="8">
        <v>16.77</v>
      </c>
      <c r="RBP21" s="9">
        <f>RBO21*RBN21</f>
        <v>3437.85</v>
      </c>
      <c r="RBQ21" s="9">
        <f>RBP21+RBM21</f>
        <v>6938.17</v>
      </c>
      <c r="RBR21" s="4"/>
      <c r="RBS21" s="9">
        <f>RBQ21+RBR21</f>
        <v>6938.17</v>
      </c>
      <c r="RBU21" s="93">
        <v>10</v>
      </c>
      <c r="RBV21" s="94" t="s">
        <v>635</v>
      </c>
      <c r="RBW21" s="93">
        <v>372</v>
      </c>
      <c r="RBX21" s="93" t="s">
        <v>625</v>
      </c>
      <c r="RBY21" s="95" t="s">
        <v>626</v>
      </c>
      <c r="RBZ21" s="93" t="s">
        <v>630</v>
      </c>
      <c r="RCA21" s="7">
        <v>167</v>
      </c>
      <c r="RCB21" s="8">
        <v>20.96</v>
      </c>
      <c r="RCC21" s="9">
        <f>RCB21*RCA21</f>
        <v>3500.32</v>
      </c>
      <c r="RCD21" s="4">
        <f>RBW21-RCA21</f>
        <v>205</v>
      </c>
      <c r="RCE21" s="8">
        <v>16.77</v>
      </c>
      <c r="RCF21" s="9">
        <f>RCE21*RCD21</f>
        <v>3437.85</v>
      </c>
      <c r="RCG21" s="9">
        <f>RCF21+RCC21</f>
        <v>6938.17</v>
      </c>
      <c r="RCH21" s="4"/>
      <c r="RCI21" s="9">
        <f>RCG21+RCH21</f>
        <v>6938.17</v>
      </c>
      <c r="RCK21" s="93">
        <v>10</v>
      </c>
      <c r="RCL21" s="94" t="s">
        <v>635</v>
      </c>
      <c r="RCM21" s="93">
        <v>372</v>
      </c>
      <c r="RCN21" s="93" t="s">
        <v>625</v>
      </c>
      <c r="RCO21" s="95" t="s">
        <v>626</v>
      </c>
      <c r="RCP21" s="93" t="s">
        <v>630</v>
      </c>
      <c r="RCQ21" s="7">
        <v>167</v>
      </c>
      <c r="RCR21" s="8">
        <v>20.96</v>
      </c>
      <c r="RCS21" s="9">
        <f>RCR21*RCQ21</f>
        <v>3500.32</v>
      </c>
      <c r="RCT21" s="4">
        <f>RCM21-RCQ21</f>
        <v>205</v>
      </c>
      <c r="RCU21" s="8">
        <v>16.77</v>
      </c>
      <c r="RCV21" s="9">
        <f>RCU21*RCT21</f>
        <v>3437.85</v>
      </c>
      <c r="RCW21" s="9">
        <f>RCV21+RCS21</f>
        <v>6938.17</v>
      </c>
      <c r="RCX21" s="4"/>
      <c r="RCY21" s="9">
        <f>RCW21+RCX21</f>
        <v>6938.17</v>
      </c>
      <c r="RDA21" s="93">
        <v>10</v>
      </c>
      <c r="RDB21" s="94" t="s">
        <v>635</v>
      </c>
      <c r="RDC21" s="93">
        <v>372</v>
      </c>
      <c r="RDD21" s="93" t="s">
        <v>625</v>
      </c>
      <c r="RDE21" s="95" t="s">
        <v>626</v>
      </c>
      <c r="RDF21" s="93" t="s">
        <v>630</v>
      </c>
      <c r="RDG21" s="7">
        <v>167</v>
      </c>
      <c r="RDH21" s="8">
        <v>20.96</v>
      </c>
      <c r="RDI21" s="9">
        <f>RDH21*RDG21</f>
        <v>3500.32</v>
      </c>
      <c r="RDJ21" s="4">
        <f>RDC21-RDG21</f>
        <v>205</v>
      </c>
      <c r="RDK21" s="8">
        <v>16.77</v>
      </c>
      <c r="RDL21" s="9">
        <f>RDK21*RDJ21</f>
        <v>3437.85</v>
      </c>
      <c r="RDM21" s="9">
        <f>RDL21+RDI21</f>
        <v>6938.17</v>
      </c>
      <c r="RDN21" s="4"/>
      <c r="RDO21" s="9">
        <f>RDM21+RDN21</f>
        <v>6938.17</v>
      </c>
      <c r="RDQ21" s="93">
        <v>10</v>
      </c>
      <c r="RDR21" s="94" t="s">
        <v>635</v>
      </c>
      <c r="RDS21" s="93">
        <v>372</v>
      </c>
      <c r="RDT21" s="93" t="s">
        <v>625</v>
      </c>
      <c r="RDU21" s="95" t="s">
        <v>626</v>
      </c>
      <c r="RDV21" s="93" t="s">
        <v>630</v>
      </c>
      <c r="RDW21" s="7">
        <v>167</v>
      </c>
      <c r="RDX21" s="8">
        <v>20.96</v>
      </c>
      <c r="RDY21" s="9">
        <f>RDX21*RDW21</f>
        <v>3500.32</v>
      </c>
      <c r="RDZ21" s="4">
        <f>RDS21-RDW21</f>
        <v>205</v>
      </c>
      <c r="REA21" s="8">
        <v>16.77</v>
      </c>
      <c r="REB21" s="9">
        <f>REA21*RDZ21</f>
        <v>3437.85</v>
      </c>
      <c r="REC21" s="9">
        <f>REB21+RDY21</f>
        <v>6938.17</v>
      </c>
      <c r="RED21" s="4"/>
      <c r="REE21" s="9">
        <f>REC21+RED21</f>
        <v>6938.17</v>
      </c>
      <c r="REG21" s="93">
        <v>10</v>
      </c>
      <c r="REH21" s="94" t="s">
        <v>635</v>
      </c>
      <c r="REI21" s="93">
        <v>372</v>
      </c>
      <c r="REJ21" s="93" t="s">
        <v>625</v>
      </c>
      <c r="REK21" s="95" t="s">
        <v>626</v>
      </c>
      <c r="REL21" s="93" t="s">
        <v>630</v>
      </c>
      <c r="REM21" s="7">
        <v>167</v>
      </c>
      <c r="REN21" s="8">
        <v>20.96</v>
      </c>
      <c r="REO21" s="9">
        <f>REN21*REM21</f>
        <v>3500.32</v>
      </c>
      <c r="REP21" s="4">
        <f>REI21-REM21</f>
        <v>205</v>
      </c>
      <c r="REQ21" s="8">
        <v>16.77</v>
      </c>
      <c r="RER21" s="9">
        <f>REQ21*REP21</f>
        <v>3437.85</v>
      </c>
      <c r="RES21" s="9">
        <f>RER21+REO21</f>
        <v>6938.17</v>
      </c>
      <c r="RET21" s="4"/>
      <c r="REU21" s="9">
        <f>RES21+RET21</f>
        <v>6938.17</v>
      </c>
      <c r="REW21" s="93">
        <v>10</v>
      </c>
      <c r="REX21" s="94" t="s">
        <v>635</v>
      </c>
      <c r="REY21" s="93">
        <v>372</v>
      </c>
      <c r="REZ21" s="93" t="s">
        <v>625</v>
      </c>
      <c r="RFA21" s="95" t="s">
        <v>626</v>
      </c>
      <c r="RFB21" s="93" t="s">
        <v>630</v>
      </c>
      <c r="RFC21" s="7">
        <v>167</v>
      </c>
      <c r="RFD21" s="8">
        <v>20.96</v>
      </c>
      <c r="RFE21" s="9">
        <f>RFD21*RFC21</f>
        <v>3500.32</v>
      </c>
      <c r="RFF21" s="4">
        <f>REY21-RFC21</f>
        <v>205</v>
      </c>
      <c r="RFG21" s="8">
        <v>16.77</v>
      </c>
      <c r="RFH21" s="9">
        <f>RFG21*RFF21</f>
        <v>3437.85</v>
      </c>
      <c r="RFI21" s="9">
        <f>RFH21+RFE21</f>
        <v>6938.17</v>
      </c>
      <c r="RFJ21" s="4"/>
      <c r="RFK21" s="9">
        <f>RFI21+RFJ21</f>
        <v>6938.17</v>
      </c>
      <c r="RFM21" s="93">
        <v>10</v>
      </c>
      <c r="RFN21" s="94" t="s">
        <v>635</v>
      </c>
      <c r="RFO21" s="93">
        <v>372</v>
      </c>
      <c r="RFP21" s="93" t="s">
        <v>625</v>
      </c>
      <c r="RFQ21" s="95" t="s">
        <v>626</v>
      </c>
      <c r="RFR21" s="93" t="s">
        <v>630</v>
      </c>
      <c r="RFS21" s="7">
        <v>167</v>
      </c>
      <c r="RFT21" s="8">
        <v>20.96</v>
      </c>
      <c r="RFU21" s="9">
        <f>RFT21*RFS21</f>
        <v>3500.32</v>
      </c>
      <c r="RFV21" s="4">
        <f>RFO21-RFS21</f>
        <v>205</v>
      </c>
      <c r="RFW21" s="8">
        <v>16.77</v>
      </c>
      <c r="RFX21" s="9">
        <f>RFW21*RFV21</f>
        <v>3437.85</v>
      </c>
      <c r="RFY21" s="9">
        <f>RFX21+RFU21</f>
        <v>6938.17</v>
      </c>
      <c r="RFZ21" s="4"/>
      <c r="RGA21" s="9">
        <f>RFY21+RFZ21</f>
        <v>6938.17</v>
      </c>
      <c r="RGC21" s="93">
        <v>10</v>
      </c>
      <c r="RGD21" s="94" t="s">
        <v>635</v>
      </c>
      <c r="RGE21" s="93">
        <v>372</v>
      </c>
      <c r="RGF21" s="93" t="s">
        <v>625</v>
      </c>
      <c r="RGG21" s="95" t="s">
        <v>626</v>
      </c>
      <c r="RGH21" s="93" t="s">
        <v>630</v>
      </c>
      <c r="RGI21" s="7">
        <v>167</v>
      </c>
      <c r="RGJ21" s="8">
        <v>20.96</v>
      </c>
      <c r="RGK21" s="9">
        <f>RGJ21*RGI21</f>
        <v>3500.32</v>
      </c>
      <c r="RGL21" s="4">
        <f>RGE21-RGI21</f>
        <v>205</v>
      </c>
      <c r="RGM21" s="8">
        <v>16.77</v>
      </c>
      <c r="RGN21" s="9">
        <f>RGM21*RGL21</f>
        <v>3437.85</v>
      </c>
      <c r="RGO21" s="9">
        <f>RGN21+RGK21</f>
        <v>6938.17</v>
      </c>
      <c r="RGP21" s="4"/>
      <c r="RGQ21" s="9">
        <f>RGO21+RGP21</f>
        <v>6938.17</v>
      </c>
      <c r="RGS21" s="93">
        <v>10</v>
      </c>
      <c r="RGT21" s="94" t="s">
        <v>635</v>
      </c>
      <c r="RGU21" s="93">
        <v>372</v>
      </c>
      <c r="RGV21" s="93" t="s">
        <v>625</v>
      </c>
      <c r="RGW21" s="95" t="s">
        <v>626</v>
      </c>
      <c r="RGX21" s="93" t="s">
        <v>630</v>
      </c>
      <c r="RGY21" s="7">
        <v>167</v>
      </c>
      <c r="RGZ21" s="8">
        <v>20.96</v>
      </c>
      <c r="RHA21" s="9">
        <f>RGZ21*RGY21</f>
        <v>3500.32</v>
      </c>
      <c r="RHB21" s="4">
        <f>RGU21-RGY21</f>
        <v>205</v>
      </c>
      <c r="RHC21" s="8">
        <v>16.77</v>
      </c>
      <c r="RHD21" s="9">
        <f>RHC21*RHB21</f>
        <v>3437.85</v>
      </c>
      <c r="RHE21" s="9">
        <f>RHD21+RHA21</f>
        <v>6938.17</v>
      </c>
      <c r="RHF21" s="4"/>
      <c r="RHG21" s="9">
        <f>RHE21+RHF21</f>
        <v>6938.17</v>
      </c>
      <c r="RHI21" s="93">
        <v>10</v>
      </c>
      <c r="RHJ21" s="94" t="s">
        <v>635</v>
      </c>
      <c r="RHK21" s="93">
        <v>372</v>
      </c>
      <c r="RHL21" s="93" t="s">
        <v>625</v>
      </c>
      <c r="RHM21" s="95" t="s">
        <v>626</v>
      </c>
      <c r="RHN21" s="93" t="s">
        <v>630</v>
      </c>
      <c r="RHO21" s="7">
        <v>167</v>
      </c>
      <c r="RHP21" s="8">
        <v>20.96</v>
      </c>
      <c r="RHQ21" s="9">
        <f>RHP21*RHO21</f>
        <v>3500.32</v>
      </c>
      <c r="RHR21" s="4">
        <f>RHK21-RHO21</f>
        <v>205</v>
      </c>
      <c r="RHS21" s="8">
        <v>16.77</v>
      </c>
      <c r="RHT21" s="9">
        <f>RHS21*RHR21</f>
        <v>3437.85</v>
      </c>
      <c r="RHU21" s="9">
        <f>RHT21+RHQ21</f>
        <v>6938.17</v>
      </c>
      <c r="RHV21" s="4"/>
      <c r="RHW21" s="9">
        <f>RHU21+RHV21</f>
        <v>6938.17</v>
      </c>
      <c r="RHY21" s="93">
        <v>10</v>
      </c>
      <c r="RHZ21" s="94" t="s">
        <v>635</v>
      </c>
      <c r="RIA21" s="93">
        <v>372</v>
      </c>
      <c r="RIB21" s="93" t="s">
        <v>625</v>
      </c>
      <c r="RIC21" s="95" t="s">
        <v>626</v>
      </c>
      <c r="RID21" s="93" t="s">
        <v>630</v>
      </c>
      <c r="RIE21" s="7">
        <v>167</v>
      </c>
      <c r="RIF21" s="8">
        <v>20.96</v>
      </c>
      <c r="RIG21" s="9">
        <f>RIF21*RIE21</f>
        <v>3500.32</v>
      </c>
      <c r="RIH21" s="4">
        <f>RIA21-RIE21</f>
        <v>205</v>
      </c>
      <c r="RII21" s="8">
        <v>16.77</v>
      </c>
      <c r="RIJ21" s="9">
        <f>RII21*RIH21</f>
        <v>3437.85</v>
      </c>
      <c r="RIK21" s="9">
        <f>RIJ21+RIG21</f>
        <v>6938.17</v>
      </c>
      <c r="RIL21" s="4"/>
      <c r="RIM21" s="9">
        <f>RIK21+RIL21</f>
        <v>6938.17</v>
      </c>
      <c r="RIO21" s="93">
        <v>10</v>
      </c>
      <c r="RIP21" s="94" t="s">
        <v>635</v>
      </c>
      <c r="RIQ21" s="93">
        <v>372</v>
      </c>
      <c r="RIR21" s="93" t="s">
        <v>625</v>
      </c>
      <c r="RIS21" s="95" t="s">
        <v>626</v>
      </c>
      <c r="RIT21" s="93" t="s">
        <v>630</v>
      </c>
      <c r="RIU21" s="7">
        <v>167</v>
      </c>
      <c r="RIV21" s="8">
        <v>20.96</v>
      </c>
      <c r="RIW21" s="9">
        <f>RIV21*RIU21</f>
        <v>3500.32</v>
      </c>
      <c r="RIX21" s="4">
        <f>RIQ21-RIU21</f>
        <v>205</v>
      </c>
      <c r="RIY21" s="8">
        <v>16.77</v>
      </c>
      <c r="RIZ21" s="9">
        <f>RIY21*RIX21</f>
        <v>3437.85</v>
      </c>
      <c r="RJA21" s="9">
        <f>RIZ21+RIW21</f>
        <v>6938.17</v>
      </c>
      <c r="RJB21" s="4"/>
      <c r="RJC21" s="9">
        <f>RJA21+RJB21</f>
        <v>6938.17</v>
      </c>
      <c r="RJE21" s="93">
        <v>10</v>
      </c>
      <c r="RJF21" s="94" t="s">
        <v>635</v>
      </c>
      <c r="RJG21" s="93">
        <v>372</v>
      </c>
      <c r="RJH21" s="93" t="s">
        <v>625</v>
      </c>
      <c r="RJI21" s="95" t="s">
        <v>626</v>
      </c>
      <c r="RJJ21" s="93" t="s">
        <v>630</v>
      </c>
      <c r="RJK21" s="7">
        <v>167</v>
      </c>
      <c r="RJL21" s="8">
        <v>20.96</v>
      </c>
      <c r="RJM21" s="9">
        <f>RJL21*RJK21</f>
        <v>3500.32</v>
      </c>
      <c r="RJN21" s="4">
        <f>RJG21-RJK21</f>
        <v>205</v>
      </c>
      <c r="RJO21" s="8">
        <v>16.77</v>
      </c>
      <c r="RJP21" s="9">
        <f>RJO21*RJN21</f>
        <v>3437.85</v>
      </c>
      <c r="RJQ21" s="9">
        <f>RJP21+RJM21</f>
        <v>6938.17</v>
      </c>
      <c r="RJR21" s="4"/>
      <c r="RJS21" s="9">
        <f>RJQ21+RJR21</f>
        <v>6938.17</v>
      </c>
      <c r="RJU21" s="93">
        <v>10</v>
      </c>
      <c r="RJV21" s="94" t="s">
        <v>635</v>
      </c>
      <c r="RJW21" s="93">
        <v>372</v>
      </c>
      <c r="RJX21" s="93" t="s">
        <v>625</v>
      </c>
      <c r="RJY21" s="95" t="s">
        <v>626</v>
      </c>
      <c r="RJZ21" s="93" t="s">
        <v>630</v>
      </c>
      <c r="RKA21" s="7">
        <v>167</v>
      </c>
      <c r="RKB21" s="8">
        <v>20.96</v>
      </c>
      <c r="RKC21" s="9">
        <f>RKB21*RKA21</f>
        <v>3500.32</v>
      </c>
      <c r="RKD21" s="4">
        <f>RJW21-RKA21</f>
        <v>205</v>
      </c>
      <c r="RKE21" s="8">
        <v>16.77</v>
      </c>
      <c r="RKF21" s="9">
        <f>RKE21*RKD21</f>
        <v>3437.85</v>
      </c>
      <c r="RKG21" s="9">
        <f>RKF21+RKC21</f>
        <v>6938.17</v>
      </c>
      <c r="RKH21" s="4"/>
      <c r="RKI21" s="9">
        <f>RKG21+RKH21</f>
        <v>6938.17</v>
      </c>
      <c r="RKK21" s="93">
        <v>10</v>
      </c>
      <c r="RKL21" s="94" t="s">
        <v>635</v>
      </c>
      <c r="RKM21" s="93">
        <v>372</v>
      </c>
      <c r="RKN21" s="93" t="s">
        <v>625</v>
      </c>
      <c r="RKO21" s="95" t="s">
        <v>626</v>
      </c>
      <c r="RKP21" s="93" t="s">
        <v>630</v>
      </c>
      <c r="RKQ21" s="7">
        <v>167</v>
      </c>
      <c r="RKR21" s="8">
        <v>20.96</v>
      </c>
      <c r="RKS21" s="9">
        <f>RKR21*RKQ21</f>
        <v>3500.32</v>
      </c>
      <c r="RKT21" s="4">
        <f>RKM21-RKQ21</f>
        <v>205</v>
      </c>
      <c r="RKU21" s="8">
        <v>16.77</v>
      </c>
      <c r="RKV21" s="9">
        <f>RKU21*RKT21</f>
        <v>3437.85</v>
      </c>
      <c r="RKW21" s="9">
        <f>RKV21+RKS21</f>
        <v>6938.17</v>
      </c>
      <c r="RKX21" s="4"/>
      <c r="RKY21" s="9">
        <f>RKW21+RKX21</f>
        <v>6938.17</v>
      </c>
      <c r="RLA21" s="93">
        <v>10</v>
      </c>
      <c r="RLB21" s="94" t="s">
        <v>635</v>
      </c>
      <c r="RLC21" s="93">
        <v>372</v>
      </c>
      <c r="RLD21" s="93" t="s">
        <v>625</v>
      </c>
      <c r="RLE21" s="95" t="s">
        <v>626</v>
      </c>
      <c r="RLF21" s="93" t="s">
        <v>630</v>
      </c>
      <c r="RLG21" s="7">
        <v>167</v>
      </c>
      <c r="RLH21" s="8">
        <v>20.96</v>
      </c>
      <c r="RLI21" s="9">
        <f>RLH21*RLG21</f>
        <v>3500.32</v>
      </c>
      <c r="RLJ21" s="4">
        <f>RLC21-RLG21</f>
        <v>205</v>
      </c>
      <c r="RLK21" s="8">
        <v>16.77</v>
      </c>
      <c r="RLL21" s="9">
        <f>RLK21*RLJ21</f>
        <v>3437.85</v>
      </c>
      <c r="RLM21" s="9">
        <f>RLL21+RLI21</f>
        <v>6938.17</v>
      </c>
      <c r="RLN21" s="4"/>
      <c r="RLO21" s="9">
        <f>RLM21+RLN21</f>
        <v>6938.17</v>
      </c>
      <c r="RLQ21" s="93">
        <v>10</v>
      </c>
      <c r="RLR21" s="94" t="s">
        <v>635</v>
      </c>
      <c r="RLS21" s="93">
        <v>372</v>
      </c>
      <c r="RLT21" s="93" t="s">
        <v>625</v>
      </c>
      <c r="RLU21" s="95" t="s">
        <v>626</v>
      </c>
      <c r="RLV21" s="93" t="s">
        <v>630</v>
      </c>
      <c r="RLW21" s="7">
        <v>167</v>
      </c>
      <c r="RLX21" s="8">
        <v>20.96</v>
      </c>
      <c r="RLY21" s="9">
        <f>RLX21*RLW21</f>
        <v>3500.32</v>
      </c>
      <c r="RLZ21" s="4">
        <f>RLS21-RLW21</f>
        <v>205</v>
      </c>
      <c r="RMA21" s="8">
        <v>16.77</v>
      </c>
      <c r="RMB21" s="9">
        <f>RMA21*RLZ21</f>
        <v>3437.85</v>
      </c>
      <c r="RMC21" s="9">
        <f>RMB21+RLY21</f>
        <v>6938.17</v>
      </c>
      <c r="RMD21" s="4"/>
      <c r="RME21" s="9">
        <f>RMC21+RMD21</f>
        <v>6938.17</v>
      </c>
      <c r="RMG21" s="93">
        <v>10</v>
      </c>
      <c r="RMH21" s="94" t="s">
        <v>635</v>
      </c>
      <c r="RMI21" s="93">
        <v>372</v>
      </c>
      <c r="RMJ21" s="93" t="s">
        <v>625</v>
      </c>
      <c r="RMK21" s="95" t="s">
        <v>626</v>
      </c>
      <c r="RML21" s="93" t="s">
        <v>630</v>
      </c>
      <c r="RMM21" s="7">
        <v>167</v>
      </c>
      <c r="RMN21" s="8">
        <v>20.96</v>
      </c>
      <c r="RMO21" s="9">
        <f>RMN21*RMM21</f>
        <v>3500.32</v>
      </c>
      <c r="RMP21" s="4">
        <f>RMI21-RMM21</f>
        <v>205</v>
      </c>
      <c r="RMQ21" s="8">
        <v>16.77</v>
      </c>
      <c r="RMR21" s="9">
        <f>RMQ21*RMP21</f>
        <v>3437.85</v>
      </c>
      <c r="RMS21" s="9">
        <f>RMR21+RMO21</f>
        <v>6938.17</v>
      </c>
      <c r="RMT21" s="4"/>
      <c r="RMU21" s="9">
        <f>RMS21+RMT21</f>
        <v>6938.17</v>
      </c>
      <c r="RMW21" s="93">
        <v>10</v>
      </c>
      <c r="RMX21" s="94" t="s">
        <v>635</v>
      </c>
      <c r="RMY21" s="93">
        <v>372</v>
      </c>
      <c r="RMZ21" s="93" t="s">
        <v>625</v>
      </c>
      <c r="RNA21" s="95" t="s">
        <v>626</v>
      </c>
      <c r="RNB21" s="93" t="s">
        <v>630</v>
      </c>
      <c r="RNC21" s="7">
        <v>167</v>
      </c>
      <c r="RND21" s="8">
        <v>20.96</v>
      </c>
      <c r="RNE21" s="9">
        <f>RND21*RNC21</f>
        <v>3500.32</v>
      </c>
      <c r="RNF21" s="4">
        <f>RMY21-RNC21</f>
        <v>205</v>
      </c>
      <c r="RNG21" s="8">
        <v>16.77</v>
      </c>
      <c r="RNH21" s="9">
        <f>RNG21*RNF21</f>
        <v>3437.85</v>
      </c>
      <c r="RNI21" s="9">
        <f>RNH21+RNE21</f>
        <v>6938.17</v>
      </c>
      <c r="RNJ21" s="4"/>
      <c r="RNK21" s="9">
        <f>RNI21+RNJ21</f>
        <v>6938.17</v>
      </c>
      <c r="RNM21" s="93">
        <v>10</v>
      </c>
      <c r="RNN21" s="94" t="s">
        <v>635</v>
      </c>
      <c r="RNO21" s="93">
        <v>372</v>
      </c>
      <c r="RNP21" s="93" t="s">
        <v>625</v>
      </c>
      <c r="RNQ21" s="95" t="s">
        <v>626</v>
      </c>
      <c r="RNR21" s="93" t="s">
        <v>630</v>
      </c>
      <c r="RNS21" s="7">
        <v>167</v>
      </c>
      <c r="RNT21" s="8">
        <v>20.96</v>
      </c>
      <c r="RNU21" s="9">
        <f>RNT21*RNS21</f>
        <v>3500.32</v>
      </c>
      <c r="RNV21" s="4">
        <f>RNO21-RNS21</f>
        <v>205</v>
      </c>
      <c r="RNW21" s="8">
        <v>16.77</v>
      </c>
      <c r="RNX21" s="9">
        <f>RNW21*RNV21</f>
        <v>3437.85</v>
      </c>
      <c r="RNY21" s="9">
        <f>RNX21+RNU21</f>
        <v>6938.17</v>
      </c>
      <c r="RNZ21" s="4"/>
      <c r="ROA21" s="9">
        <f>RNY21+RNZ21</f>
        <v>6938.17</v>
      </c>
      <c r="ROC21" s="93">
        <v>10</v>
      </c>
      <c r="ROD21" s="94" t="s">
        <v>635</v>
      </c>
      <c r="ROE21" s="93">
        <v>372</v>
      </c>
      <c r="ROF21" s="93" t="s">
        <v>625</v>
      </c>
      <c r="ROG21" s="95" t="s">
        <v>626</v>
      </c>
      <c r="ROH21" s="93" t="s">
        <v>630</v>
      </c>
      <c r="ROI21" s="7">
        <v>167</v>
      </c>
      <c r="ROJ21" s="8">
        <v>20.96</v>
      </c>
      <c r="ROK21" s="9">
        <f>ROJ21*ROI21</f>
        <v>3500.32</v>
      </c>
      <c r="ROL21" s="4">
        <f>ROE21-ROI21</f>
        <v>205</v>
      </c>
      <c r="ROM21" s="8">
        <v>16.77</v>
      </c>
      <c r="RON21" s="9">
        <f>ROM21*ROL21</f>
        <v>3437.85</v>
      </c>
      <c r="ROO21" s="9">
        <f>RON21+ROK21</f>
        <v>6938.17</v>
      </c>
      <c r="ROP21" s="4"/>
      <c r="ROQ21" s="9">
        <f>ROO21+ROP21</f>
        <v>6938.17</v>
      </c>
      <c r="ROS21" s="93">
        <v>10</v>
      </c>
      <c r="ROT21" s="94" t="s">
        <v>635</v>
      </c>
      <c r="ROU21" s="93">
        <v>372</v>
      </c>
      <c r="ROV21" s="93" t="s">
        <v>625</v>
      </c>
      <c r="ROW21" s="95" t="s">
        <v>626</v>
      </c>
      <c r="ROX21" s="93" t="s">
        <v>630</v>
      </c>
      <c r="ROY21" s="7">
        <v>167</v>
      </c>
      <c r="ROZ21" s="8">
        <v>20.96</v>
      </c>
      <c r="RPA21" s="9">
        <f>ROZ21*ROY21</f>
        <v>3500.32</v>
      </c>
      <c r="RPB21" s="4">
        <f>ROU21-ROY21</f>
        <v>205</v>
      </c>
      <c r="RPC21" s="8">
        <v>16.77</v>
      </c>
      <c r="RPD21" s="9">
        <f>RPC21*RPB21</f>
        <v>3437.85</v>
      </c>
      <c r="RPE21" s="9">
        <f>RPD21+RPA21</f>
        <v>6938.17</v>
      </c>
      <c r="RPF21" s="4"/>
      <c r="RPG21" s="9">
        <f>RPE21+RPF21</f>
        <v>6938.17</v>
      </c>
      <c r="RPI21" s="93">
        <v>10</v>
      </c>
      <c r="RPJ21" s="94" t="s">
        <v>635</v>
      </c>
      <c r="RPK21" s="93">
        <v>372</v>
      </c>
      <c r="RPL21" s="93" t="s">
        <v>625</v>
      </c>
      <c r="RPM21" s="95" t="s">
        <v>626</v>
      </c>
      <c r="RPN21" s="93" t="s">
        <v>630</v>
      </c>
      <c r="RPO21" s="7">
        <v>167</v>
      </c>
      <c r="RPP21" s="8">
        <v>20.96</v>
      </c>
      <c r="RPQ21" s="9">
        <f>RPP21*RPO21</f>
        <v>3500.32</v>
      </c>
      <c r="RPR21" s="4">
        <f>RPK21-RPO21</f>
        <v>205</v>
      </c>
      <c r="RPS21" s="8">
        <v>16.77</v>
      </c>
      <c r="RPT21" s="9">
        <f>RPS21*RPR21</f>
        <v>3437.85</v>
      </c>
      <c r="RPU21" s="9">
        <f>RPT21+RPQ21</f>
        <v>6938.17</v>
      </c>
      <c r="RPV21" s="4"/>
      <c r="RPW21" s="9">
        <f>RPU21+RPV21</f>
        <v>6938.17</v>
      </c>
      <c r="RPY21" s="93">
        <v>10</v>
      </c>
      <c r="RPZ21" s="94" t="s">
        <v>635</v>
      </c>
      <c r="RQA21" s="93">
        <v>372</v>
      </c>
      <c r="RQB21" s="93" t="s">
        <v>625</v>
      </c>
      <c r="RQC21" s="95" t="s">
        <v>626</v>
      </c>
      <c r="RQD21" s="93" t="s">
        <v>630</v>
      </c>
      <c r="RQE21" s="7">
        <v>167</v>
      </c>
      <c r="RQF21" s="8">
        <v>20.96</v>
      </c>
      <c r="RQG21" s="9">
        <f>RQF21*RQE21</f>
        <v>3500.32</v>
      </c>
      <c r="RQH21" s="4">
        <f>RQA21-RQE21</f>
        <v>205</v>
      </c>
      <c r="RQI21" s="8">
        <v>16.77</v>
      </c>
      <c r="RQJ21" s="9">
        <f>RQI21*RQH21</f>
        <v>3437.85</v>
      </c>
      <c r="RQK21" s="9">
        <f>RQJ21+RQG21</f>
        <v>6938.17</v>
      </c>
      <c r="RQL21" s="4"/>
      <c r="RQM21" s="9">
        <f>RQK21+RQL21</f>
        <v>6938.17</v>
      </c>
      <c r="RQO21" s="93">
        <v>10</v>
      </c>
      <c r="RQP21" s="94" t="s">
        <v>635</v>
      </c>
      <c r="RQQ21" s="93">
        <v>372</v>
      </c>
      <c r="RQR21" s="93" t="s">
        <v>625</v>
      </c>
      <c r="RQS21" s="95" t="s">
        <v>626</v>
      </c>
      <c r="RQT21" s="93" t="s">
        <v>630</v>
      </c>
      <c r="RQU21" s="7">
        <v>167</v>
      </c>
      <c r="RQV21" s="8">
        <v>20.96</v>
      </c>
      <c r="RQW21" s="9">
        <f>RQV21*RQU21</f>
        <v>3500.32</v>
      </c>
      <c r="RQX21" s="4">
        <f>RQQ21-RQU21</f>
        <v>205</v>
      </c>
      <c r="RQY21" s="8">
        <v>16.77</v>
      </c>
      <c r="RQZ21" s="9">
        <f>RQY21*RQX21</f>
        <v>3437.85</v>
      </c>
      <c r="RRA21" s="9">
        <f>RQZ21+RQW21</f>
        <v>6938.17</v>
      </c>
      <c r="RRB21" s="4"/>
      <c r="RRC21" s="9">
        <f>RRA21+RRB21</f>
        <v>6938.17</v>
      </c>
      <c r="RRE21" s="93">
        <v>10</v>
      </c>
      <c r="RRF21" s="94" t="s">
        <v>635</v>
      </c>
      <c r="RRG21" s="93">
        <v>372</v>
      </c>
      <c r="RRH21" s="93" t="s">
        <v>625</v>
      </c>
      <c r="RRI21" s="95" t="s">
        <v>626</v>
      </c>
      <c r="RRJ21" s="93" t="s">
        <v>630</v>
      </c>
      <c r="RRK21" s="7">
        <v>167</v>
      </c>
      <c r="RRL21" s="8">
        <v>20.96</v>
      </c>
      <c r="RRM21" s="9">
        <f>RRL21*RRK21</f>
        <v>3500.32</v>
      </c>
      <c r="RRN21" s="4">
        <f>RRG21-RRK21</f>
        <v>205</v>
      </c>
      <c r="RRO21" s="8">
        <v>16.77</v>
      </c>
      <c r="RRP21" s="9">
        <f>RRO21*RRN21</f>
        <v>3437.85</v>
      </c>
      <c r="RRQ21" s="9">
        <f>RRP21+RRM21</f>
        <v>6938.17</v>
      </c>
      <c r="RRR21" s="4"/>
      <c r="RRS21" s="9">
        <f>RRQ21+RRR21</f>
        <v>6938.17</v>
      </c>
      <c r="RRU21" s="93">
        <v>10</v>
      </c>
      <c r="RRV21" s="94" t="s">
        <v>635</v>
      </c>
      <c r="RRW21" s="93">
        <v>372</v>
      </c>
      <c r="RRX21" s="93" t="s">
        <v>625</v>
      </c>
      <c r="RRY21" s="95" t="s">
        <v>626</v>
      </c>
      <c r="RRZ21" s="93" t="s">
        <v>630</v>
      </c>
      <c r="RSA21" s="7">
        <v>167</v>
      </c>
      <c r="RSB21" s="8">
        <v>20.96</v>
      </c>
      <c r="RSC21" s="9">
        <f>RSB21*RSA21</f>
        <v>3500.32</v>
      </c>
      <c r="RSD21" s="4">
        <f>RRW21-RSA21</f>
        <v>205</v>
      </c>
      <c r="RSE21" s="8">
        <v>16.77</v>
      </c>
      <c r="RSF21" s="9">
        <f>RSE21*RSD21</f>
        <v>3437.85</v>
      </c>
      <c r="RSG21" s="9">
        <f>RSF21+RSC21</f>
        <v>6938.17</v>
      </c>
      <c r="RSH21" s="4"/>
      <c r="RSI21" s="9">
        <f>RSG21+RSH21</f>
        <v>6938.17</v>
      </c>
      <c r="RSK21" s="93">
        <v>10</v>
      </c>
      <c r="RSL21" s="94" t="s">
        <v>635</v>
      </c>
      <c r="RSM21" s="93">
        <v>372</v>
      </c>
      <c r="RSN21" s="93" t="s">
        <v>625</v>
      </c>
      <c r="RSO21" s="95" t="s">
        <v>626</v>
      </c>
      <c r="RSP21" s="93" t="s">
        <v>630</v>
      </c>
      <c r="RSQ21" s="7">
        <v>167</v>
      </c>
      <c r="RSR21" s="8">
        <v>20.96</v>
      </c>
      <c r="RSS21" s="9">
        <f>RSR21*RSQ21</f>
        <v>3500.32</v>
      </c>
      <c r="RST21" s="4">
        <f>RSM21-RSQ21</f>
        <v>205</v>
      </c>
      <c r="RSU21" s="8">
        <v>16.77</v>
      </c>
      <c r="RSV21" s="9">
        <f>RSU21*RST21</f>
        <v>3437.85</v>
      </c>
      <c r="RSW21" s="9">
        <f>RSV21+RSS21</f>
        <v>6938.17</v>
      </c>
      <c r="RSX21" s="4"/>
      <c r="RSY21" s="9">
        <f>RSW21+RSX21</f>
        <v>6938.17</v>
      </c>
      <c r="RTA21" s="93">
        <v>10</v>
      </c>
      <c r="RTB21" s="94" t="s">
        <v>635</v>
      </c>
      <c r="RTC21" s="93">
        <v>372</v>
      </c>
      <c r="RTD21" s="93" t="s">
        <v>625</v>
      </c>
      <c r="RTE21" s="95" t="s">
        <v>626</v>
      </c>
      <c r="RTF21" s="93" t="s">
        <v>630</v>
      </c>
      <c r="RTG21" s="7">
        <v>167</v>
      </c>
      <c r="RTH21" s="8">
        <v>20.96</v>
      </c>
      <c r="RTI21" s="9">
        <f>RTH21*RTG21</f>
        <v>3500.32</v>
      </c>
      <c r="RTJ21" s="4">
        <f>RTC21-RTG21</f>
        <v>205</v>
      </c>
      <c r="RTK21" s="8">
        <v>16.77</v>
      </c>
      <c r="RTL21" s="9">
        <f>RTK21*RTJ21</f>
        <v>3437.85</v>
      </c>
      <c r="RTM21" s="9">
        <f>RTL21+RTI21</f>
        <v>6938.17</v>
      </c>
      <c r="RTN21" s="4"/>
      <c r="RTO21" s="9">
        <f>RTM21+RTN21</f>
        <v>6938.17</v>
      </c>
      <c r="RTQ21" s="93">
        <v>10</v>
      </c>
      <c r="RTR21" s="94" t="s">
        <v>635</v>
      </c>
      <c r="RTS21" s="93">
        <v>372</v>
      </c>
      <c r="RTT21" s="93" t="s">
        <v>625</v>
      </c>
      <c r="RTU21" s="95" t="s">
        <v>626</v>
      </c>
      <c r="RTV21" s="93" t="s">
        <v>630</v>
      </c>
      <c r="RTW21" s="7">
        <v>167</v>
      </c>
      <c r="RTX21" s="8">
        <v>20.96</v>
      </c>
      <c r="RTY21" s="9">
        <f>RTX21*RTW21</f>
        <v>3500.32</v>
      </c>
      <c r="RTZ21" s="4">
        <f>RTS21-RTW21</f>
        <v>205</v>
      </c>
      <c r="RUA21" s="8">
        <v>16.77</v>
      </c>
      <c r="RUB21" s="9">
        <f>RUA21*RTZ21</f>
        <v>3437.85</v>
      </c>
      <c r="RUC21" s="9">
        <f>RUB21+RTY21</f>
        <v>6938.17</v>
      </c>
      <c r="RUD21" s="4"/>
      <c r="RUE21" s="9">
        <f>RUC21+RUD21</f>
        <v>6938.17</v>
      </c>
      <c r="RUG21" s="93">
        <v>10</v>
      </c>
      <c r="RUH21" s="94" t="s">
        <v>635</v>
      </c>
      <c r="RUI21" s="93">
        <v>372</v>
      </c>
      <c r="RUJ21" s="93" t="s">
        <v>625</v>
      </c>
      <c r="RUK21" s="95" t="s">
        <v>626</v>
      </c>
      <c r="RUL21" s="93" t="s">
        <v>630</v>
      </c>
      <c r="RUM21" s="7">
        <v>167</v>
      </c>
      <c r="RUN21" s="8">
        <v>20.96</v>
      </c>
      <c r="RUO21" s="9">
        <f>RUN21*RUM21</f>
        <v>3500.32</v>
      </c>
      <c r="RUP21" s="4">
        <f>RUI21-RUM21</f>
        <v>205</v>
      </c>
      <c r="RUQ21" s="8">
        <v>16.77</v>
      </c>
      <c r="RUR21" s="9">
        <f>RUQ21*RUP21</f>
        <v>3437.85</v>
      </c>
      <c r="RUS21" s="9">
        <f>RUR21+RUO21</f>
        <v>6938.17</v>
      </c>
      <c r="RUT21" s="4"/>
      <c r="RUU21" s="9">
        <f>RUS21+RUT21</f>
        <v>6938.17</v>
      </c>
      <c r="RUW21" s="93">
        <v>10</v>
      </c>
      <c r="RUX21" s="94" t="s">
        <v>635</v>
      </c>
      <c r="RUY21" s="93">
        <v>372</v>
      </c>
      <c r="RUZ21" s="93" t="s">
        <v>625</v>
      </c>
      <c r="RVA21" s="95" t="s">
        <v>626</v>
      </c>
      <c r="RVB21" s="93" t="s">
        <v>630</v>
      </c>
      <c r="RVC21" s="7">
        <v>167</v>
      </c>
      <c r="RVD21" s="8">
        <v>20.96</v>
      </c>
      <c r="RVE21" s="9">
        <f>RVD21*RVC21</f>
        <v>3500.32</v>
      </c>
      <c r="RVF21" s="4">
        <f>RUY21-RVC21</f>
        <v>205</v>
      </c>
      <c r="RVG21" s="8">
        <v>16.77</v>
      </c>
      <c r="RVH21" s="9">
        <f>RVG21*RVF21</f>
        <v>3437.85</v>
      </c>
      <c r="RVI21" s="9">
        <f>RVH21+RVE21</f>
        <v>6938.17</v>
      </c>
      <c r="RVJ21" s="4"/>
      <c r="RVK21" s="9">
        <f>RVI21+RVJ21</f>
        <v>6938.17</v>
      </c>
      <c r="RVM21" s="93">
        <v>10</v>
      </c>
      <c r="RVN21" s="94" t="s">
        <v>635</v>
      </c>
      <c r="RVO21" s="93">
        <v>372</v>
      </c>
      <c r="RVP21" s="93" t="s">
        <v>625</v>
      </c>
      <c r="RVQ21" s="95" t="s">
        <v>626</v>
      </c>
      <c r="RVR21" s="93" t="s">
        <v>630</v>
      </c>
      <c r="RVS21" s="7">
        <v>167</v>
      </c>
      <c r="RVT21" s="8">
        <v>20.96</v>
      </c>
      <c r="RVU21" s="9">
        <f>RVT21*RVS21</f>
        <v>3500.32</v>
      </c>
      <c r="RVV21" s="4">
        <f>RVO21-RVS21</f>
        <v>205</v>
      </c>
      <c r="RVW21" s="8">
        <v>16.77</v>
      </c>
      <c r="RVX21" s="9">
        <f>RVW21*RVV21</f>
        <v>3437.85</v>
      </c>
      <c r="RVY21" s="9">
        <f>RVX21+RVU21</f>
        <v>6938.17</v>
      </c>
      <c r="RVZ21" s="4"/>
      <c r="RWA21" s="9">
        <f>RVY21+RVZ21</f>
        <v>6938.17</v>
      </c>
      <c r="RWC21" s="93">
        <v>10</v>
      </c>
      <c r="RWD21" s="94" t="s">
        <v>635</v>
      </c>
      <c r="RWE21" s="93">
        <v>372</v>
      </c>
      <c r="RWF21" s="93" t="s">
        <v>625</v>
      </c>
      <c r="RWG21" s="95" t="s">
        <v>626</v>
      </c>
      <c r="RWH21" s="93" t="s">
        <v>630</v>
      </c>
      <c r="RWI21" s="7">
        <v>167</v>
      </c>
      <c r="RWJ21" s="8">
        <v>20.96</v>
      </c>
      <c r="RWK21" s="9">
        <f>RWJ21*RWI21</f>
        <v>3500.32</v>
      </c>
      <c r="RWL21" s="4">
        <f>RWE21-RWI21</f>
        <v>205</v>
      </c>
      <c r="RWM21" s="8">
        <v>16.77</v>
      </c>
      <c r="RWN21" s="9">
        <f>RWM21*RWL21</f>
        <v>3437.85</v>
      </c>
      <c r="RWO21" s="9">
        <f>RWN21+RWK21</f>
        <v>6938.17</v>
      </c>
      <c r="RWP21" s="4"/>
      <c r="RWQ21" s="9">
        <f>RWO21+RWP21</f>
        <v>6938.17</v>
      </c>
      <c r="RWS21" s="93">
        <v>10</v>
      </c>
      <c r="RWT21" s="94" t="s">
        <v>635</v>
      </c>
      <c r="RWU21" s="93">
        <v>372</v>
      </c>
      <c r="RWV21" s="93" t="s">
        <v>625</v>
      </c>
      <c r="RWW21" s="95" t="s">
        <v>626</v>
      </c>
      <c r="RWX21" s="93" t="s">
        <v>630</v>
      </c>
      <c r="RWY21" s="7">
        <v>167</v>
      </c>
      <c r="RWZ21" s="8">
        <v>20.96</v>
      </c>
      <c r="RXA21" s="9">
        <f>RWZ21*RWY21</f>
        <v>3500.32</v>
      </c>
      <c r="RXB21" s="4">
        <f>RWU21-RWY21</f>
        <v>205</v>
      </c>
      <c r="RXC21" s="8">
        <v>16.77</v>
      </c>
      <c r="RXD21" s="9">
        <f>RXC21*RXB21</f>
        <v>3437.85</v>
      </c>
      <c r="RXE21" s="9">
        <f>RXD21+RXA21</f>
        <v>6938.17</v>
      </c>
      <c r="RXF21" s="4"/>
      <c r="RXG21" s="9">
        <f>RXE21+RXF21</f>
        <v>6938.17</v>
      </c>
      <c r="RXI21" s="93">
        <v>10</v>
      </c>
      <c r="RXJ21" s="94" t="s">
        <v>635</v>
      </c>
      <c r="RXK21" s="93">
        <v>372</v>
      </c>
      <c r="RXL21" s="93" t="s">
        <v>625</v>
      </c>
      <c r="RXM21" s="95" t="s">
        <v>626</v>
      </c>
      <c r="RXN21" s="93" t="s">
        <v>630</v>
      </c>
      <c r="RXO21" s="7">
        <v>167</v>
      </c>
      <c r="RXP21" s="8">
        <v>20.96</v>
      </c>
      <c r="RXQ21" s="9">
        <f>RXP21*RXO21</f>
        <v>3500.32</v>
      </c>
      <c r="RXR21" s="4">
        <f>RXK21-RXO21</f>
        <v>205</v>
      </c>
      <c r="RXS21" s="8">
        <v>16.77</v>
      </c>
      <c r="RXT21" s="9">
        <f>RXS21*RXR21</f>
        <v>3437.85</v>
      </c>
      <c r="RXU21" s="9">
        <f>RXT21+RXQ21</f>
        <v>6938.17</v>
      </c>
      <c r="RXV21" s="4"/>
      <c r="RXW21" s="9">
        <f>RXU21+RXV21</f>
        <v>6938.17</v>
      </c>
      <c r="RXY21" s="93">
        <v>10</v>
      </c>
      <c r="RXZ21" s="94" t="s">
        <v>635</v>
      </c>
      <c r="RYA21" s="93">
        <v>372</v>
      </c>
      <c r="RYB21" s="93" t="s">
        <v>625</v>
      </c>
      <c r="RYC21" s="95" t="s">
        <v>626</v>
      </c>
      <c r="RYD21" s="93" t="s">
        <v>630</v>
      </c>
      <c r="RYE21" s="7">
        <v>167</v>
      </c>
      <c r="RYF21" s="8">
        <v>20.96</v>
      </c>
      <c r="RYG21" s="9">
        <f>RYF21*RYE21</f>
        <v>3500.32</v>
      </c>
      <c r="RYH21" s="4">
        <f>RYA21-RYE21</f>
        <v>205</v>
      </c>
      <c r="RYI21" s="8">
        <v>16.77</v>
      </c>
      <c r="RYJ21" s="9">
        <f>RYI21*RYH21</f>
        <v>3437.85</v>
      </c>
      <c r="RYK21" s="9">
        <f>RYJ21+RYG21</f>
        <v>6938.17</v>
      </c>
      <c r="RYL21" s="4"/>
      <c r="RYM21" s="9">
        <f>RYK21+RYL21</f>
        <v>6938.17</v>
      </c>
      <c r="RYO21" s="93">
        <v>10</v>
      </c>
      <c r="RYP21" s="94" t="s">
        <v>635</v>
      </c>
      <c r="RYQ21" s="93">
        <v>372</v>
      </c>
      <c r="RYR21" s="93" t="s">
        <v>625</v>
      </c>
      <c r="RYS21" s="95" t="s">
        <v>626</v>
      </c>
      <c r="RYT21" s="93" t="s">
        <v>630</v>
      </c>
      <c r="RYU21" s="7">
        <v>167</v>
      </c>
      <c r="RYV21" s="8">
        <v>20.96</v>
      </c>
      <c r="RYW21" s="9">
        <f>RYV21*RYU21</f>
        <v>3500.32</v>
      </c>
      <c r="RYX21" s="4">
        <f>RYQ21-RYU21</f>
        <v>205</v>
      </c>
      <c r="RYY21" s="8">
        <v>16.77</v>
      </c>
      <c r="RYZ21" s="9">
        <f>RYY21*RYX21</f>
        <v>3437.85</v>
      </c>
      <c r="RZA21" s="9">
        <f>RYZ21+RYW21</f>
        <v>6938.17</v>
      </c>
      <c r="RZB21" s="4"/>
      <c r="RZC21" s="9">
        <f>RZA21+RZB21</f>
        <v>6938.17</v>
      </c>
      <c r="RZE21" s="93">
        <v>10</v>
      </c>
      <c r="RZF21" s="94" t="s">
        <v>635</v>
      </c>
      <c r="RZG21" s="93">
        <v>372</v>
      </c>
      <c r="RZH21" s="93" t="s">
        <v>625</v>
      </c>
      <c r="RZI21" s="95" t="s">
        <v>626</v>
      </c>
      <c r="RZJ21" s="93" t="s">
        <v>630</v>
      </c>
      <c r="RZK21" s="7">
        <v>167</v>
      </c>
      <c r="RZL21" s="8">
        <v>20.96</v>
      </c>
      <c r="RZM21" s="9">
        <f>RZL21*RZK21</f>
        <v>3500.32</v>
      </c>
      <c r="RZN21" s="4">
        <f>RZG21-RZK21</f>
        <v>205</v>
      </c>
      <c r="RZO21" s="8">
        <v>16.77</v>
      </c>
      <c r="RZP21" s="9">
        <f>RZO21*RZN21</f>
        <v>3437.85</v>
      </c>
      <c r="RZQ21" s="9">
        <f>RZP21+RZM21</f>
        <v>6938.17</v>
      </c>
      <c r="RZR21" s="4"/>
      <c r="RZS21" s="9">
        <f>RZQ21+RZR21</f>
        <v>6938.17</v>
      </c>
      <c r="RZU21" s="93">
        <v>10</v>
      </c>
      <c r="RZV21" s="94" t="s">
        <v>635</v>
      </c>
      <c r="RZW21" s="93">
        <v>372</v>
      </c>
      <c r="RZX21" s="93" t="s">
        <v>625</v>
      </c>
      <c r="RZY21" s="95" t="s">
        <v>626</v>
      </c>
      <c r="RZZ21" s="93" t="s">
        <v>630</v>
      </c>
      <c r="SAA21" s="7">
        <v>167</v>
      </c>
      <c r="SAB21" s="8">
        <v>20.96</v>
      </c>
      <c r="SAC21" s="9">
        <f>SAB21*SAA21</f>
        <v>3500.32</v>
      </c>
      <c r="SAD21" s="4">
        <f>RZW21-SAA21</f>
        <v>205</v>
      </c>
      <c r="SAE21" s="8">
        <v>16.77</v>
      </c>
      <c r="SAF21" s="9">
        <f>SAE21*SAD21</f>
        <v>3437.85</v>
      </c>
      <c r="SAG21" s="9">
        <f>SAF21+SAC21</f>
        <v>6938.17</v>
      </c>
      <c r="SAH21" s="4"/>
      <c r="SAI21" s="9">
        <f>SAG21+SAH21</f>
        <v>6938.17</v>
      </c>
      <c r="SAK21" s="93">
        <v>10</v>
      </c>
      <c r="SAL21" s="94" t="s">
        <v>635</v>
      </c>
      <c r="SAM21" s="93">
        <v>372</v>
      </c>
      <c r="SAN21" s="93" t="s">
        <v>625</v>
      </c>
      <c r="SAO21" s="95" t="s">
        <v>626</v>
      </c>
      <c r="SAP21" s="93" t="s">
        <v>630</v>
      </c>
      <c r="SAQ21" s="7">
        <v>167</v>
      </c>
      <c r="SAR21" s="8">
        <v>20.96</v>
      </c>
      <c r="SAS21" s="9">
        <f>SAR21*SAQ21</f>
        <v>3500.32</v>
      </c>
      <c r="SAT21" s="4">
        <f>SAM21-SAQ21</f>
        <v>205</v>
      </c>
      <c r="SAU21" s="8">
        <v>16.77</v>
      </c>
      <c r="SAV21" s="9">
        <f>SAU21*SAT21</f>
        <v>3437.85</v>
      </c>
      <c r="SAW21" s="9">
        <f>SAV21+SAS21</f>
        <v>6938.17</v>
      </c>
      <c r="SAX21" s="4"/>
      <c r="SAY21" s="9">
        <f>SAW21+SAX21</f>
        <v>6938.17</v>
      </c>
      <c r="SBA21" s="93">
        <v>10</v>
      </c>
      <c r="SBB21" s="94" t="s">
        <v>635</v>
      </c>
      <c r="SBC21" s="93">
        <v>372</v>
      </c>
      <c r="SBD21" s="93" t="s">
        <v>625</v>
      </c>
      <c r="SBE21" s="95" t="s">
        <v>626</v>
      </c>
      <c r="SBF21" s="93" t="s">
        <v>630</v>
      </c>
      <c r="SBG21" s="7">
        <v>167</v>
      </c>
      <c r="SBH21" s="8">
        <v>20.96</v>
      </c>
      <c r="SBI21" s="9">
        <f>SBH21*SBG21</f>
        <v>3500.32</v>
      </c>
      <c r="SBJ21" s="4">
        <f>SBC21-SBG21</f>
        <v>205</v>
      </c>
      <c r="SBK21" s="8">
        <v>16.77</v>
      </c>
      <c r="SBL21" s="9">
        <f>SBK21*SBJ21</f>
        <v>3437.85</v>
      </c>
      <c r="SBM21" s="9">
        <f>SBL21+SBI21</f>
        <v>6938.17</v>
      </c>
      <c r="SBN21" s="4"/>
      <c r="SBO21" s="9">
        <f>SBM21+SBN21</f>
        <v>6938.17</v>
      </c>
      <c r="SBQ21" s="93">
        <v>10</v>
      </c>
      <c r="SBR21" s="94" t="s">
        <v>635</v>
      </c>
      <c r="SBS21" s="93">
        <v>372</v>
      </c>
      <c r="SBT21" s="93" t="s">
        <v>625</v>
      </c>
      <c r="SBU21" s="95" t="s">
        <v>626</v>
      </c>
      <c r="SBV21" s="93" t="s">
        <v>630</v>
      </c>
      <c r="SBW21" s="7">
        <v>167</v>
      </c>
      <c r="SBX21" s="8">
        <v>20.96</v>
      </c>
      <c r="SBY21" s="9">
        <f>SBX21*SBW21</f>
        <v>3500.32</v>
      </c>
      <c r="SBZ21" s="4">
        <f>SBS21-SBW21</f>
        <v>205</v>
      </c>
      <c r="SCA21" s="8">
        <v>16.77</v>
      </c>
      <c r="SCB21" s="9">
        <f>SCA21*SBZ21</f>
        <v>3437.85</v>
      </c>
      <c r="SCC21" s="9">
        <f>SCB21+SBY21</f>
        <v>6938.17</v>
      </c>
      <c r="SCD21" s="4"/>
      <c r="SCE21" s="9">
        <f>SCC21+SCD21</f>
        <v>6938.17</v>
      </c>
      <c r="SCG21" s="93">
        <v>10</v>
      </c>
      <c r="SCH21" s="94" t="s">
        <v>635</v>
      </c>
      <c r="SCI21" s="93">
        <v>372</v>
      </c>
      <c r="SCJ21" s="93" t="s">
        <v>625</v>
      </c>
      <c r="SCK21" s="95" t="s">
        <v>626</v>
      </c>
      <c r="SCL21" s="93" t="s">
        <v>630</v>
      </c>
      <c r="SCM21" s="7">
        <v>167</v>
      </c>
      <c r="SCN21" s="8">
        <v>20.96</v>
      </c>
      <c r="SCO21" s="9">
        <f>SCN21*SCM21</f>
        <v>3500.32</v>
      </c>
      <c r="SCP21" s="4">
        <f>SCI21-SCM21</f>
        <v>205</v>
      </c>
      <c r="SCQ21" s="8">
        <v>16.77</v>
      </c>
      <c r="SCR21" s="9">
        <f>SCQ21*SCP21</f>
        <v>3437.85</v>
      </c>
      <c r="SCS21" s="9">
        <f>SCR21+SCO21</f>
        <v>6938.17</v>
      </c>
      <c r="SCT21" s="4"/>
      <c r="SCU21" s="9">
        <f>SCS21+SCT21</f>
        <v>6938.17</v>
      </c>
      <c r="SCW21" s="93">
        <v>10</v>
      </c>
      <c r="SCX21" s="94" t="s">
        <v>635</v>
      </c>
      <c r="SCY21" s="93">
        <v>372</v>
      </c>
      <c r="SCZ21" s="93" t="s">
        <v>625</v>
      </c>
      <c r="SDA21" s="95" t="s">
        <v>626</v>
      </c>
      <c r="SDB21" s="93" t="s">
        <v>630</v>
      </c>
      <c r="SDC21" s="7">
        <v>167</v>
      </c>
      <c r="SDD21" s="8">
        <v>20.96</v>
      </c>
      <c r="SDE21" s="9">
        <f>SDD21*SDC21</f>
        <v>3500.32</v>
      </c>
      <c r="SDF21" s="4">
        <f>SCY21-SDC21</f>
        <v>205</v>
      </c>
      <c r="SDG21" s="8">
        <v>16.77</v>
      </c>
      <c r="SDH21" s="9">
        <f>SDG21*SDF21</f>
        <v>3437.85</v>
      </c>
      <c r="SDI21" s="9">
        <f>SDH21+SDE21</f>
        <v>6938.17</v>
      </c>
      <c r="SDJ21" s="4"/>
      <c r="SDK21" s="9">
        <f>SDI21+SDJ21</f>
        <v>6938.17</v>
      </c>
      <c r="SDM21" s="93">
        <v>10</v>
      </c>
      <c r="SDN21" s="94" t="s">
        <v>635</v>
      </c>
      <c r="SDO21" s="93">
        <v>372</v>
      </c>
      <c r="SDP21" s="93" t="s">
        <v>625</v>
      </c>
      <c r="SDQ21" s="95" t="s">
        <v>626</v>
      </c>
      <c r="SDR21" s="93" t="s">
        <v>630</v>
      </c>
      <c r="SDS21" s="7">
        <v>167</v>
      </c>
      <c r="SDT21" s="8">
        <v>20.96</v>
      </c>
      <c r="SDU21" s="9">
        <f>SDT21*SDS21</f>
        <v>3500.32</v>
      </c>
      <c r="SDV21" s="4">
        <f>SDO21-SDS21</f>
        <v>205</v>
      </c>
      <c r="SDW21" s="8">
        <v>16.77</v>
      </c>
      <c r="SDX21" s="9">
        <f>SDW21*SDV21</f>
        <v>3437.85</v>
      </c>
      <c r="SDY21" s="9">
        <f>SDX21+SDU21</f>
        <v>6938.17</v>
      </c>
      <c r="SDZ21" s="4"/>
      <c r="SEA21" s="9">
        <f>SDY21+SDZ21</f>
        <v>6938.17</v>
      </c>
      <c r="SEC21" s="93">
        <v>10</v>
      </c>
      <c r="SED21" s="94" t="s">
        <v>635</v>
      </c>
      <c r="SEE21" s="93">
        <v>372</v>
      </c>
      <c r="SEF21" s="93" t="s">
        <v>625</v>
      </c>
      <c r="SEG21" s="95" t="s">
        <v>626</v>
      </c>
      <c r="SEH21" s="93" t="s">
        <v>630</v>
      </c>
      <c r="SEI21" s="7">
        <v>167</v>
      </c>
      <c r="SEJ21" s="8">
        <v>20.96</v>
      </c>
      <c r="SEK21" s="9">
        <f>SEJ21*SEI21</f>
        <v>3500.32</v>
      </c>
      <c r="SEL21" s="4">
        <f>SEE21-SEI21</f>
        <v>205</v>
      </c>
      <c r="SEM21" s="8">
        <v>16.77</v>
      </c>
      <c r="SEN21" s="9">
        <f>SEM21*SEL21</f>
        <v>3437.85</v>
      </c>
      <c r="SEO21" s="9">
        <f>SEN21+SEK21</f>
        <v>6938.17</v>
      </c>
      <c r="SEP21" s="4"/>
      <c r="SEQ21" s="9">
        <f>SEO21+SEP21</f>
        <v>6938.17</v>
      </c>
      <c r="SES21" s="93">
        <v>10</v>
      </c>
      <c r="SET21" s="94" t="s">
        <v>635</v>
      </c>
      <c r="SEU21" s="93">
        <v>372</v>
      </c>
      <c r="SEV21" s="93" t="s">
        <v>625</v>
      </c>
      <c r="SEW21" s="95" t="s">
        <v>626</v>
      </c>
      <c r="SEX21" s="93" t="s">
        <v>630</v>
      </c>
      <c r="SEY21" s="7">
        <v>167</v>
      </c>
      <c r="SEZ21" s="8">
        <v>20.96</v>
      </c>
      <c r="SFA21" s="9">
        <f>SEZ21*SEY21</f>
        <v>3500.32</v>
      </c>
      <c r="SFB21" s="4">
        <f>SEU21-SEY21</f>
        <v>205</v>
      </c>
      <c r="SFC21" s="8">
        <v>16.77</v>
      </c>
      <c r="SFD21" s="9">
        <f>SFC21*SFB21</f>
        <v>3437.85</v>
      </c>
      <c r="SFE21" s="9">
        <f>SFD21+SFA21</f>
        <v>6938.17</v>
      </c>
      <c r="SFF21" s="4"/>
      <c r="SFG21" s="9">
        <f>SFE21+SFF21</f>
        <v>6938.17</v>
      </c>
      <c r="SFI21" s="93">
        <v>10</v>
      </c>
      <c r="SFJ21" s="94" t="s">
        <v>635</v>
      </c>
      <c r="SFK21" s="93">
        <v>372</v>
      </c>
      <c r="SFL21" s="93" t="s">
        <v>625</v>
      </c>
      <c r="SFM21" s="95" t="s">
        <v>626</v>
      </c>
      <c r="SFN21" s="93" t="s">
        <v>630</v>
      </c>
      <c r="SFO21" s="7">
        <v>167</v>
      </c>
      <c r="SFP21" s="8">
        <v>20.96</v>
      </c>
      <c r="SFQ21" s="9">
        <f>SFP21*SFO21</f>
        <v>3500.32</v>
      </c>
      <c r="SFR21" s="4">
        <f>SFK21-SFO21</f>
        <v>205</v>
      </c>
      <c r="SFS21" s="8">
        <v>16.77</v>
      </c>
      <c r="SFT21" s="9">
        <f>SFS21*SFR21</f>
        <v>3437.85</v>
      </c>
      <c r="SFU21" s="9">
        <f>SFT21+SFQ21</f>
        <v>6938.17</v>
      </c>
      <c r="SFV21" s="4"/>
      <c r="SFW21" s="9">
        <f>SFU21+SFV21</f>
        <v>6938.17</v>
      </c>
      <c r="SFY21" s="93">
        <v>10</v>
      </c>
      <c r="SFZ21" s="94" t="s">
        <v>635</v>
      </c>
      <c r="SGA21" s="93">
        <v>372</v>
      </c>
      <c r="SGB21" s="93" t="s">
        <v>625</v>
      </c>
      <c r="SGC21" s="95" t="s">
        <v>626</v>
      </c>
      <c r="SGD21" s="93" t="s">
        <v>630</v>
      </c>
      <c r="SGE21" s="7">
        <v>167</v>
      </c>
      <c r="SGF21" s="8">
        <v>20.96</v>
      </c>
      <c r="SGG21" s="9">
        <f>SGF21*SGE21</f>
        <v>3500.32</v>
      </c>
      <c r="SGH21" s="4">
        <f>SGA21-SGE21</f>
        <v>205</v>
      </c>
      <c r="SGI21" s="8">
        <v>16.77</v>
      </c>
      <c r="SGJ21" s="9">
        <f>SGI21*SGH21</f>
        <v>3437.85</v>
      </c>
      <c r="SGK21" s="9">
        <f>SGJ21+SGG21</f>
        <v>6938.17</v>
      </c>
      <c r="SGL21" s="4"/>
      <c r="SGM21" s="9">
        <f>SGK21+SGL21</f>
        <v>6938.17</v>
      </c>
      <c r="SGO21" s="93">
        <v>10</v>
      </c>
      <c r="SGP21" s="94" t="s">
        <v>635</v>
      </c>
      <c r="SGQ21" s="93">
        <v>372</v>
      </c>
      <c r="SGR21" s="93" t="s">
        <v>625</v>
      </c>
      <c r="SGS21" s="95" t="s">
        <v>626</v>
      </c>
      <c r="SGT21" s="93" t="s">
        <v>630</v>
      </c>
      <c r="SGU21" s="7">
        <v>167</v>
      </c>
      <c r="SGV21" s="8">
        <v>20.96</v>
      </c>
      <c r="SGW21" s="9">
        <f>SGV21*SGU21</f>
        <v>3500.32</v>
      </c>
      <c r="SGX21" s="4">
        <f>SGQ21-SGU21</f>
        <v>205</v>
      </c>
      <c r="SGY21" s="8">
        <v>16.77</v>
      </c>
      <c r="SGZ21" s="9">
        <f>SGY21*SGX21</f>
        <v>3437.85</v>
      </c>
      <c r="SHA21" s="9">
        <f>SGZ21+SGW21</f>
        <v>6938.17</v>
      </c>
      <c r="SHB21" s="4"/>
      <c r="SHC21" s="9">
        <f>SHA21+SHB21</f>
        <v>6938.17</v>
      </c>
      <c r="SHE21" s="93">
        <v>10</v>
      </c>
      <c r="SHF21" s="94" t="s">
        <v>635</v>
      </c>
      <c r="SHG21" s="93">
        <v>372</v>
      </c>
      <c r="SHH21" s="93" t="s">
        <v>625</v>
      </c>
      <c r="SHI21" s="95" t="s">
        <v>626</v>
      </c>
      <c r="SHJ21" s="93" t="s">
        <v>630</v>
      </c>
      <c r="SHK21" s="7">
        <v>167</v>
      </c>
      <c r="SHL21" s="8">
        <v>20.96</v>
      </c>
      <c r="SHM21" s="9">
        <f>SHL21*SHK21</f>
        <v>3500.32</v>
      </c>
      <c r="SHN21" s="4">
        <f>SHG21-SHK21</f>
        <v>205</v>
      </c>
      <c r="SHO21" s="8">
        <v>16.77</v>
      </c>
      <c r="SHP21" s="9">
        <f>SHO21*SHN21</f>
        <v>3437.85</v>
      </c>
      <c r="SHQ21" s="9">
        <f>SHP21+SHM21</f>
        <v>6938.17</v>
      </c>
      <c r="SHR21" s="4"/>
      <c r="SHS21" s="9">
        <f>SHQ21+SHR21</f>
        <v>6938.17</v>
      </c>
      <c r="SHU21" s="93">
        <v>10</v>
      </c>
      <c r="SHV21" s="94" t="s">
        <v>635</v>
      </c>
      <c r="SHW21" s="93">
        <v>372</v>
      </c>
      <c r="SHX21" s="93" t="s">
        <v>625</v>
      </c>
      <c r="SHY21" s="95" t="s">
        <v>626</v>
      </c>
      <c r="SHZ21" s="93" t="s">
        <v>630</v>
      </c>
      <c r="SIA21" s="7">
        <v>167</v>
      </c>
      <c r="SIB21" s="8">
        <v>20.96</v>
      </c>
      <c r="SIC21" s="9">
        <f>SIB21*SIA21</f>
        <v>3500.32</v>
      </c>
      <c r="SID21" s="4">
        <f>SHW21-SIA21</f>
        <v>205</v>
      </c>
      <c r="SIE21" s="8">
        <v>16.77</v>
      </c>
      <c r="SIF21" s="9">
        <f>SIE21*SID21</f>
        <v>3437.85</v>
      </c>
      <c r="SIG21" s="9">
        <f>SIF21+SIC21</f>
        <v>6938.17</v>
      </c>
      <c r="SIH21" s="4"/>
      <c r="SII21" s="9">
        <f>SIG21+SIH21</f>
        <v>6938.17</v>
      </c>
      <c r="SIK21" s="93">
        <v>10</v>
      </c>
      <c r="SIL21" s="94" t="s">
        <v>635</v>
      </c>
      <c r="SIM21" s="93">
        <v>372</v>
      </c>
      <c r="SIN21" s="93" t="s">
        <v>625</v>
      </c>
      <c r="SIO21" s="95" t="s">
        <v>626</v>
      </c>
      <c r="SIP21" s="93" t="s">
        <v>630</v>
      </c>
      <c r="SIQ21" s="7">
        <v>167</v>
      </c>
      <c r="SIR21" s="8">
        <v>20.96</v>
      </c>
      <c r="SIS21" s="9">
        <f>SIR21*SIQ21</f>
        <v>3500.32</v>
      </c>
      <c r="SIT21" s="4">
        <f>SIM21-SIQ21</f>
        <v>205</v>
      </c>
      <c r="SIU21" s="8">
        <v>16.77</v>
      </c>
      <c r="SIV21" s="9">
        <f>SIU21*SIT21</f>
        <v>3437.85</v>
      </c>
      <c r="SIW21" s="9">
        <f>SIV21+SIS21</f>
        <v>6938.17</v>
      </c>
      <c r="SIX21" s="4"/>
      <c r="SIY21" s="9">
        <f>SIW21+SIX21</f>
        <v>6938.17</v>
      </c>
      <c r="SJA21" s="93">
        <v>10</v>
      </c>
      <c r="SJB21" s="94" t="s">
        <v>635</v>
      </c>
      <c r="SJC21" s="93">
        <v>372</v>
      </c>
      <c r="SJD21" s="93" t="s">
        <v>625</v>
      </c>
      <c r="SJE21" s="95" t="s">
        <v>626</v>
      </c>
      <c r="SJF21" s="93" t="s">
        <v>630</v>
      </c>
      <c r="SJG21" s="7">
        <v>167</v>
      </c>
      <c r="SJH21" s="8">
        <v>20.96</v>
      </c>
      <c r="SJI21" s="9">
        <f>SJH21*SJG21</f>
        <v>3500.32</v>
      </c>
      <c r="SJJ21" s="4">
        <f>SJC21-SJG21</f>
        <v>205</v>
      </c>
      <c r="SJK21" s="8">
        <v>16.77</v>
      </c>
      <c r="SJL21" s="9">
        <f>SJK21*SJJ21</f>
        <v>3437.85</v>
      </c>
      <c r="SJM21" s="9">
        <f>SJL21+SJI21</f>
        <v>6938.17</v>
      </c>
      <c r="SJN21" s="4"/>
      <c r="SJO21" s="9">
        <f>SJM21+SJN21</f>
        <v>6938.17</v>
      </c>
      <c r="SJQ21" s="93">
        <v>10</v>
      </c>
      <c r="SJR21" s="94" t="s">
        <v>635</v>
      </c>
      <c r="SJS21" s="93">
        <v>372</v>
      </c>
      <c r="SJT21" s="93" t="s">
        <v>625</v>
      </c>
      <c r="SJU21" s="95" t="s">
        <v>626</v>
      </c>
      <c r="SJV21" s="93" t="s">
        <v>630</v>
      </c>
      <c r="SJW21" s="7">
        <v>167</v>
      </c>
      <c r="SJX21" s="8">
        <v>20.96</v>
      </c>
      <c r="SJY21" s="9">
        <f>SJX21*SJW21</f>
        <v>3500.32</v>
      </c>
      <c r="SJZ21" s="4">
        <f>SJS21-SJW21</f>
        <v>205</v>
      </c>
      <c r="SKA21" s="8">
        <v>16.77</v>
      </c>
      <c r="SKB21" s="9">
        <f>SKA21*SJZ21</f>
        <v>3437.85</v>
      </c>
      <c r="SKC21" s="9">
        <f>SKB21+SJY21</f>
        <v>6938.17</v>
      </c>
      <c r="SKD21" s="4"/>
      <c r="SKE21" s="9">
        <f>SKC21+SKD21</f>
        <v>6938.17</v>
      </c>
      <c r="SKG21" s="93">
        <v>10</v>
      </c>
      <c r="SKH21" s="94" t="s">
        <v>635</v>
      </c>
      <c r="SKI21" s="93">
        <v>372</v>
      </c>
      <c r="SKJ21" s="93" t="s">
        <v>625</v>
      </c>
      <c r="SKK21" s="95" t="s">
        <v>626</v>
      </c>
      <c r="SKL21" s="93" t="s">
        <v>630</v>
      </c>
      <c r="SKM21" s="7">
        <v>167</v>
      </c>
      <c r="SKN21" s="8">
        <v>20.96</v>
      </c>
      <c r="SKO21" s="9">
        <f>SKN21*SKM21</f>
        <v>3500.32</v>
      </c>
      <c r="SKP21" s="4">
        <f>SKI21-SKM21</f>
        <v>205</v>
      </c>
      <c r="SKQ21" s="8">
        <v>16.77</v>
      </c>
      <c r="SKR21" s="9">
        <f>SKQ21*SKP21</f>
        <v>3437.85</v>
      </c>
      <c r="SKS21" s="9">
        <f>SKR21+SKO21</f>
        <v>6938.17</v>
      </c>
      <c r="SKT21" s="4"/>
      <c r="SKU21" s="9">
        <f>SKS21+SKT21</f>
        <v>6938.17</v>
      </c>
      <c r="SKW21" s="93">
        <v>10</v>
      </c>
      <c r="SKX21" s="94" t="s">
        <v>635</v>
      </c>
      <c r="SKY21" s="93">
        <v>372</v>
      </c>
      <c r="SKZ21" s="93" t="s">
        <v>625</v>
      </c>
      <c r="SLA21" s="95" t="s">
        <v>626</v>
      </c>
      <c r="SLB21" s="93" t="s">
        <v>630</v>
      </c>
      <c r="SLC21" s="7">
        <v>167</v>
      </c>
      <c r="SLD21" s="8">
        <v>20.96</v>
      </c>
      <c r="SLE21" s="9">
        <f>SLD21*SLC21</f>
        <v>3500.32</v>
      </c>
      <c r="SLF21" s="4">
        <f>SKY21-SLC21</f>
        <v>205</v>
      </c>
      <c r="SLG21" s="8">
        <v>16.77</v>
      </c>
      <c r="SLH21" s="9">
        <f>SLG21*SLF21</f>
        <v>3437.85</v>
      </c>
      <c r="SLI21" s="9">
        <f>SLH21+SLE21</f>
        <v>6938.17</v>
      </c>
      <c r="SLJ21" s="4"/>
      <c r="SLK21" s="9">
        <f>SLI21+SLJ21</f>
        <v>6938.17</v>
      </c>
      <c r="SLM21" s="93">
        <v>10</v>
      </c>
      <c r="SLN21" s="94" t="s">
        <v>635</v>
      </c>
      <c r="SLO21" s="93">
        <v>372</v>
      </c>
      <c r="SLP21" s="93" t="s">
        <v>625</v>
      </c>
      <c r="SLQ21" s="95" t="s">
        <v>626</v>
      </c>
      <c r="SLR21" s="93" t="s">
        <v>630</v>
      </c>
      <c r="SLS21" s="7">
        <v>167</v>
      </c>
      <c r="SLT21" s="8">
        <v>20.96</v>
      </c>
      <c r="SLU21" s="9">
        <f>SLT21*SLS21</f>
        <v>3500.32</v>
      </c>
      <c r="SLV21" s="4">
        <f>SLO21-SLS21</f>
        <v>205</v>
      </c>
      <c r="SLW21" s="8">
        <v>16.77</v>
      </c>
      <c r="SLX21" s="9">
        <f>SLW21*SLV21</f>
        <v>3437.85</v>
      </c>
      <c r="SLY21" s="9">
        <f>SLX21+SLU21</f>
        <v>6938.17</v>
      </c>
      <c r="SLZ21" s="4"/>
      <c r="SMA21" s="9">
        <f>SLY21+SLZ21</f>
        <v>6938.17</v>
      </c>
      <c r="SMC21" s="93">
        <v>10</v>
      </c>
      <c r="SMD21" s="94" t="s">
        <v>635</v>
      </c>
      <c r="SME21" s="93">
        <v>372</v>
      </c>
      <c r="SMF21" s="93" t="s">
        <v>625</v>
      </c>
      <c r="SMG21" s="95" t="s">
        <v>626</v>
      </c>
      <c r="SMH21" s="93" t="s">
        <v>630</v>
      </c>
      <c r="SMI21" s="7">
        <v>167</v>
      </c>
      <c r="SMJ21" s="8">
        <v>20.96</v>
      </c>
      <c r="SMK21" s="9">
        <f>SMJ21*SMI21</f>
        <v>3500.32</v>
      </c>
      <c r="SML21" s="4">
        <f>SME21-SMI21</f>
        <v>205</v>
      </c>
      <c r="SMM21" s="8">
        <v>16.77</v>
      </c>
      <c r="SMN21" s="9">
        <f>SMM21*SML21</f>
        <v>3437.85</v>
      </c>
      <c r="SMO21" s="9">
        <f>SMN21+SMK21</f>
        <v>6938.17</v>
      </c>
      <c r="SMP21" s="4"/>
      <c r="SMQ21" s="9">
        <f>SMO21+SMP21</f>
        <v>6938.17</v>
      </c>
      <c r="SMS21" s="93">
        <v>10</v>
      </c>
      <c r="SMT21" s="94" t="s">
        <v>635</v>
      </c>
      <c r="SMU21" s="93">
        <v>372</v>
      </c>
      <c r="SMV21" s="93" t="s">
        <v>625</v>
      </c>
      <c r="SMW21" s="95" t="s">
        <v>626</v>
      </c>
      <c r="SMX21" s="93" t="s">
        <v>630</v>
      </c>
      <c r="SMY21" s="7">
        <v>167</v>
      </c>
      <c r="SMZ21" s="8">
        <v>20.96</v>
      </c>
      <c r="SNA21" s="9">
        <f>SMZ21*SMY21</f>
        <v>3500.32</v>
      </c>
      <c r="SNB21" s="4">
        <f>SMU21-SMY21</f>
        <v>205</v>
      </c>
      <c r="SNC21" s="8">
        <v>16.77</v>
      </c>
      <c r="SND21" s="9">
        <f>SNC21*SNB21</f>
        <v>3437.85</v>
      </c>
      <c r="SNE21" s="9">
        <f>SND21+SNA21</f>
        <v>6938.17</v>
      </c>
      <c r="SNF21" s="4"/>
      <c r="SNG21" s="9">
        <f>SNE21+SNF21</f>
        <v>6938.17</v>
      </c>
      <c r="SNI21" s="93">
        <v>10</v>
      </c>
      <c r="SNJ21" s="94" t="s">
        <v>635</v>
      </c>
      <c r="SNK21" s="93">
        <v>372</v>
      </c>
      <c r="SNL21" s="93" t="s">
        <v>625</v>
      </c>
      <c r="SNM21" s="95" t="s">
        <v>626</v>
      </c>
      <c r="SNN21" s="93" t="s">
        <v>630</v>
      </c>
      <c r="SNO21" s="7">
        <v>167</v>
      </c>
      <c r="SNP21" s="8">
        <v>20.96</v>
      </c>
      <c r="SNQ21" s="9">
        <f>SNP21*SNO21</f>
        <v>3500.32</v>
      </c>
      <c r="SNR21" s="4">
        <f>SNK21-SNO21</f>
        <v>205</v>
      </c>
      <c r="SNS21" s="8">
        <v>16.77</v>
      </c>
      <c r="SNT21" s="9">
        <f>SNS21*SNR21</f>
        <v>3437.85</v>
      </c>
      <c r="SNU21" s="9">
        <f>SNT21+SNQ21</f>
        <v>6938.17</v>
      </c>
      <c r="SNV21" s="4"/>
      <c r="SNW21" s="9">
        <f>SNU21+SNV21</f>
        <v>6938.17</v>
      </c>
      <c r="SNY21" s="93">
        <v>10</v>
      </c>
      <c r="SNZ21" s="94" t="s">
        <v>635</v>
      </c>
      <c r="SOA21" s="93">
        <v>372</v>
      </c>
      <c r="SOB21" s="93" t="s">
        <v>625</v>
      </c>
      <c r="SOC21" s="95" t="s">
        <v>626</v>
      </c>
      <c r="SOD21" s="93" t="s">
        <v>630</v>
      </c>
      <c r="SOE21" s="7">
        <v>167</v>
      </c>
      <c r="SOF21" s="8">
        <v>20.96</v>
      </c>
      <c r="SOG21" s="9">
        <f>SOF21*SOE21</f>
        <v>3500.32</v>
      </c>
      <c r="SOH21" s="4">
        <f>SOA21-SOE21</f>
        <v>205</v>
      </c>
      <c r="SOI21" s="8">
        <v>16.77</v>
      </c>
      <c r="SOJ21" s="9">
        <f>SOI21*SOH21</f>
        <v>3437.85</v>
      </c>
      <c r="SOK21" s="9">
        <f>SOJ21+SOG21</f>
        <v>6938.17</v>
      </c>
      <c r="SOL21" s="4"/>
      <c r="SOM21" s="9">
        <f>SOK21+SOL21</f>
        <v>6938.17</v>
      </c>
      <c r="SOO21" s="93">
        <v>10</v>
      </c>
      <c r="SOP21" s="94" t="s">
        <v>635</v>
      </c>
      <c r="SOQ21" s="93">
        <v>372</v>
      </c>
      <c r="SOR21" s="93" t="s">
        <v>625</v>
      </c>
      <c r="SOS21" s="95" t="s">
        <v>626</v>
      </c>
      <c r="SOT21" s="93" t="s">
        <v>630</v>
      </c>
      <c r="SOU21" s="7">
        <v>167</v>
      </c>
      <c r="SOV21" s="8">
        <v>20.96</v>
      </c>
      <c r="SOW21" s="9">
        <f>SOV21*SOU21</f>
        <v>3500.32</v>
      </c>
      <c r="SOX21" s="4">
        <f>SOQ21-SOU21</f>
        <v>205</v>
      </c>
      <c r="SOY21" s="8">
        <v>16.77</v>
      </c>
      <c r="SOZ21" s="9">
        <f>SOY21*SOX21</f>
        <v>3437.85</v>
      </c>
      <c r="SPA21" s="9">
        <f>SOZ21+SOW21</f>
        <v>6938.17</v>
      </c>
      <c r="SPB21" s="4"/>
      <c r="SPC21" s="9">
        <f>SPA21+SPB21</f>
        <v>6938.17</v>
      </c>
      <c r="SPE21" s="93">
        <v>10</v>
      </c>
      <c r="SPF21" s="94" t="s">
        <v>635</v>
      </c>
      <c r="SPG21" s="93">
        <v>372</v>
      </c>
      <c r="SPH21" s="93" t="s">
        <v>625</v>
      </c>
      <c r="SPI21" s="95" t="s">
        <v>626</v>
      </c>
      <c r="SPJ21" s="93" t="s">
        <v>630</v>
      </c>
      <c r="SPK21" s="7">
        <v>167</v>
      </c>
      <c r="SPL21" s="8">
        <v>20.96</v>
      </c>
      <c r="SPM21" s="9">
        <f>SPL21*SPK21</f>
        <v>3500.32</v>
      </c>
      <c r="SPN21" s="4">
        <f>SPG21-SPK21</f>
        <v>205</v>
      </c>
      <c r="SPO21" s="8">
        <v>16.77</v>
      </c>
      <c r="SPP21" s="9">
        <f>SPO21*SPN21</f>
        <v>3437.85</v>
      </c>
      <c r="SPQ21" s="9">
        <f>SPP21+SPM21</f>
        <v>6938.17</v>
      </c>
      <c r="SPR21" s="4"/>
      <c r="SPS21" s="9">
        <f>SPQ21+SPR21</f>
        <v>6938.17</v>
      </c>
      <c r="SPU21" s="93">
        <v>10</v>
      </c>
      <c r="SPV21" s="94" t="s">
        <v>635</v>
      </c>
      <c r="SPW21" s="93">
        <v>372</v>
      </c>
      <c r="SPX21" s="93" t="s">
        <v>625</v>
      </c>
      <c r="SPY21" s="95" t="s">
        <v>626</v>
      </c>
      <c r="SPZ21" s="93" t="s">
        <v>630</v>
      </c>
      <c r="SQA21" s="7">
        <v>167</v>
      </c>
      <c r="SQB21" s="8">
        <v>20.96</v>
      </c>
      <c r="SQC21" s="9">
        <f>SQB21*SQA21</f>
        <v>3500.32</v>
      </c>
      <c r="SQD21" s="4">
        <f>SPW21-SQA21</f>
        <v>205</v>
      </c>
      <c r="SQE21" s="8">
        <v>16.77</v>
      </c>
      <c r="SQF21" s="9">
        <f>SQE21*SQD21</f>
        <v>3437.85</v>
      </c>
      <c r="SQG21" s="9">
        <f>SQF21+SQC21</f>
        <v>6938.17</v>
      </c>
      <c r="SQH21" s="4"/>
      <c r="SQI21" s="9">
        <f>SQG21+SQH21</f>
        <v>6938.17</v>
      </c>
      <c r="SQK21" s="93">
        <v>10</v>
      </c>
      <c r="SQL21" s="94" t="s">
        <v>635</v>
      </c>
      <c r="SQM21" s="93">
        <v>372</v>
      </c>
      <c r="SQN21" s="93" t="s">
        <v>625</v>
      </c>
      <c r="SQO21" s="95" t="s">
        <v>626</v>
      </c>
      <c r="SQP21" s="93" t="s">
        <v>630</v>
      </c>
      <c r="SQQ21" s="7">
        <v>167</v>
      </c>
      <c r="SQR21" s="8">
        <v>20.96</v>
      </c>
      <c r="SQS21" s="9">
        <f>SQR21*SQQ21</f>
        <v>3500.32</v>
      </c>
      <c r="SQT21" s="4">
        <f>SQM21-SQQ21</f>
        <v>205</v>
      </c>
      <c r="SQU21" s="8">
        <v>16.77</v>
      </c>
      <c r="SQV21" s="9">
        <f>SQU21*SQT21</f>
        <v>3437.85</v>
      </c>
      <c r="SQW21" s="9">
        <f>SQV21+SQS21</f>
        <v>6938.17</v>
      </c>
      <c r="SQX21" s="4"/>
      <c r="SQY21" s="9">
        <f>SQW21+SQX21</f>
        <v>6938.17</v>
      </c>
      <c r="SRA21" s="93">
        <v>10</v>
      </c>
      <c r="SRB21" s="94" t="s">
        <v>635</v>
      </c>
      <c r="SRC21" s="93">
        <v>372</v>
      </c>
      <c r="SRD21" s="93" t="s">
        <v>625</v>
      </c>
      <c r="SRE21" s="95" t="s">
        <v>626</v>
      </c>
      <c r="SRF21" s="93" t="s">
        <v>630</v>
      </c>
      <c r="SRG21" s="7">
        <v>167</v>
      </c>
      <c r="SRH21" s="8">
        <v>20.96</v>
      </c>
      <c r="SRI21" s="9">
        <f>SRH21*SRG21</f>
        <v>3500.32</v>
      </c>
      <c r="SRJ21" s="4">
        <f>SRC21-SRG21</f>
        <v>205</v>
      </c>
      <c r="SRK21" s="8">
        <v>16.77</v>
      </c>
      <c r="SRL21" s="9">
        <f>SRK21*SRJ21</f>
        <v>3437.85</v>
      </c>
      <c r="SRM21" s="9">
        <f>SRL21+SRI21</f>
        <v>6938.17</v>
      </c>
      <c r="SRN21" s="4"/>
      <c r="SRO21" s="9">
        <f>SRM21+SRN21</f>
        <v>6938.17</v>
      </c>
      <c r="SRQ21" s="93">
        <v>10</v>
      </c>
      <c r="SRR21" s="94" t="s">
        <v>635</v>
      </c>
      <c r="SRS21" s="93">
        <v>372</v>
      </c>
      <c r="SRT21" s="93" t="s">
        <v>625</v>
      </c>
      <c r="SRU21" s="95" t="s">
        <v>626</v>
      </c>
      <c r="SRV21" s="93" t="s">
        <v>630</v>
      </c>
      <c r="SRW21" s="7">
        <v>167</v>
      </c>
      <c r="SRX21" s="8">
        <v>20.96</v>
      </c>
      <c r="SRY21" s="9">
        <f>SRX21*SRW21</f>
        <v>3500.32</v>
      </c>
      <c r="SRZ21" s="4">
        <f>SRS21-SRW21</f>
        <v>205</v>
      </c>
      <c r="SSA21" s="8">
        <v>16.77</v>
      </c>
      <c r="SSB21" s="9">
        <f>SSA21*SRZ21</f>
        <v>3437.85</v>
      </c>
      <c r="SSC21" s="9">
        <f>SSB21+SRY21</f>
        <v>6938.17</v>
      </c>
      <c r="SSD21" s="4"/>
      <c r="SSE21" s="9">
        <f>SSC21+SSD21</f>
        <v>6938.17</v>
      </c>
      <c r="SSG21" s="93">
        <v>10</v>
      </c>
      <c r="SSH21" s="94" t="s">
        <v>635</v>
      </c>
      <c r="SSI21" s="93">
        <v>372</v>
      </c>
      <c r="SSJ21" s="93" t="s">
        <v>625</v>
      </c>
      <c r="SSK21" s="95" t="s">
        <v>626</v>
      </c>
      <c r="SSL21" s="93" t="s">
        <v>630</v>
      </c>
      <c r="SSM21" s="7">
        <v>167</v>
      </c>
      <c r="SSN21" s="8">
        <v>20.96</v>
      </c>
      <c r="SSO21" s="9">
        <f>SSN21*SSM21</f>
        <v>3500.32</v>
      </c>
      <c r="SSP21" s="4">
        <f>SSI21-SSM21</f>
        <v>205</v>
      </c>
      <c r="SSQ21" s="8">
        <v>16.77</v>
      </c>
      <c r="SSR21" s="9">
        <f>SSQ21*SSP21</f>
        <v>3437.85</v>
      </c>
      <c r="SSS21" s="9">
        <f>SSR21+SSO21</f>
        <v>6938.17</v>
      </c>
      <c r="SST21" s="4"/>
      <c r="SSU21" s="9">
        <f>SSS21+SST21</f>
        <v>6938.17</v>
      </c>
      <c r="SSW21" s="93">
        <v>10</v>
      </c>
      <c r="SSX21" s="94" t="s">
        <v>635</v>
      </c>
      <c r="SSY21" s="93">
        <v>372</v>
      </c>
      <c r="SSZ21" s="93" t="s">
        <v>625</v>
      </c>
      <c r="STA21" s="95" t="s">
        <v>626</v>
      </c>
      <c r="STB21" s="93" t="s">
        <v>630</v>
      </c>
      <c r="STC21" s="7">
        <v>167</v>
      </c>
      <c r="STD21" s="8">
        <v>20.96</v>
      </c>
      <c r="STE21" s="9">
        <f>STD21*STC21</f>
        <v>3500.32</v>
      </c>
      <c r="STF21" s="4">
        <f>SSY21-STC21</f>
        <v>205</v>
      </c>
      <c r="STG21" s="8">
        <v>16.77</v>
      </c>
      <c r="STH21" s="9">
        <f>STG21*STF21</f>
        <v>3437.85</v>
      </c>
      <c r="STI21" s="9">
        <f>STH21+STE21</f>
        <v>6938.17</v>
      </c>
      <c r="STJ21" s="4"/>
      <c r="STK21" s="9">
        <f>STI21+STJ21</f>
        <v>6938.17</v>
      </c>
      <c r="STM21" s="93">
        <v>10</v>
      </c>
      <c r="STN21" s="94" t="s">
        <v>635</v>
      </c>
      <c r="STO21" s="93">
        <v>372</v>
      </c>
      <c r="STP21" s="93" t="s">
        <v>625</v>
      </c>
      <c r="STQ21" s="95" t="s">
        <v>626</v>
      </c>
      <c r="STR21" s="93" t="s">
        <v>630</v>
      </c>
      <c r="STS21" s="7">
        <v>167</v>
      </c>
      <c r="STT21" s="8">
        <v>20.96</v>
      </c>
      <c r="STU21" s="9">
        <f>STT21*STS21</f>
        <v>3500.32</v>
      </c>
      <c r="STV21" s="4">
        <f>STO21-STS21</f>
        <v>205</v>
      </c>
      <c r="STW21" s="8">
        <v>16.77</v>
      </c>
      <c r="STX21" s="9">
        <f>STW21*STV21</f>
        <v>3437.85</v>
      </c>
      <c r="STY21" s="9">
        <f>STX21+STU21</f>
        <v>6938.17</v>
      </c>
      <c r="STZ21" s="4"/>
      <c r="SUA21" s="9">
        <f>STY21+STZ21</f>
        <v>6938.17</v>
      </c>
      <c r="SUC21" s="93">
        <v>10</v>
      </c>
      <c r="SUD21" s="94" t="s">
        <v>635</v>
      </c>
      <c r="SUE21" s="93">
        <v>372</v>
      </c>
      <c r="SUF21" s="93" t="s">
        <v>625</v>
      </c>
      <c r="SUG21" s="95" t="s">
        <v>626</v>
      </c>
      <c r="SUH21" s="93" t="s">
        <v>630</v>
      </c>
      <c r="SUI21" s="7">
        <v>167</v>
      </c>
      <c r="SUJ21" s="8">
        <v>20.96</v>
      </c>
      <c r="SUK21" s="9">
        <f>SUJ21*SUI21</f>
        <v>3500.32</v>
      </c>
      <c r="SUL21" s="4">
        <f>SUE21-SUI21</f>
        <v>205</v>
      </c>
      <c r="SUM21" s="8">
        <v>16.77</v>
      </c>
      <c r="SUN21" s="9">
        <f>SUM21*SUL21</f>
        <v>3437.85</v>
      </c>
      <c r="SUO21" s="9">
        <f>SUN21+SUK21</f>
        <v>6938.17</v>
      </c>
      <c r="SUP21" s="4"/>
      <c r="SUQ21" s="9">
        <f>SUO21+SUP21</f>
        <v>6938.17</v>
      </c>
      <c r="SUS21" s="93">
        <v>10</v>
      </c>
      <c r="SUT21" s="94" t="s">
        <v>635</v>
      </c>
      <c r="SUU21" s="93">
        <v>372</v>
      </c>
      <c r="SUV21" s="93" t="s">
        <v>625</v>
      </c>
      <c r="SUW21" s="95" t="s">
        <v>626</v>
      </c>
      <c r="SUX21" s="93" t="s">
        <v>630</v>
      </c>
      <c r="SUY21" s="7">
        <v>167</v>
      </c>
      <c r="SUZ21" s="8">
        <v>20.96</v>
      </c>
      <c r="SVA21" s="9">
        <f>SUZ21*SUY21</f>
        <v>3500.32</v>
      </c>
      <c r="SVB21" s="4">
        <f>SUU21-SUY21</f>
        <v>205</v>
      </c>
      <c r="SVC21" s="8">
        <v>16.77</v>
      </c>
      <c r="SVD21" s="9">
        <f>SVC21*SVB21</f>
        <v>3437.85</v>
      </c>
      <c r="SVE21" s="9">
        <f>SVD21+SVA21</f>
        <v>6938.17</v>
      </c>
      <c r="SVF21" s="4"/>
      <c r="SVG21" s="9">
        <f>SVE21+SVF21</f>
        <v>6938.17</v>
      </c>
      <c r="SVI21" s="93">
        <v>10</v>
      </c>
      <c r="SVJ21" s="94" t="s">
        <v>635</v>
      </c>
      <c r="SVK21" s="93">
        <v>372</v>
      </c>
      <c r="SVL21" s="93" t="s">
        <v>625</v>
      </c>
      <c r="SVM21" s="95" t="s">
        <v>626</v>
      </c>
      <c r="SVN21" s="93" t="s">
        <v>630</v>
      </c>
      <c r="SVO21" s="7">
        <v>167</v>
      </c>
      <c r="SVP21" s="8">
        <v>20.96</v>
      </c>
      <c r="SVQ21" s="9">
        <f>SVP21*SVO21</f>
        <v>3500.32</v>
      </c>
      <c r="SVR21" s="4">
        <f>SVK21-SVO21</f>
        <v>205</v>
      </c>
      <c r="SVS21" s="8">
        <v>16.77</v>
      </c>
      <c r="SVT21" s="9">
        <f>SVS21*SVR21</f>
        <v>3437.85</v>
      </c>
      <c r="SVU21" s="9">
        <f>SVT21+SVQ21</f>
        <v>6938.17</v>
      </c>
      <c r="SVV21" s="4"/>
      <c r="SVW21" s="9">
        <f>SVU21+SVV21</f>
        <v>6938.17</v>
      </c>
      <c r="SVY21" s="93">
        <v>10</v>
      </c>
      <c r="SVZ21" s="94" t="s">
        <v>635</v>
      </c>
      <c r="SWA21" s="93">
        <v>372</v>
      </c>
      <c r="SWB21" s="93" t="s">
        <v>625</v>
      </c>
      <c r="SWC21" s="95" t="s">
        <v>626</v>
      </c>
      <c r="SWD21" s="93" t="s">
        <v>630</v>
      </c>
      <c r="SWE21" s="7">
        <v>167</v>
      </c>
      <c r="SWF21" s="8">
        <v>20.96</v>
      </c>
      <c r="SWG21" s="9">
        <f>SWF21*SWE21</f>
        <v>3500.32</v>
      </c>
      <c r="SWH21" s="4">
        <f>SWA21-SWE21</f>
        <v>205</v>
      </c>
      <c r="SWI21" s="8">
        <v>16.77</v>
      </c>
      <c r="SWJ21" s="9">
        <f>SWI21*SWH21</f>
        <v>3437.85</v>
      </c>
      <c r="SWK21" s="9">
        <f>SWJ21+SWG21</f>
        <v>6938.17</v>
      </c>
      <c r="SWL21" s="4"/>
      <c r="SWM21" s="9">
        <f>SWK21+SWL21</f>
        <v>6938.17</v>
      </c>
      <c r="SWO21" s="93">
        <v>10</v>
      </c>
      <c r="SWP21" s="94" t="s">
        <v>635</v>
      </c>
      <c r="SWQ21" s="93">
        <v>372</v>
      </c>
      <c r="SWR21" s="93" t="s">
        <v>625</v>
      </c>
      <c r="SWS21" s="95" t="s">
        <v>626</v>
      </c>
      <c r="SWT21" s="93" t="s">
        <v>630</v>
      </c>
      <c r="SWU21" s="7">
        <v>167</v>
      </c>
      <c r="SWV21" s="8">
        <v>20.96</v>
      </c>
      <c r="SWW21" s="9">
        <f>SWV21*SWU21</f>
        <v>3500.32</v>
      </c>
      <c r="SWX21" s="4">
        <f>SWQ21-SWU21</f>
        <v>205</v>
      </c>
      <c r="SWY21" s="8">
        <v>16.77</v>
      </c>
      <c r="SWZ21" s="9">
        <f>SWY21*SWX21</f>
        <v>3437.85</v>
      </c>
      <c r="SXA21" s="9">
        <f>SWZ21+SWW21</f>
        <v>6938.17</v>
      </c>
      <c r="SXB21" s="4"/>
      <c r="SXC21" s="9">
        <f>SXA21+SXB21</f>
        <v>6938.17</v>
      </c>
      <c r="SXE21" s="93">
        <v>10</v>
      </c>
      <c r="SXF21" s="94" t="s">
        <v>635</v>
      </c>
      <c r="SXG21" s="93">
        <v>372</v>
      </c>
      <c r="SXH21" s="93" t="s">
        <v>625</v>
      </c>
      <c r="SXI21" s="95" t="s">
        <v>626</v>
      </c>
      <c r="SXJ21" s="93" t="s">
        <v>630</v>
      </c>
      <c r="SXK21" s="7">
        <v>167</v>
      </c>
      <c r="SXL21" s="8">
        <v>20.96</v>
      </c>
      <c r="SXM21" s="9">
        <f>SXL21*SXK21</f>
        <v>3500.32</v>
      </c>
      <c r="SXN21" s="4">
        <f>SXG21-SXK21</f>
        <v>205</v>
      </c>
      <c r="SXO21" s="8">
        <v>16.77</v>
      </c>
      <c r="SXP21" s="9">
        <f>SXO21*SXN21</f>
        <v>3437.85</v>
      </c>
      <c r="SXQ21" s="9">
        <f>SXP21+SXM21</f>
        <v>6938.17</v>
      </c>
      <c r="SXR21" s="4"/>
      <c r="SXS21" s="9">
        <f>SXQ21+SXR21</f>
        <v>6938.17</v>
      </c>
      <c r="SXU21" s="93">
        <v>10</v>
      </c>
      <c r="SXV21" s="94" t="s">
        <v>635</v>
      </c>
      <c r="SXW21" s="93">
        <v>372</v>
      </c>
      <c r="SXX21" s="93" t="s">
        <v>625</v>
      </c>
      <c r="SXY21" s="95" t="s">
        <v>626</v>
      </c>
      <c r="SXZ21" s="93" t="s">
        <v>630</v>
      </c>
      <c r="SYA21" s="7">
        <v>167</v>
      </c>
      <c r="SYB21" s="8">
        <v>20.96</v>
      </c>
      <c r="SYC21" s="9">
        <f>SYB21*SYA21</f>
        <v>3500.32</v>
      </c>
      <c r="SYD21" s="4">
        <f>SXW21-SYA21</f>
        <v>205</v>
      </c>
      <c r="SYE21" s="8">
        <v>16.77</v>
      </c>
      <c r="SYF21" s="9">
        <f>SYE21*SYD21</f>
        <v>3437.85</v>
      </c>
      <c r="SYG21" s="9">
        <f>SYF21+SYC21</f>
        <v>6938.17</v>
      </c>
      <c r="SYH21" s="4"/>
      <c r="SYI21" s="9">
        <f>SYG21+SYH21</f>
        <v>6938.17</v>
      </c>
      <c r="SYK21" s="93">
        <v>10</v>
      </c>
      <c r="SYL21" s="94" t="s">
        <v>635</v>
      </c>
      <c r="SYM21" s="93">
        <v>372</v>
      </c>
      <c r="SYN21" s="93" t="s">
        <v>625</v>
      </c>
      <c r="SYO21" s="95" t="s">
        <v>626</v>
      </c>
      <c r="SYP21" s="93" t="s">
        <v>630</v>
      </c>
      <c r="SYQ21" s="7">
        <v>167</v>
      </c>
      <c r="SYR21" s="8">
        <v>20.96</v>
      </c>
      <c r="SYS21" s="9">
        <f>SYR21*SYQ21</f>
        <v>3500.32</v>
      </c>
      <c r="SYT21" s="4">
        <f>SYM21-SYQ21</f>
        <v>205</v>
      </c>
      <c r="SYU21" s="8">
        <v>16.77</v>
      </c>
      <c r="SYV21" s="9">
        <f>SYU21*SYT21</f>
        <v>3437.85</v>
      </c>
      <c r="SYW21" s="9">
        <f>SYV21+SYS21</f>
        <v>6938.17</v>
      </c>
      <c r="SYX21" s="4"/>
      <c r="SYY21" s="9">
        <f>SYW21+SYX21</f>
        <v>6938.17</v>
      </c>
      <c r="SZA21" s="93">
        <v>10</v>
      </c>
      <c r="SZB21" s="94" t="s">
        <v>635</v>
      </c>
      <c r="SZC21" s="93">
        <v>372</v>
      </c>
      <c r="SZD21" s="93" t="s">
        <v>625</v>
      </c>
      <c r="SZE21" s="95" t="s">
        <v>626</v>
      </c>
      <c r="SZF21" s="93" t="s">
        <v>630</v>
      </c>
      <c r="SZG21" s="7">
        <v>167</v>
      </c>
      <c r="SZH21" s="8">
        <v>20.96</v>
      </c>
      <c r="SZI21" s="9">
        <f>SZH21*SZG21</f>
        <v>3500.32</v>
      </c>
      <c r="SZJ21" s="4">
        <f>SZC21-SZG21</f>
        <v>205</v>
      </c>
      <c r="SZK21" s="8">
        <v>16.77</v>
      </c>
      <c r="SZL21" s="9">
        <f>SZK21*SZJ21</f>
        <v>3437.85</v>
      </c>
      <c r="SZM21" s="9">
        <f>SZL21+SZI21</f>
        <v>6938.17</v>
      </c>
      <c r="SZN21" s="4"/>
      <c r="SZO21" s="9">
        <f>SZM21+SZN21</f>
        <v>6938.17</v>
      </c>
      <c r="SZQ21" s="93">
        <v>10</v>
      </c>
      <c r="SZR21" s="94" t="s">
        <v>635</v>
      </c>
      <c r="SZS21" s="93">
        <v>372</v>
      </c>
      <c r="SZT21" s="93" t="s">
        <v>625</v>
      </c>
      <c r="SZU21" s="95" t="s">
        <v>626</v>
      </c>
      <c r="SZV21" s="93" t="s">
        <v>630</v>
      </c>
      <c r="SZW21" s="7">
        <v>167</v>
      </c>
      <c r="SZX21" s="8">
        <v>20.96</v>
      </c>
      <c r="SZY21" s="9">
        <f>SZX21*SZW21</f>
        <v>3500.32</v>
      </c>
      <c r="SZZ21" s="4">
        <f>SZS21-SZW21</f>
        <v>205</v>
      </c>
      <c r="TAA21" s="8">
        <v>16.77</v>
      </c>
      <c r="TAB21" s="9">
        <f>TAA21*SZZ21</f>
        <v>3437.85</v>
      </c>
      <c r="TAC21" s="9">
        <f>TAB21+SZY21</f>
        <v>6938.17</v>
      </c>
      <c r="TAD21" s="4"/>
      <c r="TAE21" s="9">
        <f>TAC21+TAD21</f>
        <v>6938.17</v>
      </c>
      <c r="TAG21" s="93">
        <v>10</v>
      </c>
      <c r="TAH21" s="94" t="s">
        <v>635</v>
      </c>
      <c r="TAI21" s="93">
        <v>372</v>
      </c>
      <c r="TAJ21" s="93" t="s">
        <v>625</v>
      </c>
      <c r="TAK21" s="95" t="s">
        <v>626</v>
      </c>
      <c r="TAL21" s="93" t="s">
        <v>630</v>
      </c>
      <c r="TAM21" s="7">
        <v>167</v>
      </c>
      <c r="TAN21" s="8">
        <v>20.96</v>
      </c>
      <c r="TAO21" s="9">
        <f>TAN21*TAM21</f>
        <v>3500.32</v>
      </c>
      <c r="TAP21" s="4">
        <f>TAI21-TAM21</f>
        <v>205</v>
      </c>
      <c r="TAQ21" s="8">
        <v>16.77</v>
      </c>
      <c r="TAR21" s="9">
        <f>TAQ21*TAP21</f>
        <v>3437.85</v>
      </c>
      <c r="TAS21" s="9">
        <f>TAR21+TAO21</f>
        <v>6938.17</v>
      </c>
      <c r="TAT21" s="4"/>
      <c r="TAU21" s="9">
        <f>TAS21+TAT21</f>
        <v>6938.17</v>
      </c>
      <c r="TAW21" s="93">
        <v>10</v>
      </c>
      <c r="TAX21" s="94" t="s">
        <v>635</v>
      </c>
      <c r="TAY21" s="93">
        <v>372</v>
      </c>
      <c r="TAZ21" s="93" t="s">
        <v>625</v>
      </c>
      <c r="TBA21" s="95" t="s">
        <v>626</v>
      </c>
      <c r="TBB21" s="93" t="s">
        <v>630</v>
      </c>
      <c r="TBC21" s="7">
        <v>167</v>
      </c>
      <c r="TBD21" s="8">
        <v>20.96</v>
      </c>
      <c r="TBE21" s="9">
        <f>TBD21*TBC21</f>
        <v>3500.32</v>
      </c>
      <c r="TBF21" s="4">
        <f>TAY21-TBC21</f>
        <v>205</v>
      </c>
      <c r="TBG21" s="8">
        <v>16.77</v>
      </c>
      <c r="TBH21" s="9">
        <f>TBG21*TBF21</f>
        <v>3437.85</v>
      </c>
      <c r="TBI21" s="9">
        <f>TBH21+TBE21</f>
        <v>6938.17</v>
      </c>
      <c r="TBJ21" s="4"/>
      <c r="TBK21" s="9">
        <f>TBI21+TBJ21</f>
        <v>6938.17</v>
      </c>
      <c r="TBM21" s="93">
        <v>10</v>
      </c>
      <c r="TBN21" s="94" t="s">
        <v>635</v>
      </c>
      <c r="TBO21" s="93">
        <v>372</v>
      </c>
      <c r="TBP21" s="93" t="s">
        <v>625</v>
      </c>
      <c r="TBQ21" s="95" t="s">
        <v>626</v>
      </c>
      <c r="TBR21" s="93" t="s">
        <v>630</v>
      </c>
      <c r="TBS21" s="7">
        <v>167</v>
      </c>
      <c r="TBT21" s="8">
        <v>20.96</v>
      </c>
      <c r="TBU21" s="9">
        <f>TBT21*TBS21</f>
        <v>3500.32</v>
      </c>
      <c r="TBV21" s="4">
        <f>TBO21-TBS21</f>
        <v>205</v>
      </c>
      <c r="TBW21" s="8">
        <v>16.77</v>
      </c>
      <c r="TBX21" s="9">
        <f>TBW21*TBV21</f>
        <v>3437.85</v>
      </c>
      <c r="TBY21" s="9">
        <f>TBX21+TBU21</f>
        <v>6938.17</v>
      </c>
      <c r="TBZ21" s="4"/>
      <c r="TCA21" s="9">
        <f>TBY21+TBZ21</f>
        <v>6938.17</v>
      </c>
      <c r="TCC21" s="93">
        <v>10</v>
      </c>
      <c r="TCD21" s="94" t="s">
        <v>635</v>
      </c>
      <c r="TCE21" s="93">
        <v>372</v>
      </c>
      <c r="TCF21" s="93" t="s">
        <v>625</v>
      </c>
      <c r="TCG21" s="95" t="s">
        <v>626</v>
      </c>
      <c r="TCH21" s="93" t="s">
        <v>630</v>
      </c>
      <c r="TCI21" s="7">
        <v>167</v>
      </c>
      <c r="TCJ21" s="8">
        <v>20.96</v>
      </c>
      <c r="TCK21" s="9">
        <f>TCJ21*TCI21</f>
        <v>3500.32</v>
      </c>
      <c r="TCL21" s="4">
        <f>TCE21-TCI21</f>
        <v>205</v>
      </c>
      <c r="TCM21" s="8">
        <v>16.77</v>
      </c>
      <c r="TCN21" s="9">
        <f>TCM21*TCL21</f>
        <v>3437.85</v>
      </c>
      <c r="TCO21" s="9">
        <f>TCN21+TCK21</f>
        <v>6938.17</v>
      </c>
      <c r="TCP21" s="4"/>
      <c r="TCQ21" s="9">
        <f>TCO21+TCP21</f>
        <v>6938.17</v>
      </c>
      <c r="TCS21" s="93">
        <v>10</v>
      </c>
      <c r="TCT21" s="94" t="s">
        <v>635</v>
      </c>
      <c r="TCU21" s="93">
        <v>372</v>
      </c>
      <c r="TCV21" s="93" t="s">
        <v>625</v>
      </c>
      <c r="TCW21" s="95" t="s">
        <v>626</v>
      </c>
      <c r="TCX21" s="93" t="s">
        <v>630</v>
      </c>
      <c r="TCY21" s="7">
        <v>167</v>
      </c>
      <c r="TCZ21" s="8">
        <v>20.96</v>
      </c>
      <c r="TDA21" s="9">
        <f>TCZ21*TCY21</f>
        <v>3500.32</v>
      </c>
      <c r="TDB21" s="4">
        <f>TCU21-TCY21</f>
        <v>205</v>
      </c>
      <c r="TDC21" s="8">
        <v>16.77</v>
      </c>
      <c r="TDD21" s="9">
        <f>TDC21*TDB21</f>
        <v>3437.85</v>
      </c>
      <c r="TDE21" s="9">
        <f>TDD21+TDA21</f>
        <v>6938.17</v>
      </c>
      <c r="TDF21" s="4"/>
      <c r="TDG21" s="9">
        <f>TDE21+TDF21</f>
        <v>6938.17</v>
      </c>
      <c r="TDI21" s="93">
        <v>10</v>
      </c>
      <c r="TDJ21" s="94" t="s">
        <v>635</v>
      </c>
      <c r="TDK21" s="93">
        <v>372</v>
      </c>
      <c r="TDL21" s="93" t="s">
        <v>625</v>
      </c>
      <c r="TDM21" s="95" t="s">
        <v>626</v>
      </c>
      <c r="TDN21" s="93" t="s">
        <v>630</v>
      </c>
      <c r="TDO21" s="7">
        <v>167</v>
      </c>
      <c r="TDP21" s="8">
        <v>20.96</v>
      </c>
      <c r="TDQ21" s="9">
        <f>TDP21*TDO21</f>
        <v>3500.32</v>
      </c>
      <c r="TDR21" s="4">
        <f>TDK21-TDO21</f>
        <v>205</v>
      </c>
      <c r="TDS21" s="8">
        <v>16.77</v>
      </c>
      <c r="TDT21" s="9">
        <f>TDS21*TDR21</f>
        <v>3437.85</v>
      </c>
      <c r="TDU21" s="9">
        <f>TDT21+TDQ21</f>
        <v>6938.17</v>
      </c>
      <c r="TDV21" s="4"/>
      <c r="TDW21" s="9">
        <f>TDU21+TDV21</f>
        <v>6938.17</v>
      </c>
      <c r="TDY21" s="93">
        <v>10</v>
      </c>
      <c r="TDZ21" s="94" t="s">
        <v>635</v>
      </c>
      <c r="TEA21" s="93">
        <v>372</v>
      </c>
      <c r="TEB21" s="93" t="s">
        <v>625</v>
      </c>
      <c r="TEC21" s="95" t="s">
        <v>626</v>
      </c>
      <c r="TED21" s="93" t="s">
        <v>630</v>
      </c>
      <c r="TEE21" s="7">
        <v>167</v>
      </c>
      <c r="TEF21" s="8">
        <v>20.96</v>
      </c>
      <c r="TEG21" s="9">
        <f>TEF21*TEE21</f>
        <v>3500.32</v>
      </c>
      <c r="TEH21" s="4">
        <f>TEA21-TEE21</f>
        <v>205</v>
      </c>
      <c r="TEI21" s="8">
        <v>16.77</v>
      </c>
      <c r="TEJ21" s="9">
        <f>TEI21*TEH21</f>
        <v>3437.85</v>
      </c>
      <c r="TEK21" s="9">
        <f>TEJ21+TEG21</f>
        <v>6938.17</v>
      </c>
      <c r="TEL21" s="4"/>
      <c r="TEM21" s="9">
        <f>TEK21+TEL21</f>
        <v>6938.17</v>
      </c>
      <c r="TEO21" s="93">
        <v>10</v>
      </c>
      <c r="TEP21" s="94" t="s">
        <v>635</v>
      </c>
      <c r="TEQ21" s="93">
        <v>372</v>
      </c>
      <c r="TER21" s="93" t="s">
        <v>625</v>
      </c>
      <c r="TES21" s="95" t="s">
        <v>626</v>
      </c>
      <c r="TET21" s="93" t="s">
        <v>630</v>
      </c>
      <c r="TEU21" s="7">
        <v>167</v>
      </c>
      <c r="TEV21" s="8">
        <v>20.96</v>
      </c>
      <c r="TEW21" s="9">
        <f>TEV21*TEU21</f>
        <v>3500.32</v>
      </c>
      <c r="TEX21" s="4">
        <f>TEQ21-TEU21</f>
        <v>205</v>
      </c>
      <c r="TEY21" s="8">
        <v>16.77</v>
      </c>
      <c r="TEZ21" s="9">
        <f>TEY21*TEX21</f>
        <v>3437.85</v>
      </c>
      <c r="TFA21" s="9">
        <f>TEZ21+TEW21</f>
        <v>6938.17</v>
      </c>
      <c r="TFB21" s="4"/>
      <c r="TFC21" s="9">
        <f>TFA21+TFB21</f>
        <v>6938.17</v>
      </c>
      <c r="TFE21" s="93">
        <v>10</v>
      </c>
      <c r="TFF21" s="94" t="s">
        <v>635</v>
      </c>
      <c r="TFG21" s="93">
        <v>372</v>
      </c>
      <c r="TFH21" s="93" t="s">
        <v>625</v>
      </c>
      <c r="TFI21" s="95" t="s">
        <v>626</v>
      </c>
      <c r="TFJ21" s="93" t="s">
        <v>630</v>
      </c>
      <c r="TFK21" s="7">
        <v>167</v>
      </c>
      <c r="TFL21" s="8">
        <v>20.96</v>
      </c>
      <c r="TFM21" s="9">
        <f>TFL21*TFK21</f>
        <v>3500.32</v>
      </c>
      <c r="TFN21" s="4">
        <f>TFG21-TFK21</f>
        <v>205</v>
      </c>
      <c r="TFO21" s="8">
        <v>16.77</v>
      </c>
      <c r="TFP21" s="9">
        <f>TFO21*TFN21</f>
        <v>3437.85</v>
      </c>
      <c r="TFQ21" s="9">
        <f>TFP21+TFM21</f>
        <v>6938.17</v>
      </c>
      <c r="TFR21" s="4"/>
      <c r="TFS21" s="9">
        <f>TFQ21+TFR21</f>
        <v>6938.17</v>
      </c>
      <c r="TFU21" s="93">
        <v>10</v>
      </c>
      <c r="TFV21" s="94" t="s">
        <v>635</v>
      </c>
      <c r="TFW21" s="93">
        <v>372</v>
      </c>
      <c r="TFX21" s="93" t="s">
        <v>625</v>
      </c>
      <c r="TFY21" s="95" t="s">
        <v>626</v>
      </c>
      <c r="TFZ21" s="93" t="s">
        <v>630</v>
      </c>
      <c r="TGA21" s="7">
        <v>167</v>
      </c>
      <c r="TGB21" s="8">
        <v>20.96</v>
      </c>
      <c r="TGC21" s="9">
        <f>TGB21*TGA21</f>
        <v>3500.32</v>
      </c>
      <c r="TGD21" s="4">
        <f>TFW21-TGA21</f>
        <v>205</v>
      </c>
      <c r="TGE21" s="8">
        <v>16.77</v>
      </c>
      <c r="TGF21" s="9">
        <f>TGE21*TGD21</f>
        <v>3437.85</v>
      </c>
      <c r="TGG21" s="9">
        <f>TGF21+TGC21</f>
        <v>6938.17</v>
      </c>
      <c r="TGH21" s="4"/>
      <c r="TGI21" s="9">
        <f>TGG21+TGH21</f>
        <v>6938.17</v>
      </c>
      <c r="TGK21" s="93">
        <v>10</v>
      </c>
      <c r="TGL21" s="94" t="s">
        <v>635</v>
      </c>
      <c r="TGM21" s="93">
        <v>372</v>
      </c>
      <c r="TGN21" s="93" t="s">
        <v>625</v>
      </c>
      <c r="TGO21" s="95" t="s">
        <v>626</v>
      </c>
      <c r="TGP21" s="93" t="s">
        <v>630</v>
      </c>
      <c r="TGQ21" s="7">
        <v>167</v>
      </c>
      <c r="TGR21" s="8">
        <v>20.96</v>
      </c>
      <c r="TGS21" s="9">
        <f>TGR21*TGQ21</f>
        <v>3500.32</v>
      </c>
      <c r="TGT21" s="4">
        <f>TGM21-TGQ21</f>
        <v>205</v>
      </c>
      <c r="TGU21" s="8">
        <v>16.77</v>
      </c>
      <c r="TGV21" s="9">
        <f>TGU21*TGT21</f>
        <v>3437.85</v>
      </c>
      <c r="TGW21" s="9">
        <f>TGV21+TGS21</f>
        <v>6938.17</v>
      </c>
      <c r="TGX21" s="4"/>
      <c r="TGY21" s="9">
        <f>TGW21+TGX21</f>
        <v>6938.17</v>
      </c>
      <c r="THA21" s="93">
        <v>10</v>
      </c>
      <c r="THB21" s="94" t="s">
        <v>635</v>
      </c>
      <c r="THC21" s="93">
        <v>372</v>
      </c>
      <c r="THD21" s="93" t="s">
        <v>625</v>
      </c>
      <c r="THE21" s="95" t="s">
        <v>626</v>
      </c>
      <c r="THF21" s="93" t="s">
        <v>630</v>
      </c>
      <c r="THG21" s="7">
        <v>167</v>
      </c>
      <c r="THH21" s="8">
        <v>20.96</v>
      </c>
      <c r="THI21" s="9">
        <f>THH21*THG21</f>
        <v>3500.32</v>
      </c>
      <c r="THJ21" s="4">
        <f>THC21-THG21</f>
        <v>205</v>
      </c>
      <c r="THK21" s="8">
        <v>16.77</v>
      </c>
      <c r="THL21" s="9">
        <f>THK21*THJ21</f>
        <v>3437.85</v>
      </c>
      <c r="THM21" s="9">
        <f>THL21+THI21</f>
        <v>6938.17</v>
      </c>
      <c r="THN21" s="4"/>
      <c r="THO21" s="9">
        <f>THM21+THN21</f>
        <v>6938.17</v>
      </c>
      <c r="THQ21" s="93">
        <v>10</v>
      </c>
      <c r="THR21" s="94" t="s">
        <v>635</v>
      </c>
      <c r="THS21" s="93">
        <v>372</v>
      </c>
      <c r="THT21" s="93" t="s">
        <v>625</v>
      </c>
      <c r="THU21" s="95" t="s">
        <v>626</v>
      </c>
      <c r="THV21" s="93" t="s">
        <v>630</v>
      </c>
      <c r="THW21" s="7">
        <v>167</v>
      </c>
      <c r="THX21" s="8">
        <v>20.96</v>
      </c>
      <c r="THY21" s="9">
        <f>THX21*THW21</f>
        <v>3500.32</v>
      </c>
      <c r="THZ21" s="4">
        <f>THS21-THW21</f>
        <v>205</v>
      </c>
      <c r="TIA21" s="8">
        <v>16.77</v>
      </c>
      <c r="TIB21" s="9">
        <f>TIA21*THZ21</f>
        <v>3437.85</v>
      </c>
      <c r="TIC21" s="9">
        <f>TIB21+THY21</f>
        <v>6938.17</v>
      </c>
      <c r="TID21" s="4"/>
      <c r="TIE21" s="9">
        <f>TIC21+TID21</f>
        <v>6938.17</v>
      </c>
      <c r="TIG21" s="93">
        <v>10</v>
      </c>
      <c r="TIH21" s="94" t="s">
        <v>635</v>
      </c>
      <c r="TII21" s="93">
        <v>372</v>
      </c>
      <c r="TIJ21" s="93" t="s">
        <v>625</v>
      </c>
      <c r="TIK21" s="95" t="s">
        <v>626</v>
      </c>
      <c r="TIL21" s="93" t="s">
        <v>630</v>
      </c>
      <c r="TIM21" s="7">
        <v>167</v>
      </c>
      <c r="TIN21" s="8">
        <v>20.96</v>
      </c>
      <c r="TIO21" s="9">
        <f>TIN21*TIM21</f>
        <v>3500.32</v>
      </c>
      <c r="TIP21" s="4">
        <f>TII21-TIM21</f>
        <v>205</v>
      </c>
      <c r="TIQ21" s="8">
        <v>16.77</v>
      </c>
      <c r="TIR21" s="9">
        <f>TIQ21*TIP21</f>
        <v>3437.85</v>
      </c>
      <c r="TIS21" s="9">
        <f>TIR21+TIO21</f>
        <v>6938.17</v>
      </c>
      <c r="TIT21" s="4"/>
      <c r="TIU21" s="9">
        <f>TIS21+TIT21</f>
        <v>6938.17</v>
      </c>
      <c r="TIW21" s="93">
        <v>10</v>
      </c>
      <c r="TIX21" s="94" t="s">
        <v>635</v>
      </c>
      <c r="TIY21" s="93">
        <v>372</v>
      </c>
      <c r="TIZ21" s="93" t="s">
        <v>625</v>
      </c>
      <c r="TJA21" s="95" t="s">
        <v>626</v>
      </c>
      <c r="TJB21" s="93" t="s">
        <v>630</v>
      </c>
      <c r="TJC21" s="7">
        <v>167</v>
      </c>
      <c r="TJD21" s="8">
        <v>20.96</v>
      </c>
      <c r="TJE21" s="9">
        <f>TJD21*TJC21</f>
        <v>3500.32</v>
      </c>
      <c r="TJF21" s="4">
        <f>TIY21-TJC21</f>
        <v>205</v>
      </c>
      <c r="TJG21" s="8">
        <v>16.77</v>
      </c>
      <c r="TJH21" s="9">
        <f>TJG21*TJF21</f>
        <v>3437.85</v>
      </c>
      <c r="TJI21" s="9">
        <f>TJH21+TJE21</f>
        <v>6938.17</v>
      </c>
      <c r="TJJ21" s="4"/>
      <c r="TJK21" s="9">
        <f>TJI21+TJJ21</f>
        <v>6938.17</v>
      </c>
      <c r="TJM21" s="93">
        <v>10</v>
      </c>
      <c r="TJN21" s="94" t="s">
        <v>635</v>
      </c>
      <c r="TJO21" s="93">
        <v>372</v>
      </c>
      <c r="TJP21" s="93" t="s">
        <v>625</v>
      </c>
      <c r="TJQ21" s="95" t="s">
        <v>626</v>
      </c>
      <c r="TJR21" s="93" t="s">
        <v>630</v>
      </c>
      <c r="TJS21" s="7">
        <v>167</v>
      </c>
      <c r="TJT21" s="8">
        <v>20.96</v>
      </c>
      <c r="TJU21" s="9">
        <f>TJT21*TJS21</f>
        <v>3500.32</v>
      </c>
      <c r="TJV21" s="4">
        <f>TJO21-TJS21</f>
        <v>205</v>
      </c>
      <c r="TJW21" s="8">
        <v>16.77</v>
      </c>
      <c r="TJX21" s="9">
        <f>TJW21*TJV21</f>
        <v>3437.85</v>
      </c>
      <c r="TJY21" s="9">
        <f>TJX21+TJU21</f>
        <v>6938.17</v>
      </c>
      <c r="TJZ21" s="4"/>
      <c r="TKA21" s="9">
        <f>TJY21+TJZ21</f>
        <v>6938.17</v>
      </c>
      <c r="TKC21" s="93">
        <v>10</v>
      </c>
      <c r="TKD21" s="94" t="s">
        <v>635</v>
      </c>
      <c r="TKE21" s="93">
        <v>372</v>
      </c>
      <c r="TKF21" s="93" t="s">
        <v>625</v>
      </c>
      <c r="TKG21" s="95" t="s">
        <v>626</v>
      </c>
      <c r="TKH21" s="93" t="s">
        <v>630</v>
      </c>
      <c r="TKI21" s="7">
        <v>167</v>
      </c>
      <c r="TKJ21" s="8">
        <v>20.96</v>
      </c>
      <c r="TKK21" s="9">
        <f>TKJ21*TKI21</f>
        <v>3500.32</v>
      </c>
      <c r="TKL21" s="4">
        <f>TKE21-TKI21</f>
        <v>205</v>
      </c>
      <c r="TKM21" s="8">
        <v>16.77</v>
      </c>
      <c r="TKN21" s="9">
        <f>TKM21*TKL21</f>
        <v>3437.85</v>
      </c>
      <c r="TKO21" s="9">
        <f>TKN21+TKK21</f>
        <v>6938.17</v>
      </c>
      <c r="TKP21" s="4"/>
      <c r="TKQ21" s="9">
        <f>TKO21+TKP21</f>
        <v>6938.17</v>
      </c>
      <c r="TKS21" s="93">
        <v>10</v>
      </c>
      <c r="TKT21" s="94" t="s">
        <v>635</v>
      </c>
      <c r="TKU21" s="93">
        <v>372</v>
      </c>
      <c r="TKV21" s="93" t="s">
        <v>625</v>
      </c>
      <c r="TKW21" s="95" t="s">
        <v>626</v>
      </c>
      <c r="TKX21" s="93" t="s">
        <v>630</v>
      </c>
      <c r="TKY21" s="7">
        <v>167</v>
      </c>
      <c r="TKZ21" s="8">
        <v>20.96</v>
      </c>
      <c r="TLA21" s="9">
        <f>TKZ21*TKY21</f>
        <v>3500.32</v>
      </c>
      <c r="TLB21" s="4">
        <f>TKU21-TKY21</f>
        <v>205</v>
      </c>
      <c r="TLC21" s="8">
        <v>16.77</v>
      </c>
      <c r="TLD21" s="9">
        <f>TLC21*TLB21</f>
        <v>3437.85</v>
      </c>
      <c r="TLE21" s="9">
        <f>TLD21+TLA21</f>
        <v>6938.17</v>
      </c>
      <c r="TLF21" s="4"/>
      <c r="TLG21" s="9">
        <f>TLE21+TLF21</f>
        <v>6938.17</v>
      </c>
      <c r="TLI21" s="93">
        <v>10</v>
      </c>
      <c r="TLJ21" s="94" t="s">
        <v>635</v>
      </c>
      <c r="TLK21" s="93">
        <v>372</v>
      </c>
      <c r="TLL21" s="93" t="s">
        <v>625</v>
      </c>
      <c r="TLM21" s="95" t="s">
        <v>626</v>
      </c>
      <c r="TLN21" s="93" t="s">
        <v>630</v>
      </c>
      <c r="TLO21" s="7">
        <v>167</v>
      </c>
      <c r="TLP21" s="8">
        <v>20.96</v>
      </c>
      <c r="TLQ21" s="9">
        <f>TLP21*TLO21</f>
        <v>3500.32</v>
      </c>
      <c r="TLR21" s="4">
        <f>TLK21-TLO21</f>
        <v>205</v>
      </c>
      <c r="TLS21" s="8">
        <v>16.77</v>
      </c>
      <c r="TLT21" s="9">
        <f>TLS21*TLR21</f>
        <v>3437.85</v>
      </c>
      <c r="TLU21" s="9">
        <f>TLT21+TLQ21</f>
        <v>6938.17</v>
      </c>
      <c r="TLV21" s="4"/>
      <c r="TLW21" s="9">
        <f>TLU21+TLV21</f>
        <v>6938.17</v>
      </c>
      <c r="TLY21" s="93">
        <v>10</v>
      </c>
      <c r="TLZ21" s="94" t="s">
        <v>635</v>
      </c>
      <c r="TMA21" s="93">
        <v>372</v>
      </c>
      <c r="TMB21" s="93" t="s">
        <v>625</v>
      </c>
      <c r="TMC21" s="95" t="s">
        <v>626</v>
      </c>
      <c r="TMD21" s="93" t="s">
        <v>630</v>
      </c>
      <c r="TME21" s="7">
        <v>167</v>
      </c>
      <c r="TMF21" s="8">
        <v>20.96</v>
      </c>
      <c r="TMG21" s="9">
        <f>TMF21*TME21</f>
        <v>3500.32</v>
      </c>
      <c r="TMH21" s="4">
        <f>TMA21-TME21</f>
        <v>205</v>
      </c>
      <c r="TMI21" s="8">
        <v>16.77</v>
      </c>
      <c r="TMJ21" s="9">
        <f>TMI21*TMH21</f>
        <v>3437.85</v>
      </c>
      <c r="TMK21" s="9">
        <f>TMJ21+TMG21</f>
        <v>6938.17</v>
      </c>
      <c r="TML21" s="4"/>
      <c r="TMM21" s="9">
        <f>TMK21+TML21</f>
        <v>6938.17</v>
      </c>
      <c r="TMO21" s="93">
        <v>10</v>
      </c>
      <c r="TMP21" s="94" t="s">
        <v>635</v>
      </c>
      <c r="TMQ21" s="93">
        <v>372</v>
      </c>
      <c r="TMR21" s="93" t="s">
        <v>625</v>
      </c>
      <c r="TMS21" s="95" t="s">
        <v>626</v>
      </c>
      <c r="TMT21" s="93" t="s">
        <v>630</v>
      </c>
      <c r="TMU21" s="7">
        <v>167</v>
      </c>
      <c r="TMV21" s="8">
        <v>20.96</v>
      </c>
      <c r="TMW21" s="9">
        <f>TMV21*TMU21</f>
        <v>3500.32</v>
      </c>
      <c r="TMX21" s="4">
        <f>TMQ21-TMU21</f>
        <v>205</v>
      </c>
      <c r="TMY21" s="8">
        <v>16.77</v>
      </c>
      <c r="TMZ21" s="9">
        <f>TMY21*TMX21</f>
        <v>3437.85</v>
      </c>
      <c r="TNA21" s="9">
        <f>TMZ21+TMW21</f>
        <v>6938.17</v>
      </c>
      <c r="TNB21" s="4"/>
      <c r="TNC21" s="9">
        <f>TNA21+TNB21</f>
        <v>6938.17</v>
      </c>
      <c r="TNE21" s="93">
        <v>10</v>
      </c>
      <c r="TNF21" s="94" t="s">
        <v>635</v>
      </c>
      <c r="TNG21" s="93">
        <v>372</v>
      </c>
      <c r="TNH21" s="93" t="s">
        <v>625</v>
      </c>
      <c r="TNI21" s="95" t="s">
        <v>626</v>
      </c>
      <c r="TNJ21" s="93" t="s">
        <v>630</v>
      </c>
      <c r="TNK21" s="7">
        <v>167</v>
      </c>
      <c r="TNL21" s="8">
        <v>20.96</v>
      </c>
      <c r="TNM21" s="9">
        <f>TNL21*TNK21</f>
        <v>3500.32</v>
      </c>
      <c r="TNN21" s="4">
        <f>TNG21-TNK21</f>
        <v>205</v>
      </c>
      <c r="TNO21" s="8">
        <v>16.77</v>
      </c>
      <c r="TNP21" s="9">
        <f>TNO21*TNN21</f>
        <v>3437.85</v>
      </c>
      <c r="TNQ21" s="9">
        <f>TNP21+TNM21</f>
        <v>6938.17</v>
      </c>
      <c r="TNR21" s="4"/>
      <c r="TNS21" s="9">
        <f>TNQ21+TNR21</f>
        <v>6938.17</v>
      </c>
      <c r="TNU21" s="93">
        <v>10</v>
      </c>
      <c r="TNV21" s="94" t="s">
        <v>635</v>
      </c>
      <c r="TNW21" s="93">
        <v>372</v>
      </c>
      <c r="TNX21" s="93" t="s">
        <v>625</v>
      </c>
      <c r="TNY21" s="95" t="s">
        <v>626</v>
      </c>
      <c r="TNZ21" s="93" t="s">
        <v>630</v>
      </c>
      <c r="TOA21" s="7">
        <v>167</v>
      </c>
      <c r="TOB21" s="8">
        <v>20.96</v>
      </c>
      <c r="TOC21" s="9">
        <f>TOB21*TOA21</f>
        <v>3500.32</v>
      </c>
      <c r="TOD21" s="4">
        <f>TNW21-TOA21</f>
        <v>205</v>
      </c>
      <c r="TOE21" s="8">
        <v>16.77</v>
      </c>
      <c r="TOF21" s="9">
        <f>TOE21*TOD21</f>
        <v>3437.85</v>
      </c>
      <c r="TOG21" s="9">
        <f>TOF21+TOC21</f>
        <v>6938.17</v>
      </c>
      <c r="TOH21" s="4"/>
      <c r="TOI21" s="9">
        <f>TOG21+TOH21</f>
        <v>6938.17</v>
      </c>
      <c r="TOK21" s="93">
        <v>10</v>
      </c>
      <c r="TOL21" s="94" t="s">
        <v>635</v>
      </c>
      <c r="TOM21" s="93">
        <v>372</v>
      </c>
      <c r="TON21" s="93" t="s">
        <v>625</v>
      </c>
      <c r="TOO21" s="95" t="s">
        <v>626</v>
      </c>
      <c r="TOP21" s="93" t="s">
        <v>630</v>
      </c>
      <c r="TOQ21" s="7">
        <v>167</v>
      </c>
      <c r="TOR21" s="8">
        <v>20.96</v>
      </c>
      <c r="TOS21" s="9">
        <f>TOR21*TOQ21</f>
        <v>3500.32</v>
      </c>
      <c r="TOT21" s="4">
        <f>TOM21-TOQ21</f>
        <v>205</v>
      </c>
      <c r="TOU21" s="8">
        <v>16.77</v>
      </c>
      <c r="TOV21" s="9">
        <f>TOU21*TOT21</f>
        <v>3437.85</v>
      </c>
      <c r="TOW21" s="9">
        <f>TOV21+TOS21</f>
        <v>6938.17</v>
      </c>
      <c r="TOX21" s="4"/>
      <c r="TOY21" s="9">
        <f>TOW21+TOX21</f>
        <v>6938.17</v>
      </c>
      <c r="TPA21" s="93">
        <v>10</v>
      </c>
      <c r="TPB21" s="94" t="s">
        <v>635</v>
      </c>
      <c r="TPC21" s="93">
        <v>372</v>
      </c>
      <c r="TPD21" s="93" t="s">
        <v>625</v>
      </c>
      <c r="TPE21" s="95" t="s">
        <v>626</v>
      </c>
      <c r="TPF21" s="93" t="s">
        <v>630</v>
      </c>
      <c r="TPG21" s="7">
        <v>167</v>
      </c>
      <c r="TPH21" s="8">
        <v>20.96</v>
      </c>
      <c r="TPI21" s="9">
        <f>TPH21*TPG21</f>
        <v>3500.32</v>
      </c>
      <c r="TPJ21" s="4">
        <f>TPC21-TPG21</f>
        <v>205</v>
      </c>
      <c r="TPK21" s="8">
        <v>16.77</v>
      </c>
      <c r="TPL21" s="9">
        <f>TPK21*TPJ21</f>
        <v>3437.85</v>
      </c>
      <c r="TPM21" s="9">
        <f>TPL21+TPI21</f>
        <v>6938.17</v>
      </c>
      <c r="TPN21" s="4"/>
      <c r="TPO21" s="9">
        <f>TPM21+TPN21</f>
        <v>6938.17</v>
      </c>
      <c r="TPQ21" s="93">
        <v>10</v>
      </c>
      <c r="TPR21" s="94" t="s">
        <v>635</v>
      </c>
      <c r="TPS21" s="93">
        <v>372</v>
      </c>
      <c r="TPT21" s="93" t="s">
        <v>625</v>
      </c>
      <c r="TPU21" s="95" t="s">
        <v>626</v>
      </c>
      <c r="TPV21" s="93" t="s">
        <v>630</v>
      </c>
      <c r="TPW21" s="7">
        <v>167</v>
      </c>
      <c r="TPX21" s="8">
        <v>20.96</v>
      </c>
      <c r="TPY21" s="9">
        <f>TPX21*TPW21</f>
        <v>3500.32</v>
      </c>
      <c r="TPZ21" s="4">
        <f>TPS21-TPW21</f>
        <v>205</v>
      </c>
      <c r="TQA21" s="8">
        <v>16.77</v>
      </c>
      <c r="TQB21" s="9">
        <f>TQA21*TPZ21</f>
        <v>3437.85</v>
      </c>
      <c r="TQC21" s="9">
        <f>TQB21+TPY21</f>
        <v>6938.17</v>
      </c>
      <c r="TQD21" s="4"/>
      <c r="TQE21" s="9">
        <f>TQC21+TQD21</f>
        <v>6938.17</v>
      </c>
      <c r="TQG21" s="93">
        <v>10</v>
      </c>
      <c r="TQH21" s="94" t="s">
        <v>635</v>
      </c>
      <c r="TQI21" s="93">
        <v>372</v>
      </c>
      <c r="TQJ21" s="93" t="s">
        <v>625</v>
      </c>
      <c r="TQK21" s="95" t="s">
        <v>626</v>
      </c>
      <c r="TQL21" s="93" t="s">
        <v>630</v>
      </c>
      <c r="TQM21" s="7">
        <v>167</v>
      </c>
      <c r="TQN21" s="8">
        <v>20.96</v>
      </c>
      <c r="TQO21" s="9">
        <f>TQN21*TQM21</f>
        <v>3500.32</v>
      </c>
      <c r="TQP21" s="4">
        <f>TQI21-TQM21</f>
        <v>205</v>
      </c>
      <c r="TQQ21" s="8">
        <v>16.77</v>
      </c>
      <c r="TQR21" s="9">
        <f>TQQ21*TQP21</f>
        <v>3437.85</v>
      </c>
      <c r="TQS21" s="9">
        <f>TQR21+TQO21</f>
        <v>6938.17</v>
      </c>
      <c r="TQT21" s="4"/>
      <c r="TQU21" s="9">
        <f>TQS21+TQT21</f>
        <v>6938.17</v>
      </c>
      <c r="TQW21" s="93">
        <v>10</v>
      </c>
      <c r="TQX21" s="94" t="s">
        <v>635</v>
      </c>
      <c r="TQY21" s="93">
        <v>372</v>
      </c>
      <c r="TQZ21" s="93" t="s">
        <v>625</v>
      </c>
      <c r="TRA21" s="95" t="s">
        <v>626</v>
      </c>
      <c r="TRB21" s="93" t="s">
        <v>630</v>
      </c>
      <c r="TRC21" s="7">
        <v>167</v>
      </c>
      <c r="TRD21" s="8">
        <v>20.96</v>
      </c>
      <c r="TRE21" s="9">
        <f>TRD21*TRC21</f>
        <v>3500.32</v>
      </c>
      <c r="TRF21" s="4">
        <f>TQY21-TRC21</f>
        <v>205</v>
      </c>
      <c r="TRG21" s="8">
        <v>16.77</v>
      </c>
      <c r="TRH21" s="9">
        <f>TRG21*TRF21</f>
        <v>3437.85</v>
      </c>
      <c r="TRI21" s="9">
        <f>TRH21+TRE21</f>
        <v>6938.17</v>
      </c>
      <c r="TRJ21" s="4"/>
      <c r="TRK21" s="9">
        <f>TRI21+TRJ21</f>
        <v>6938.17</v>
      </c>
      <c r="TRM21" s="93">
        <v>10</v>
      </c>
      <c r="TRN21" s="94" t="s">
        <v>635</v>
      </c>
      <c r="TRO21" s="93">
        <v>372</v>
      </c>
      <c r="TRP21" s="93" t="s">
        <v>625</v>
      </c>
      <c r="TRQ21" s="95" t="s">
        <v>626</v>
      </c>
      <c r="TRR21" s="93" t="s">
        <v>630</v>
      </c>
      <c r="TRS21" s="7">
        <v>167</v>
      </c>
      <c r="TRT21" s="8">
        <v>20.96</v>
      </c>
      <c r="TRU21" s="9">
        <f>TRT21*TRS21</f>
        <v>3500.32</v>
      </c>
      <c r="TRV21" s="4">
        <f>TRO21-TRS21</f>
        <v>205</v>
      </c>
      <c r="TRW21" s="8">
        <v>16.77</v>
      </c>
      <c r="TRX21" s="9">
        <f>TRW21*TRV21</f>
        <v>3437.85</v>
      </c>
      <c r="TRY21" s="9">
        <f>TRX21+TRU21</f>
        <v>6938.17</v>
      </c>
      <c r="TRZ21" s="4"/>
      <c r="TSA21" s="9">
        <f>TRY21+TRZ21</f>
        <v>6938.17</v>
      </c>
      <c r="TSC21" s="93">
        <v>10</v>
      </c>
      <c r="TSD21" s="94" t="s">
        <v>635</v>
      </c>
      <c r="TSE21" s="93">
        <v>372</v>
      </c>
      <c r="TSF21" s="93" t="s">
        <v>625</v>
      </c>
      <c r="TSG21" s="95" t="s">
        <v>626</v>
      </c>
      <c r="TSH21" s="93" t="s">
        <v>630</v>
      </c>
      <c r="TSI21" s="7">
        <v>167</v>
      </c>
      <c r="TSJ21" s="8">
        <v>20.96</v>
      </c>
      <c r="TSK21" s="9">
        <f>TSJ21*TSI21</f>
        <v>3500.32</v>
      </c>
      <c r="TSL21" s="4">
        <f>TSE21-TSI21</f>
        <v>205</v>
      </c>
      <c r="TSM21" s="8">
        <v>16.77</v>
      </c>
      <c r="TSN21" s="9">
        <f>TSM21*TSL21</f>
        <v>3437.85</v>
      </c>
      <c r="TSO21" s="9">
        <f>TSN21+TSK21</f>
        <v>6938.17</v>
      </c>
      <c r="TSP21" s="4"/>
      <c r="TSQ21" s="9">
        <f>TSO21+TSP21</f>
        <v>6938.17</v>
      </c>
      <c r="TSS21" s="93">
        <v>10</v>
      </c>
      <c r="TST21" s="94" t="s">
        <v>635</v>
      </c>
      <c r="TSU21" s="93">
        <v>372</v>
      </c>
      <c r="TSV21" s="93" t="s">
        <v>625</v>
      </c>
      <c r="TSW21" s="95" t="s">
        <v>626</v>
      </c>
      <c r="TSX21" s="93" t="s">
        <v>630</v>
      </c>
      <c r="TSY21" s="7">
        <v>167</v>
      </c>
      <c r="TSZ21" s="8">
        <v>20.96</v>
      </c>
      <c r="TTA21" s="9">
        <f>TSZ21*TSY21</f>
        <v>3500.32</v>
      </c>
      <c r="TTB21" s="4">
        <f>TSU21-TSY21</f>
        <v>205</v>
      </c>
      <c r="TTC21" s="8">
        <v>16.77</v>
      </c>
      <c r="TTD21" s="9">
        <f>TTC21*TTB21</f>
        <v>3437.85</v>
      </c>
      <c r="TTE21" s="9">
        <f>TTD21+TTA21</f>
        <v>6938.17</v>
      </c>
      <c r="TTF21" s="4"/>
      <c r="TTG21" s="9">
        <f>TTE21+TTF21</f>
        <v>6938.17</v>
      </c>
      <c r="TTI21" s="93">
        <v>10</v>
      </c>
      <c r="TTJ21" s="94" t="s">
        <v>635</v>
      </c>
      <c r="TTK21" s="93">
        <v>372</v>
      </c>
      <c r="TTL21" s="93" t="s">
        <v>625</v>
      </c>
      <c r="TTM21" s="95" t="s">
        <v>626</v>
      </c>
      <c r="TTN21" s="93" t="s">
        <v>630</v>
      </c>
      <c r="TTO21" s="7">
        <v>167</v>
      </c>
      <c r="TTP21" s="8">
        <v>20.96</v>
      </c>
      <c r="TTQ21" s="9">
        <f>TTP21*TTO21</f>
        <v>3500.32</v>
      </c>
      <c r="TTR21" s="4">
        <f>TTK21-TTO21</f>
        <v>205</v>
      </c>
      <c r="TTS21" s="8">
        <v>16.77</v>
      </c>
      <c r="TTT21" s="9">
        <f>TTS21*TTR21</f>
        <v>3437.85</v>
      </c>
      <c r="TTU21" s="9">
        <f>TTT21+TTQ21</f>
        <v>6938.17</v>
      </c>
      <c r="TTV21" s="4"/>
      <c r="TTW21" s="9">
        <f>TTU21+TTV21</f>
        <v>6938.17</v>
      </c>
      <c r="TTY21" s="93">
        <v>10</v>
      </c>
      <c r="TTZ21" s="94" t="s">
        <v>635</v>
      </c>
      <c r="TUA21" s="93">
        <v>372</v>
      </c>
      <c r="TUB21" s="93" t="s">
        <v>625</v>
      </c>
      <c r="TUC21" s="95" t="s">
        <v>626</v>
      </c>
      <c r="TUD21" s="93" t="s">
        <v>630</v>
      </c>
      <c r="TUE21" s="7">
        <v>167</v>
      </c>
      <c r="TUF21" s="8">
        <v>20.96</v>
      </c>
      <c r="TUG21" s="9">
        <f>TUF21*TUE21</f>
        <v>3500.32</v>
      </c>
      <c r="TUH21" s="4">
        <f>TUA21-TUE21</f>
        <v>205</v>
      </c>
      <c r="TUI21" s="8">
        <v>16.77</v>
      </c>
      <c r="TUJ21" s="9">
        <f>TUI21*TUH21</f>
        <v>3437.85</v>
      </c>
      <c r="TUK21" s="9">
        <f>TUJ21+TUG21</f>
        <v>6938.17</v>
      </c>
      <c r="TUL21" s="4"/>
      <c r="TUM21" s="9">
        <f>TUK21+TUL21</f>
        <v>6938.17</v>
      </c>
      <c r="TUO21" s="93">
        <v>10</v>
      </c>
      <c r="TUP21" s="94" t="s">
        <v>635</v>
      </c>
      <c r="TUQ21" s="93">
        <v>372</v>
      </c>
      <c r="TUR21" s="93" t="s">
        <v>625</v>
      </c>
      <c r="TUS21" s="95" t="s">
        <v>626</v>
      </c>
      <c r="TUT21" s="93" t="s">
        <v>630</v>
      </c>
      <c r="TUU21" s="7">
        <v>167</v>
      </c>
      <c r="TUV21" s="8">
        <v>20.96</v>
      </c>
      <c r="TUW21" s="9">
        <f>TUV21*TUU21</f>
        <v>3500.32</v>
      </c>
      <c r="TUX21" s="4">
        <f>TUQ21-TUU21</f>
        <v>205</v>
      </c>
      <c r="TUY21" s="8">
        <v>16.77</v>
      </c>
      <c r="TUZ21" s="9">
        <f>TUY21*TUX21</f>
        <v>3437.85</v>
      </c>
      <c r="TVA21" s="9">
        <f>TUZ21+TUW21</f>
        <v>6938.17</v>
      </c>
      <c r="TVB21" s="4"/>
      <c r="TVC21" s="9">
        <f>TVA21+TVB21</f>
        <v>6938.17</v>
      </c>
      <c r="TVE21" s="93">
        <v>10</v>
      </c>
      <c r="TVF21" s="94" t="s">
        <v>635</v>
      </c>
      <c r="TVG21" s="93">
        <v>372</v>
      </c>
      <c r="TVH21" s="93" t="s">
        <v>625</v>
      </c>
      <c r="TVI21" s="95" t="s">
        <v>626</v>
      </c>
      <c r="TVJ21" s="93" t="s">
        <v>630</v>
      </c>
      <c r="TVK21" s="7">
        <v>167</v>
      </c>
      <c r="TVL21" s="8">
        <v>20.96</v>
      </c>
      <c r="TVM21" s="9">
        <f>TVL21*TVK21</f>
        <v>3500.32</v>
      </c>
      <c r="TVN21" s="4">
        <f>TVG21-TVK21</f>
        <v>205</v>
      </c>
      <c r="TVO21" s="8">
        <v>16.77</v>
      </c>
      <c r="TVP21" s="9">
        <f>TVO21*TVN21</f>
        <v>3437.85</v>
      </c>
      <c r="TVQ21" s="9">
        <f>TVP21+TVM21</f>
        <v>6938.17</v>
      </c>
      <c r="TVR21" s="4"/>
      <c r="TVS21" s="9">
        <f>TVQ21+TVR21</f>
        <v>6938.17</v>
      </c>
      <c r="TVU21" s="93">
        <v>10</v>
      </c>
      <c r="TVV21" s="94" t="s">
        <v>635</v>
      </c>
      <c r="TVW21" s="93">
        <v>372</v>
      </c>
      <c r="TVX21" s="93" t="s">
        <v>625</v>
      </c>
      <c r="TVY21" s="95" t="s">
        <v>626</v>
      </c>
      <c r="TVZ21" s="93" t="s">
        <v>630</v>
      </c>
      <c r="TWA21" s="7">
        <v>167</v>
      </c>
      <c r="TWB21" s="8">
        <v>20.96</v>
      </c>
      <c r="TWC21" s="9">
        <f>TWB21*TWA21</f>
        <v>3500.32</v>
      </c>
      <c r="TWD21" s="4">
        <f>TVW21-TWA21</f>
        <v>205</v>
      </c>
      <c r="TWE21" s="8">
        <v>16.77</v>
      </c>
      <c r="TWF21" s="9">
        <f>TWE21*TWD21</f>
        <v>3437.85</v>
      </c>
      <c r="TWG21" s="9">
        <f>TWF21+TWC21</f>
        <v>6938.17</v>
      </c>
      <c r="TWH21" s="4"/>
      <c r="TWI21" s="9">
        <f>TWG21+TWH21</f>
        <v>6938.17</v>
      </c>
      <c r="TWK21" s="93">
        <v>10</v>
      </c>
      <c r="TWL21" s="94" t="s">
        <v>635</v>
      </c>
      <c r="TWM21" s="93">
        <v>372</v>
      </c>
      <c r="TWN21" s="93" t="s">
        <v>625</v>
      </c>
      <c r="TWO21" s="95" t="s">
        <v>626</v>
      </c>
      <c r="TWP21" s="93" t="s">
        <v>630</v>
      </c>
      <c r="TWQ21" s="7">
        <v>167</v>
      </c>
      <c r="TWR21" s="8">
        <v>20.96</v>
      </c>
      <c r="TWS21" s="9">
        <f>TWR21*TWQ21</f>
        <v>3500.32</v>
      </c>
      <c r="TWT21" s="4">
        <f>TWM21-TWQ21</f>
        <v>205</v>
      </c>
      <c r="TWU21" s="8">
        <v>16.77</v>
      </c>
      <c r="TWV21" s="9">
        <f>TWU21*TWT21</f>
        <v>3437.85</v>
      </c>
      <c r="TWW21" s="9">
        <f>TWV21+TWS21</f>
        <v>6938.17</v>
      </c>
      <c r="TWX21" s="4"/>
      <c r="TWY21" s="9">
        <f>TWW21+TWX21</f>
        <v>6938.17</v>
      </c>
      <c r="TXA21" s="93">
        <v>10</v>
      </c>
      <c r="TXB21" s="94" t="s">
        <v>635</v>
      </c>
      <c r="TXC21" s="93">
        <v>372</v>
      </c>
      <c r="TXD21" s="93" t="s">
        <v>625</v>
      </c>
      <c r="TXE21" s="95" t="s">
        <v>626</v>
      </c>
      <c r="TXF21" s="93" t="s">
        <v>630</v>
      </c>
      <c r="TXG21" s="7">
        <v>167</v>
      </c>
      <c r="TXH21" s="8">
        <v>20.96</v>
      </c>
      <c r="TXI21" s="9">
        <f>TXH21*TXG21</f>
        <v>3500.32</v>
      </c>
      <c r="TXJ21" s="4">
        <f>TXC21-TXG21</f>
        <v>205</v>
      </c>
      <c r="TXK21" s="8">
        <v>16.77</v>
      </c>
      <c r="TXL21" s="9">
        <f>TXK21*TXJ21</f>
        <v>3437.85</v>
      </c>
      <c r="TXM21" s="9">
        <f>TXL21+TXI21</f>
        <v>6938.17</v>
      </c>
      <c r="TXN21" s="4"/>
      <c r="TXO21" s="9">
        <f>TXM21+TXN21</f>
        <v>6938.17</v>
      </c>
      <c r="TXQ21" s="93">
        <v>10</v>
      </c>
      <c r="TXR21" s="94" t="s">
        <v>635</v>
      </c>
      <c r="TXS21" s="93">
        <v>372</v>
      </c>
      <c r="TXT21" s="93" t="s">
        <v>625</v>
      </c>
      <c r="TXU21" s="95" t="s">
        <v>626</v>
      </c>
      <c r="TXV21" s="93" t="s">
        <v>630</v>
      </c>
      <c r="TXW21" s="7">
        <v>167</v>
      </c>
      <c r="TXX21" s="8">
        <v>20.96</v>
      </c>
      <c r="TXY21" s="9">
        <f>TXX21*TXW21</f>
        <v>3500.32</v>
      </c>
      <c r="TXZ21" s="4">
        <f>TXS21-TXW21</f>
        <v>205</v>
      </c>
      <c r="TYA21" s="8">
        <v>16.77</v>
      </c>
      <c r="TYB21" s="9">
        <f>TYA21*TXZ21</f>
        <v>3437.85</v>
      </c>
      <c r="TYC21" s="9">
        <f>TYB21+TXY21</f>
        <v>6938.17</v>
      </c>
      <c r="TYD21" s="4"/>
      <c r="TYE21" s="9">
        <f>TYC21+TYD21</f>
        <v>6938.17</v>
      </c>
      <c r="TYG21" s="93">
        <v>10</v>
      </c>
      <c r="TYH21" s="94" t="s">
        <v>635</v>
      </c>
      <c r="TYI21" s="93">
        <v>372</v>
      </c>
      <c r="TYJ21" s="93" t="s">
        <v>625</v>
      </c>
      <c r="TYK21" s="95" t="s">
        <v>626</v>
      </c>
      <c r="TYL21" s="93" t="s">
        <v>630</v>
      </c>
      <c r="TYM21" s="7">
        <v>167</v>
      </c>
      <c r="TYN21" s="8">
        <v>20.96</v>
      </c>
      <c r="TYO21" s="9">
        <f>TYN21*TYM21</f>
        <v>3500.32</v>
      </c>
      <c r="TYP21" s="4">
        <f>TYI21-TYM21</f>
        <v>205</v>
      </c>
      <c r="TYQ21" s="8">
        <v>16.77</v>
      </c>
      <c r="TYR21" s="9">
        <f>TYQ21*TYP21</f>
        <v>3437.85</v>
      </c>
      <c r="TYS21" s="9">
        <f>TYR21+TYO21</f>
        <v>6938.17</v>
      </c>
      <c r="TYT21" s="4"/>
      <c r="TYU21" s="9">
        <f>TYS21+TYT21</f>
        <v>6938.17</v>
      </c>
      <c r="TYW21" s="93">
        <v>10</v>
      </c>
      <c r="TYX21" s="94" t="s">
        <v>635</v>
      </c>
      <c r="TYY21" s="93">
        <v>372</v>
      </c>
      <c r="TYZ21" s="93" t="s">
        <v>625</v>
      </c>
      <c r="TZA21" s="95" t="s">
        <v>626</v>
      </c>
      <c r="TZB21" s="93" t="s">
        <v>630</v>
      </c>
      <c r="TZC21" s="7">
        <v>167</v>
      </c>
      <c r="TZD21" s="8">
        <v>20.96</v>
      </c>
      <c r="TZE21" s="9">
        <f>TZD21*TZC21</f>
        <v>3500.32</v>
      </c>
      <c r="TZF21" s="4">
        <f>TYY21-TZC21</f>
        <v>205</v>
      </c>
      <c r="TZG21" s="8">
        <v>16.77</v>
      </c>
      <c r="TZH21" s="9">
        <f>TZG21*TZF21</f>
        <v>3437.85</v>
      </c>
      <c r="TZI21" s="9">
        <f>TZH21+TZE21</f>
        <v>6938.17</v>
      </c>
      <c r="TZJ21" s="4"/>
      <c r="TZK21" s="9">
        <f>TZI21+TZJ21</f>
        <v>6938.17</v>
      </c>
      <c r="TZM21" s="93">
        <v>10</v>
      </c>
      <c r="TZN21" s="94" t="s">
        <v>635</v>
      </c>
      <c r="TZO21" s="93">
        <v>372</v>
      </c>
      <c r="TZP21" s="93" t="s">
        <v>625</v>
      </c>
      <c r="TZQ21" s="95" t="s">
        <v>626</v>
      </c>
      <c r="TZR21" s="93" t="s">
        <v>630</v>
      </c>
      <c r="TZS21" s="7">
        <v>167</v>
      </c>
      <c r="TZT21" s="8">
        <v>20.96</v>
      </c>
      <c r="TZU21" s="9">
        <f>TZT21*TZS21</f>
        <v>3500.32</v>
      </c>
      <c r="TZV21" s="4">
        <f>TZO21-TZS21</f>
        <v>205</v>
      </c>
      <c r="TZW21" s="8">
        <v>16.77</v>
      </c>
      <c r="TZX21" s="9">
        <f>TZW21*TZV21</f>
        <v>3437.85</v>
      </c>
      <c r="TZY21" s="9">
        <f>TZX21+TZU21</f>
        <v>6938.17</v>
      </c>
      <c r="TZZ21" s="4"/>
      <c r="UAA21" s="9">
        <f>TZY21+TZZ21</f>
        <v>6938.17</v>
      </c>
      <c r="UAC21" s="93">
        <v>10</v>
      </c>
      <c r="UAD21" s="94" t="s">
        <v>635</v>
      </c>
      <c r="UAE21" s="93">
        <v>372</v>
      </c>
      <c r="UAF21" s="93" t="s">
        <v>625</v>
      </c>
      <c r="UAG21" s="95" t="s">
        <v>626</v>
      </c>
      <c r="UAH21" s="93" t="s">
        <v>630</v>
      </c>
      <c r="UAI21" s="7">
        <v>167</v>
      </c>
      <c r="UAJ21" s="8">
        <v>20.96</v>
      </c>
      <c r="UAK21" s="9">
        <f>UAJ21*UAI21</f>
        <v>3500.32</v>
      </c>
      <c r="UAL21" s="4">
        <f>UAE21-UAI21</f>
        <v>205</v>
      </c>
      <c r="UAM21" s="8">
        <v>16.77</v>
      </c>
      <c r="UAN21" s="9">
        <f>UAM21*UAL21</f>
        <v>3437.85</v>
      </c>
      <c r="UAO21" s="9">
        <f>UAN21+UAK21</f>
        <v>6938.17</v>
      </c>
      <c r="UAP21" s="4"/>
      <c r="UAQ21" s="9">
        <f>UAO21+UAP21</f>
        <v>6938.17</v>
      </c>
      <c r="UAS21" s="93">
        <v>10</v>
      </c>
      <c r="UAT21" s="94" t="s">
        <v>635</v>
      </c>
      <c r="UAU21" s="93">
        <v>372</v>
      </c>
      <c r="UAV21" s="93" t="s">
        <v>625</v>
      </c>
      <c r="UAW21" s="95" t="s">
        <v>626</v>
      </c>
      <c r="UAX21" s="93" t="s">
        <v>630</v>
      </c>
      <c r="UAY21" s="7">
        <v>167</v>
      </c>
      <c r="UAZ21" s="8">
        <v>20.96</v>
      </c>
      <c r="UBA21" s="9">
        <f>UAZ21*UAY21</f>
        <v>3500.32</v>
      </c>
      <c r="UBB21" s="4">
        <f>UAU21-UAY21</f>
        <v>205</v>
      </c>
      <c r="UBC21" s="8">
        <v>16.77</v>
      </c>
      <c r="UBD21" s="9">
        <f>UBC21*UBB21</f>
        <v>3437.85</v>
      </c>
      <c r="UBE21" s="9">
        <f>UBD21+UBA21</f>
        <v>6938.17</v>
      </c>
      <c r="UBF21" s="4"/>
      <c r="UBG21" s="9">
        <f>UBE21+UBF21</f>
        <v>6938.17</v>
      </c>
      <c r="UBI21" s="93">
        <v>10</v>
      </c>
      <c r="UBJ21" s="94" t="s">
        <v>635</v>
      </c>
      <c r="UBK21" s="93">
        <v>372</v>
      </c>
      <c r="UBL21" s="93" t="s">
        <v>625</v>
      </c>
      <c r="UBM21" s="95" t="s">
        <v>626</v>
      </c>
      <c r="UBN21" s="93" t="s">
        <v>630</v>
      </c>
      <c r="UBO21" s="7">
        <v>167</v>
      </c>
      <c r="UBP21" s="8">
        <v>20.96</v>
      </c>
      <c r="UBQ21" s="9">
        <f>UBP21*UBO21</f>
        <v>3500.32</v>
      </c>
      <c r="UBR21" s="4">
        <f>UBK21-UBO21</f>
        <v>205</v>
      </c>
      <c r="UBS21" s="8">
        <v>16.77</v>
      </c>
      <c r="UBT21" s="9">
        <f>UBS21*UBR21</f>
        <v>3437.85</v>
      </c>
      <c r="UBU21" s="9">
        <f>UBT21+UBQ21</f>
        <v>6938.17</v>
      </c>
      <c r="UBV21" s="4"/>
      <c r="UBW21" s="9">
        <f>UBU21+UBV21</f>
        <v>6938.17</v>
      </c>
      <c r="UBY21" s="93">
        <v>10</v>
      </c>
      <c r="UBZ21" s="94" t="s">
        <v>635</v>
      </c>
      <c r="UCA21" s="93">
        <v>372</v>
      </c>
      <c r="UCB21" s="93" t="s">
        <v>625</v>
      </c>
      <c r="UCC21" s="95" t="s">
        <v>626</v>
      </c>
      <c r="UCD21" s="93" t="s">
        <v>630</v>
      </c>
      <c r="UCE21" s="7">
        <v>167</v>
      </c>
      <c r="UCF21" s="8">
        <v>20.96</v>
      </c>
      <c r="UCG21" s="9">
        <f>UCF21*UCE21</f>
        <v>3500.32</v>
      </c>
      <c r="UCH21" s="4">
        <f>UCA21-UCE21</f>
        <v>205</v>
      </c>
      <c r="UCI21" s="8">
        <v>16.77</v>
      </c>
      <c r="UCJ21" s="9">
        <f>UCI21*UCH21</f>
        <v>3437.85</v>
      </c>
      <c r="UCK21" s="9">
        <f>UCJ21+UCG21</f>
        <v>6938.17</v>
      </c>
      <c r="UCL21" s="4"/>
      <c r="UCM21" s="9">
        <f>UCK21+UCL21</f>
        <v>6938.17</v>
      </c>
      <c r="UCO21" s="93">
        <v>10</v>
      </c>
      <c r="UCP21" s="94" t="s">
        <v>635</v>
      </c>
      <c r="UCQ21" s="93">
        <v>372</v>
      </c>
      <c r="UCR21" s="93" t="s">
        <v>625</v>
      </c>
      <c r="UCS21" s="95" t="s">
        <v>626</v>
      </c>
      <c r="UCT21" s="93" t="s">
        <v>630</v>
      </c>
      <c r="UCU21" s="7">
        <v>167</v>
      </c>
      <c r="UCV21" s="8">
        <v>20.96</v>
      </c>
      <c r="UCW21" s="9">
        <f>UCV21*UCU21</f>
        <v>3500.32</v>
      </c>
      <c r="UCX21" s="4">
        <f>UCQ21-UCU21</f>
        <v>205</v>
      </c>
      <c r="UCY21" s="8">
        <v>16.77</v>
      </c>
      <c r="UCZ21" s="9">
        <f>UCY21*UCX21</f>
        <v>3437.85</v>
      </c>
      <c r="UDA21" s="9">
        <f>UCZ21+UCW21</f>
        <v>6938.17</v>
      </c>
      <c r="UDB21" s="4"/>
      <c r="UDC21" s="9">
        <f>UDA21+UDB21</f>
        <v>6938.17</v>
      </c>
      <c r="UDE21" s="93">
        <v>10</v>
      </c>
      <c r="UDF21" s="94" t="s">
        <v>635</v>
      </c>
      <c r="UDG21" s="93">
        <v>372</v>
      </c>
      <c r="UDH21" s="93" t="s">
        <v>625</v>
      </c>
      <c r="UDI21" s="95" t="s">
        <v>626</v>
      </c>
      <c r="UDJ21" s="93" t="s">
        <v>630</v>
      </c>
      <c r="UDK21" s="7">
        <v>167</v>
      </c>
      <c r="UDL21" s="8">
        <v>20.96</v>
      </c>
      <c r="UDM21" s="9">
        <f>UDL21*UDK21</f>
        <v>3500.32</v>
      </c>
      <c r="UDN21" s="4">
        <f>UDG21-UDK21</f>
        <v>205</v>
      </c>
      <c r="UDO21" s="8">
        <v>16.77</v>
      </c>
      <c r="UDP21" s="9">
        <f>UDO21*UDN21</f>
        <v>3437.85</v>
      </c>
      <c r="UDQ21" s="9">
        <f>UDP21+UDM21</f>
        <v>6938.17</v>
      </c>
      <c r="UDR21" s="4"/>
      <c r="UDS21" s="9">
        <f>UDQ21+UDR21</f>
        <v>6938.17</v>
      </c>
      <c r="UDU21" s="93">
        <v>10</v>
      </c>
      <c r="UDV21" s="94" t="s">
        <v>635</v>
      </c>
      <c r="UDW21" s="93">
        <v>372</v>
      </c>
      <c r="UDX21" s="93" t="s">
        <v>625</v>
      </c>
      <c r="UDY21" s="95" t="s">
        <v>626</v>
      </c>
      <c r="UDZ21" s="93" t="s">
        <v>630</v>
      </c>
      <c r="UEA21" s="7">
        <v>167</v>
      </c>
      <c r="UEB21" s="8">
        <v>20.96</v>
      </c>
      <c r="UEC21" s="9">
        <f>UEB21*UEA21</f>
        <v>3500.32</v>
      </c>
      <c r="UED21" s="4">
        <f>UDW21-UEA21</f>
        <v>205</v>
      </c>
      <c r="UEE21" s="8">
        <v>16.77</v>
      </c>
      <c r="UEF21" s="9">
        <f>UEE21*UED21</f>
        <v>3437.85</v>
      </c>
      <c r="UEG21" s="9">
        <f>UEF21+UEC21</f>
        <v>6938.17</v>
      </c>
      <c r="UEH21" s="4"/>
      <c r="UEI21" s="9">
        <f>UEG21+UEH21</f>
        <v>6938.17</v>
      </c>
      <c r="UEK21" s="93">
        <v>10</v>
      </c>
      <c r="UEL21" s="94" t="s">
        <v>635</v>
      </c>
      <c r="UEM21" s="93">
        <v>372</v>
      </c>
      <c r="UEN21" s="93" t="s">
        <v>625</v>
      </c>
      <c r="UEO21" s="95" t="s">
        <v>626</v>
      </c>
      <c r="UEP21" s="93" t="s">
        <v>630</v>
      </c>
      <c r="UEQ21" s="7">
        <v>167</v>
      </c>
      <c r="UER21" s="8">
        <v>20.96</v>
      </c>
      <c r="UES21" s="9">
        <f>UER21*UEQ21</f>
        <v>3500.32</v>
      </c>
      <c r="UET21" s="4">
        <f>UEM21-UEQ21</f>
        <v>205</v>
      </c>
      <c r="UEU21" s="8">
        <v>16.77</v>
      </c>
      <c r="UEV21" s="9">
        <f>UEU21*UET21</f>
        <v>3437.85</v>
      </c>
      <c r="UEW21" s="9">
        <f>UEV21+UES21</f>
        <v>6938.17</v>
      </c>
      <c r="UEX21" s="4"/>
      <c r="UEY21" s="9">
        <f>UEW21+UEX21</f>
        <v>6938.17</v>
      </c>
      <c r="UFA21" s="93">
        <v>10</v>
      </c>
      <c r="UFB21" s="94" t="s">
        <v>635</v>
      </c>
      <c r="UFC21" s="93">
        <v>372</v>
      </c>
      <c r="UFD21" s="93" t="s">
        <v>625</v>
      </c>
      <c r="UFE21" s="95" t="s">
        <v>626</v>
      </c>
      <c r="UFF21" s="93" t="s">
        <v>630</v>
      </c>
      <c r="UFG21" s="7">
        <v>167</v>
      </c>
      <c r="UFH21" s="8">
        <v>20.96</v>
      </c>
      <c r="UFI21" s="9">
        <f>UFH21*UFG21</f>
        <v>3500.32</v>
      </c>
      <c r="UFJ21" s="4">
        <f>UFC21-UFG21</f>
        <v>205</v>
      </c>
      <c r="UFK21" s="8">
        <v>16.77</v>
      </c>
      <c r="UFL21" s="9">
        <f>UFK21*UFJ21</f>
        <v>3437.85</v>
      </c>
      <c r="UFM21" s="9">
        <f>UFL21+UFI21</f>
        <v>6938.17</v>
      </c>
      <c r="UFN21" s="4"/>
      <c r="UFO21" s="9">
        <f>UFM21+UFN21</f>
        <v>6938.17</v>
      </c>
      <c r="UFQ21" s="93">
        <v>10</v>
      </c>
      <c r="UFR21" s="94" t="s">
        <v>635</v>
      </c>
      <c r="UFS21" s="93">
        <v>372</v>
      </c>
      <c r="UFT21" s="93" t="s">
        <v>625</v>
      </c>
      <c r="UFU21" s="95" t="s">
        <v>626</v>
      </c>
      <c r="UFV21" s="93" t="s">
        <v>630</v>
      </c>
      <c r="UFW21" s="7">
        <v>167</v>
      </c>
      <c r="UFX21" s="8">
        <v>20.96</v>
      </c>
      <c r="UFY21" s="9">
        <f>UFX21*UFW21</f>
        <v>3500.32</v>
      </c>
      <c r="UFZ21" s="4">
        <f>UFS21-UFW21</f>
        <v>205</v>
      </c>
      <c r="UGA21" s="8">
        <v>16.77</v>
      </c>
      <c r="UGB21" s="9">
        <f>UGA21*UFZ21</f>
        <v>3437.85</v>
      </c>
      <c r="UGC21" s="9">
        <f>UGB21+UFY21</f>
        <v>6938.17</v>
      </c>
      <c r="UGD21" s="4"/>
      <c r="UGE21" s="9">
        <f>UGC21+UGD21</f>
        <v>6938.17</v>
      </c>
      <c r="UGG21" s="93">
        <v>10</v>
      </c>
      <c r="UGH21" s="94" t="s">
        <v>635</v>
      </c>
      <c r="UGI21" s="93">
        <v>372</v>
      </c>
      <c r="UGJ21" s="93" t="s">
        <v>625</v>
      </c>
      <c r="UGK21" s="95" t="s">
        <v>626</v>
      </c>
      <c r="UGL21" s="93" t="s">
        <v>630</v>
      </c>
      <c r="UGM21" s="7">
        <v>167</v>
      </c>
      <c r="UGN21" s="8">
        <v>20.96</v>
      </c>
      <c r="UGO21" s="9">
        <f>UGN21*UGM21</f>
        <v>3500.32</v>
      </c>
      <c r="UGP21" s="4">
        <f>UGI21-UGM21</f>
        <v>205</v>
      </c>
      <c r="UGQ21" s="8">
        <v>16.77</v>
      </c>
      <c r="UGR21" s="9">
        <f>UGQ21*UGP21</f>
        <v>3437.85</v>
      </c>
      <c r="UGS21" s="9">
        <f>UGR21+UGO21</f>
        <v>6938.17</v>
      </c>
      <c r="UGT21" s="4"/>
      <c r="UGU21" s="9">
        <f>UGS21+UGT21</f>
        <v>6938.17</v>
      </c>
      <c r="UGW21" s="93">
        <v>10</v>
      </c>
      <c r="UGX21" s="94" t="s">
        <v>635</v>
      </c>
      <c r="UGY21" s="93">
        <v>372</v>
      </c>
      <c r="UGZ21" s="93" t="s">
        <v>625</v>
      </c>
      <c r="UHA21" s="95" t="s">
        <v>626</v>
      </c>
      <c r="UHB21" s="93" t="s">
        <v>630</v>
      </c>
      <c r="UHC21" s="7">
        <v>167</v>
      </c>
      <c r="UHD21" s="8">
        <v>20.96</v>
      </c>
      <c r="UHE21" s="9">
        <f>UHD21*UHC21</f>
        <v>3500.32</v>
      </c>
      <c r="UHF21" s="4">
        <f>UGY21-UHC21</f>
        <v>205</v>
      </c>
      <c r="UHG21" s="8">
        <v>16.77</v>
      </c>
      <c r="UHH21" s="9">
        <f>UHG21*UHF21</f>
        <v>3437.85</v>
      </c>
      <c r="UHI21" s="9">
        <f>UHH21+UHE21</f>
        <v>6938.17</v>
      </c>
      <c r="UHJ21" s="4"/>
      <c r="UHK21" s="9">
        <f>UHI21+UHJ21</f>
        <v>6938.17</v>
      </c>
      <c r="UHM21" s="93">
        <v>10</v>
      </c>
      <c r="UHN21" s="94" t="s">
        <v>635</v>
      </c>
      <c r="UHO21" s="93">
        <v>372</v>
      </c>
      <c r="UHP21" s="93" t="s">
        <v>625</v>
      </c>
      <c r="UHQ21" s="95" t="s">
        <v>626</v>
      </c>
      <c r="UHR21" s="93" t="s">
        <v>630</v>
      </c>
      <c r="UHS21" s="7">
        <v>167</v>
      </c>
      <c r="UHT21" s="8">
        <v>20.96</v>
      </c>
      <c r="UHU21" s="9">
        <f>UHT21*UHS21</f>
        <v>3500.32</v>
      </c>
      <c r="UHV21" s="4">
        <f>UHO21-UHS21</f>
        <v>205</v>
      </c>
      <c r="UHW21" s="8">
        <v>16.77</v>
      </c>
      <c r="UHX21" s="9">
        <f>UHW21*UHV21</f>
        <v>3437.85</v>
      </c>
      <c r="UHY21" s="9">
        <f>UHX21+UHU21</f>
        <v>6938.17</v>
      </c>
      <c r="UHZ21" s="4"/>
      <c r="UIA21" s="9">
        <f>UHY21+UHZ21</f>
        <v>6938.17</v>
      </c>
      <c r="UIC21" s="93">
        <v>10</v>
      </c>
      <c r="UID21" s="94" t="s">
        <v>635</v>
      </c>
      <c r="UIE21" s="93">
        <v>372</v>
      </c>
      <c r="UIF21" s="93" t="s">
        <v>625</v>
      </c>
      <c r="UIG21" s="95" t="s">
        <v>626</v>
      </c>
      <c r="UIH21" s="93" t="s">
        <v>630</v>
      </c>
      <c r="UII21" s="7">
        <v>167</v>
      </c>
      <c r="UIJ21" s="8">
        <v>20.96</v>
      </c>
      <c r="UIK21" s="9">
        <f>UIJ21*UII21</f>
        <v>3500.32</v>
      </c>
      <c r="UIL21" s="4">
        <f>UIE21-UII21</f>
        <v>205</v>
      </c>
      <c r="UIM21" s="8">
        <v>16.77</v>
      </c>
      <c r="UIN21" s="9">
        <f>UIM21*UIL21</f>
        <v>3437.85</v>
      </c>
      <c r="UIO21" s="9">
        <f>UIN21+UIK21</f>
        <v>6938.17</v>
      </c>
      <c r="UIP21" s="4"/>
      <c r="UIQ21" s="9">
        <f>UIO21+UIP21</f>
        <v>6938.17</v>
      </c>
      <c r="UIS21" s="93">
        <v>10</v>
      </c>
      <c r="UIT21" s="94" t="s">
        <v>635</v>
      </c>
      <c r="UIU21" s="93">
        <v>372</v>
      </c>
      <c r="UIV21" s="93" t="s">
        <v>625</v>
      </c>
      <c r="UIW21" s="95" t="s">
        <v>626</v>
      </c>
      <c r="UIX21" s="93" t="s">
        <v>630</v>
      </c>
      <c r="UIY21" s="7">
        <v>167</v>
      </c>
      <c r="UIZ21" s="8">
        <v>20.96</v>
      </c>
      <c r="UJA21" s="9">
        <f>UIZ21*UIY21</f>
        <v>3500.32</v>
      </c>
      <c r="UJB21" s="4">
        <f>UIU21-UIY21</f>
        <v>205</v>
      </c>
      <c r="UJC21" s="8">
        <v>16.77</v>
      </c>
      <c r="UJD21" s="9">
        <f>UJC21*UJB21</f>
        <v>3437.85</v>
      </c>
      <c r="UJE21" s="9">
        <f>UJD21+UJA21</f>
        <v>6938.17</v>
      </c>
      <c r="UJF21" s="4"/>
      <c r="UJG21" s="9">
        <f>UJE21+UJF21</f>
        <v>6938.17</v>
      </c>
      <c r="UJI21" s="93">
        <v>10</v>
      </c>
      <c r="UJJ21" s="94" t="s">
        <v>635</v>
      </c>
      <c r="UJK21" s="93">
        <v>372</v>
      </c>
      <c r="UJL21" s="93" t="s">
        <v>625</v>
      </c>
      <c r="UJM21" s="95" t="s">
        <v>626</v>
      </c>
      <c r="UJN21" s="93" t="s">
        <v>630</v>
      </c>
      <c r="UJO21" s="7">
        <v>167</v>
      </c>
      <c r="UJP21" s="8">
        <v>20.96</v>
      </c>
      <c r="UJQ21" s="9">
        <f>UJP21*UJO21</f>
        <v>3500.32</v>
      </c>
      <c r="UJR21" s="4">
        <f>UJK21-UJO21</f>
        <v>205</v>
      </c>
      <c r="UJS21" s="8">
        <v>16.77</v>
      </c>
      <c r="UJT21" s="9">
        <f>UJS21*UJR21</f>
        <v>3437.85</v>
      </c>
      <c r="UJU21" s="9">
        <f>UJT21+UJQ21</f>
        <v>6938.17</v>
      </c>
      <c r="UJV21" s="4"/>
      <c r="UJW21" s="9">
        <f>UJU21+UJV21</f>
        <v>6938.17</v>
      </c>
      <c r="UJY21" s="93">
        <v>10</v>
      </c>
      <c r="UJZ21" s="94" t="s">
        <v>635</v>
      </c>
      <c r="UKA21" s="93">
        <v>372</v>
      </c>
      <c r="UKB21" s="93" t="s">
        <v>625</v>
      </c>
      <c r="UKC21" s="95" t="s">
        <v>626</v>
      </c>
      <c r="UKD21" s="93" t="s">
        <v>630</v>
      </c>
      <c r="UKE21" s="7">
        <v>167</v>
      </c>
      <c r="UKF21" s="8">
        <v>20.96</v>
      </c>
      <c r="UKG21" s="9">
        <f>UKF21*UKE21</f>
        <v>3500.32</v>
      </c>
      <c r="UKH21" s="4">
        <f>UKA21-UKE21</f>
        <v>205</v>
      </c>
      <c r="UKI21" s="8">
        <v>16.77</v>
      </c>
      <c r="UKJ21" s="9">
        <f>UKI21*UKH21</f>
        <v>3437.85</v>
      </c>
      <c r="UKK21" s="9">
        <f>UKJ21+UKG21</f>
        <v>6938.17</v>
      </c>
      <c r="UKL21" s="4"/>
      <c r="UKM21" s="9">
        <f>UKK21+UKL21</f>
        <v>6938.17</v>
      </c>
      <c r="UKO21" s="93">
        <v>10</v>
      </c>
      <c r="UKP21" s="94" t="s">
        <v>635</v>
      </c>
      <c r="UKQ21" s="93">
        <v>372</v>
      </c>
      <c r="UKR21" s="93" t="s">
        <v>625</v>
      </c>
      <c r="UKS21" s="95" t="s">
        <v>626</v>
      </c>
      <c r="UKT21" s="93" t="s">
        <v>630</v>
      </c>
      <c r="UKU21" s="7">
        <v>167</v>
      </c>
      <c r="UKV21" s="8">
        <v>20.96</v>
      </c>
      <c r="UKW21" s="9">
        <f>UKV21*UKU21</f>
        <v>3500.32</v>
      </c>
      <c r="UKX21" s="4">
        <f>UKQ21-UKU21</f>
        <v>205</v>
      </c>
      <c r="UKY21" s="8">
        <v>16.77</v>
      </c>
      <c r="UKZ21" s="9">
        <f>UKY21*UKX21</f>
        <v>3437.85</v>
      </c>
      <c r="ULA21" s="9">
        <f>UKZ21+UKW21</f>
        <v>6938.17</v>
      </c>
      <c r="ULB21" s="4"/>
      <c r="ULC21" s="9">
        <f>ULA21+ULB21</f>
        <v>6938.17</v>
      </c>
      <c r="ULE21" s="93">
        <v>10</v>
      </c>
      <c r="ULF21" s="94" t="s">
        <v>635</v>
      </c>
      <c r="ULG21" s="93">
        <v>372</v>
      </c>
      <c r="ULH21" s="93" t="s">
        <v>625</v>
      </c>
      <c r="ULI21" s="95" t="s">
        <v>626</v>
      </c>
      <c r="ULJ21" s="93" t="s">
        <v>630</v>
      </c>
      <c r="ULK21" s="7">
        <v>167</v>
      </c>
      <c r="ULL21" s="8">
        <v>20.96</v>
      </c>
      <c r="ULM21" s="9">
        <f>ULL21*ULK21</f>
        <v>3500.32</v>
      </c>
      <c r="ULN21" s="4">
        <f>ULG21-ULK21</f>
        <v>205</v>
      </c>
      <c r="ULO21" s="8">
        <v>16.77</v>
      </c>
      <c r="ULP21" s="9">
        <f>ULO21*ULN21</f>
        <v>3437.85</v>
      </c>
      <c r="ULQ21" s="9">
        <f>ULP21+ULM21</f>
        <v>6938.17</v>
      </c>
      <c r="ULR21" s="4"/>
      <c r="ULS21" s="9">
        <f>ULQ21+ULR21</f>
        <v>6938.17</v>
      </c>
      <c r="ULU21" s="93">
        <v>10</v>
      </c>
      <c r="ULV21" s="94" t="s">
        <v>635</v>
      </c>
      <c r="ULW21" s="93">
        <v>372</v>
      </c>
      <c r="ULX21" s="93" t="s">
        <v>625</v>
      </c>
      <c r="ULY21" s="95" t="s">
        <v>626</v>
      </c>
      <c r="ULZ21" s="93" t="s">
        <v>630</v>
      </c>
      <c r="UMA21" s="7">
        <v>167</v>
      </c>
      <c r="UMB21" s="8">
        <v>20.96</v>
      </c>
      <c r="UMC21" s="9">
        <f>UMB21*UMA21</f>
        <v>3500.32</v>
      </c>
      <c r="UMD21" s="4">
        <f>ULW21-UMA21</f>
        <v>205</v>
      </c>
      <c r="UME21" s="8">
        <v>16.77</v>
      </c>
      <c r="UMF21" s="9">
        <f>UME21*UMD21</f>
        <v>3437.85</v>
      </c>
      <c r="UMG21" s="9">
        <f>UMF21+UMC21</f>
        <v>6938.17</v>
      </c>
      <c r="UMH21" s="4"/>
      <c r="UMI21" s="9">
        <f>UMG21+UMH21</f>
        <v>6938.17</v>
      </c>
      <c r="UMK21" s="93">
        <v>10</v>
      </c>
      <c r="UML21" s="94" t="s">
        <v>635</v>
      </c>
      <c r="UMM21" s="93">
        <v>372</v>
      </c>
      <c r="UMN21" s="93" t="s">
        <v>625</v>
      </c>
      <c r="UMO21" s="95" t="s">
        <v>626</v>
      </c>
      <c r="UMP21" s="93" t="s">
        <v>630</v>
      </c>
      <c r="UMQ21" s="7">
        <v>167</v>
      </c>
      <c r="UMR21" s="8">
        <v>20.96</v>
      </c>
      <c r="UMS21" s="9">
        <f>UMR21*UMQ21</f>
        <v>3500.32</v>
      </c>
      <c r="UMT21" s="4">
        <f>UMM21-UMQ21</f>
        <v>205</v>
      </c>
      <c r="UMU21" s="8">
        <v>16.77</v>
      </c>
      <c r="UMV21" s="9">
        <f>UMU21*UMT21</f>
        <v>3437.85</v>
      </c>
      <c r="UMW21" s="9">
        <f>UMV21+UMS21</f>
        <v>6938.17</v>
      </c>
      <c r="UMX21" s="4"/>
      <c r="UMY21" s="9">
        <f>UMW21+UMX21</f>
        <v>6938.17</v>
      </c>
      <c r="UNA21" s="93">
        <v>10</v>
      </c>
      <c r="UNB21" s="94" t="s">
        <v>635</v>
      </c>
      <c r="UNC21" s="93">
        <v>372</v>
      </c>
      <c r="UND21" s="93" t="s">
        <v>625</v>
      </c>
      <c r="UNE21" s="95" t="s">
        <v>626</v>
      </c>
      <c r="UNF21" s="93" t="s">
        <v>630</v>
      </c>
      <c r="UNG21" s="7">
        <v>167</v>
      </c>
      <c r="UNH21" s="8">
        <v>20.96</v>
      </c>
      <c r="UNI21" s="9">
        <f>UNH21*UNG21</f>
        <v>3500.32</v>
      </c>
      <c r="UNJ21" s="4">
        <f>UNC21-UNG21</f>
        <v>205</v>
      </c>
      <c r="UNK21" s="8">
        <v>16.77</v>
      </c>
      <c r="UNL21" s="9">
        <f>UNK21*UNJ21</f>
        <v>3437.85</v>
      </c>
      <c r="UNM21" s="9">
        <f>UNL21+UNI21</f>
        <v>6938.17</v>
      </c>
      <c r="UNN21" s="4"/>
      <c r="UNO21" s="9">
        <f>UNM21+UNN21</f>
        <v>6938.17</v>
      </c>
      <c r="UNQ21" s="93">
        <v>10</v>
      </c>
      <c r="UNR21" s="94" t="s">
        <v>635</v>
      </c>
      <c r="UNS21" s="93">
        <v>372</v>
      </c>
      <c r="UNT21" s="93" t="s">
        <v>625</v>
      </c>
      <c r="UNU21" s="95" t="s">
        <v>626</v>
      </c>
      <c r="UNV21" s="93" t="s">
        <v>630</v>
      </c>
      <c r="UNW21" s="7">
        <v>167</v>
      </c>
      <c r="UNX21" s="8">
        <v>20.96</v>
      </c>
      <c r="UNY21" s="9">
        <f>UNX21*UNW21</f>
        <v>3500.32</v>
      </c>
      <c r="UNZ21" s="4">
        <f>UNS21-UNW21</f>
        <v>205</v>
      </c>
      <c r="UOA21" s="8">
        <v>16.77</v>
      </c>
      <c r="UOB21" s="9">
        <f>UOA21*UNZ21</f>
        <v>3437.85</v>
      </c>
      <c r="UOC21" s="9">
        <f>UOB21+UNY21</f>
        <v>6938.17</v>
      </c>
      <c r="UOD21" s="4"/>
      <c r="UOE21" s="9">
        <f>UOC21+UOD21</f>
        <v>6938.17</v>
      </c>
      <c r="UOG21" s="93">
        <v>10</v>
      </c>
      <c r="UOH21" s="94" t="s">
        <v>635</v>
      </c>
      <c r="UOI21" s="93">
        <v>372</v>
      </c>
      <c r="UOJ21" s="93" t="s">
        <v>625</v>
      </c>
      <c r="UOK21" s="95" t="s">
        <v>626</v>
      </c>
      <c r="UOL21" s="93" t="s">
        <v>630</v>
      </c>
      <c r="UOM21" s="7">
        <v>167</v>
      </c>
      <c r="UON21" s="8">
        <v>20.96</v>
      </c>
      <c r="UOO21" s="9">
        <f>UON21*UOM21</f>
        <v>3500.32</v>
      </c>
      <c r="UOP21" s="4">
        <f>UOI21-UOM21</f>
        <v>205</v>
      </c>
      <c r="UOQ21" s="8">
        <v>16.77</v>
      </c>
      <c r="UOR21" s="9">
        <f>UOQ21*UOP21</f>
        <v>3437.85</v>
      </c>
      <c r="UOS21" s="9">
        <f>UOR21+UOO21</f>
        <v>6938.17</v>
      </c>
      <c r="UOT21" s="4"/>
      <c r="UOU21" s="9">
        <f>UOS21+UOT21</f>
        <v>6938.17</v>
      </c>
      <c r="UOW21" s="93">
        <v>10</v>
      </c>
      <c r="UOX21" s="94" t="s">
        <v>635</v>
      </c>
      <c r="UOY21" s="93">
        <v>372</v>
      </c>
      <c r="UOZ21" s="93" t="s">
        <v>625</v>
      </c>
      <c r="UPA21" s="95" t="s">
        <v>626</v>
      </c>
      <c r="UPB21" s="93" t="s">
        <v>630</v>
      </c>
      <c r="UPC21" s="7">
        <v>167</v>
      </c>
      <c r="UPD21" s="8">
        <v>20.96</v>
      </c>
      <c r="UPE21" s="9">
        <f>UPD21*UPC21</f>
        <v>3500.32</v>
      </c>
      <c r="UPF21" s="4">
        <f>UOY21-UPC21</f>
        <v>205</v>
      </c>
      <c r="UPG21" s="8">
        <v>16.77</v>
      </c>
      <c r="UPH21" s="9">
        <f>UPG21*UPF21</f>
        <v>3437.85</v>
      </c>
      <c r="UPI21" s="9">
        <f>UPH21+UPE21</f>
        <v>6938.17</v>
      </c>
      <c r="UPJ21" s="4"/>
      <c r="UPK21" s="9">
        <f>UPI21+UPJ21</f>
        <v>6938.17</v>
      </c>
      <c r="UPM21" s="93">
        <v>10</v>
      </c>
      <c r="UPN21" s="94" t="s">
        <v>635</v>
      </c>
      <c r="UPO21" s="93">
        <v>372</v>
      </c>
      <c r="UPP21" s="93" t="s">
        <v>625</v>
      </c>
      <c r="UPQ21" s="95" t="s">
        <v>626</v>
      </c>
      <c r="UPR21" s="93" t="s">
        <v>630</v>
      </c>
      <c r="UPS21" s="7">
        <v>167</v>
      </c>
      <c r="UPT21" s="8">
        <v>20.96</v>
      </c>
      <c r="UPU21" s="9">
        <f>UPT21*UPS21</f>
        <v>3500.32</v>
      </c>
      <c r="UPV21" s="4">
        <f>UPO21-UPS21</f>
        <v>205</v>
      </c>
      <c r="UPW21" s="8">
        <v>16.77</v>
      </c>
      <c r="UPX21" s="9">
        <f>UPW21*UPV21</f>
        <v>3437.85</v>
      </c>
      <c r="UPY21" s="9">
        <f>UPX21+UPU21</f>
        <v>6938.17</v>
      </c>
      <c r="UPZ21" s="4"/>
      <c r="UQA21" s="9">
        <f>UPY21+UPZ21</f>
        <v>6938.17</v>
      </c>
      <c r="UQC21" s="93">
        <v>10</v>
      </c>
      <c r="UQD21" s="94" t="s">
        <v>635</v>
      </c>
      <c r="UQE21" s="93">
        <v>372</v>
      </c>
      <c r="UQF21" s="93" t="s">
        <v>625</v>
      </c>
      <c r="UQG21" s="95" t="s">
        <v>626</v>
      </c>
      <c r="UQH21" s="93" t="s">
        <v>630</v>
      </c>
      <c r="UQI21" s="7">
        <v>167</v>
      </c>
      <c r="UQJ21" s="8">
        <v>20.96</v>
      </c>
      <c r="UQK21" s="9">
        <f>UQJ21*UQI21</f>
        <v>3500.32</v>
      </c>
      <c r="UQL21" s="4">
        <f>UQE21-UQI21</f>
        <v>205</v>
      </c>
      <c r="UQM21" s="8">
        <v>16.77</v>
      </c>
      <c r="UQN21" s="9">
        <f>UQM21*UQL21</f>
        <v>3437.85</v>
      </c>
      <c r="UQO21" s="9">
        <f>UQN21+UQK21</f>
        <v>6938.17</v>
      </c>
      <c r="UQP21" s="4"/>
      <c r="UQQ21" s="9">
        <f>UQO21+UQP21</f>
        <v>6938.17</v>
      </c>
      <c r="UQS21" s="93">
        <v>10</v>
      </c>
      <c r="UQT21" s="94" t="s">
        <v>635</v>
      </c>
      <c r="UQU21" s="93">
        <v>372</v>
      </c>
      <c r="UQV21" s="93" t="s">
        <v>625</v>
      </c>
      <c r="UQW21" s="95" t="s">
        <v>626</v>
      </c>
      <c r="UQX21" s="93" t="s">
        <v>630</v>
      </c>
      <c r="UQY21" s="7">
        <v>167</v>
      </c>
      <c r="UQZ21" s="8">
        <v>20.96</v>
      </c>
      <c r="URA21" s="9">
        <f>UQZ21*UQY21</f>
        <v>3500.32</v>
      </c>
      <c r="URB21" s="4">
        <f>UQU21-UQY21</f>
        <v>205</v>
      </c>
      <c r="URC21" s="8">
        <v>16.77</v>
      </c>
      <c r="URD21" s="9">
        <f>URC21*URB21</f>
        <v>3437.85</v>
      </c>
      <c r="URE21" s="9">
        <f>URD21+URA21</f>
        <v>6938.17</v>
      </c>
      <c r="URF21" s="4"/>
      <c r="URG21" s="9">
        <f>URE21+URF21</f>
        <v>6938.17</v>
      </c>
      <c r="URI21" s="93">
        <v>10</v>
      </c>
      <c r="URJ21" s="94" t="s">
        <v>635</v>
      </c>
      <c r="URK21" s="93">
        <v>372</v>
      </c>
      <c r="URL21" s="93" t="s">
        <v>625</v>
      </c>
      <c r="URM21" s="95" t="s">
        <v>626</v>
      </c>
      <c r="URN21" s="93" t="s">
        <v>630</v>
      </c>
      <c r="URO21" s="7">
        <v>167</v>
      </c>
      <c r="URP21" s="8">
        <v>20.96</v>
      </c>
      <c r="URQ21" s="9">
        <f>URP21*URO21</f>
        <v>3500.32</v>
      </c>
      <c r="URR21" s="4">
        <f>URK21-URO21</f>
        <v>205</v>
      </c>
      <c r="URS21" s="8">
        <v>16.77</v>
      </c>
      <c r="URT21" s="9">
        <f>URS21*URR21</f>
        <v>3437.85</v>
      </c>
      <c r="URU21" s="9">
        <f>URT21+URQ21</f>
        <v>6938.17</v>
      </c>
      <c r="URV21" s="4"/>
      <c r="URW21" s="9">
        <f>URU21+URV21</f>
        <v>6938.17</v>
      </c>
      <c r="URY21" s="93">
        <v>10</v>
      </c>
      <c r="URZ21" s="94" t="s">
        <v>635</v>
      </c>
      <c r="USA21" s="93">
        <v>372</v>
      </c>
      <c r="USB21" s="93" t="s">
        <v>625</v>
      </c>
      <c r="USC21" s="95" t="s">
        <v>626</v>
      </c>
      <c r="USD21" s="93" t="s">
        <v>630</v>
      </c>
      <c r="USE21" s="7">
        <v>167</v>
      </c>
      <c r="USF21" s="8">
        <v>20.96</v>
      </c>
      <c r="USG21" s="9">
        <f>USF21*USE21</f>
        <v>3500.32</v>
      </c>
      <c r="USH21" s="4">
        <f>USA21-USE21</f>
        <v>205</v>
      </c>
      <c r="USI21" s="8">
        <v>16.77</v>
      </c>
      <c r="USJ21" s="9">
        <f>USI21*USH21</f>
        <v>3437.85</v>
      </c>
      <c r="USK21" s="9">
        <f>USJ21+USG21</f>
        <v>6938.17</v>
      </c>
      <c r="USL21" s="4"/>
      <c r="USM21" s="9">
        <f>USK21+USL21</f>
        <v>6938.17</v>
      </c>
      <c r="USO21" s="93">
        <v>10</v>
      </c>
      <c r="USP21" s="94" t="s">
        <v>635</v>
      </c>
      <c r="USQ21" s="93">
        <v>372</v>
      </c>
      <c r="USR21" s="93" t="s">
        <v>625</v>
      </c>
      <c r="USS21" s="95" t="s">
        <v>626</v>
      </c>
      <c r="UST21" s="93" t="s">
        <v>630</v>
      </c>
      <c r="USU21" s="7">
        <v>167</v>
      </c>
      <c r="USV21" s="8">
        <v>20.96</v>
      </c>
      <c r="USW21" s="9">
        <f>USV21*USU21</f>
        <v>3500.32</v>
      </c>
      <c r="USX21" s="4">
        <f>USQ21-USU21</f>
        <v>205</v>
      </c>
      <c r="USY21" s="8">
        <v>16.77</v>
      </c>
      <c r="USZ21" s="9">
        <f>USY21*USX21</f>
        <v>3437.85</v>
      </c>
      <c r="UTA21" s="9">
        <f>USZ21+USW21</f>
        <v>6938.17</v>
      </c>
      <c r="UTB21" s="4"/>
      <c r="UTC21" s="9">
        <f>UTA21+UTB21</f>
        <v>6938.17</v>
      </c>
      <c r="UTE21" s="93">
        <v>10</v>
      </c>
      <c r="UTF21" s="94" t="s">
        <v>635</v>
      </c>
      <c r="UTG21" s="93">
        <v>372</v>
      </c>
      <c r="UTH21" s="93" t="s">
        <v>625</v>
      </c>
      <c r="UTI21" s="95" t="s">
        <v>626</v>
      </c>
      <c r="UTJ21" s="93" t="s">
        <v>630</v>
      </c>
      <c r="UTK21" s="7">
        <v>167</v>
      </c>
      <c r="UTL21" s="8">
        <v>20.96</v>
      </c>
      <c r="UTM21" s="9">
        <f>UTL21*UTK21</f>
        <v>3500.32</v>
      </c>
      <c r="UTN21" s="4">
        <f>UTG21-UTK21</f>
        <v>205</v>
      </c>
      <c r="UTO21" s="8">
        <v>16.77</v>
      </c>
      <c r="UTP21" s="9">
        <f>UTO21*UTN21</f>
        <v>3437.85</v>
      </c>
      <c r="UTQ21" s="9">
        <f>UTP21+UTM21</f>
        <v>6938.17</v>
      </c>
      <c r="UTR21" s="4"/>
      <c r="UTS21" s="9">
        <f>UTQ21+UTR21</f>
        <v>6938.17</v>
      </c>
      <c r="UTU21" s="93">
        <v>10</v>
      </c>
      <c r="UTV21" s="94" t="s">
        <v>635</v>
      </c>
      <c r="UTW21" s="93">
        <v>372</v>
      </c>
      <c r="UTX21" s="93" t="s">
        <v>625</v>
      </c>
      <c r="UTY21" s="95" t="s">
        <v>626</v>
      </c>
      <c r="UTZ21" s="93" t="s">
        <v>630</v>
      </c>
      <c r="UUA21" s="7">
        <v>167</v>
      </c>
      <c r="UUB21" s="8">
        <v>20.96</v>
      </c>
      <c r="UUC21" s="9">
        <f>UUB21*UUA21</f>
        <v>3500.32</v>
      </c>
      <c r="UUD21" s="4">
        <f>UTW21-UUA21</f>
        <v>205</v>
      </c>
      <c r="UUE21" s="8">
        <v>16.77</v>
      </c>
      <c r="UUF21" s="9">
        <f>UUE21*UUD21</f>
        <v>3437.85</v>
      </c>
      <c r="UUG21" s="9">
        <f>UUF21+UUC21</f>
        <v>6938.17</v>
      </c>
      <c r="UUH21" s="4"/>
      <c r="UUI21" s="9">
        <f>UUG21+UUH21</f>
        <v>6938.17</v>
      </c>
      <c r="UUK21" s="93">
        <v>10</v>
      </c>
      <c r="UUL21" s="94" t="s">
        <v>635</v>
      </c>
      <c r="UUM21" s="93">
        <v>372</v>
      </c>
      <c r="UUN21" s="93" t="s">
        <v>625</v>
      </c>
      <c r="UUO21" s="95" t="s">
        <v>626</v>
      </c>
      <c r="UUP21" s="93" t="s">
        <v>630</v>
      </c>
      <c r="UUQ21" s="7">
        <v>167</v>
      </c>
      <c r="UUR21" s="8">
        <v>20.96</v>
      </c>
      <c r="UUS21" s="9">
        <f>UUR21*UUQ21</f>
        <v>3500.32</v>
      </c>
      <c r="UUT21" s="4">
        <f>UUM21-UUQ21</f>
        <v>205</v>
      </c>
      <c r="UUU21" s="8">
        <v>16.77</v>
      </c>
      <c r="UUV21" s="9">
        <f>UUU21*UUT21</f>
        <v>3437.85</v>
      </c>
      <c r="UUW21" s="9">
        <f>UUV21+UUS21</f>
        <v>6938.17</v>
      </c>
      <c r="UUX21" s="4"/>
      <c r="UUY21" s="9">
        <f>UUW21+UUX21</f>
        <v>6938.17</v>
      </c>
      <c r="UVA21" s="93">
        <v>10</v>
      </c>
      <c r="UVB21" s="94" t="s">
        <v>635</v>
      </c>
      <c r="UVC21" s="93">
        <v>372</v>
      </c>
      <c r="UVD21" s="93" t="s">
        <v>625</v>
      </c>
      <c r="UVE21" s="95" t="s">
        <v>626</v>
      </c>
      <c r="UVF21" s="93" t="s">
        <v>630</v>
      </c>
      <c r="UVG21" s="7">
        <v>167</v>
      </c>
      <c r="UVH21" s="8">
        <v>20.96</v>
      </c>
      <c r="UVI21" s="9">
        <f>UVH21*UVG21</f>
        <v>3500.32</v>
      </c>
      <c r="UVJ21" s="4">
        <f>UVC21-UVG21</f>
        <v>205</v>
      </c>
      <c r="UVK21" s="8">
        <v>16.77</v>
      </c>
      <c r="UVL21" s="9">
        <f>UVK21*UVJ21</f>
        <v>3437.85</v>
      </c>
      <c r="UVM21" s="9">
        <f>UVL21+UVI21</f>
        <v>6938.17</v>
      </c>
      <c r="UVN21" s="4"/>
      <c r="UVO21" s="9">
        <f>UVM21+UVN21</f>
        <v>6938.17</v>
      </c>
      <c r="UVQ21" s="93">
        <v>10</v>
      </c>
      <c r="UVR21" s="94" t="s">
        <v>635</v>
      </c>
      <c r="UVS21" s="93">
        <v>372</v>
      </c>
      <c r="UVT21" s="93" t="s">
        <v>625</v>
      </c>
      <c r="UVU21" s="95" t="s">
        <v>626</v>
      </c>
      <c r="UVV21" s="93" t="s">
        <v>630</v>
      </c>
      <c r="UVW21" s="7">
        <v>167</v>
      </c>
      <c r="UVX21" s="8">
        <v>20.96</v>
      </c>
      <c r="UVY21" s="9">
        <f>UVX21*UVW21</f>
        <v>3500.32</v>
      </c>
      <c r="UVZ21" s="4">
        <f>UVS21-UVW21</f>
        <v>205</v>
      </c>
      <c r="UWA21" s="8">
        <v>16.77</v>
      </c>
      <c r="UWB21" s="9">
        <f>UWA21*UVZ21</f>
        <v>3437.85</v>
      </c>
      <c r="UWC21" s="9">
        <f>UWB21+UVY21</f>
        <v>6938.17</v>
      </c>
      <c r="UWD21" s="4"/>
      <c r="UWE21" s="9">
        <f>UWC21+UWD21</f>
        <v>6938.17</v>
      </c>
      <c r="UWG21" s="93">
        <v>10</v>
      </c>
      <c r="UWH21" s="94" t="s">
        <v>635</v>
      </c>
      <c r="UWI21" s="93">
        <v>372</v>
      </c>
      <c r="UWJ21" s="93" t="s">
        <v>625</v>
      </c>
      <c r="UWK21" s="95" t="s">
        <v>626</v>
      </c>
      <c r="UWL21" s="93" t="s">
        <v>630</v>
      </c>
      <c r="UWM21" s="7">
        <v>167</v>
      </c>
      <c r="UWN21" s="8">
        <v>20.96</v>
      </c>
      <c r="UWO21" s="9">
        <f>UWN21*UWM21</f>
        <v>3500.32</v>
      </c>
      <c r="UWP21" s="4">
        <f>UWI21-UWM21</f>
        <v>205</v>
      </c>
      <c r="UWQ21" s="8">
        <v>16.77</v>
      </c>
      <c r="UWR21" s="9">
        <f>UWQ21*UWP21</f>
        <v>3437.85</v>
      </c>
      <c r="UWS21" s="9">
        <f>UWR21+UWO21</f>
        <v>6938.17</v>
      </c>
      <c r="UWT21" s="4"/>
      <c r="UWU21" s="9">
        <f>UWS21+UWT21</f>
        <v>6938.17</v>
      </c>
      <c r="UWW21" s="93">
        <v>10</v>
      </c>
      <c r="UWX21" s="94" t="s">
        <v>635</v>
      </c>
      <c r="UWY21" s="93">
        <v>372</v>
      </c>
      <c r="UWZ21" s="93" t="s">
        <v>625</v>
      </c>
      <c r="UXA21" s="95" t="s">
        <v>626</v>
      </c>
      <c r="UXB21" s="93" t="s">
        <v>630</v>
      </c>
      <c r="UXC21" s="7">
        <v>167</v>
      </c>
      <c r="UXD21" s="8">
        <v>20.96</v>
      </c>
      <c r="UXE21" s="9">
        <f>UXD21*UXC21</f>
        <v>3500.32</v>
      </c>
      <c r="UXF21" s="4">
        <f>UWY21-UXC21</f>
        <v>205</v>
      </c>
      <c r="UXG21" s="8">
        <v>16.77</v>
      </c>
      <c r="UXH21" s="9">
        <f>UXG21*UXF21</f>
        <v>3437.85</v>
      </c>
      <c r="UXI21" s="9">
        <f>UXH21+UXE21</f>
        <v>6938.17</v>
      </c>
      <c r="UXJ21" s="4"/>
      <c r="UXK21" s="9">
        <f>UXI21+UXJ21</f>
        <v>6938.17</v>
      </c>
      <c r="UXM21" s="93">
        <v>10</v>
      </c>
      <c r="UXN21" s="94" t="s">
        <v>635</v>
      </c>
      <c r="UXO21" s="93">
        <v>372</v>
      </c>
      <c r="UXP21" s="93" t="s">
        <v>625</v>
      </c>
      <c r="UXQ21" s="95" t="s">
        <v>626</v>
      </c>
      <c r="UXR21" s="93" t="s">
        <v>630</v>
      </c>
      <c r="UXS21" s="7">
        <v>167</v>
      </c>
      <c r="UXT21" s="8">
        <v>20.96</v>
      </c>
      <c r="UXU21" s="9">
        <f>UXT21*UXS21</f>
        <v>3500.32</v>
      </c>
      <c r="UXV21" s="4">
        <f>UXO21-UXS21</f>
        <v>205</v>
      </c>
      <c r="UXW21" s="8">
        <v>16.77</v>
      </c>
      <c r="UXX21" s="9">
        <f>UXW21*UXV21</f>
        <v>3437.85</v>
      </c>
      <c r="UXY21" s="9">
        <f>UXX21+UXU21</f>
        <v>6938.17</v>
      </c>
      <c r="UXZ21" s="4"/>
      <c r="UYA21" s="9">
        <f>UXY21+UXZ21</f>
        <v>6938.17</v>
      </c>
      <c r="UYC21" s="93">
        <v>10</v>
      </c>
      <c r="UYD21" s="94" t="s">
        <v>635</v>
      </c>
      <c r="UYE21" s="93">
        <v>372</v>
      </c>
      <c r="UYF21" s="93" t="s">
        <v>625</v>
      </c>
      <c r="UYG21" s="95" t="s">
        <v>626</v>
      </c>
      <c r="UYH21" s="93" t="s">
        <v>630</v>
      </c>
      <c r="UYI21" s="7">
        <v>167</v>
      </c>
      <c r="UYJ21" s="8">
        <v>20.96</v>
      </c>
      <c r="UYK21" s="9">
        <f>UYJ21*UYI21</f>
        <v>3500.32</v>
      </c>
      <c r="UYL21" s="4">
        <f>UYE21-UYI21</f>
        <v>205</v>
      </c>
      <c r="UYM21" s="8">
        <v>16.77</v>
      </c>
      <c r="UYN21" s="9">
        <f>UYM21*UYL21</f>
        <v>3437.85</v>
      </c>
      <c r="UYO21" s="9">
        <f>UYN21+UYK21</f>
        <v>6938.17</v>
      </c>
      <c r="UYP21" s="4"/>
      <c r="UYQ21" s="9">
        <f>UYO21+UYP21</f>
        <v>6938.17</v>
      </c>
      <c r="UYS21" s="93">
        <v>10</v>
      </c>
      <c r="UYT21" s="94" t="s">
        <v>635</v>
      </c>
      <c r="UYU21" s="93">
        <v>372</v>
      </c>
      <c r="UYV21" s="93" t="s">
        <v>625</v>
      </c>
      <c r="UYW21" s="95" t="s">
        <v>626</v>
      </c>
      <c r="UYX21" s="93" t="s">
        <v>630</v>
      </c>
      <c r="UYY21" s="7">
        <v>167</v>
      </c>
      <c r="UYZ21" s="8">
        <v>20.96</v>
      </c>
      <c r="UZA21" s="9">
        <f>UYZ21*UYY21</f>
        <v>3500.32</v>
      </c>
      <c r="UZB21" s="4">
        <f>UYU21-UYY21</f>
        <v>205</v>
      </c>
      <c r="UZC21" s="8">
        <v>16.77</v>
      </c>
      <c r="UZD21" s="9">
        <f>UZC21*UZB21</f>
        <v>3437.85</v>
      </c>
      <c r="UZE21" s="9">
        <f>UZD21+UZA21</f>
        <v>6938.17</v>
      </c>
      <c r="UZF21" s="4"/>
      <c r="UZG21" s="9">
        <f>UZE21+UZF21</f>
        <v>6938.17</v>
      </c>
      <c r="UZI21" s="93">
        <v>10</v>
      </c>
      <c r="UZJ21" s="94" t="s">
        <v>635</v>
      </c>
      <c r="UZK21" s="93">
        <v>372</v>
      </c>
      <c r="UZL21" s="93" t="s">
        <v>625</v>
      </c>
      <c r="UZM21" s="95" t="s">
        <v>626</v>
      </c>
      <c r="UZN21" s="93" t="s">
        <v>630</v>
      </c>
      <c r="UZO21" s="7">
        <v>167</v>
      </c>
      <c r="UZP21" s="8">
        <v>20.96</v>
      </c>
      <c r="UZQ21" s="9">
        <f>UZP21*UZO21</f>
        <v>3500.32</v>
      </c>
      <c r="UZR21" s="4">
        <f>UZK21-UZO21</f>
        <v>205</v>
      </c>
      <c r="UZS21" s="8">
        <v>16.77</v>
      </c>
      <c r="UZT21" s="9">
        <f>UZS21*UZR21</f>
        <v>3437.85</v>
      </c>
      <c r="UZU21" s="9">
        <f>UZT21+UZQ21</f>
        <v>6938.17</v>
      </c>
      <c r="UZV21" s="4"/>
      <c r="UZW21" s="9">
        <f>UZU21+UZV21</f>
        <v>6938.17</v>
      </c>
      <c r="UZY21" s="93">
        <v>10</v>
      </c>
      <c r="UZZ21" s="94" t="s">
        <v>635</v>
      </c>
      <c r="VAA21" s="93">
        <v>372</v>
      </c>
      <c r="VAB21" s="93" t="s">
        <v>625</v>
      </c>
      <c r="VAC21" s="95" t="s">
        <v>626</v>
      </c>
      <c r="VAD21" s="93" t="s">
        <v>630</v>
      </c>
      <c r="VAE21" s="7">
        <v>167</v>
      </c>
      <c r="VAF21" s="8">
        <v>20.96</v>
      </c>
      <c r="VAG21" s="9">
        <f>VAF21*VAE21</f>
        <v>3500.32</v>
      </c>
      <c r="VAH21" s="4">
        <f>VAA21-VAE21</f>
        <v>205</v>
      </c>
      <c r="VAI21" s="8">
        <v>16.77</v>
      </c>
      <c r="VAJ21" s="9">
        <f>VAI21*VAH21</f>
        <v>3437.85</v>
      </c>
      <c r="VAK21" s="9">
        <f>VAJ21+VAG21</f>
        <v>6938.17</v>
      </c>
      <c r="VAL21" s="4"/>
      <c r="VAM21" s="9">
        <f>VAK21+VAL21</f>
        <v>6938.17</v>
      </c>
      <c r="VAO21" s="93">
        <v>10</v>
      </c>
      <c r="VAP21" s="94" t="s">
        <v>635</v>
      </c>
      <c r="VAQ21" s="93">
        <v>372</v>
      </c>
      <c r="VAR21" s="93" t="s">
        <v>625</v>
      </c>
      <c r="VAS21" s="95" t="s">
        <v>626</v>
      </c>
      <c r="VAT21" s="93" t="s">
        <v>630</v>
      </c>
      <c r="VAU21" s="7">
        <v>167</v>
      </c>
      <c r="VAV21" s="8">
        <v>20.96</v>
      </c>
      <c r="VAW21" s="9">
        <f>VAV21*VAU21</f>
        <v>3500.32</v>
      </c>
      <c r="VAX21" s="4">
        <f>VAQ21-VAU21</f>
        <v>205</v>
      </c>
      <c r="VAY21" s="8">
        <v>16.77</v>
      </c>
      <c r="VAZ21" s="9">
        <f>VAY21*VAX21</f>
        <v>3437.85</v>
      </c>
      <c r="VBA21" s="9">
        <f>VAZ21+VAW21</f>
        <v>6938.17</v>
      </c>
      <c r="VBB21" s="4"/>
      <c r="VBC21" s="9">
        <f>VBA21+VBB21</f>
        <v>6938.17</v>
      </c>
      <c r="VBE21" s="93">
        <v>10</v>
      </c>
      <c r="VBF21" s="94" t="s">
        <v>635</v>
      </c>
      <c r="VBG21" s="93">
        <v>372</v>
      </c>
      <c r="VBH21" s="93" t="s">
        <v>625</v>
      </c>
      <c r="VBI21" s="95" t="s">
        <v>626</v>
      </c>
      <c r="VBJ21" s="93" t="s">
        <v>630</v>
      </c>
      <c r="VBK21" s="7">
        <v>167</v>
      </c>
      <c r="VBL21" s="8">
        <v>20.96</v>
      </c>
      <c r="VBM21" s="9">
        <f>VBL21*VBK21</f>
        <v>3500.32</v>
      </c>
      <c r="VBN21" s="4">
        <f>VBG21-VBK21</f>
        <v>205</v>
      </c>
      <c r="VBO21" s="8">
        <v>16.77</v>
      </c>
      <c r="VBP21" s="9">
        <f>VBO21*VBN21</f>
        <v>3437.85</v>
      </c>
      <c r="VBQ21" s="9">
        <f>VBP21+VBM21</f>
        <v>6938.17</v>
      </c>
      <c r="VBR21" s="4"/>
      <c r="VBS21" s="9">
        <f>VBQ21+VBR21</f>
        <v>6938.17</v>
      </c>
      <c r="VBU21" s="93">
        <v>10</v>
      </c>
      <c r="VBV21" s="94" t="s">
        <v>635</v>
      </c>
      <c r="VBW21" s="93">
        <v>372</v>
      </c>
      <c r="VBX21" s="93" t="s">
        <v>625</v>
      </c>
      <c r="VBY21" s="95" t="s">
        <v>626</v>
      </c>
      <c r="VBZ21" s="93" t="s">
        <v>630</v>
      </c>
      <c r="VCA21" s="7">
        <v>167</v>
      </c>
      <c r="VCB21" s="8">
        <v>20.96</v>
      </c>
      <c r="VCC21" s="9">
        <f>VCB21*VCA21</f>
        <v>3500.32</v>
      </c>
      <c r="VCD21" s="4">
        <f>VBW21-VCA21</f>
        <v>205</v>
      </c>
      <c r="VCE21" s="8">
        <v>16.77</v>
      </c>
      <c r="VCF21" s="9">
        <f>VCE21*VCD21</f>
        <v>3437.85</v>
      </c>
      <c r="VCG21" s="9">
        <f>VCF21+VCC21</f>
        <v>6938.17</v>
      </c>
      <c r="VCH21" s="4"/>
      <c r="VCI21" s="9">
        <f>VCG21+VCH21</f>
        <v>6938.17</v>
      </c>
      <c r="VCK21" s="93">
        <v>10</v>
      </c>
      <c r="VCL21" s="94" t="s">
        <v>635</v>
      </c>
      <c r="VCM21" s="93">
        <v>372</v>
      </c>
      <c r="VCN21" s="93" t="s">
        <v>625</v>
      </c>
      <c r="VCO21" s="95" t="s">
        <v>626</v>
      </c>
      <c r="VCP21" s="93" t="s">
        <v>630</v>
      </c>
      <c r="VCQ21" s="7">
        <v>167</v>
      </c>
      <c r="VCR21" s="8">
        <v>20.96</v>
      </c>
      <c r="VCS21" s="9">
        <f>VCR21*VCQ21</f>
        <v>3500.32</v>
      </c>
      <c r="VCT21" s="4">
        <f>VCM21-VCQ21</f>
        <v>205</v>
      </c>
      <c r="VCU21" s="8">
        <v>16.77</v>
      </c>
      <c r="VCV21" s="9">
        <f>VCU21*VCT21</f>
        <v>3437.85</v>
      </c>
      <c r="VCW21" s="9">
        <f>VCV21+VCS21</f>
        <v>6938.17</v>
      </c>
      <c r="VCX21" s="4"/>
      <c r="VCY21" s="9">
        <f>VCW21+VCX21</f>
        <v>6938.17</v>
      </c>
      <c r="VDA21" s="93">
        <v>10</v>
      </c>
      <c r="VDB21" s="94" t="s">
        <v>635</v>
      </c>
      <c r="VDC21" s="93">
        <v>372</v>
      </c>
      <c r="VDD21" s="93" t="s">
        <v>625</v>
      </c>
      <c r="VDE21" s="95" t="s">
        <v>626</v>
      </c>
      <c r="VDF21" s="93" t="s">
        <v>630</v>
      </c>
      <c r="VDG21" s="7">
        <v>167</v>
      </c>
      <c r="VDH21" s="8">
        <v>20.96</v>
      </c>
      <c r="VDI21" s="9">
        <f>VDH21*VDG21</f>
        <v>3500.32</v>
      </c>
      <c r="VDJ21" s="4">
        <f>VDC21-VDG21</f>
        <v>205</v>
      </c>
      <c r="VDK21" s="8">
        <v>16.77</v>
      </c>
      <c r="VDL21" s="9">
        <f>VDK21*VDJ21</f>
        <v>3437.85</v>
      </c>
      <c r="VDM21" s="9">
        <f>VDL21+VDI21</f>
        <v>6938.17</v>
      </c>
      <c r="VDN21" s="4"/>
      <c r="VDO21" s="9">
        <f>VDM21+VDN21</f>
        <v>6938.17</v>
      </c>
      <c r="VDQ21" s="93">
        <v>10</v>
      </c>
      <c r="VDR21" s="94" t="s">
        <v>635</v>
      </c>
      <c r="VDS21" s="93">
        <v>372</v>
      </c>
      <c r="VDT21" s="93" t="s">
        <v>625</v>
      </c>
      <c r="VDU21" s="95" t="s">
        <v>626</v>
      </c>
      <c r="VDV21" s="93" t="s">
        <v>630</v>
      </c>
      <c r="VDW21" s="7">
        <v>167</v>
      </c>
      <c r="VDX21" s="8">
        <v>20.96</v>
      </c>
      <c r="VDY21" s="9">
        <f>VDX21*VDW21</f>
        <v>3500.32</v>
      </c>
      <c r="VDZ21" s="4">
        <f>VDS21-VDW21</f>
        <v>205</v>
      </c>
      <c r="VEA21" s="8">
        <v>16.77</v>
      </c>
      <c r="VEB21" s="9">
        <f>VEA21*VDZ21</f>
        <v>3437.85</v>
      </c>
      <c r="VEC21" s="9">
        <f>VEB21+VDY21</f>
        <v>6938.17</v>
      </c>
      <c r="VED21" s="4"/>
      <c r="VEE21" s="9">
        <f>VEC21+VED21</f>
        <v>6938.17</v>
      </c>
      <c r="VEG21" s="93">
        <v>10</v>
      </c>
      <c r="VEH21" s="94" t="s">
        <v>635</v>
      </c>
      <c r="VEI21" s="93">
        <v>372</v>
      </c>
      <c r="VEJ21" s="93" t="s">
        <v>625</v>
      </c>
      <c r="VEK21" s="95" t="s">
        <v>626</v>
      </c>
      <c r="VEL21" s="93" t="s">
        <v>630</v>
      </c>
      <c r="VEM21" s="7">
        <v>167</v>
      </c>
      <c r="VEN21" s="8">
        <v>20.96</v>
      </c>
      <c r="VEO21" s="9">
        <f>VEN21*VEM21</f>
        <v>3500.32</v>
      </c>
      <c r="VEP21" s="4">
        <f>VEI21-VEM21</f>
        <v>205</v>
      </c>
      <c r="VEQ21" s="8">
        <v>16.77</v>
      </c>
      <c r="VER21" s="9">
        <f>VEQ21*VEP21</f>
        <v>3437.85</v>
      </c>
      <c r="VES21" s="9">
        <f>VER21+VEO21</f>
        <v>6938.17</v>
      </c>
      <c r="VET21" s="4"/>
      <c r="VEU21" s="9">
        <f>VES21+VET21</f>
        <v>6938.17</v>
      </c>
      <c r="VEW21" s="93">
        <v>10</v>
      </c>
      <c r="VEX21" s="94" t="s">
        <v>635</v>
      </c>
      <c r="VEY21" s="93">
        <v>372</v>
      </c>
      <c r="VEZ21" s="93" t="s">
        <v>625</v>
      </c>
      <c r="VFA21" s="95" t="s">
        <v>626</v>
      </c>
      <c r="VFB21" s="93" t="s">
        <v>630</v>
      </c>
      <c r="VFC21" s="7">
        <v>167</v>
      </c>
      <c r="VFD21" s="8">
        <v>20.96</v>
      </c>
      <c r="VFE21" s="9">
        <f>VFD21*VFC21</f>
        <v>3500.32</v>
      </c>
      <c r="VFF21" s="4">
        <f>VEY21-VFC21</f>
        <v>205</v>
      </c>
      <c r="VFG21" s="8">
        <v>16.77</v>
      </c>
      <c r="VFH21" s="9">
        <f>VFG21*VFF21</f>
        <v>3437.85</v>
      </c>
      <c r="VFI21" s="9">
        <f>VFH21+VFE21</f>
        <v>6938.17</v>
      </c>
      <c r="VFJ21" s="4"/>
      <c r="VFK21" s="9">
        <f>VFI21+VFJ21</f>
        <v>6938.17</v>
      </c>
      <c r="VFM21" s="93">
        <v>10</v>
      </c>
      <c r="VFN21" s="94" t="s">
        <v>635</v>
      </c>
      <c r="VFO21" s="93">
        <v>372</v>
      </c>
      <c r="VFP21" s="93" t="s">
        <v>625</v>
      </c>
      <c r="VFQ21" s="95" t="s">
        <v>626</v>
      </c>
      <c r="VFR21" s="93" t="s">
        <v>630</v>
      </c>
      <c r="VFS21" s="7">
        <v>167</v>
      </c>
      <c r="VFT21" s="8">
        <v>20.96</v>
      </c>
      <c r="VFU21" s="9">
        <f>VFT21*VFS21</f>
        <v>3500.32</v>
      </c>
      <c r="VFV21" s="4">
        <f>VFO21-VFS21</f>
        <v>205</v>
      </c>
      <c r="VFW21" s="8">
        <v>16.77</v>
      </c>
      <c r="VFX21" s="9">
        <f>VFW21*VFV21</f>
        <v>3437.85</v>
      </c>
      <c r="VFY21" s="9">
        <f>VFX21+VFU21</f>
        <v>6938.17</v>
      </c>
      <c r="VFZ21" s="4"/>
      <c r="VGA21" s="9">
        <f>VFY21+VFZ21</f>
        <v>6938.17</v>
      </c>
      <c r="VGC21" s="93">
        <v>10</v>
      </c>
      <c r="VGD21" s="94" t="s">
        <v>635</v>
      </c>
      <c r="VGE21" s="93">
        <v>372</v>
      </c>
      <c r="VGF21" s="93" t="s">
        <v>625</v>
      </c>
      <c r="VGG21" s="95" t="s">
        <v>626</v>
      </c>
      <c r="VGH21" s="93" t="s">
        <v>630</v>
      </c>
      <c r="VGI21" s="7">
        <v>167</v>
      </c>
      <c r="VGJ21" s="8">
        <v>20.96</v>
      </c>
      <c r="VGK21" s="9">
        <f>VGJ21*VGI21</f>
        <v>3500.32</v>
      </c>
      <c r="VGL21" s="4">
        <f>VGE21-VGI21</f>
        <v>205</v>
      </c>
      <c r="VGM21" s="8">
        <v>16.77</v>
      </c>
      <c r="VGN21" s="9">
        <f>VGM21*VGL21</f>
        <v>3437.85</v>
      </c>
      <c r="VGO21" s="9">
        <f>VGN21+VGK21</f>
        <v>6938.17</v>
      </c>
      <c r="VGP21" s="4"/>
      <c r="VGQ21" s="9">
        <f>VGO21+VGP21</f>
        <v>6938.17</v>
      </c>
      <c r="VGS21" s="93">
        <v>10</v>
      </c>
      <c r="VGT21" s="94" t="s">
        <v>635</v>
      </c>
      <c r="VGU21" s="93">
        <v>372</v>
      </c>
      <c r="VGV21" s="93" t="s">
        <v>625</v>
      </c>
      <c r="VGW21" s="95" t="s">
        <v>626</v>
      </c>
      <c r="VGX21" s="93" t="s">
        <v>630</v>
      </c>
      <c r="VGY21" s="7">
        <v>167</v>
      </c>
      <c r="VGZ21" s="8">
        <v>20.96</v>
      </c>
      <c r="VHA21" s="9">
        <f>VGZ21*VGY21</f>
        <v>3500.32</v>
      </c>
      <c r="VHB21" s="4">
        <f>VGU21-VGY21</f>
        <v>205</v>
      </c>
      <c r="VHC21" s="8">
        <v>16.77</v>
      </c>
      <c r="VHD21" s="9">
        <f>VHC21*VHB21</f>
        <v>3437.85</v>
      </c>
      <c r="VHE21" s="9">
        <f>VHD21+VHA21</f>
        <v>6938.17</v>
      </c>
      <c r="VHF21" s="4"/>
      <c r="VHG21" s="9">
        <f>VHE21+VHF21</f>
        <v>6938.17</v>
      </c>
      <c r="VHI21" s="93">
        <v>10</v>
      </c>
      <c r="VHJ21" s="94" t="s">
        <v>635</v>
      </c>
      <c r="VHK21" s="93">
        <v>372</v>
      </c>
      <c r="VHL21" s="93" t="s">
        <v>625</v>
      </c>
      <c r="VHM21" s="95" t="s">
        <v>626</v>
      </c>
      <c r="VHN21" s="93" t="s">
        <v>630</v>
      </c>
      <c r="VHO21" s="7">
        <v>167</v>
      </c>
      <c r="VHP21" s="8">
        <v>20.96</v>
      </c>
      <c r="VHQ21" s="9">
        <f>VHP21*VHO21</f>
        <v>3500.32</v>
      </c>
      <c r="VHR21" s="4">
        <f>VHK21-VHO21</f>
        <v>205</v>
      </c>
      <c r="VHS21" s="8">
        <v>16.77</v>
      </c>
      <c r="VHT21" s="9">
        <f>VHS21*VHR21</f>
        <v>3437.85</v>
      </c>
      <c r="VHU21" s="9">
        <f>VHT21+VHQ21</f>
        <v>6938.17</v>
      </c>
      <c r="VHV21" s="4"/>
      <c r="VHW21" s="9">
        <f>VHU21+VHV21</f>
        <v>6938.17</v>
      </c>
      <c r="VHY21" s="93">
        <v>10</v>
      </c>
      <c r="VHZ21" s="94" t="s">
        <v>635</v>
      </c>
      <c r="VIA21" s="93">
        <v>372</v>
      </c>
      <c r="VIB21" s="93" t="s">
        <v>625</v>
      </c>
      <c r="VIC21" s="95" t="s">
        <v>626</v>
      </c>
      <c r="VID21" s="93" t="s">
        <v>630</v>
      </c>
      <c r="VIE21" s="7">
        <v>167</v>
      </c>
      <c r="VIF21" s="8">
        <v>20.96</v>
      </c>
      <c r="VIG21" s="9">
        <f>VIF21*VIE21</f>
        <v>3500.32</v>
      </c>
      <c r="VIH21" s="4">
        <f>VIA21-VIE21</f>
        <v>205</v>
      </c>
      <c r="VII21" s="8">
        <v>16.77</v>
      </c>
      <c r="VIJ21" s="9">
        <f>VII21*VIH21</f>
        <v>3437.85</v>
      </c>
      <c r="VIK21" s="9">
        <f>VIJ21+VIG21</f>
        <v>6938.17</v>
      </c>
      <c r="VIL21" s="4"/>
      <c r="VIM21" s="9">
        <f>VIK21+VIL21</f>
        <v>6938.17</v>
      </c>
      <c r="VIO21" s="93">
        <v>10</v>
      </c>
      <c r="VIP21" s="94" t="s">
        <v>635</v>
      </c>
      <c r="VIQ21" s="93">
        <v>372</v>
      </c>
      <c r="VIR21" s="93" t="s">
        <v>625</v>
      </c>
      <c r="VIS21" s="95" t="s">
        <v>626</v>
      </c>
      <c r="VIT21" s="93" t="s">
        <v>630</v>
      </c>
      <c r="VIU21" s="7">
        <v>167</v>
      </c>
      <c r="VIV21" s="8">
        <v>20.96</v>
      </c>
      <c r="VIW21" s="9">
        <f>VIV21*VIU21</f>
        <v>3500.32</v>
      </c>
      <c r="VIX21" s="4">
        <f>VIQ21-VIU21</f>
        <v>205</v>
      </c>
      <c r="VIY21" s="8">
        <v>16.77</v>
      </c>
      <c r="VIZ21" s="9">
        <f>VIY21*VIX21</f>
        <v>3437.85</v>
      </c>
      <c r="VJA21" s="9">
        <f>VIZ21+VIW21</f>
        <v>6938.17</v>
      </c>
      <c r="VJB21" s="4"/>
      <c r="VJC21" s="9">
        <f>VJA21+VJB21</f>
        <v>6938.17</v>
      </c>
      <c r="VJE21" s="93">
        <v>10</v>
      </c>
      <c r="VJF21" s="94" t="s">
        <v>635</v>
      </c>
      <c r="VJG21" s="93">
        <v>372</v>
      </c>
      <c r="VJH21" s="93" t="s">
        <v>625</v>
      </c>
      <c r="VJI21" s="95" t="s">
        <v>626</v>
      </c>
      <c r="VJJ21" s="93" t="s">
        <v>630</v>
      </c>
      <c r="VJK21" s="7">
        <v>167</v>
      </c>
      <c r="VJL21" s="8">
        <v>20.96</v>
      </c>
      <c r="VJM21" s="9">
        <f>VJL21*VJK21</f>
        <v>3500.32</v>
      </c>
      <c r="VJN21" s="4">
        <f>VJG21-VJK21</f>
        <v>205</v>
      </c>
      <c r="VJO21" s="8">
        <v>16.77</v>
      </c>
      <c r="VJP21" s="9">
        <f>VJO21*VJN21</f>
        <v>3437.85</v>
      </c>
      <c r="VJQ21" s="9">
        <f>VJP21+VJM21</f>
        <v>6938.17</v>
      </c>
      <c r="VJR21" s="4"/>
      <c r="VJS21" s="9">
        <f>VJQ21+VJR21</f>
        <v>6938.17</v>
      </c>
      <c r="VJU21" s="93">
        <v>10</v>
      </c>
      <c r="VJV21" s="94" t="s">
        <v>635</v>
      </c>
      <c r="VJW21" s="93">
        <v>372</v>
      </c>
      <c r="VJX21" s="93" t="s">
        <v>625</v>
      </c>
      <c r="VJY21" s="95" t="s">
        <v>626</v>
      </c>
      <c r="VJZ21" s="93" t="s">
        <v>630</v>
      </c>
      <c r="VKA21" s="7">
        <v>167</v>
      </c>
      <c r="VKB21" s="8">
        <v>20.96</v>
      </c>
      <c r="VKC21" s="9">
        <f>VKB21*VKA21</f>
        <v>3500.32</v>
      </c>
      <c r="VKD21" s="4">
        <f>VJW21-VKA21</f>
        <v>205</v>
      </c>
      <c r="VKE21" s="8">
        <v>16.77</v>
      </c>
      <c r="VKF21" s="9">
        <f>VKE21*VKD21</f>
        <v>3437.85</v>
      </c>
      <c r="VKG21" s="9">
        <f>VKF21+VKC21</f>
        <v>6938.17</v>
      </c>
      <c r="VKH21" s="4"/>
      <c r="VKI21" s="9">
        <f>VKG21+VKH21</f>
        <v>6938.17</v>
      </c>
      <c r="VKK21" s="93">
        <v>10</v>
      </c>
      <c r="VKL21" s="94" t="s">
        <v>635</v>
      </c>
      <c r="VKM21" s="93">
        <v>372</v>
      </c>
      <c r="VKN21" s="93" t="s">
        <v>625</v>
      </c>
      <c r="VKO21" s="95" t="s">
        <v>626</v>
      </c>
      <c r="VKP21" s="93" t="s">
        <v>630</v>
      </c>
      <c r="VKQ21" s="7">
        <v>167</v>
      </c>
      <c r="VKR21" s="8">
        <v>20.96</v>
      </c>
      <c r="VKS21" s="9">
        <f>VKR21*VKQ21</f>
        <v>3500.32</v>
      </c>
      <c r="VKT21" s="4">
        <f>VKM21-VKQ21</f>
        <v>205</v>
      </c>
      <c r="VKU21" s="8">
        <v>16.77</v>
      </c>
      <c r="VKV21" s="9">
        <f>VKU21*VKT21</f>
        <v>3437.85</v>
      </c>
      <c r="VKW21" s="9">
        <f>VKV21+VKS21</f>
        <v>6938.17</v>
      </c>
      <c r="VKX21" s="4"/>
      <c r="VKY21" s="9">
        <f>VKW21+VKX21</f>
        <v>6938.17</v>
      </c>
      <c r="VLA21" s="93">
        <v>10</v>
      </c>
      <c r="VLB21" s="94" t="s">
        <v>635</v>
      </c>
      <c r="VLC21" s="93">
        <v>372</v>
      </c>
      <c r="VLD21" s="93" t="s">
        <v>625</v>
      </c>
      <c r="VLE21" s="95" t="s">
        <v>626</v>
      </c>
      <c r="VLF21" s="93" t="s">
        <v>630</v>
      </c>
      <c r="VLG21" s="7">
        <v>167</v>
      </c>
      <c r="VLH21" s="8">
        <v>20.96</v>
      </c>
      <c r="VLI21" s="9">
        <f>VLH21*VLG21</f>
        <v>3500.32</v>
      </c>
      <c r="VLJ21" s="4">
        <f>VLC21-VLG21</f>
        <v>205</v>
      </c>
      <c r="VLK21" s="8">
        <v>16.77</v>
      </c>
      <c r="VLL21" s="9">
        <f>VLK21*VLJ21</f>
        <v>3437.85</v>
      </c>
      <c r="VLM21" s="9">
        <f>VLL21+VLI21</f>
        <v>6938.17</v>
      </c>
      <c r="VLN21" s="4"/>
      <c r="VLO21" s="9">
        <f>VLM21+VLN21</f>
        <v>6938.17</v>
      </c>
      <c r="VLQ21" s="93">
        <v>10</v>
      </c>
      <c r="VLR21" s="94" t="s">
        <v>635</v>
      </c>
      <c r="VLS21" s="93">
        <v>372</v>
      </c>
      <c r="VLT21" s="93" t="s">
        <v>625</v>
      </c>
      <c r="VLU21" s="95" t="s">
        <v>626</v>
      </c>
      <c r="VLV21" s="93" t="s">
        <v>630</v>
      </c>
      <c r="VLW21" s="7">
        <v>167</v>
      </c>
      <c r="VLX21" s="8">
        <v>20.96</v>
      </c>
      <c r="VLY21" s="9">
        <f>VLX21*VLW21</f>
        <v>3500.32</v>
      </c>
      <c r="VLZ21" s="4">
        <f>VLS21-VLW21</f>
        <v>205</v>
      </c>
      <c r="VMA21" s="8">
        <v>16.77</v>
      </c>
      <c r="VMB21" s="9">
        <f>VMA21*VLZ21</f>
        <v>3437.85</v>
      </c>
      <c r="VMC21" s="9">
        <f>VMB21+VLY21</f>
        <v>6938.17</v>
      </c>
      <c r="VMD21" s="4"/>
      <c r="VME21" s="9">
        <f>VMC21+VMD21</f>
        <v>6938.17</v>
      </c>
      <c r="VMG21" s="93">
        <v>10</v>
      </c>
      <c r="VMH21" s="94" t="s">
        <v>635</v>
      </c>
      <c r="VMI21" s="93">
        <v>372</v>
      </c>
      <c r="VMJ21" s="93" t="s">
        <v>625</v>
      </c>
      <c r="VMK21" s="95" t="s">
        <v>626</v>
      </c>
      <c r="VML21" s="93" t="s">
        <v>630</v>
      </c>
      <c r="VMM21" s="7">
        <v>167</v>
      </c>
      <c r="VMN21" s="8">
        <v>20.96</v>
      </c>
      <c r="VMO21" s="9">
        <f>VMN21*VMM21</f>
        <v>3500.32</v>
      </c>
      <c r="VMP21" s="4">
        <f>VMI21-VMM21</f>
        <v>205</v>
      </c>
      <c r="VMQ21" s="8">
        <v>16.77</v>
      </c>
      <c r="VMR21" s="9">
        <f>VMQ21*VMP21</f>
        <v>3437.85</v>
      </c>
      <c r="VMS21" s="9">
        <f>VMR21+VMO21</f>
        <v>6938.17</v>
      </c>
      <c r="VMT21" s="4"/>
      <c r="VMU21" s="9">
        <f>VMS21+VMT21</f>
        <v>6938.17</v>
      </c>
      <c r="VMW21" s="93">
        <v>10</v>
      </c>
      <c r="VMX21" s="94" t="s">
        <v>635</v>
      </c>
      <c r="VMY21" s="93">
        <v>372</v>
      </c>
      <c r="VMZ21" s="93" t="s">
        <v>625</v>
      </c>
      <c r="VNA21" s="95" t="s">
        <v>626</v>
      </c>
      <c r="VNB21" s="93" t="s">
        <v>630</v>
      </c>
      <c r="VNC21" s="7">
        <v>167</v>
      </c>
      <c r="VND21" s="8">
        <v>20.96</v>
      </c>
      <c r="VNE21" s="9">
        <f>VND21*VNC21</f>
        <v>3500.32</v>
      </c>
      <c r="VNF21" s="4">
        <f>VMY21-VNC21</f>
        <v>205</v>
      </c>
      <c r="VNG21" s="8">
        <v>16.77</v>
      </c>
      <c r="VNH21" s="9">
        <f>VNG21*VNF21</f>
        <v>3437.85</v>
      </c>
      <c r="VNI21" s="9">
        <f>VNH21+VNE21</f>
        <v>6938.17</v>
      </c>
      <c r="VNJ21" s="4"/>
      <c r="VNK21" s="9">
        <f>VNI21+VNJ21</f>
        <v>6938.17</v>
      </c>
      <c r="VNM21" s="93">
        <v>10</v>
      </c>
      <c r="VNN21" s="94" t="s">
        <v>635</v>
      </c>
      <c r="VNO21" s="93">
        <v>372</v>
      </c>
      <c r="VNP21" s="93" t="s">
        <v>625</v>
      </c>
      <c r="VNQ21" s="95" t="s">
        <v>626</v>
      </c>
      <c r="VNR21" s="93" t="s">
        <v>630</v>
      </c>
      <c r="VNS21" s="7">
        <v>167</v>
      </c>
      <c r="VNT21" s="8">
        <v>20.96</v>
      </c>
      <c r="VNU21" s="9">
        <f>VNT21*VNS21</f>
        <v>3500.32</v>
      </c>
      <c r="VNV21" s="4">
        <f>VNO21-VNS21</f>
        <v>205</v>
      </c>
      <c r="VNW21" s="8">
        <v>16.77</v>
      </c>
      <c r="VNX21" s="9">
        <f>VNW21*VNV21</f>
        <v>3437.85</v>
      </c>
      <c r="VNY21" s="9">
        <f>VNX21+VNU21</f>
        <v>6938.17</v>
      </c>
      <c r="VNZ21" s="4"/>
      <c r="VOA21" s="9">
        <f>VNY21+VNZ21</f>
        <v>6938.17</v>
      </c>
      <c r="VOC21" s="93">
        <v>10</v>
      </c>
      <c r="VOD21" s="94" t="s">
        <v>635</v>
      </c>
      <c r="VOE21" s="93">
        <v>372</v>
      </c>
      <c r="VOF21" s="93" t="s">
        <v>625</v>
      </c>
      <c r="VOG21" s="95" t="s">
        <v>626</v>
      </c>
      <c r="VOH21" s="93" t="s">
        <v>630</v>
      </c>
      <c r="VOI21" s="7">
        <v>167</v>
      </c>
      <c r="VOJ21" s="8">
        <v>20.96</v>
      </c>
      <c r="VOK21" s="9">
        <f>VOJ21*VOI21</f>
        <v>3500.32</v>
      </c>
      <c r="VOL21" s="4">
        <f>VOE21-VOI21</f>
        <v>205</v>
      </c>
      <c r="VOM21" s="8">
        <v>16.77</v>
      </c>
      <c r="VON21" s="9">
        <f>VOM21*VOL21</f>
        <v>3437.85</v>
      </c>
      <c r="VOO21" s="9">
        <f>VON21+VOK21</f>
        <v>6938.17</v>
      </c>
      <c r="VOP21" s="4"/>
      <c r="VOQ21" s="9">
        <f>VOO21+VOP21</f>
        <v>6938.17</v>
      </c>
      <c r="VOS21" s="93">
        <v>10</v>
      </c>
      <c r="VOT21" s="94" t="s">
        <v>635</v>
      </c>
      <c r="VOU21" s="93">
        <v>372</v>
      </c>
      <c r="VOV21" s="93" t="s">
        <v>625</v>
      </c>
      <c r="VOW21" s="95" t="s">
        <v>626</v>
      </c>
      <c r="VOX21" s="93" t="s">
        <v>630</v>
      </c>
      <c r="VOY21" s="7">
        <v>167</v>
      </c>
      <c r="VOZ21" s="8">
        <v>20.96</v>
      </c>
      <c r="VPA21" s="9">
        <f>VOZ21*VOY21</f>
        <v>3500.32</v>
      </c>
      <c r="VPB21" s="4">
        <f>VOU21-VOY21</f>
        <v>205</v>
      </c>
      <c r="VPC21" s="8">
        <v>16.77</v>
      </c>
      <c r="VPD21" s="9">
        <f>VPC21*VPB21</f>
        <v>3437.85</v>
      </c>
      <c r="VPE21" s="9">
        <f>VPD21+VPA21</f>
        <v>6938.17</v>
      </c>
      <c r="VPF21" s="4"/>
      <c r="VPG21" s="9">
        <f>VPE21+VPF21</f>
        <v>6938.17</v>
      </c>
      <c r="VPI21" s="93">
        <v>10</v>
      </c>
      <c r="VPJ21" s="94" t="s">
        <v>635</v>
      </c>
      <c r="VPK21" s="93">
        <v>372</v>
      </c>
      <c r="VPL21" s="93" t="s">
        <v>625</v>
      </c>
      <c r="VPM21" s="95" t="s">
        <v>626</v>
      </c>
      <c r="VPN21" s="93" t="s">
        <v>630</v>
      </c>
      <c r="VPO21" s="7">
        <v>167</v>
      </c>
      <c r="VPP21" s="8">
        <v>20.96</v>
      </c>
      <c r="VPQ21" s="9">
        <f>VPP21*VPO21</f>
        <v>3500.32</v>
      </c>
      <c r="VPR21" s="4">
        <f>VPK21-VPO21</f>
        <v>205</v>
      </c>
      <c r="VPS21" s="8">
        <v>16.77</v>
      </c>
      <c r="VPT21" s="9">
        <f>VPS21*VPR21</f>
        <v>3437.85</v>
      </c>
      <c r="VPU21" s="9">
        <f>VPT21+VPQ21</f>
        <v>6938.17</v>
      </c>
      <c r="VPV21" s="4"/>
      <c r="VPW21" s="9">
        <f>VPU21+VPV21</f>
        <v>6938.17</v>
      </c>
      <c r="VPY21" s="93">
        <v>10</v>
      </c>
      <c r="VPZ21" s="94" t="s">
        <v>635</v>
      </c>
      <c r="VQA21" s="93">
        <v>372</v>
      </c>
      <c r="VQB21" s="93" t="s">
        <v>625</v>
      </c>
      <c r="VQC21" s="95" t="s">
        <v>626</v>
      </c>
      <c r="VQD21" s="93" t="s">
        <v>630</v>
      </c>
      <c r="VQE21" s="7">
        <v>167</v>
      </c>
      <c r="VQF21" s="8">
        <v>20.96</v>
      </c>
      <c r="VQG21" s="9">
        <f>VQF21*VQE21</f>
        <v>3500.32</v>
      </c>
      <c r="VQH21" s="4">
        <f>VQA21-VQE21</f>
        <v>205</v>
      </c>
      <c r="VQI21" s="8">
        <v>16.77</v>
      </c>
      <c r="VQJ21" s="9">
        <f>VQI21*VQH21</f>
        <v>3437.85</v>
      </c>
      <c r="VQK21" s="9">
        <f>VQJ21+VQG21</f>
        <v>6938.17</v>
      </c>
      <c r="VQL21" s="4"/>
      <c r="VQM21" s="9">
        <f>VQK21+VQL21</f>
        <v>6938.17</v>
      </c>
      <c r="VQO21" s="93">
        <v>10</v>
      </c>
      <c r="VQP21" s="94" t="s">
        <v>635</v>
      </c>
      <c r="VQQ21" s="93">
        <v>372</v>
      </c>
      <c r="VQR21" s="93" t="s">
        <v>625</v>
      </c>
      <c r="VQS21" s="95" t="s">
        <v>626</v>
      </c>
      <c r="VQT21" s="93" t="s">
        <v>630</v>
      </c>
      <c r="VQU21" s="7">
        <v>167</v>
      </c>
      <c r="VQV21" s="8">
        <v>20.96</v>
      </c>
      <c r="VQW21" s="9">
        <f>VQV21*VQU21</f>
        <v>3500.32</v>
      </c>
      <c r="VQX21" s="4">
        <f>VQQ21-VQU21</f>
        <v>205</v>
      </c>
      <c r="VQY21" s="8">
        <v>16.77</v>
      </c>
      <c r="VQZ21" s="9">
        <f>VQY21*VQX21</f>
        <v>3437.85</v>
      </c>
      <c r="VRA21" s="9">
        <f>VQZ21+VQW21</f>
        <v>6938.17</v>
      </c>
      <c r="VRB21" s="4"/>
      <c r="VRC21" s="9">
        <f>VRA21+VRB21</f>
        <v>6938.17</v>
      </c>
      <c r="VRE21" s="93">
        <v>10</v>
      </c>
      <c r="VRF21" s="94" t="s">
        <v>635</v>
      </c>
      <c r="VRG21" s="93">
        <v>372</v>
      </c>
      <c r="VRH21" s="93" t="s">
        <v>625</v>
      </c>
      <c r="VRI21" s="95" t="s">
        <v>626</v>
      </c>
      <c r="VRJ21" s="93" t="s">
        <v>630</v>
      </c>
      <c r="VRK21" s="7">
        <v>167</v>
      </c>
      <c r="VRL21" s="8">
        <v>20.96</v>
      </c>
      <c r="VRM21" s="9">
        <f>VRL21*VRK21</f>
        <v>3500.32</v>
      </c>
      <c r="VRN21" s="4">
        <f>VRG21-VRK21</f>
        <v>205</v>
      </c>
      <c r="VRO21" s="8">
        <v>16.77</v>
      </c>
      <c r="VRP21" s="9">
        <f>VRO21*VRN21</f>
        <v>3437.85</v>
      </c>
      <c r="VRQ21" s="9">
        <f>VRP21+VRM21</f>
        <v>6938.17</v>
      </c>
      <c r="VRR21" s="4"/>
      <c r="VRS21" s="9">
        <f>VRQ21+VRR21</f>
        <v>6938.17</v>
      </c>
      <c r="VRU21" s="93">
        <v>10</v>
      </c>
      <c r="VRV21" s="94" t="s">
        <v>635</v>
      </c>
      <c r="VRW21" s="93">
        <v>372</v>
      </c>
      <c r="VRX21" s="93" t="s">
        <v>625</v>
      </c>
      <c r="VRY21" s="95" t="s">
        <v>626</v>
      </c>
      <c r="VRZ21" s="93" t="s">
        <v>630</v>
      </c>
      <c r="VSA21" s="7">
        <v>167</v>
      </c>
      <c r="VSB21" s="8">
        <v>20.96</v>
      </c>
      <c r="VSC21" s="9">
        <f>VSB21*VSA21</f>
        <v>3500.32</v>
      </c>
      <c r="VSD21" s="4">
        <f>VRW21-VSA21</f>
        <v>205</v>
      </c>
      <c r="VSE21" s="8">
        <v>16.77</v>
      </c>
      <c r="VSF21" s="9">
        <f>VSE21*VSD21</f>
        <v>3437.85</v>
      </c>
      <c r="VSG21" s="9">
        <f>VSF21+VSC21</f>
        <v>6938.17</v>
      </c>
      <c r="VSH21" s="4"/>
      <c r="VSI21" s="9">
        <f>VSG21+VSH21</f>
        <v>6938.17</v>
      </c>
      <c r="VSK21" s="93">
        <v>10</v>
      </c>
      <c r="VSL21" s="94" t="s">
        <v>635</v>
      </c>
      <c r="VSM21" s="93">
        <v>372</v>
      </c>
      <c r="VSN21" s="93" t="s">
        <v>625</v>
      </c>
      <c r="VSO21" s="95" t="s">
        <v>626</v>
      </c>
      <c r="VSP21" s="93" t="s">
        <v>630</v>
      </c>
      <c r="VSQ21" s="7">
        <v>167</v>
      </c>
      <c r="VSR21" s="8">
        <v>20.96</v>
      </c>
      <c r="VSS21" s="9">
        <f>VSR21*VSQ21</f>
        <v>3500.32</v>
      </c>
      <c r="VST21" s="4">
        <f>VSM21-VSQ21</f>
        <v>205</v>
      </c>
      <c r="VSU21" s="8">
        <v>16.77</v>
      </c>
      <c r="VSV21" s="9">
        <f>VSU21*VST21</f>
        <v>3437.85</v>
      </c>
      <c r="VSW21" s="9">
        <f>VSV21+VSS21</f>
        <v>6938.17</v>
      </c>
      <c r="VSX21" s="4"/>
      <c r="VSY21" s="9">
        <f>VSW21+VSX21</f>
        <v>6938.17</v>
      </c>
      <c r="VTA21" s="93">
        <v>10</v>
      </c>
      <c r="VTB21" s="94" t="s">
        <v>635</v>
      </c>
      <c r="VTC21" s="93">
        <v>372</v>
      </c>
      <c r="VTD21" s="93" t="s">
        <v>625</v>
      </c>
      <c r="VTE21" s="95" t="s">
        <v>626</v>
      </c>
      <c r="VTF21" s="93" t="s">
        <v>630</v>
      </c>
      <c r="VTG21" s="7">
        <v>167</v>
      </c>
      <c r="VTH21" s="8">
        <v>20.96</v>
      </c>
      <c r="VTI21" s="9">
        <f>VTH21*VTG21</f>
        <v>3500.32</v>
      </c>
      <c r="VTJ21" s="4">
        <f>VTC21-VTG21</f>
        <v>205</v>
      </c>
      <c r="VTK21" s="8">
        <v>16.77</v>
      </c>
      <c r="VTL21" s="9">
        <f>VTK21*VTJ21</f>
        <v>3437.85</v>
      </c>
      <c r="VTM21" s="9">
        <f>VTL21+VTI21</f>
        <v>6938.17</v>
      </c>
      <c r="VTN21" s="4"/>
      <c r="VTO21" s="9">
        <f>VTM21+VTN21</f>
        <v>6938.17</v>
      </c>
      <c r="VTQ21" s="93">
        <v>10</v>
      </c>
      <c r="VTR21" s="94" t="s">
        <v>635</v>
      </c>
      <c r="VTS21" s="93">
        <v>372</v>
      </c>
      <c r="VTT21" s="93" t="s">
        <v>625</v>
      </c>
      <c r="VTU21" s="95" t="s">
        <v>626</v>
      </c>
      <c r="VTV21" s="93" t="s">
        <v>630</v>
      </c>
      <c r="VTW21" s="7">
        <v>167</v>
      </c>
      <c r="VTX21" s="8">
        <v>20.96</v>
      </c>
      <c r="VTY21" s="9">
        <f>VTX21*VTW21</f>
        <v>3500.32</v>
      </c>
      <c r="VTZ21" s="4">
        <f>VTS21-VTW21</f>
        <v>205</v>
      </c>
      <c r="VUA21" s="8">
        <v>16.77</v>
      </c>
      <c r="VUB21" s="9">
        <f>VUA21*VTZ21</f>
        <v>3437.85</v>
      </c>
      <c r="VUC21" s="9">
        <f>VUB21+VTY21</f>
        <v>6938.17</v>
      </c>
      <c r="VUD21" s="4"/>
      <c r="VUE21" s="9">
        <f>VUC21+VUD21</f>
        <v>6938.17</v>
      </c>
      <c r="VUG21" s="93">
        <v>10</v>
      </c>
      <c r="VUH21" s="94" t="s">
        <v>635</v>
      </c>
      <c r="VUI21" s="93">
        <v>372</v>
      </c>
      <c r="VUJ21" s="93" t="s">
        <v>625</v>
      </c>
      <c r="VUK21" s="95" t="s">
        <v>626</v>
      </c>
      <c r="VUL21" s="93" t="s">
        <v>630</v>
      </c>
      <c r="VUM21" s="7">
        <v>167</v>
      </c>
      <c r="VUN21" s="8">
        <v>20.96</v>
      </c>
      <c r="VUO21" s="9">
        <f>VUN21*VUM21</f>
        <v>3500.32</v>
      </c>
      <c r="VUP21" s="4">
        <f>VUI21-VUM21</f>
        <v>205</v>
      </c>
      <c r="VUQ21" s="8">
        <v>16.77</v>
      </c>
      <c r="VUR21" s="9">
        <f>VUQ21*VUP21</f>
        <v>3437.85</v>
      </c>
      <c r="VUS21" s="9">
        <f>VUR21+VUO21</f>
        <v>6938.17</v>
      </c>
      <c r="VUT21" s="4"/>
      <c r="VUU21" s="9">
        <f>VUS21+VUT21</f>
        <v>6938.17</v>
      </c>
      <c r="VUW21" s="93">
        <v>10</v>
      </c>
      <c r="VUX21" s="94" t="s">
        <v>635</v>
      </c>
      <c r="VUY21" s="93">
        <v>372</v>
      </c>
      <c r="VUZ21" s="93" t="s">
        <v>625</v>
      </c>
      <c r="VVA21" s="95" t="s">
        <v>626</v>
      </c>
      <c r="VVB21" s="93" t="s">
        <v>630</v>
      </c>
      <c r="VVC21" s="7">
        <v>167</v>
      </c>
      <c r="VVD21" s="8">
        <v>20.96</v>
      </c>
      <c r="VVE21" s="9">
        <f>VVD21*VVC21</f>
        <v>3500.32</v>
      </c>
      <c r="VVF21" s="4">
        <f>VUY21-VVC21</f>
        <v>205</v>
      </c>
      <c r="VVG21" s="8">
        <v>16.77</v>
      </c>
      <c r="VVH21" s="9">
        <f>VVG21*VVF21</f>
        <v>3437.85</v>
      </c>
      <c r="VVI21" s="9">
        <f>VVH21+VVE21</f>
        <v>6938.17</v>
      </c>
      <c r="VVJ21" s="4"/>
      <c r="VVK21" s="9">
        <f>VVI21+VVJ21</f>
        <v>6938.17</v>
      </c>
      <c r="VVM21" s="93">
        <v>10</v>
      </c>
      <c r="VVN21" s="94" t="s">
        <v>635</v>
      </c>
      <c r="VVO21" s="93">
        <v>372</v>
      </c>
      <c r="VVP21" s="93" t="s">
        <v>625</v>
      </c>
      <c r="VVQ21" s="95" t="s">
        <v>626</v>
      </c>
      <c r="VVR21" s="93" t="s">
        <v>630</v>
      </c>
      <c r="VVS21" s="7">
        <v>167</v>
      </c>
      <c r="VVT21" s="8">
        <v>20.96</v>
      </c>
      <c r="VVU21" s="9">
        <f>VVT21*VVS21</f>
        <v>3500.32</v>
      </c>
      <c r="VVV21" s="4">
        <f>VVO21-VVS21</f>
        <v>205</v>
      </c>
      <c r="VVW21" s="8">
        <v>16.77</v>
      </c>
      <c r="VVX21" s="9">
        <f>VVW21*VVV21</f>
        <v>3437.85</v>
      </c>
      <c r="VVY21" s="9">
        <f>VVX21+VVU21</f>
        <v>6938.17</v>
      </c>
      <c r="VVZ21" s="4"/>
      <c r="VWA21" s="9">
        <f>VVY21+VVZ21</f>
        <v>6938.17</v>
      </c>
      <c r="VWC21" s="93">
        <v>10</v>
      </c>
      <c r="VWD21" s="94" t="s">
        <v>635</v>
      </c>
      <c r="VWE21" s="93">
        <v>372</v>
      </c>
      <c r="VWF21" s="93" t="s">
        <v>625</v>
      </c>
      <c r="VWG21" s="95" t="s">
        <v>626</v>
      </c>
      <c r="VWH21" s="93" t="s">
        <v>630</v>
      </c>
      <c r="VWI21" s="7">
        <v>167</v>
      </c>
      <c r="VWJ21" s="8">
        <v>20.96</v>
      </c>
      <c r="VWK21" s="9">
        <f>VWJ21*VWI21</f>
        <v>3500.32</v>
      </c>
      <c r="VWL21" s="4">
        <f>VWE21-VWI21</f>
        <v>205</v>
      </c>
      <c r="VWM21" s="8">
        <v>16.77</v>
      </c>
      <c r="VWN21" s="9">
        <f>VWM21*VWL21</f>
        <v>3437.85</v>
      </c>
      <c r="VWO21" s="9">
        <f>VWN21+VWK21</f>
        <v>6938.17</v>
      </c>
      <c r="VWP21" s="4"/>
      <c r="VWQ21" s="9">
        <f>VWO21+VWP21</f>
        <v>6938.17</v>
      </c>
      <c r="VWS21" s="93">
        <v>10</v>
      </c>
      <c r="VWT21" s="94" t="s">
        <v>635</v>
      </c>
      <c r="VWU21" s="93">
        <v>372</v>
      </c>
      <c r="VWV21" s="93" t="s">
        <v>625</v>
      </c>
      <c r="VWW21" s="95" t="s">
        <v>626</v>
      </c>
      <c r="VWX21" s="93" t="s">
        <v>630</v>
      </c>
      <c r="VWY21" s="7">
        <v>167</v>
      </c>
      <c r="VWZ21" s="8">
        <v>20.96</v>
      </c>
      <c r="VXA21" s="9">
        <f>VWZ21*VWY21</f>
        <v>3500.32</v>
      </c>
      <c r="VXB21" s="4">
        <f>VWU21-VWY21</f>
        <v>205</v>
      </c>
      <c r="VXC21" s="8">
        <v>16.77</v>
      </c>
      <c r="VXD21" s="9">
        <f>VXC21*VXB21</f>
        <v>3437.85</v>
      </c>
      <c r="VXE21" s="9">
        <f>VXD21+VXA21</f>
        <v>6938.17</v>
      </c>
      <c r="VXF21" s="4"/>
      <c r="VXG21" s="9">
        <f>VXE21+VXF21</f>
        <v>6938.17</v>
      </c>
      <c r="VXI21" s="93">
        <v>10</v>
      </c>
      <c r="VXJ21" s="94" t="s">
        <v>635</v>
      </c>
      <c r="VXK21" s="93">
        <v>372</v>
      </c>
      <c r="VXL21" s="93" t="s">
        <v>625</v>
      </c>
      <c r="VXM21" s="95" t="s">
        <v>626</v>
      </c>
      <c r="VXN21" s="93" t="s">
        <v>630</v>
      </c>
      <c r="VXO21" s="7">
        <v>167</v>
      </c>
      <c r="VXP21" s="8">
        <v>20.96</v>
      </c>
      <c r="VXQ21" s="9">
        <f>VXP21*VXO21</f>
        <v>3500.32</v>
      </c>
      <c r="VXR21" s="4">
        <f>VXK21-VXO21</f>
        <v>205</v>
      </c>
      <c r="VXS21" s="8">
        <v>16.77</v>
      </c>
      <c r="VXT21" s="9">
        <f>VXS21*VXR21</f>
        <v>3437.85</v>
      </c>
      <c r="VXU21" s="9">
        <f>VXT21+VXQ21</f>
        <v>6938.17</v>
      </c>
      <c r="VXV21" s="4"/>
      <c r="VXW21" s="9">
        <f>VXU21+VXV21</f>
        <v>6938.17</v>
      </c>
      <c r="VXY21" s="93">
        <v>10</v>
      </c>
      <c r="VXZ21" s="94" t="s">
        <v>635</v>
      </c>
      <c r="VYA21" s="93">
        <v>372</v>
      </c>
      <c r="VYB21" s="93" t="s">
        <v>625</v>
      </c>
      <c r="VYC21" s="95" t="s">
        <v>626</v>
      </c>
      <c r="VYD21" s="93" t="s">
        <v>630</v>
      </c>
      <c r="VYE21" s="7">
        <v>167</v>
      </c>
      <c r="VYF21" s="8">
        <v>20.96</v>
      </c>
      <c r="VYG21" s="9">
        <f>VYF21*VYE21</f>
        <v>3500.32</v>
      </c>
      <c r="VYH21" s="4">
        <f>VYA21-VYE21</f>
        <v>205</v>
      </c>
      <c r="VYI21" s="8">
        <v>16.77</v>
      </c>
      <c r="VYJ21" s="9">
        <f>VYI21*VYH21</f>
        <v>3437.85</v>
      </c>
      <c r="VYK21" s="9">
        <f>VYJ21+VYG21</f>
        <v>6938.17</v>
      </c>
      <c r="VYL21" s="4"/>
      <c r="VYM21" s="9">
        <f>VYK21+VYL21</f>
        <v>6938.17</v>
      </c>
      <c r="VYO21" s="93">
        <v>10</v>
      </c>
      <c r="VYP21" s="94" t="s">
        <v>635</v>
      </c>
      <c r="VYQ21" s="93">
        <v>372</v>
      </c>
      <c r="VYR21" s="93" t="s">
        <v>625</v>
      </c>
      <c r="VYS21" s="95" t="s">
        <v>626</v>
      </c>
      <c r="VYT21" s="93" t="s">
        <v>630</v>
      </c>
      <c r="VYU21" s="7">
        <v>167</v>
      </c>
      <c r="VYV21" s="8">
        <v>20.96</v>
      </c>
      <c r="VYW21" s="9">
        <f>VYV21*VYU21</f>
        <v>3500.32</v>
      </c>
      <c r="VYX21" s="4">
        <f>VYQ21-VYU21</f>
        <v>205</v>
      </c>
      <c r="VYY21" s="8">
        <v>16.77</v>
      </c>
      <c r="VYZ21" s="9">
        <f>VYY21*VYX21</f>
        <v>3437.85</v>
      </c>
      <c r="VZA21" s="9">
        <f>VYZ21+VYW21</f>
        <v>6938.17</v>
      </c>
      <c r="VZB21" s="4"/>
      <c r="VZC21" s="9">
        <f>VZA21+VZB21</f>
        <v>6938.17</v>
      </c>
      <c r="VZE21" s="93">
        <v>10</v>
      </c>
      <c r="VZF21" s="94" t="s">
        <v>635</v>
      </c>
      <c r="VZG21" s="93">
        <v>372</v>
      </c>
      <c r="VZH21" s="93" t="s">
        <v>625</v>
      </c>
      <c r="VZI21" s="95" t="s">
        <v>626</v>
      </c>
      <c r="VZJ21" s="93" t="s">
        <v>630</v>
      </c>
      <c r="VZK21" s="7">
        <v>167</v>
      </c>
      <c r="VZL21" s="8">
        <v>20.96</v>
      </c>
      <c r="VZM21" s="9">
        <f>VZL21*VZK21</f>
        <v>3500.32</v>
      </c>
      <c r="VZN21" s="4">
        <f>VZG21-VZK21</f>
        <v>205</v>
      </c>
      <c r="VZO21" s="8">
        <v>16.77</v>
      </c>
      <c r="VZP21" s="9">
        <f>VZO21*VZN21</f>
        <v>3437.85</v>
      </c>
      <c r="VZQ21" s="9">
        <f>VZP21+VZM21</f>
        <v>6938.17</v>
      </c>
      <c r="VZR21" s="4"/>
      <c r="VZS21" s="9">
        <f>VZQ21+VZR21</f>
        <v>6938.17</v>
      </c>
      <c r="VZU21" s="93">
        <v>10</v>
      </c>
      <c r="VZV21" s="94" t="s">
        <v>635</v>
      </c>
      <c r="VZW21" s="93">
        <v>372</v>
      </c>
      <c r="VZX21" s="93" t="s">
        <v>625</v>
      </c>
      <c r="VZY21" s="95" t="s">
        <v>626</v>
      </c>
      <c r="VZZ21" s="93" t="s">
        <v>630</v>
      </c>
      <c r="WAA21" s="7">
        <v>167</v>
      </c>
      <c r="WAB21" s="8">
        <v>20.96</v>
      </c>
      <c r="WAC21" s="9">
        <f>WAB21*WAA21</f>
        <v>3500.32</v>
      </c>
      <c r="WAD21" s="4">
        <f>VZW21-WAA21</f>
        <v>205</v>
      </c>
      <c r="WAE21" s="8">
        <v>16.77</v>
      </c>
      <c r="WAF21" s="9">
        <f>WAE21*WAD21</f>
        <v>3437.85</v>
      </c>
      <c r="WAG21" s="9">
        <f>WAF21+WAC21</f>
        <v>6938.17</v>
      </c>
      <c r="WAH21" s="4"/>
      <c r="WAI21" s="9">
        <f>WAG21+WAH21</f>
        <v>6938.17</v>
      </c>
      <c r="WAK21" s="93">
        <v>10</v>
      </c>
      <c r="WAL21" s="94" t="s">
        <v>635</v>
      </c>
      <c r="WAM21" s="93">
        <v>372</v>
      </c>
      <c r="WAN21" s="93" t="s">
        <v>625</v>
      </c>
      <c r="WAO21" s="95" t="s">
        <v>626</v>
      </c>
      <c r="WAP21" s="93" t="s">
        <v>630</v>
      </c>
      <c r="WAQ21" s="7">
        <v>167</v>
      </c>
      <c r="WAR21" s="8">
        <v>20.96</v>
      </c>
      <c r="WAS21" s="9">
        <f>WAR21*WAQ21</f>
        <v>3500.32</v>
      </c>
      <c r="WAT21" s="4">
        <f>WAM21-WAQ21</f>
        <v>205</v>
      </c>
      <c r="WAU21" s="8">
        <v>16.77</v>
      </c>
      <c r="WAV21" s="9">
        <f>WAU21*WAT21</f>
        <v>3437.85</v>
      </c>
      <c r="WAW21" s="9">
        <f>WAV21+WAS21</f>
        <v>6938.17</v>
      </c>
      <c r="WAX21" s="4"/>
      <c r="WAY21" s="9">
        <f>WAW21+WAX21</f>
        <v>6938.17</v>
      </c>
      <c r="WBA21" s="93">
        <v>10</v>
      </c>
      <c r="WBB21" s="94" t="s">
        <v>635</v>
      </c>
      <c r="WBC21" s="93">
        <v>372</v>
      </c>
      <c r="WBD21" s="93" t="s">
        <v>625</v>
      </c>
      <c r="WBE21" s="95" t="s">
        <v>626</v>
      </c>
      <c r="WBF21" s="93" t="s">
        <v>630</v>
      </c>
      <c r="WBG21" s="7">
        <v>167</v>
      </c>
      <c r="WBH21" s="8">
        <v>20.96</v>
      </c>
      <c r="WBI21" s="9">
        <f>WBH21*WBG21</f>
        <v>3500.32</v>
      </c>
      <c r="WBJ21" s="4">
        <f>WBC21-WBG21</f>
        <v>205</v>
      </c>
      <c r="WBK21" s="8">
        <v>16.77</v>
      </c>
      <c r="WBL21" s="9">
        <f>WBK21*WBJ21</f>
        <v>3437.85</v>
      </c>
      <c r="WBM21" s="9">
        <f>WBL21+WBI21</f>
        <v>6938.17</v>
      </c>
      <c r="WBN21" s="4"/>
      <c r="WBO21" s="9">
        <f>WBM21+WBN21</f>
        <v>6938.17</v>
      </c>
      <c r="WBQ21" s="93">
        <v>10</v>
      </c>
      <c r="WBR21" s="94" t="s">
        <v>635</v>
      </c>
      <c r="WBS21" s="93">
        <v>372</v>
      </c>
      <c r="WBT21" s="93" t="s">
        <v>625</v>
      </c>
      <c r="WBU21" s="95" t="s">
        <v>626</v>
      </c>
      <c r="WBV21" s="93" t="s">
        <v>630</v>
      </c>
      <c r="WBW21" s="7">
        <v>167</v>
      </c>
      <c r="WBX21" s="8">
        <v>20.96</v>
      </c>
      <c r="WBY21" s="9">
        <f>WBX21*WBW21</f>
        <v>3500.32</v>
      </c>
      <c r="WBZ21" s="4">
        <f>WBS21-WBW21</f>
        <v>205</v>
      </c>
      <c r="WCA21" s="8">
        <v>16.77</v>
      </c>
      <c r="WCB21" s="9">
        <f>WCA21*WBZ21</f>
        <v>3437.85</v>
      </c>
      <c r="WCC21" s="9">
        <f>WCB21+WBY21</f>
        <v>6938.17</v>
      </c>
      <c r="WCD21" s="4"/>
      <c r="WCE21" s="9">
        <f>WCC21+WCD21</f>
        <v>6938.17</v>
      </c>
      <c r="WCG21" s="93">
        <v>10</v>
      </c>
      <c r="WCH21" s="94" t="s">
        <v>635</v>
      </c>
      <c r="WCI21" s="93">
        <v>372</v>
      </c>
      <c r="WCJ21" s="93" t="s">
        <v>625</v>
      </c>
      <c r="WCK21" s="95" t="s">
        <v>626</v>
      </c>
      <c r="WCL21" s="93" t="s">
        <v>630</v>
      </c>
      <c r="WCM21" s="7">
        <v>167</v>
      </c>
      <c r="WCN21" s="8">
        <v>20.96</v>
      </c>
      <c r="WCO21" s="9">
        <f>WCN21*WCM21</f>
        <v>3500.32</v>
      </c>
      <c r="WCP21" s="4">
        <f>WCI21-WCM21</f>
        <v>205</v>
      </c>
      <c r="WCQ21" s="8">
        <v>16.77</v>
      </c>
      <c r="WCR21" s="9">
        <f>WCQ21*WCP21</f>
        <v>3437.85</v>
      </c>
      <c r="WCS21" s="9">
        <f>WCR21+WCO21</f>
        <v>6938.17</v>
      </c>
      <c r="WCT21" s="4"/>
      <c r="WCU21" s="9">
        <f>WCS21+WCT21</f>
        <v>6938.17</v>
      </c>
      <c r="WCW21" s="93">
        <v>10</v>
      </c>
      <c r="WCX21" s="94" t="s">
        <v>635</v>
      </c>
      <c r="WCY21" s="93">
        <v>372</v>
      </c>
      <c r="WCZ21" s="93" t="s">
        <v>625</v>
      </c>
      <c r="WDA21" s="95" t="s">
        <v>626</v>
      </c>
      <c r="WDB21" s="93" t="s">
        <v>630</v>
      </c>
      <c r="WDC21" s="7">
        <v>167</v>
      </c>
      <c r="WDD21" s="8">
        <v>20.96</v>
      </c>
      <c r="WDE21" s="9">
        <f>WDD21*WDC21</f>
        <v>3500.32</v>
      </c>
      <c r="WDF21" s="4">
        <f>WCY21-WDC21</f>
        <v>205</v>
      </c>
      <c r="WDG21" s="8">
        <v>16.77</v>
      </c>
      <c r="WDH21" s="9">
        <f>WDG21*WDF21</f>
        <v>3437.85</v>
      </c>
      <c r="WDI21" s="9">
        <f>WDH21+WDE21</f>
        <v>6938.17</v>
      </c>
      <c r="WDJ21" s="4"/>
      <c r="WDK21" s="9">
        <f>WDI21+WDJ21</f>
        <v>6938.17</v>
      </c>
      <c r="WDM21" s="93">
        <v>10</v>
      </c>
      <c r="WDN21" s="94" t="s">
        <v>635</v>
      </c>
      <c r="WDO21" s="93">
        <v>372</v>
      </c>
      <c r="WDP21" s="93" t="s">
        <v>625</v>
      </c>
      <c r="WDQ21" s="95" t="s">
        <v>626</v>
      </c>
      <c r="WDR21" s="93" t="s">
        <v>630</v>
      </c>
      <c r="WDS21" s="7">
        <v>167</v>
      </c>
      <c r="WDT21" s="8">
        <v>20.96</v>
      </c>
      <c r="WDU21" s="9">
        <f>WDT21*WDS21</f>
        <v>3500.32</v>
      </c>
      <c r="WDV21" s="4">
        <f>WDO21-WDS21</f>
        <v>205</v>
      </c>
      <c r="WDW21" s="8">
        <v>16.77</v>
      </c>
      <c r="WDX21" s="9">
        <f>WDW21*WDV21</f>
        <v>3437.85</v>
      </c>
      <c r="WDY21" s="9">
        <f>WDX21+WDU21</f>
        <v>6938.17</v>
      </c>
      <c r="WDZ21" s="4"/>
      <c r="WEA21" s="9">
        <f>WDY21+WDZ21</f>
        <v>6938.17</v>
      </c>
      <c r="WEC21" s="93">
        <v>10</v>
      </c>
      <c r="WED21" s="94" t="s">
        <v>635</v>
      </c>
      <c r="WEE21" s="93">
        <v>372</v>
      </c>
      <c r="WEF21" s="93" t="s">
        <v>625</v>
      </c>
      <c r="WEG21" s="95" t="s">
        <v>626</v>
      </c>
      <c r="WEH21" s="93" t="s">
        <v>630</v>
      </c>
      <c r="WEI21" s="7">
        <v>167</v>
      </c>
      <c r="WEJ21" s="8">
        <v>20.96</v>
      </c>
      <c r="WEK21" s="9">
        <f>WEJ21*WEI21</f>
        <v>3500.32</v>
      </c>
      <c r="WEL21" s="4">
        <f>WEE21-WEI21</f>
        <v>205</v>
      </c>
      <c r="WEM21" s="8">
        <v>16.77</v>
      </c>
      <c r="WEN21" s="9">
        <f>WEM21*WEL21</f>
        <v>3437.85</v>
      </c>
      <c r="WEO21" s="9">
        <f>WEN21+WEK21</f>
        <v>6938.17</v>
      </c>
      <c r="WEP21" s="4"/>
      <c r="WEQ21" s="9">
        <f>WEO21+WEP21</f>
        <v>6938.17</v>
      </c>
      <c r="WES21" s="93">
        <v>10</v>
      </c>
      <c r="WET21" s="94" t="s">
        <v>635</v>
      </c>
      <c r="WEU21" s="93">
        <v>372</v>
      </c>
      <c r="WEV21" s="93" t="s">
        <v>625</v>
      </c>
      <c r="WEW21" s="95" t="s">
        <v>626</v>
      </c>
      <c r="WEX21" s="93" t="s">
        <v>630</v>
      </c>
      <c r="WEY21" s="7">
        <v>167</v>
      </c>
      <c r="WEZ21" s="8">
        <v>20.96</v>
      </c>
      <c r="WFA21" s="9">
        <f>WEZ21*WEY21</f>
        <v>3500.32</v>
      </c>
      <c r="WFB21" s="4">
        <f>WEU21-WEY21</f>
        <v>205</v>
      </c>
      <c r="WFC21" s="8">
        <v>16.77</v>
      </c>
      <c r="WFD21" s="9">
        <f>WFC21*WFB21</f>
        <v>3437.85</v>
      </c>
      <c r="WFE21" s="9">
        <f>WFD21+WFA21</f>
        <v>6938.17</v>
      </c>
      <c r="WFF21" s="4"/>
      <c r="WFG21" s="9">
        <f>WFE21+WFF21</f>
        <v>6938.17</v>
      </c>
      <c r="WFI21" s="93">
        <v>10</v>
      </c>
      <c r="WFJ21" s="94" t="s">
        <v>635</v>
      </c>
      <c r="WFK21" s="93">
        <v>372</v>
      </c>
      <c r="WFL21" s="93" t="s">
        <v>625</v>
      </c>
      <c r="WFM21" s="95" t="s">
        <v>626</v>
      </c>
      <c r="WFN21" s="93" t="s">
        <v>630</v>
      </c>
      <c r="WFO21" s="7">
        <v>167</v>
      </c>
      <c r="WFP21" s="8">
        <v>20.96</v>
      </c>
      <c r="WFQ21" s="9">
        <f>WFP21*WFO21</f>
        <v>3500.32</v>
      </c>
      <c r="WFR21" s="4">
        <f>WFK21-WFO21</f>
        <v>205</v>
      </c>
      <c r="WFS21" s="8">
        <v>16.77</v>
      </c>
      <c r="WFT21" s="9">
        <f>WFS21*WFR21</f>
        <v>3437.85</v>
      </c>
      <c r="WFU21" s="9">
        <f>WFT21+WFQ21</f>
        <v>6938.17</v>
      </c>
      <c r="WFV21" s="4"/>
      <c r="WFW21" s="9">
        <f>WFU21+WFV21</f>
        <v>6938.17</v>
      </c>
      <c r="WFY21" s="93">
        <v>10</v>
      </c>
      <c r="WFZ21" s="94" t="s">
        <v>635</v>
      </c>
      <c r="WGA21" s="93">
        <v>372</v>
      </c>
      <c r="WGB21" s="93" t="s">
        <v>625</v>
      </c>
      <c r="WGC21" s="95" t="s">
        <v>626</v>
      </c>
      <c r="WGD21" s="93" t="s">
        <v>630</v>
      </c>
      <c r="WGE21" s="7">
        <v>167</v>
      </c>
      <c r="WGF21" s="8">
        <v>20.96</v>
      </c>
      <c r="WGG21" s="9">
        <f>WGF21*WGE21</f>
        <v>3500.32</v>
      </c>
      <c r="WGH21" s="4">
        <f>WGA21-WGE21</f>
        <v>205</v>
      </c>
      <c r="WGI21" s="8">
        <v>16.77</v>
      </c>
      <c r="WGJ21" s="9">
        <f>WGI21*WGH21</f>
        <v>3437.85</v>
      </c>
      <c r="WGK21" s="9">
        <f>WGJ21+WGG21</f>
        <v>6938.17</v>
      </c>
      <c r="WGL21" s="4"/>
      <c r="WGM21" s="9">
        <f>WGK21+WGL21</f>
        <v>6938.17</v>
      </c>
      <c r="WGO21" s="93">
        <v>10</v>
      </c>
      <c r="WGP21" s="94" t="s">
        <v>635</v>
      </c>
      <c r="WGQ21" s="93">
        <v>372</v>
      </c>
      <c r="WGR21" s="93" t="s">
        <v>625</v>
      </c>
      <c r="WGS21" s="95" t="s">
        <v>626</v>
      </c>
      <c r="WGT21" s="93" t="s">
        <v>630</v>
      </c>
      <c r="WGU21" s="7">
        <v>167</v>
      </c>
      <c r="WGV21" s="8">
        <v>20.96</v>
      </c>
      <c r="WGW21" s="9">
        <f>WGV21*WGU21</f>
        <v>3500.32</v>
      </c>
      <c r="WGX21" s="4">
        <f>WGQ21-WGU21</f>
        <v>205</v>
      </c>
      <c r="WGY21" s="8">
        <v>16.77</v>
      </c>
      <c r="WGZ21" s="9">
        <f>WGY21*WGX21</f>
        <v>3437.85</v>
      </c>
      <c r="WHA21" s="9">
        <f>WGZ21+WGW21</f>
        <v>6938.17</v>
      </c>
      <c r="WHB21" s="4"/>
      <c r="WHC21" s="9">
        <f>WHA21+WHB21</f>
        <v>6938.17</v>
      </c>
      <c r="WHE21" s="93">
        <v>10</v>
      </c>
      <c r="WHF21" s="94" t="s">
        <v>635</v>
      </c>
      <c r="WHG21" s="93">
        <v>372</v>
      </c>
      <c r="WHH21" s="93" t="s">
        <v>625</v>
      </c>
      <c r="WHI21" s="95" t="s">
        <v>626</v>
      </c>
      <c r="WHJ21" s="93" t="s">
        <v>630</v>
      </c>
      <c r="WHK21" s="7">
        <v>167</v>
      </c>
      <c r="WHL21" s="8">
        <v>20.96</v>
      </c>
      <c r="WHM21" s="9">
        <f>WHL21*WHK21</f>
        <v>3500.32</v>
      </c>
      <c r="WHN21" s="4">
        <f>WHG21-WHK21</f>
        <v>205</v>
      </c>
      <c r="WHO21" s="8">
        <v>16.77</v>
      </c>
      <c r="WHP21" s="9">
        <f>WHO21*WHN21</f>
        <v>3437.85</v>
      </c>
      <c r="WHQ21" s="9">
        <f>WHP21+WHM21</f>
        <v>6938.17</v>
      </c>
      <c r="WHR21" s="4"/>
      <c r="WHS21" s="9">
        <f>WHQ21+WHR21</f>
        <v>6938.17</v>
      </c>
      <c r="WHU21" s="93">
        <v>10</v>
      </c>
      <c r="WHV21" s="94" t="s">
        <v>635</v>
      </c>
      <c r="WHW21" s="93">
        <v>372</v>
      </c>
      <c r="WHX21" s="93" t="s">
        <v>625</v>
      </c>
      <c r="WHY21" s="95" t="s">
        <v>626</v>
      </c>
      <c r="WHZ21" s="93" t="s">
        <v>630</v>
      </c>
      <c r="WIA21" s="7">
        <v>167</v>
      </c>
      <c r="WIB21" s="8">
        <v>20.96</v>
      </c>
      <c r="WIC21" s="9">
        <f>WIB21*WIA21</f>
        <v>3500.32</v>
      </c>
      <c r="WID21" s="4">
        <f>WHW21-WIA21</f>
        <v>205</v>
      </c>
      <c r="WIE21" s="8">
        <v>16.77</v>
      </c>
      <c r="WIF21" s="9">
        <f>WIE21*WID21</f>
        <v>3437.85</v>
      </c>
      <c r="WIG21" s="9">
        <f>WIF21+WIC21</f>
        <v>6938.17</v>
      </c>
      <c r="WIH21" s="4"/>
      <c r="WII21" s="9">
        <f>WIG21+WIH21</f>
        <v>6938.17</v>
      </c>
      <c r="WIK21" s="93">
        <v>10</v>
      </c>
      <c r="WIL21" s="94" t="s">
        <v>635</v>
      </c>
      <c r="WIM21" s="93">
        <v>372</v>
      </c>
      <c r="WIN21" s="93" t="s">
        <v>625</v>
      </c>
      <c r="WIO21" s="95" t="s">
        <v>626</v>
      </c>
      <c r="WIP21" s="93" t="s">
        <v>630</v>
      </c>
      <c r="WIQ21" s="7">
        <v>167</v>
      </c>
      <c r="WIR21" s="8">
        <v>20.96</v>
      </c>
      <c r="WIS21" s="9">
        <f>WIR21*WIQ21</f>
        <v>3500.32</v>
      </c>
      <c r="WIT21" s="4">
        <f>WIM21-WIQ21</f>
        <v>205</v>
      </c>
      <c r="WIU21" s="8">
        <v>16.77</v>
      </c>
      <c r="WIV21" s="9">
        <f>WIU21*WIT21</f>
        <v>3437.85</v>
      </c>
      <c r="WIW21" s="9">
        <f>WIV21+WIS21</f>
        <v>6938.17</v>
      </c>
      <c r="WIX21" s="4"/>
      <c r="WIY21" s="9">
        <f>WIW21+WIX21</f>
        <v>6938.17</v>
      </c>
      <c r="WJA21" s="93">
        <v>10</v>
      </c>
      <c r="WJB21" s="94" t="s">
        <v>635</v>
      </c>
      <c r="WJC21" s="93">
        <v>372</v>
      </c>
      <c r="WJD21" s="93" t="s">
        <v>625</v>
      </c>
      <c r="WJE21" s="95" t="s">
        <v>626</v>
      </c>
      <c r="WJF21" s="93" t="s">
        <v>630</v>
      </c>
      <c r="WJG21" s="7">
        <v>167</v>
      </c>
      <c r="WJH21" s="8">
        <v>20.96</v>
      </c>
      <c r="WJI21" s="9">
        <f>WJH21*WJG21</f>
        <v>3500.32</v>
      </c>
      <c r="WJJ21" s="4">
        <f>WJC21-WJG21</f>
        <v>205</v>
      </c>
      <c r="WJK21" s="8">
        <v>16.77</v>
      </c>
      <c r="WJL21" s="9">
        <f>WJK21*WJJ21</f>
        <v>3437.85</v>
      </c>
      <c r="WJM21" s="9">
        <f>WJL21+WJI21</f>
        <v>6938.17</v>
      </c>
      <c r="WJN21" s="4"/>
      <c r="WJO21" s="9">
        <f>WJM21+WJN21</f>
        <v>6938.17</v>
      </c>
      <c r="WJQ21" s="93">
        <v>10</v>
      </c>
      <c r="WJR21" s="94" t="s">
        <v>635</v>
      </c>
      <c r="WJS21" s="93">
        <v>372</v>
      </c>
      <c r="WJT21" s="93" t="s">
        <v>625</v>
      </c>
      <c r="WJU21" s="95" t="s">
        <v>626</v>
      </c>
      <c r="WJV21" s="93" t="s">
        <v>630</v>
      </c>
      <c r="WJW21" s="7">
        <v>167</v>
      </c>
      <c r="WJX21" s="8">
        <v>20.96</v>
      </c>
      <c r="WJY21" s="9">
        <f>WJX21*WJW21</f>
        <v>3500.32</v>
      </c>
      <c r="WJZ21" s="4">
        <f>WJS21-WJW21</f>
        <v>205</v>
      </c>
      <c r="WKA21" s="8">
        <v>16.77</v>
      </c>
      <c r="WKB21" s="9">
        <f>WKA21*WJZ21</f>
        <v>3437.85</v>
      </c>
      <c r="WKC21" s="9">
        <f>WKB21+WJY21</f>
        <v>6938.17</v>
      </c>
      <c r="WKD21" s="4"/>
      <c r="WKE21" s="9">
        <f>WKC21+WKD21</f>
        <v>6938.17</v>
      </c>
      <c r="WKG21" s="93">
        <v>10</v>
      </c>
      <c r="WKH21" s="94" t="s">
        <v>635</v>
      </c>
      <c r="WKI21" s="93">
        <v>372</v>
      </c>
      <c r="WKJ21" s="93" t="s">
        <v>625</v>
      </c>
      <c r="WKK21" s="95" t="s">
        <v>626</v>
      </c>
      <c r="WKL21" s="93" t="s">
        <v>630</v>
      </c>
      <c r="WKM21" s="7">
        <v>167</v>
      </c>
      <c r="WKN21" s="8">
        <v>20.96</v>
      </c>
      <c r="WKO21" s="9">
        <f>WKN21*WKM21</f>
        <v>3500.32</v>
      </c>
      <c r="WKP21" s="4">
        <f>WKI21-WKM21</f>
        <v>205</v>
      </c>
      <c r="WKQ21" s="8">
        <v>16.77</v>
      </c>
      <c r="WKR21" s="9">
        <f>WKQ21*WKP21</f>
        <v>3437.85</v>
      </c>
      <c r="WKS21" s="9">
        <f>WKR21+WKO21</f>
        <v>6938.17</v>
      </c>
      <c r="WKT21" s="4"/>
      <c r="WKU21" s="9">
        <f>WKS21+WKT21</f>
        <v>6938.17</v>
      </c>
      <c r="WKW21" s="93">
        <v>10</v>
      </c>
      <c r="WKX21" s="94" t="s">
        <v>635</v>
      </c>
      <c r="WKY21" s="93">
        <v>372</v>
      </c>
      <c r="WKZ21" s="93" t="s">
        <v>625</v>
      </c>
      <c r="WLA21" s="95" t="s">
        <v>626</v>
      </c>
      <c r="WLB21" s="93" t="s">
        <v>630</v>
      </c>
      <c r="WLC21" s="7">
        <v>167</v>
      </c>
      <c r="WLD21" s="8">
        <v>20.96</v>
      </c>
      <c r="WLE21" s="9">
        <f>WLD21*WLC21</f>
        <v>3500.32</v>
      </c>
      <c r="WLF21" s="4">
        <f>WKY21-WLC21</f>
        <v>205</v>
      </c>
      <c r="WLG21" s="8">
        <v>16.77</v>
      </c>
      <c r="WLH21" s="9">
        <f>WLG21*WLF21</f>
        <v>3437.85</v>
      </c>
      <c r="WLI21" s="9">
        <f>WLH21+WLE21</f>
        <v>6938.17</v>
      </c>
      <c r="WLJ21" s="4"/>
      <c r="WLK21" s="9">
        <f>WLI21+WLJ21</f>
        <v>6938.17</v>
      </c>
      <c r="WLM21" s="93">
        <v>10</v>
      </c>
      <c r="WLN21" s="94" t="s">
        <v>635</v>
      </c>
      <c r="WLO21" s="93">
        <v>372</v>
      </c>
      <c r="WLP21" s="93" t="s">
        <v>625</v>
      </c>
      <c r="WLQ21" s="95" t="s">
        <v>626</v>
      </c>
      <c r="WLR21" s="93" t="s">
        <v>630</v>
      </c>
      <c r="WLS21" s="7">
        <v>167</v>
      </c>
      <c r="WLT21" s="8">
        <v>20.96</v>
      </c>
      <c r="WLU21" s="9">
        <f>WLT21*WLS21</f>
        <v>3500.32</v>
      </c>
      <c r="WLV21" s="4">
        <f>WLO21-WLS21</f>
        <v>205</v>
      </c>
      <c r="WLW21" s="8">
        <v>16.77</v>
      </c>
      <c r="WLX21" s="9">
        <f>WLW21*WLV21</f>
        <v>3437.85</v>
      </c>
      <c r="WLY21" s="9">
        <f>WLX21+WLU21</f>
        <v>6938.17</v>
      </c>
      <c r="WLZ21" s="4"/>
      <c r="WMA21" s="9">
        <f>WLY21+WLZ21</f>
        <v>6938.17</v>
      </c>
      <c r="WMC21" s="93">
        <v>10</v>
      </c>
      <c r="WMD21" s="94" t="s">
        <v>635</v>
      </c>
      <c r="WME21" s="93">
        <v>372</v>
      </c>
      <c r="WMF21" s="93" t="s">
        <v>625</v>
      </c>
      <c r="WMG21" s="95" t="s">
        <v>626</v>
      </c>
      <c r="WMH21" s="93" t="s">
        <v>630</v>
      </c>
      <c r="WMI21" s="7">
        <v>167</v>
      </c>
      <c r="WMJ21" s="8">
        <v>20.96</v>
      </c>
      <c r="WMK21" s="9">
        <f>WMJ21*WMI21</f>
        <v>3500.32</v>
      </c>
      <c r="WML21" s="4">
        <f>WME21-WMI21</f>
        <v>205</v>
      </c>
      <c r="WMM21" s="8">
        <v>16.77</v>
      </c>
      <c r="WMN21" s="9">
        <f>WMM21*WML21</f>
        <v>3437.85</v>
      </c>
      <c r="WMO21" s="9">
        <f>WMN21+WMK21</f>
        <v>6938.17</v>
      </c>
      <c r="WMP21" s="4"/>
      <c r="WMQ21" s="9">
        <f>WMO21+WMP21</f>
        <v>6938.17</v>
      </c>
      <c r="WMS21" s="93">
        <v>10</v>
      </c>
      <c r="WMT21" s="94" t="s">
        <v>635</v>
      </c>
      <c r="WMU21" s="93">
        <v>372</v>
      </c>
      <c r="WMV21" s="93" t="s">
        <v>625</v>
      </c>
      <c r="WMW21" s="95" t="s">
        <v>626</v>
      </c>
      <c r="WMX21" s="93" t="s">
        <v>630</v>
      </c>
      <c r="WMY21" s="7">
        <v>167</v>
      </c>
      <c r="WMZ21" s="8">
        <v>20.96</v>
      </c>
      <c r="WNA21" s="9">
        <f>WMZ21*WMY21</f>
        <v>3500.32</v>
      </c>
      <c r="WNB21" s="4">
        <f>WMU21-WMY21</f>
        <v>205</v>
      </c>
      <c r="WNC21" s="8">
        <v>16.77</v>
      </c>
      <c r="WND21" s="9">
        <f>WNC21*WNB21</f>
        <v>3437.85</v>
      </c>
      <c r="WNE21" s="9">
        <f>WND21+WNA21</f>
        <v>6938.17</v>
      </c>
      <c r="WNF21" s="4"/>
      <c r="WNG21" s="9">
        <f>WNE21+WNF21</f>
        <v>6938.17</v>
      </c>
      <c r="WNI21" s="93">
        <v>10</v>
      </c>
      <c r="WNJ21" s="94" t="s">
        <v>635</v>
      </c>
      <c r="WNK21" s="93">
        <v>372</v>
      </c>
      <c r="WNL21" s="93" t="s">
        <v>625</v>
      </c>
      <c r="WNM21" s="95" t="s">
        <v>626</v>
      </c>
      <c r="WNN21" s="93" t="s">
        <v>630</v>
      </c>
      <c r="WNO21" s="7">
        <v>167</v>
      </c>
      <c r="WNP21" s="8">
        <v>20.96</v>
      </c>
      <c r="WNQ21" s="9">
        <f>WNP21*WNO21</f>
        <v>3500.32</v>
      </c>
      <c r="WNR21" s="4">
        <f>WNK21-WNO21</f>
        <v>205</v>
      </c>
      <c r="WNS21" s="8">
        <v>16.77</v>
      </c>
      <c r="WNT21" s="9">
        <f>WNS21*WNR21</f>
        <v>3437.85</v>
      </c>
      <c r="WNU21" s="9">
        <f>WNT21+WNQ21</f>
        <v>6938.17</v>
      </c>
      <c r="WNV21" s="4"/>
      <c r="WNW21" s="9">
        <f>WNU21+WNV21</f>
        <v>6938.17</v>
      </c>
      <c r="WNY21" s="93">
        <v>10</v>
      </c>
      <c r="WNZ21" s="94" t="s">
        <v>635</v>
      </c>
      <c r="WOA21" s="93">
        <v>372</v>
      </c>
      <c r="WOB21" s="93" t="s">
        <v>625</v>
      </c>
      <c r="WOC21" s="95" t="s">
        <v>626</v>
      </c>
      <c r="WOD21" s="93" t="s">
        <v>630</v>
      </c>
      <c r="WOE21" s="7">
        <v>167</v>
      </c>
      <c r="WOF21" s="8">
        <v>20.96</v>
      </c>
      <c r="WOG21" s="9">
        <f>WOF21*WOE21</f>
        <v>3500.32</v>
      </c>
      <c r="WOH21" s="4">
        <f>WOA21-WOE21</f>
        <v>205</v>
      </c>
      <c r="WOI21" s="8">
        <v>16.77</v>
      </c>
      <c r="WOJ21" s="9">
        <f>WOI21*WOH21</f>
        <v>3437.85</v>
      </c>
      <c r="WOK21" s="9">
        <f>WOJ21+WOG21</f>
        <v>6938.17</v>
      </c>
      <c r="WOL21" s="4"/>
      <c r="WOM21" s="9">
        <f>WOK21+WOL21</f>
        <v>6938.17</v>
      </c>
      <c r="WOO21" s="93">
        <v>10</v>
      </c>
      <c r="WOP21" s="94" t="s">
        <v>635</v>
      </c>
      <c r="WOQ21" s="93">
        <v>372</v>
      </c>
      <c r="WOR21" s="93" t="s">
        <v>625</v>
      </c>
      <c r="WOS21" s="95" t="s">
        <v>626</v>
      </c>
      <c r="WOT21" s="93" t="s">
        <v>630</v>
      </c>
      <c r="WOU21" s="7">
        <v>167</v>
      </c>
      <c r="WOV21" s="8">
        <v>20.96</v>
      </c>
      <c r="WOW21" s="9">
        <f>WOV21*WOU21</f>
        <v>3500.32</v>
      </c>
      <c r="WOX21" s="4">
        <f>WOQ21-WOU21</f>
        <v>205</v>
      </c>
      <c r="WOY21" s="8">
        <v>16.77</v>
      </c>
      <c r="WOZ21" s="9">
        <f>WOY21*WOX21</f>
        <v>3437.85</v>
      </c>
      <c r="WPA21" s="9">
        <f>WOZ21+WOW21</f>
        <v>6938.17</v>
      </c>
      <c r="WPB21" s="4"/>
      <c r="WPC21" s="9">
        <f>WPA21+WPB21</f>
        <v>6938.17</v>
      </c>
      <c r="WPE21" s="93">
        <v>10</v>
      </c>
      <c r="WPF21" s="94" t="s">
        <v>635</v>
      </c>
      <c r="WPG21" s="93">
        <v>372</v>
      </c>
      <c r="WPH21" s="93" t="s">
        <v>625</v>
      </c>
      <c r="WPI21" s="95" t="s">
        <v>626</v>
      </c>
      <c r="WPJ21" s="93" t="s">
        <v>630</v>
      </c>
      <c r="WPK21" s="7">
        <v>167</v>
      </c>
      <c r="WPL21" s="8">
        <v>20.96</v>
      </c>
      <c r="WPM21" s="9">
        <f>WPL21*WPK21</f>
        <v>3500.32</v>
      </c>
      <c r="WPN21" s="4">
        <f>WPG21-WPK21</f>
        <v>205</v>
      </c>
      <c r="WPO21" s="8">
        <v>16.77</v>
      </c>
      <c r="WPP21" s="9">
        <f>WPO21*WPN21</f>
        <v>3437.85</v>
      </c>
      <c r="WPQ21" s="9">
        <f>WPP21+WPM21</f>
        <v>6938.17</v>
      </c>
      <c r="WPR21" s="4"/>
      <c r="WPS21" s="9">
        <f>WPQ21+WPR21</f>
        <v>6938.17</v>
      </c>
      <c r="WPU21" s="93">
        <v>10</v>
      </c>
      <c r="WPV21" s="94" t="s">
        <v>635</v>
      </c>
      <c r="WPW21" s="93">
        <v>372</v>
      </c>
      <c r="WPX21" s="93" t="s">
        <v>625</v>
      </c>
      <c r="WPY21" s="95" t="s">
        <v>626</v>
      </c>
      <c r="WPZ21" s="93" t="s">
        <v>630</v>
      </c>
      <c r="WQA21" s="7">
        <v>167</v>
      </c>
      <c r="WQB21" s="8">
        <v>20.96</v>
      </c>
      <c r="WQC21" s="9">
        <f>WQB21*WQA21</f>
        <v>3500.32</v>
      </c>
      <c r="WQD21" s="4">
        <f>WPW21-WQA21</f>
        <v>205</v>
      </c>
      <c r="WQE21" s="8">
        <v>16.77</v>
      </c>
      <c r="WQF21" s="9">
        <f>WQE21*WQD21</f>
        <v>3437.85</v>
      </c>
      <c r="WQG21" s="9">
        <f>WQF21+WQC21</f>
        <v>6938.17</v>
      </c>
      <c r="WQH21" s="4"/>
      <c r="WQI21" s="9">
        <f>WQG21+WQH21</f>
        <v>6938.17</v>
      </c>
      <c r="WQK21" s="93">
        <v>10</v>
      </c>
      <c r="WQL21" s="94" t="s">
        <v>635</v>
      </c>
      <c r="WQM21" s="93">
        <v>372</v>
      </c>
      <c r="WQN21" s="93" t="s">
        <v>625</v>
      </c>
      <c r="WQO21" s="95" t="s">
        <v>626</v>
      </c>
      <c r="WQP21" s="93" t="s">
        <v>630</v>
      </c>
      <c r="WQQ21" s="7">
        <v>167</v>
      </c>
      <c r="WQR21" s="8">
        <v>20.96</v>
      </c>
      <c r="WQS21" s="9">
        <f>WQR21*WQQ21</f>
        <v>3500.32</v>
      </c>
      <c r="WQT21" s="4">
        <f>WQM21-WQQ21</f>
        <v>205</v>
      </c>
      <c r="WQU21" s="8">
        <v>16.77</v>
      </c>
      <c r="WQV21" s="9">
        <f>WQU21*WQT21</f>
        <v>3437.85</v>
      </c>
      <c r="WQW21" s="9">
        <f>WQV21+WQS21</f>
        <v>6938.17</v>
      </c>
      <c r="WQX21" s="4"/>
      <c r="WQY21" s="9">
        <f>WQW21+WQX21</f>
        <v>6938.17</v>
      </c>
      <c r="WRA21" s="93">
        <v>10</v>
      </c>
      <c r="WRB21" s="94" t="s">
        <v>635</v>
      </c>
      <c r="WRC21" s="93">
        <v>372</v>
      </c>
      <c r="WRD21" s="93" t="s">
        <v>625</v>
      </c>
      <c r="WRE21" s="95" t="s">
        <v>626</v>
      </c>
      <c r="WRF21" s="93" t="s">
        <v>630</v>
      </c>
      <c r="WRG21" s="7">
        <v>167</v>
      </c>
      <c r="WRH21" s="8">
        <v>20.96</v>
      </c>
      <c r="WRI21" s="9">
        <f>WRH21*WRG21</f>
        <v>3500.32</v>
      </c>
      <c r="WRJ21" s="4">
        <f>WRC21-WRG21</f>
        <v>205</v>
      </c>
      <c r="WRK21" s="8">
        <v>16.77</v>
      </c>
      <c r="WRL21" s="9">
        <f>WRK21*WRJ21</f>
        <v>3437.85</v>
      </c>
      <c r="WRM21" s="9">
        <f>WRL21+WRI21</f>
        <v>6938.17</v>
      </c>
      <c r="WRN21" s="4"/>
      <c r="WRO21" s="9">
        <f>WRM21+WRN21</f>
        <v>6938.17</v>
      </c>
      <c r="WRQ21" s="93">
        <v>10</v>
      </c>
      <c r="WRR21" s="94" t="s">
        <v>635</v>
      </c>
      <c r="WRS21" s="93">
        <v>372</v>
      </c>
      <c r="WRT21" s="93" t="s">
        <v>625</v>
      </c>
      <c r="WRU21" s="95" t="s">
        <v>626</v>
      </c>
      <c r="WRV21" s="93" t="s">
        <v>630</v>
      </c>
      <c r="WRW21" s="7">
        <v>167</v>
      </c>
      <c r="WRX21" s="8">
        <v>20.96</v>
      </c>
      <c r="WRY21" s="9">
        <f>WRX21*WRW21</f>
        <v>3500.32</v>
      </c>
      <c r="WRZ21" s="4">
        <f>WRS21-WRW21</f>
        <v>205</v>
      </c>
      <c r="WSA21" s="8">
        <v>16.77</v>
      </c>
      <c r="WSB21" s="9">
        <f>WSA21*WRZ21</f>
        <v>3437.85</v>
      </c>
      <c r="WSC21" s="9">
        <f>WSB21+WRY21</f>
        <v>6938.17</v>
      </c>
      <c r="WSD21" s="4"/>
      <c r="WSE21" s="9">
        <f>WSC21+WSD21</f>
        <v>6938.17</v>
      </c>
      <c r="WSG21" s="93">
        <v>10</v>
      </c>
      <c r="WSH21" s="94" t="s">
        <v>635</v>
      </c>
      <c r="WSI21" s="93">
        <v>372</v>
      </c>
      <c r="WSJ21" s="93" t="s">
        <v>625</v>
      </c>
      <c r="WSK21" s="95" t="s">
        <v>626</v>
      </c>
      <c r="WSL21" s="93" t="s">
        <v>630</v>
      </c>
      <c r="WSM21" s="7">
        <v>167</v>
      </c>
      <c r="WSN21" s="8">
        <v>20.96</v>
      </c>
      <c r="WSO21" s="9">
        <f>WSN21*WSM21</f>
        <v>3500.32</v>
      </c>
      <c r="WSP21" s="4">
        <f>WSI21-WSM21</f>
        <v>205</v>
      </c>
      <c r="WSQ21" s="8">
        <v>16.77</v>
      </c>
      <c r="WSR21" s="9">
        <f>WSQ21*WSP21</f>
        <v>3437.85</v>
      </c>
      <c r="WSS21" s="9">
        <f>WSR21+WSO21</f>
        <v>6938.17</v>
      </c>
      <c r="WST21" s="4"/>
      <c r="WSU21" s="9">
        <f>WSS21+WST21</f>
        <v>6938.17</v>
      </c>
      <c r="WSW21" s="93">
        <v>10</v>
      </c>
      <c r="WSX21" s="94" t="s">
        <v>635</v>
      </c>
      <c r="WSY21" s="93">
        <v>372</v>
      </c>
      <c r="WSZ21" s="93" t="s">
        <v>625</v>
      </c>
      <c r="WTA21" s="95" t="s">
        <v>626</v>
      </c>
      <c r="WTB21" s="93" t="s">
        <v>630</v>
      </c>
      <c r="WTC21" s="7">
        <v>167</v>
      </c>
      <c r="WTD21" s="8">
        <v>20.96</v>
      </c>
      <c r="WTE21" s="9">
        <f>WTD21*WTC21</f>
        <v>3500.32</v>
      </c>
      <c r="WTF21" s="4">
        <f>WSY21-WTC21</f>
        <v>205</v>
      </c>
      <c r="WTG21" s="8">
        <v>16.77</v>
      </c>
      <c r="WTH21" s="9">
        <f>WTG21*WTF21</f>
        <v>3437.85</v>
      </c>
      <c r="WTI21" s="9">
        <f>WTH21+WTE21</f>
        <v>6938.17</v>
      </c>
      <c r="WTJ21" s="4"/>
      <c r="WTK21" s="9">
        <f>WTI21+WTJ21</f>
        <v>6938.17</v>
      </c>
      <c r="WTM21" s="93">
        <v>10</v>
      </c>
      <c r="WTN21" s="94" t="s">
        <v>635</v>
      </c>
      <c r="WTO21" s="93">
        <v>372</v>
      </c>
      <c r="WTP21" s="93" t="s">
        <v>625</v>
      </c>
      <c r="WTQ21" s="95" t="s">
        <v>626</v>
      </c>
      <c r="WTR21" s="93" t="s">
        <v>630</v>
      </c>
      <c r="WTS21" s="7">
        <v>167</v>
      </c>
      <c r="WTT21" s="8">
        <v>20.96</v>
      </c>
      <c r="WTU21" s="9">
        <f>WTT21*WTS21</f>
        <v>3500.32</v>
      </c>
      <c r="WTV21" s="4">
        <f>WTO21-WTS21</f>
        <v>205</v>
      </c>
      <c r="WTW21" s="8">
        <v>16.77</v>
      </c>
      <c r="WTX21" s="9">
        <f>WTW21*WTV21</f>
        <v>3437.85</v>
      </c>
      <c r="WTY21" s="9">
        <f>WTX21+WTU21</f>
        <v>6938.17</v>
      </c>
      <c r="WTZ21" s="4"/>
      <c r="WUA21" s="9">
        <f>WTY21+WTZ21</f>
        <v>6938.17</v>
      </c>
      <c r="WUC21" s="93">
        <v>10</v>
      </c>
      <c r="WUD21" s="94" t="s">
        <v>635</v>
      </c>
      <c r="WUE21" s="93">
        <v>372</v>
      </c>
      <c r="WUF21" s="93" t="s">
        <v>625</v>
      </c>
      <c r="WUG21" s="95" t="s">
        <v>626</v>
      </c>
      <c r="WUH21" s="93" t="s">
        <v>630</v>
      </c>
      <c r="WUI21" s="7">
        <v>167</v>
      </c>
      <c r="WUJ21" s="8">
        <v>20.96</v>
      </c>
      <c r="WUK21" s="9">
        <f>WUJ21*WUI21</f>
        <v>3500.32</v>
      </c>
      <c r="WUL21" s="4">
        <f>WUE21-WUI21</f>
        <v>205</v>
      </c>
      <c r="WUM21" s="8">
        <v>16.77</v>
      </c>
      <c r="WUN21" s="9">
        <f>WUM21*WUL21</f>
        <v>3437.85</v>
      </c>
      <c r="WUO21" s="9">
        <f>WUN21+WUK21</f>
        <v>6938.17</v>
      </c>
      <c r="WUP21" s="4"/>
      <c r="WUQ21" s="9">
        <f>WUO21+WUP21</f>
        <v>6938.17</v>
      </c>
      <c r="WUS21" s="93">
        <v>10</v>
      </c>
      <c r="WUT21" s="94" t="s">
        <v>635</v>
      </c>
      <c r="WUU21" s="93">
        <v>372</v>
      </c>
      <c r="WUV21" s="93" t="s">
        <v>625</v>
      </c>
      <c r="WUW21" s="95" t="s">
        <v>626</v>
      </c>
      <c r="WUX21" s="93" t="s">
        <v>630</v>
      </c>
      <c r="WUY21" s="7">
        <v>167</v>
      </c>
      <c r="WUZ21" s="8">
        <v>20.96</v>
      </c>
      <c r="WVA21" s="9">
        <f>WUZ21*WUY21</f>
        <v>3500.32</v>
      </c>
      <c r="WVB21" s="4">
        <f>WUU21-WUY21</f>
        <v>205</v>
      </c>
      <c r="WVC21" s="8">
        <v>16.77</v>
      </c>
      <c r="WVD21" s="9">
        <f>WVC21*WVB21</f>
        <v>3437.85</v>
      </c>
      <c r="WVE21" s="9">
        <f>WVD21+WVA21</f>
        <v>6938.17</v>
      </c>
      <c r="WVF21" s="4"/>
      <c r="WVG21" s="9">
        <f>WVE21+WVF21</f>
        <v>6938.17</v>
      </c>
      <c r="WVI21" s="93">
        <v>10</v>
      </c>
      <c r="WVJ21" s="94" t="s">
        <v>635</v>
      </c>
      <c r="WVK21" s="93">
        <v>372</v>
      </c>
      <c r="WVL21" s="93" t="s">
        <v>625</v>
      </c>
      <c r="WVM21" s="95" t="s">
        <v>626</v>
      </c>
      <c r="WVN21" s="93" t="s">
        <v>630</v>
      </c>
      <c r="WVO21" s="7">
        <v>167</v>
      </c>
      <c r="WVP21" s="8">
        <v>20.96</v>
      </c>
      <c r="WVQ21" s="9">
        <f>WVP21*WVO21</f>
        <v>3500.32</v>
      </c>
      <c r="WVR21" s="4">
        <f>WVK21-WVO21</f>
        <v>205</v>
      </c>
      <c r="WVS21" s="8">
        <v>16.77</v>
      </c>
      <c r="WVT21" s="9">
        <f>WVS21*WVR21</f>
        <v>3437.85</v>
      </c>
      <c r="WVU21" s="9">
        <f>WVT21+WVQ21</f>
        <v>6938.17</v>
      </c>
      <c r="WVV21" s="4"/>
      <c r="WVW21" s="9">
        <f>WVU21+WVV21</f>
        <v>6938.17</v>
      </c>
      <c r="WVY21" s="93">
        <v>10</v>
      </c>
      <c r="WVZ21" s="94" t="s">
        <v>635</v>
      </c>
      <c r="WWA21" s="93">
        <v>372</v>
      </c>
      <c r="WWB21" s="93" t="s">
        <v>625</v>
      </c>
      <c r="WWC21" s="95" t="s">
        <v>626</v>
      </c>
      <c r="WWD21" s="93" t="s">
        <v>630</v>
      </c>
      <c r="WWE21" s="7">
        <v>167</v>
      </c>
      <c r="WWF21" s="8">
        <v>20.96</v>
      </c>
      <c r="WWG21" s="9">
        <f>WWF21*WWE21</f>
        <v>3500.32</v>
      </c>
      <c r="WWH21" s="4">
        <f>WWA21-WWE21</f>
        <v>205</v>
      </c>
      <c r="WWI21" s="8">
        <v>16.77</v>
      </c>
      <c r="WWJ21" s="9">
        <f>WWI21*WWH21</f>
        <v>3437.85</v>
      </c>
      <c r="WWK21" s="9">
        <f>WWJ21+WWG21</f>
        <v>6938.17</v>
      </c>
      <c r="WWL21" s="4"/>
      <c r="WWM21" s="9">
        <f>WWK21+WWL21</f>
        <v>6938.17</v>
      </c>
      <c r="WWO21" s="93">
        <v>10</v>
      </c>
      <c r="WWP21" s="94" t="s">
        <v>635</v>
      </c>
      <c r="WWQ21" s="93">
        <v>372</v>
      </c>
      <c r="WWR21" s="93" t="s">
        <v>625</v>
      </c>
      <c r="WWS21" s="95" t="s">
        <v>626</v>
      </c>
      <c r="WWT21" s="93" t="s">
        <v>630</v>
      </c>
      <c r="WWU21" s="7">
        <v>167</v>
      </c>
      <c r="WWV21" s="8">
        <v>20.96</v>
      </c>
      <c r="WWW21" s="9">
        <f>WWV21*WWU21</f>
        <v>3500.32</v>
      </c>
      <c r="WWX21" s="4">
        <f>WWQ21-WWU21</f>
        <v>205</v>
      </c>
      <c r="WWY21" s="8">
        <v>16.77</v>
      </c>
      <c r="WWZ21" s="9">
        <f>WWY21*WWX21</f>
        <v>3437.85</v>
      </c>
      <c r="WXA21" s="9">
        <f>WWZ21+WWW21</f>
        <v>6938.17</v>
      </c>
      <c r="WXB21" s="4"/>
      <c r="WXC21" s="9">
        <f>WXA21+WXB21</f>
        <v>6938.17</v>
      </c>
      <c r="WXE21" s="93">
        <v>10</v>
      </c>
      <c r="WXF21" s="94" t="s">
        <v>635</v>
      </c>
      <c r="WXG21" s="93">
        <v>372</v>
      </c>
      <c r="WXH21" s="93" t="s">
        <v>625</v>
      </c>
      <c r="WXI21" s="95" t="s">
        <v>626</v>
      </c>
      <c r="WXJ21" s="93" t="s">
        <v>630</v>
      </c>
      <c r="WXK21" s="7">
        <v>167</v>
      </c>
      <c r="WXL21" s="8">
        <v>20.96</v>
      </c>
      <c r="WXM21" s="9">
        <f>WXL21*WXK21</f>
        <v>3500.32</v>
      </c>
      <c r="WXN21" s="4">
        <f>WXG21-WXK21</f>
        <v>205</v>
      </c>
      <c r="WXO21" s="8">
        <v>16.77</v>
      </c>
      <c r="WXP21" s="9">
        <f>WXO21*WXN21</f>
        <v>3437.85</v>
      </c>
      <c r="WXQ21" s="9">
        <f>WXP21+WXM21</f>
        <v>6938.17</v>
      </c>
      <c r="WXR21" s="4"/>
      <c r="WXS21" s="9">
        <f>WXQ21+WXR21</f>
        <v>6938.17</v>
      </c>
      <c r="WXU21" s="93">
        <v>10</v>
      </c>
      <c r="WXV21" s="94" t="s">
        <v>635</v>
      </c>
      <c r="WXW21" s="93">
        <v>372</v>
      </c>
      <c r="WXX21" s="93" t="s">
        <v>625</v>
      </c>
      <c r="WXY21" s="95" t="s">
        <v>626</v>
      </c>
      <c r="WXZ21" s="93" t="s">
        <v>630</v>
      </c>
      <c r="WYA21" s="7">
        <v>167</v>
      </c>
      <c r="WYB21" s="8">
        <v>20.96</v>
      </c>
      <c r="WYC21" s="9">
        <f>WYB21*WYA21</f>
        <v>3500.32</v>
      </c>
      <c r="WYD21" s="4">
        <f>WXW21-WYA21</f>
        <v>205</v>
      </c>
      <c r="WYE21" s="8">
        <v>16.77</v>
      </c>
      <c r="WYF21" s="9">
        <f>WYE21*WYD21</f>
        <v>3437.85</v>
      </c>
      <c r="WYG21" s="9">
        <f>WYF21+WYC21</f>
        <v>6938.17</v>
      </c>
      <c r="WYH21" s="4"/>
      <c r="WYI21" s="9">
        <f>WYG21+WYH21</f>
        <v>6938.17</v>
      </c>
      <c r="WYK21" s="93">
        <v>10</v>
      </c>
      <c r="WYL21" s="94" t="s">
        <v>635</v>
      </c>
      <c r="WYM21" s="93">
        <v>372</v>
      </c>
      <c r="WYN21" s="93" t="s">
        <v>625</v>
      </c>
      <c r="WYO21" s="95" t="s">
        <v>626</v>
      </c>
      <c r="WYP21" s="93" t="s">
        <v>630</v>
      </c>
      <c r="WYQ21" s="7">
        <v>167</v>
      </c>
      <c r="WYR21" s="8">
        <v>20.96</v>
      </c>
      <c r="WYS21" s="9">
        <f>WYR21*WYQ21</f>
        <v>3500.32</v>
      </c>
      <c r="WYT21" s="4">
        <f>WYM21-WYQ21</f>
        <v>205</v>
      </c>
      <c r="WYU21" s="8">
        <v>16.77</v>
      </c>
      <c r="WYV21" s="9">
        <f>WYU21*WYT21</f>
        <v>3437.85</v>
      </c>
      <c r="WYW21" s="9">
        <f>WYV21+WYS21</f>
        <v>6938.17</v>
      </c>
      <c r="WYX21" s="4"/>
      <c r="WYY21" s="9">
        <f>WYW21+WYX21</f>
        <v>6938.17</v>
      </c>
      <c r="WZA21" s="93">
        <v>10</v>
      </c>
      <c r="WZB21" s="94" t="s">
        <v>635</v>
      </c>
      <c r="WZC21" s="93">
        <v>372</v>
      </c>
      <c r="WZD21" s="93" t="s">
        <v>625</v>
      </c>
      <c r="WZE21" s="95" t="s">
        <v>626</v>
      </c>
      <c r="WZF21" s="93" t="s">
        <v>630</v>
      </c>
      <c r="WZG21" s="7">
        <v>167</v>
      </c>
      <c r="WZH21" s="8">
        <v>20.96</v>
      </c>
      <c r="WZI21" s="9">
        <f>WZH21*WZG21</f>
        <v>3500.32</v>
      </c>
      <c r="WZJ21" s="4">
        <f>WZC21-WZG21</f>
        <v>205</v>
      </c>
      <c r="WZK21" s="8">
        <v>16.77</v>
      </c>
      <c r="WZL21" s="9">
        <f>WZK21*WZJ21</f>
        <v>3437.85</v>
      </c>
      <c r="WZM21" s="9">
        <f>WZL21+WZI21</f>
        <v>6938.17</v>
      </c>
      <c r="WZN21" s="4"/>
      <c r="WZO21" s="9">
        <f>WZM21+WZN21</f>
        <v>6938.17</v>
      </c>
      <c r="WZQ21" s="93">
        <v>10</v>
      </c>
      <c r="WZR21" s="94" t="s">
        <v>635</v>
      </c>
      <c r="WZS21" s="93">
        <v>372</v>
      </c>
      <c r="WZT21" s="93" t="s">
        <v>625</v>
      </c>
      <c r="WZU21" s="95" t="s">
        <v>626</v>
      </c>
      <c r="WZV21" s="93" t="s">
        <v>630</v>
      </c>
      <c r="WZW21" s="7">
        <v>167</v>
      </c>
      <c r="WZX21" s="8">
        <v>20.96</v>
      </c>
      <c r="WZY21" s="9">
        <f>WZX21*WZW21</f>
        <v>3500.32</v>
      </c>
      <c r="WZZ21" s="4">
        <f>WZS21-WZW21</f>
        <v>205</v>
      </c>
      <c r="XAA21" s="8">
        <v>16.77</v>
      </c>
      <c r="XAB21" s="9">
        <f>XAA21*WZZ21</f>
        <v>3437.85</v>
      </c>
      <c r="XAC21" s="9">
        <f>XAB21+WZY21</f>
        <v>6938.17</v>
      </c>
      <c r="XAD21" s="4"/>
      <c r="XAE21" s="9">
        <f>XAC21+XAD21</f>
        <v>6938.17</v>
      </c>
      <c r="XAG21" s="93">
        <v>10</v>
      </c>
      <c r="XAH21" s="94" t="s">
        <v>635</v>
      </c>
      <c r="XAI21" s="93">
        <v>372</v>
      </c>
      <c r="XAJ21" s="93" t="s">
        <v>625</v>
      </c>
      <c r="XAK21" s="95" t="s">
        <v>626</v>
      </c>
      <c r="XAL21" s="93" t="s">
        <v>630</v>
      </c>
      <c r="XAM21" s="7">
        <v>167</v>
      </c>
      <c r="XAN21" s="8">
        <v>20.96</v>
      </c>
      <c r="XAO21" s="9">
        <f>XAN21*XAM21</f>
        <v>3500.32</v>
      </c>
      <c r="XAP21" s="4">
        <f>XAI21-XAM21</f>
        <v>205</v>
      </c>
      <c r="XAQ21" s="8">
        <v>16.77</v>
      </c>
      <c r="XAR21" s="9">
        <f>XAQ21*XAP21</f>
        <v>3437.85</v>
      </c>
      <c r="XAS21" s="9">
        <f>XAR21+XAO21</f>
        <v>6938.17</v>
      </c>
      <c r="XAT21" s="4"/>
      <c r="XAU21" s="9">
        <f>XAS21+XAT21</f>
        <v>6938.17</v>
      </c>
      <c r="XAW21" s="93">
        <v>10</v>
      </c>
      <c r="XAX21" s="94" t="s">
        <v>635</v>
      </c>
      <c r="XAY21" s="93">
        <v>372</v>
      </c>
      <c r="XAZ21" s="93" t="s">
        <v>625</v>
      </c>
      <c r="XBA21" s="95" t="s">
        <v>626</v>
      </c>
      <c r="XBB21" s="93" t="s">
        <v>630</v>
      </c>
      <c r="XBC21" s="7">
        <v>167</v>
      </c>
      <c r="XBD21" s="8">
        <v>20.96</v>
      </c>
      <c r="XBE21" s="9">
        <f>XBD21*XBC21</f>
        <v>3500.32</v>
      </c>
      <c r="XBF21" s="4">
        <f>XAY21-XBC21</f>
        <v>205</v>
      </c>
      <c r="XBG21" s="8">
        <v>16.77</v>
      </c>
      <c r="XBH21" s="9">
        <f>XBG21*XBF21</f>
        <v>3437.85</v>
      </c>
      <c r="XBI21" s="9">
        <f>XBH21+XBE21</f>
        <v>6938.17</v>
      </c>
      <c r="XBJ21" s="4"/>
      <c r="XBK21" s="9">
        <f>XBI21+XBJ21</f>
        <v>6938.17</v>
      </c>
      <c r="XBM21" s="93">
        <v>10</v>
      </c>
      <c r="XBN21" s="94" t="s">
        <v>635</v>
      </c>
      <c r="XBO21" s="93">
        <v>372</v>
      </c>
      <c r="XBP21" s="93" t="s">
        <v>625</v>
      </c>
      <c r="XBQ21" s="95" t="s">
        <v>626</v>
      </c>
      <c r="XBR21" s="93" t="s">
        <v>630</v>
      </c>
      <c r="XBS21" s="7">
        <v>167</v>
      </c>
      <c r="XBT21" s="8">
        <v>20.96</v>
      </c>
      <c r="XBU21" s="9">
        <f>XBT21*XBS21</f>
        <v>3500.32</v>
      </c>
      <c r="XBV21" s="4">
        <f>XBO21-XBS21</f>
        <v>205</v>
      </c>
      <c r="XBW21" s="8">
        <v>16.77</v>
      </c>
      <c r="XBX21" s="9">
        <f>XBW21*XBV21</f>
        <v>3437.85</v>
      </c>
      <c r="XBY21" s="9">
        <f>XBX21+XBU21</f>
        <v>6938.17</v>
      </c>
      <c r="XBZ21" s="4"/>
      <c r="XCA21" s="9">
        <f>XBY21+XBZ21</f>
        <v>6938.17</v>
      </c>
      <c r="XCC21" s="93">
        <v>10</v>
      </c>
      <c r="XCD21" s="94" t="s">
        <v>635</v>
      </c>
      <c r="XCE21" s="93">
        <v>372</v>
      </c>
      <c r="XCF21" s="93" t="s">
        <v>625</v>
      </c>
      <c r="XCG21" s="95" t="s">
        <v>626</v>
      </c>
      <c r="XCH21" s="93" t="s">
        <v>630</v>
      </c>
      <c r="XCI21" s="7">
        <v>167</v>
      </c>
      <c r="XCJ21" s="8">
        <v>20.96</v>
      </c>
      <c r="XCK21" s="9">
        <f>XCJ21*XCI21</f>
        <v>3500.32</v>
      </c>
      <c r="XCL21" s="4">
        <f>XCE21-XCI21</f>
        <v>205</v>
      </c>
      <c r="XCM21" s="8">
        <v>16.77</v>
      </c>
      <c r="XCN21" s="9">
        <f>XCM21*XCL21</f>
        <v>3437.85</v>
      </c>
      <c r="XCO21" s="9">
        <f>XCN21+XCK21</f>
        <v>6938.17</v>
      </c>
      <c r="XCP21" s="4"/>
      <c r="XCQ21" s="9">
        <f>XCO21+XCP21</f>
        <v>6938.17</v>
      </c>
      <c r="XCS21" s="93">
        <v>10</v>
      </c>
      <c r="XCT21" s="94" t="s">
        <v>635</v>
      </c>
      <c r="XCU21" s="93">
        <v>372</v>
      </c>
      <c r="XCV21" s="93" t="s">
        <v>625</v>
      </c>
      <c r="XCW21" s="95" t="s">
        <v>626</v>
      </c>
      <c r="XCX21" s="93" t="s">
        <v>630</v>
      </c>
      <c r="XCY21" s="7">
        <v>167</v>
      </c>
      <c r="XCZ21" s="8">
        <v>20.96</v>
      </c>
      <c r="XDA21" s="9">
        <f>XCZ21*XCY21</f>
        <v>3500.32</v>
      </c>
      <c r="XDB21" s="4">
        <f>XCU21-XCY21</f>
        <v>205</v>
      </c>
      <c r="XDC21" s="8">
        <v>16.77</v>
      </c>
      <c r="XDD21" s="9">
        <f>XDC21*XDB21</f>
        <v>3437.85</v>
      </c>
      <c r="XDE21" s="9">
        <f>XDD21+XDA21</f>
        <v>6938.17</v>
      </c>
      <c r="XDF21" s="4"/>
      <c r="XDG21" s="9">
        <f>XDE21+XDF21</f>
        <v>6938.17</v>
      </c>
      <c r="XDI21" s="93">
        <v>10</v>
      </c>
      <c r="XDJ21" s="94" t="s">
        <v>635</v>
      </c>
      <c r="XDK21" s="93">
        <v>372</v>
      </c>
      <c r="XDL21" s="93" t="s">
        <v>625</v>
      </c>
      <c r="XDM21" s="95" t="s">
        <v>626</v>
      </c>
      <c r="XDN21" s="93" t="s">
        <v>630</v>
      </c>
      <c r="XDO21" s="7">
        <v>167</v>
      </c>
      <c r="XDP21" s="8">
        <v>20.96</v>
      </c>
      <c r="XDQ21" s="9">
        <f>XDP21*XDO21</f>
        <v>3500.32</v>
      </c>
      <c r="XDR21" s="4">
        <f>XDK21-XDO21</f>
        <v>205</v>
      </c>
      <c r="XDS21" s="8">
        <v>16.77</v>
      </c>
      <c r="XDT21" s="9">
        <f>XDS21*XDR21</f>
        <v>3437.85</v>
      </c>
      <c r="XDU21" s="9">
        <f>XDT21+XDQ21</f>
        <v>6938.17</v>
      </c>
      <c r="XDV21" s="4"/>
      <c r="XDW21" s="9">
        <f>XDU21+XDV21</f>
        <v>6938.17</v>
      </c>
      <c r="XDY21" s="93">
        <v>10</v>
      </c>
      <c r="XDZ21" s="94" t="s">
        <v>635</v>
      </c>
      <c r="XEA21" s="93">
        <v>372</v>
      </c>
      <c r="XEB21" s="93" t="s">
        <v>625</v>
      </c>
      <c r="XEC21" s="95" t="s">
        <v>626</v>
      </c>
      <c r="XED21" s="93" t="s">
        <v>630</v>
      </c>
      <c r="XEE21" s="7">
        <v>167</v>
      </c>
      <c r="XEF21" s="8">
        <v>20.96</v>
      </c>
      <c r="XEG21" s="9">
        <f>XEF21*XEE21</f>
        <v>3500.32</v>
      </c>
      <c r="XEH21" s="4">
        <f>XEA21-XEE21</f>
        <v>205</v>
      </c>
      <c r="XEI21" s="8">
        <v>16.77</v>
      </c>
      <c r="XEJ21" s="9">
        <f>XEI21*XEH21</f>
        <v>3437.85</v>
      </c>
      <c r="XEK21" s="9">
        <f>XEJ21+XEG21</f>
        <v>6938.17</v>
      </c>
      <c r="XEL21" s="4"/>
      <c r="XEM21" s="9">
        <f>XEK21+XEL21</f>
        <v>6938.17</v>
      </c>
      <c r="XEO21" s="93">
        <v>10</v>
      </c>
      <c r="XEP21" s="94" t="s">
        <v>635</v>
      </c>
      <c r="XEQ21" s="93">
        <v>372</v>
      </c>
      <c r="XER21" s="93" t="s">
        <v>625</v>
      </c>
      <c r="XES21" s="95" t="s">
        <v>626</v>
      </c>
      <c r="XET21" s="93" t="s">
        <v>630</v>
      </c>
      <c r="XEU21" s="7">
        <v>167</v>
      </c>
      <c r="XEV21" s="8">
        <v>20.96</v>
      </c>
      <c r="XEW21" s="9">
        <f>XEV21*XEU21</f>
        <v>3500.32</v>
      </c>
      <c r="XEX21" s="4">
        <f>XEQ21-XEU21</f>
        <v>205</v>
      </c>
      <c r="XEY21" s="8">
        <v>16.77</v>
      </c>
      <c r="XEZ21" s="9">
        <f>XEY21*XEX21</f>
        <v>3437.85</v>
      </c>
      <c r="XFA21" s="9">
        <f>XEZ21+XEW21</f>
        <v>6938.17</v>
      </c>
      <c r="XFB21" s="4"/>
      <c r="XFC21" s="9">
        <f>XFA21+XFB21</f>
        <v>6938.17</v>
      </c>
    </row>
    <row r="22" ht="14" spans="1:16383">
      <c r="A22" s="93">
        <v>10</v>
      </c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Q22" s="93">
        <v>10</v>
      </c>
      <c r="R22" s="94" t="s">
        <v>635</v>
      </c>
      <c r="S22" s="93">
        <v>372</v>
      </c>
      <c r="T22" s="93" t="s">
        <v>625</v>
      </c>
      <c r="U22" s="95" t="s">
        <v>626</v>
      </c>
      <c r="V22" s="93" t="s">
        <v>630</v>
      </c>
      <c r="W22" s="7">
        <v>167</v>
      </c>
      <c r="X22" s="8">
        <v>20.96</v>
      </c>
      <c r="Y22" s="9">
        <f>X22*W22</f>
        <v>3500.32</v>
      </c>
      <c r="Z22" s="4">
        <f>S22-W22</f>
        <v>205</v>
      </c>
      <c r="AA22" s="8">
        <v>16.77</v>
      </c>
      <c r="AB22" s="9">
        <f>AA22*Z22</f>
        <v>3437.85</v>
      </c>
      <c r="AC22" s="9">
        <f>AB22+Y22</f>
        <v>6938.17</v>
      </c>
      <c r="AD22" s="4"/>
      <c r="AE22" s="9">
        <f>AC22+AD22</f>
        <v>6938.17</v>
      </c>
      <c r="AG22" s="93">
        <v>10</v>
      </c>
      <c r="AH22" s="94" t="s">
        <v>635</v>
      </c>
      <c r="AI22" s="93">
        <v>372</v>
      </c>
      <c r="AJ22" s="93" t="s">
        <v>625</v>
      </c>
      <c r="AK22" s="95" t="s">
        <v>626</v>
      </c>
      <c r="AL22" s="93" t="s">
        <v>630</v>
      </c>
      <c r="AM22" s="7">
        <v>167</v>
      </c>
      <c r="AN22" s="8">
        <v>20.96</v>
      </c>
      <c r="AO22" s="9">
        <f>AN22*AM22</f>
        <v>3500.32</v>
      </c>
      <c r="AP22" s="4">
        <f>AI22-AM22</f>
        <v>205</v>
      </c>
      <c r="AQ22" s="8">
        <v>16.77</v>
      </c>
      <c r="AR22" s="9">
        <f>AQ22*AP22</f>
        <v>3437.85</v>
      </c>
      <c r="AS22" s="9">
        <f>AR22+AO22</f>
        <v>6938.17</v>
      </c>
      <c r="AT22" s="4"/>
      <c r="AU22" s="9">
        <f>AS22+AT22</f>
        <v>6938.17</v>
      </c>
      <c r="AW22" s="93">
        <v>10</v>
      </c>
      <c r="AX22" s="94" t="s">
        <v>635</v>
      </c>
      <c r="AY22" s="93">
        <v>372</v>
      </c>
      <c r="AZ22" s="93" t="s">
        <v>625</v>
      </c>
      <c r="BA22" s="95" t="s">
        <v>626</v>
      </c>
      <c r="BB22" s="93" t="s">
        <v>630</v>
      </c>
      <c r="BC22" s="7">
        <v>167</v>
      </c>
      <c r="BD22" s="8">
        <v>20.96</v>
      </c>
      <c r="BE22" s="9">
        <f>BD22*BC22</f>
        <v>3500.32</v>
      </c>
      <c r="BF22" s="4">
        <f>AY22-BC22</f>
        <v>205</v>
      </c>
      <c r="BG22" s="8">
        <v>16.77</v>
      </c>
      <c r="BH22" s="9">
        <f>BG22*BF22</f>
        <v>3437.85</v>
      </c>
      <c r="BI22" s="9">
        <f>BH22+BE22</f>
        <v>6938.17</v>
      </c>
      <c r="BJ22" s="4"/>
      <c r="BK22" s="9">
        <f>BI22+BJ22</f>
        <v>6938.17</v>
      </c>
      <c r="BM22" s="93">
        <v>10</v>
      </c>
      <c r="BN22" s="94" t="s">
        <v>635</v>
      </c>
      <c r="BO22" s="93">
        <v>372</v>
      </c>
      <c r="BP22" s="93" t="s">
        <v>625</v>
      </c>
      <c r="BQ22" s="95" t="s">
        <v>626</v>
      </c>
      <c r="BR22" s="93" t="s">
        <v>630</v>
      </c>
      <c r="BS22" s="7">
        <v>167</v>
      </c>
      <c r="BT22" s="8">
        <v>20.96</v>
      </c>
      <c r="BU22" s="9">
        <f>BT22*BS22</f>
        <v>3500.32</v>
      </c>
      <c r="BV22" s="4">
        <f>BO22-BS22</f>
        <v>205</v>
      </c>
      <c r="BW22" s="8">
        <v>16.77</v>
      </c>
      <c r="BX22" s="9">
        <f>BW22*BV22</f>
        <v>3437.85</v>
      </c>
      <c r="BY22" s="9">
        <f>BX22+BU22</f>
        <v>6938.17</v>
      </c>
      <c r="BZ22" s="4"/>
      <c r="CA22" s="9">
        <f>BY22+BZ22</f>
        <v>6938.17</v>
      </c>
      <c r="CC22" s="93">
        <v>10</v>
      </c>
      <c r="CD22" s="94" t="s">
        <v>635</v>
      </c>
      <c r="CE22" s="93">
        <v>372</v>
      </c>
      <c r="CF22" s="93" t="s">
        <v>625</v>
      </c>
      <c r="CG22" s="95" t="s">
        <v>626</v>
      </c>
      <c r="CH22" s="93" t="s">
        <v>630</v>
      </c>
      <c r="CI22" s="7">
        <v>167</v>
      </c>
      <c r="CJ22" s="8">
        <v>20.96</v>
      </c>
      <c r="CK22" s="9">
        <f>CJ22*CI22</f>
        <v>3500.32</v>
      </c>
      <c r="CL22" s="4">
        <f>CE22-CI22</f>
        <v>205</v>
      </c>
      <c r="CM22" s="8">
        <v>16.77</v>
      </c>
      <c r="CN22" s="9">
        <f>CM22*CL22</f>
        <v>3437.85</v>
      </c>
      <c r="CO22" s="9">
        <f>CN22+CK22</f>
        <v>6938.17</v>
      </c>
      <c r="CP22" s="4"/>
      <c r="CQ22" s="9">
        <f>CO22+CP22</f>
        <v>6938.17</v>
      </c>
      <c r="CS22" s="93">
        <v>10</v>
      </c>
      <c r="CT22" s="94" t="s">
        <v>635</v>
      </c>
      <c r="CU22" s="93">
        <v>372</v>
      </c>
      <c r="CV22" s="93" t="s">
        <v>625</v>
      </c>
      <c r="CW22" s="95" t="s">
        <v>626</v>
      </c>
      <c r="CX22" s="93" t="s">
        <v>630</v>
      </c>
      <c r="CY22" s="7">
        <v>167</v>
      </c>
      <c r="CZ22" s="8">
        <v>20.96</v>
      </c>
      <c r="DA22" s="9">
        <f>CZ22*CY22</f>
        <v>3500.32</v>
      </c>
      <c r="DB22" s="4">
        <f>CU22-CY22</f>
        <v>205</v>
      </c>
      <c r="DC22" s="8">
        <v>16.77</v>
      </c>
      <c r="DD22" s="9">
        <f>DC22*DB22</f>
        <v>3437.85</v>
      </c>
      <c r="DE22" s="9">
        <f>DD22+DA22</f>
        <v>6938.17</v>
      </c>
      <c r="DF22" s="4"/>
      <c r="DG22" s="9">
        <f>DE22+DF22</f>
        <v>6938.17</v>
      </c>
      <c r="DI22" s="93">
        <v>10</v>
      </c>
      <c r="DJ22" s="94" t="s">
        <v>635</v>
      </c>
      <c r="DK22" s="93">
        <v>372</v>
      </c>
      <c r="DL22" s="93" t="s">
        <v>625</v>
      </c>
      <c r="DM22" s="95" t="s">
        <v>626</v>
      </c>
      <c r="DN22" s="93" t="s">
        <v>630</v>
      </c>
      <c r="DO22" s="7">
        <v>167</v>
      </c>
      <c r="DP22" s="8">
        <v>20.96</v>
      </c>
      <c r="DQ22" s="9">
        <f>DP22*DO22</f>
        <v>3500.32</v>
      </c>
      <c r="DR22" s="4">
        <f>DK22-DO22</f>
        <v>205</v>
      </c>
      <c r="DS22" s="8">
        <v>16.77</v>
      </c>
      <c r="DT22" s="9">
        <f>DS22*DR22</f>
        <v>3437.85</v>
      </c>
      <c r="DU22" s="9">
        <f>DT22+DQ22</f>
        <v>6938.17</v>
      </c>
      <c r="DV22" s="4"/>
      <c r="DW22" s="9">
        <f>DU22+DV22</f>
        <v>6938.17</v>
      </c>
      <c r="DY22" s="93">
        <v>10</v>
      </c>
      <c r="DZ22" s="94" t="s">
        <v>635</v>
      </c>
      <c r="EA22" s="93">
        <v>372</v>
      </c>
      <c r="EB22" s="93" t="s">
        <v>625</v>
      </c>
      <c r="EC22" s="95" t="s">
        <v>626</v>
      </c>
      <c r="ED22" s="93" t="s">
        <v>630</v>
      </c>
      <c r="EE22" s="7">
        <v>167</v>
      </c>
      <c r="EF22" s="8">
        <v>20.96</v>
      </c>
      <c r="EG22" s="9">
        <f>EF22*EE22</f>
        <v>3500.32</v>
      </c>
      <c r="EH22" s="4">
        <f>EA22-EE22</f>
        <v>205</v>
      </c>
      <c r="EI22" s="8">
        <v>16.77</v>
      </c>
      <c r="EJ22" s="9">
        <f>EI22*EH22</f>
        <v>3437.85</v>
      </c>
      <c r="EK22" s="9">
        <f>EJ22+EG22</f>
        <v>6938.17</v>
      </c>
      <c r="EL22" s="4"/>
      <c r="EM22" s="9">
        <f>EK22+EL22</f>
        <v>6938.17</v>
      </c>
      <c r="EO22" s="93">
        <v>10</v>
      </c>
      <c r="EP22" s="94" t="s">
        <v>635</v>
      </c>
      <c r="EQ22" s="93">
        <v>372</v>
      </c>
      <c r="ER22" s="93" t="s">
        <v>625</v>
      </c>
      <c r="ES22" s="95" t="s">
        <v>626</v>
      </c>
      <c r="ET22" s="93" t="s">
        <v>630</v>
      </c>
      <c r="EU22" s="7">
        <v>167</v>
      </c>
      <c r="EV22" s="8">
        <v>20.96</v>
      </c>
      <c r="EW22" s="9">
        <f>EV22*EU22</f>
        <v>3500.32</v>
      </c>
      <c r="EX22" s="4">
        <f>EQ22-EU22</f>
        <v>205</v>
      </c>
      <c r="EY22" s="8">
        <v>16.77</v>
      </c>
      <c r="EZ22" s="9">
        <f>EY22*EX22</f>
        <v>3437.85</v>
      </c>
      <c r="FA22" s="9">
        <f>EZ22+EW22</f>
        <v>6938.17</v>
      </c>
      <c r="FB22" s="4"/>
      <c r="FC22" s="9">
        <f>FA22+FB22</f>
        <v>6938.17</v>
      </c>
      <c r="FE22" s="93">
        <v>10</v>
      </c>
      <c r="FF22" s="94" t="s">
        <v>635</v>
      </c>
      <c r="FG22" s="93">
        <v>372</v>
      </c>
      <c r="FH22" s="93" t="s">
        <v>625</v>
      </c>
      <c r="FI22" s="95" t="s">
        <v>626</v>
      </c>
      <c r="FJ22" s="93" t="s">
        <v>630</v>
      </c>
      <c r="FK22" s="7">
        <v>167</v>
      </c>
      <c r="FL22" s="8">
        <v>20.96</v>
      </c>
      <c r="FM22" s="9">
        <f>FL22*FK22</f>
        <v>3500.32</v>
      </c>
      <c r="FN22" s="4">
        <f>FG22-FK22</f>
        <v>205</v>
      </c>
      <c r="FO22" s="8">
        <v>16.77</v>
      </c>
      <c r="FP22" s="9">
        <f>FO22*FN22</f>
        <v>3437.85</v>
      </c>
      <c r="FQ22" s="9">
        <f>FP22+FM22</f>
        <v>6938.17</v>
      </c>
      <c r="FR22" s="4"/>
      <c r="FS22" s="9">
        <f>FQ22+FR22</f>
        <v>6938.17</v>
      </c>
      <c r="FU22" s="93">
        <v>10</v>
      </c>
      <c r="FV22" s="94" t="s">
        <v>635</v>
      </c>
      <c r="FW22" s="93">
        <v>372</v>
      </c>
      <c r="FX22" s="93" t="s">
        <v>625</v>
      </c>
      <c r="FY22" s="95" t="s">
        <v>626</v>
      </c>
      <c r="FZ22" s="93" t="s">
        <v>630</v>
      </c>
      <c r="GA22" s="7">
        <v>167</v>
      </c>
      <c r="GB22" s="8">
        <v>20.96</v>
      </c>
      <c r="GC22" s="9">
        <f>GB22*GA22</f>
        <v>3500.32</v>
      </c>
      <c r="GD22" s="4">
        <f>FW22-GA22</f>
        <v>205</v>
      </c>
      <c r="GE22" s="8">
        <v>16.77</v>
      </c>
      <c r="GF22" s="9">
        <f>GE22*GD22</f>
        <v>3437.85</v>
      </c>
      <c r="GG22" s="9">
        <f>GF22+GC22</f>
        <v>6938.17</v>
      </c>
      <c r="GH22" s="4"/>
      <c r="GI22" s="9">
        <f>GG22+GH22</f>
        <v>6938.17</v>
      </c>
      <c r="GK22" s="93">
        <v>10</v>
      </c>
      <c r="GL22" s="94" t="s">
        <v>635</v>
      </c>
      <c r="GM22" s="93">
        <v>372</v>
      </c>
      <c r="GN22" s="93" t="s">
        <v>625</v>
      </c>
      <c r="GO22" s="95" t="s">
        <v>626</v>
      </c>
      <c r="GP22" s="93" t="s">
        <v>630</v>
      </c>
      <c r="GQ22" s="7">
        <v>167</v>
      </c>
      <c r="GR22" s="8">
        <v>20.96</v>
      </c>
      <c r="GS22" s="9">
        <f>GR22*GQ22</f>
        <v>3500.32</v>
      </c>
      <c r="GT22" s="4">
        <f>GM22-GQ22</f>
        <v>205</v>
      </c>
      <c r="GU22" s="8">
        <v>16.77</v>
      </c>
      <c r="GV22" s="9">
        <f>GU22*GT22</f>
        <v>3437.85</v>
      </c>
      <c r="GW22" s="9">
        <f>GV22+GS22</f>
        <v>6938.17</v>
      </c>
      <c r="GX22" s="4"/>
      <c r="GY22" s="9">
        <f>GW22+GX22</f>
        <v>6938.17</v>
      </c>
      <c r="HA22" s="93">
        <v>10</v>
      </c>
      <c r="HB22" s="94" t="s">
        <v>635</v>
      </c>
      <c r="HC22" s="93">
        <v>372</v>
      </c>
      <c r="HD22" s="93" t="s">
        <v>625</v>
      </c>
      <c r="HE22" s="95" t="s">
        <v>626</v>
      </c>
      <c r="HF22" s="93" t="s">
        <v>630</v>
      </c>
      <c r="HG22" s="7">
        <v>167</v>
      </c>
      <c r="HH22" s="8">
        <v>20.96</v>
      </c>
      <c r="HI22" s="9">
        <f>HH22*HG22</f>
        <v>3500.32</v>
      </c>
      <c r="HJ22" s="4">
        <f>HC22-HG22</f>
        <v>205</v>
      </c>
      <c r="HK22" s="8">
        <v>16.77</v>
      </c>
      <c r="HL22" s="9">
        <f>HK22*HJ22</f>
        <v>3437.85</v>
      </c>
      <c r="HM22" s="9">
        <f>HL22+HI22</f>
        <v>6938.17</v>
      </c>
      <c r="HN22" s="4"/>
      <c r="HO22" s="9">
        <f>HM22+HN22</f>
        <v>6938.17</v>
      </c>
      <c r="HQ22" s="93">
        <v>10</v>
      </c>
      <c r="HR22" s="94" t="s">
        <v>635</v>
      </c>
      <c r="HS22" s="93">
        <v>372</v>
      </c>
      <c r="HT22" s="93" t="s">
        <v>625</v>
      </c>
      <c r="HU22" s="95" t="s">
        <v>626</v>
      </c>
      <c r="HV22" s="93" t="s">
        <v>630</v>
      </c>
      <c r="HW22" s="7">
        <v>167</v>
      </c>
      <c r="HX22" s="8">
        <v>20.96</v>
      </c>
      <c r="HY22" s="9">
        <f>HX22*HW22</f>
        <v>3500.32</v>
      </c>
      <c r="HZ22" s="4">
        <f>HS22-HW22</f>
        <v>205</v>
      </c>
      <c r="IA22" s="8">
        <v>16.77</v>
      </c>
      <c r="IB22" s="9">
        <f>IA22*HZ22</f>
        <v>3437.85</v>
      </c>
      <c r="IC22" s="9">
        <f>IB22+HY22</f>
        <v>6938.17</v>
      </c>
      <c r="ID22" s="4"/>
      <c r="IE22" s="9">
        <f>IC22+ID22</f>
        <v>6938.17</v>
      </c>
      <c r="IG22" s="93">
        <v>10</v>
      </c>
      <c r="IH22" s="94" t="s">
        <v>635</v>
      </c>
      <c r="II22" s="93">
        <v>372</v>
      </c>
      <c r="IJ22" s="93" t="s">
        <v>625</v>
      </c>
      <c r="IK22" s="95" t="s">
        <v>626</v>
      </c>
      <c r="IL22" s="93" t="s">
        <v>630</v>
      </c>
      <c r="IM22" s="7">
        <v>167</v>
      </c>
      <c r="IN22" s="8">
        <v>20.96</v>
      </c>
      <c r="IO22" s="9">
        <f>IN22*IM22</f>
        <v>3500.32</v>
      </c>
      <c r="IP22" s="4">
        <f>II22-IM22</f>
        <v>205</v>
      </c>
      <c r="IQ22" s="8">
        <v>16.77</v>
      </c>
      <c r="IR22" s="9">
        <f>IQ22*IP22</f>
        <v>3437.85</v>
      </c>
      <c r="IS22" s="9">
        <f>IR22+IO22</f>
        <v>6938.17</v>
      </c>
      <c r="IT22" s="4"/>
      <c r="IU22" s="9">
        <f>IS22+IT22</f>
        <v>6938.17</v>
      </c>
      <c r="IW22" s="93">
        <v>10</v>
      </c>
      <c r="IX22" s="94" t="s">
        <v>635</v>
      </c>
      <c r="IY22" s="93">
        <v>372</v>
      </c>
      <c r="IZ22" s="93" t="s">
        <v>625</v>
      </c>
      <c r="JA22" s="95" t="s">
        <v>626</v>
      </c>
      <c r="JB22" s="93" t="s">
        <v>630</v>
      </c>
      <c r="JC22" s="7">
        <v>167</v>
      </c>
      <c r="JD22" s="8">
        <v>20.96</v>
      </c>
      <c r="JE22" s="9">
        <f>JD22*JC22</f>
        <v>3500.32</v>
      </c>
      <c r="JF22" s="4">
        <f>IY22-JC22</f>
        <v>205</v>
      </c>
      <c r="JG22" s="8">
        <v>16.77</v>
      </c>
      <c r="JH22" s="9">
        <f>JG22*JF22</f>
        <v>3437.85</v>
      </c>
      <c r="JI22" s="9">
        <f>JH22+JE22</f>
        <v>6938.17</v>
      </c>
      <c r="JJ22" s="4"/>
      <c r="JK22" s="9">
        <f>JI22+JJ22</f>
        <v>6938.17</v>
      </c>
      <c r="JM22" s="93">
        <v>10</v>
      </c>
      <c r="JN22" s="94" t="s">
        <v>635</v>
      </c>
      <c r="JO22" s="93">
        <v>372</v>
      </c>
      <c r="JP22" s="93" t="s">
        <v>625</v>
      </c>
      <c r="JQ22" s="95" t="s">
        <v>626</v>
      </c>
      <c r="JR22" s="93" t="s">
        <v>630</v>
      </c>
      <c r="JS22" s="7">
        <v>167</v>
      </c>
      <c r="JT22" s="8">
        <v>20.96</v>
      </c>
      <c r="JU22" s="9">
        <f>JT22*JS22</f>
        <v>3500.32</v>
      </c>
      <c r="JV22" s="4">
        <f>JO22-JS22</f>
        <v>205</v>
      </c>
      <c r="JW22" s="8">
        <v>16.77</v>
      </c>
      <c r="JX22" s="9">
        <f>JW22*JV22</f>
        <v>3437.85</v>
      </c>
      <c r="JY22" s="9">
        <f>JX22+JU22</f>
        <v>6938.17</v>
      </c>
      <c r="JZ22" s="4"/>
      <c r="KA22" s="9">
        <f>JY22+JZ22</f>
        <v>6938.17</v>
      </c>
      <c r="KC22" s="93">
        <v>10</v>
      </c>
      <c r="KD22" s="94" t="s">
        <v>635</v>
      </c>
      <c r="KE22" s="93">
        <v>372</v>
      </c>
      <c r="KF22" s="93" t="s">
        <v>625</v>
      </c>
      <c r="KG22" s="95" t="s">
        <v>626</v>
      </c>
      <c r="KH22" s="93" t="s">
        <v>630</v>
      </c>
      <c r="KI22" s="7">
        <v>167</v>
      </c>
      <c r="KJ22" s="8">
        <v>20.96</v>
      </c>
      <c r="KK22" s="9">
        <f>KJ22*KI22</f>
        <v>3500.32</v>
      </c>
      <c r="KL22" s="4">
        <f>KE22-KI22</f>
        <v>205</v>
      </c>
      <c r="KM22" s="8">
        <v>16.77</v>
      </c>
      <c r="KN22" s="9">
        <f>KM22*KL22</f>
        <v>3437.85</v>
      </c>
      <c r="KO22" s="9">
        <f>KN22+KK22</f>
        <v>6938.17</v>
      </c>
      <c r="KP22" s="4"/>
      <c r="KQ22" s="9">
        <f>KO22+KP22</f>
        <v>6938.17</v>
      </c>
      <c r="KS22" s="93">
        <v>10</v>
      </c>
      <c r="KT22" s="94" t="s">
        <v>635</v>
      </c>
      <c r="KU22" s="93">
        <v>372</v>
      </c>
      <c r="KV22" s="93" t="s">
        <v>625</v>
      </c>
      <c r="KW22" s="95" t="s">
        <v>626</v>
      </c>
      <c r="KX22" s="93" t="s">
        <v>630</v>
      </c>
      <c r="KY22" s="7">
        <v>167</v>
      </c>
      <c r="KZ22" s="8">
        <v>20.96</v>
      </c>
      <c r="LA22" s="9">
        <f>KZ22*KY22</f>
        <v>3500.32</v>
      </c>
      <c r="LB22" s="4">
        <f>KU22-KY22</f>
        <v>205</v>
      </c>
      <c r="LC22" s="8">
        <v>16.77</v>
      </c>
      <c r="LD22" s="9">
        <f>LC22*LB22</f>
        <v>3437.85</v>
      </c>
      <c r="LE22" s="9">
        <f>LD22+LA22</f>
        <v>6938.17</v>
      </c>
      <c r="LF22" s="4"/>
      <c r="LG22" s="9">
        <f>LE22+LF22</f>
        <v>6938.17</v>
      </c>
      <c r="LI22" s="93">
        <v>10</v>
      </c>
      <c r="LJ22" s="94" t="s">
        <v>635</v>
      </c>
      <c r="LK22" s="93">
        <v>372</v>
      </c>
      <c r="LL22" s="93" t="s">
        <v>625</v>
      </c>
      <c r="LM22" s="95" t="s">
        <v>626</v>
      </c>
      <c r="LN22" s="93" t="s">
        <v>630</v>
      </c>
      <c r="LO22" s="7">
        <v>167</v>
      </c>
      <c r="LP22" s="8">
        <v>20.96</v>
      </c>
      <c r="LQ22" s="9">
        <f>LP22*LO22</f>
        <v>3500.32</v>
      </c>
      <c r="LR22" s="4">
        <f>LK22-LO22</f>
        <v>205</v>
      </c>
      <c r="LS22" s="8">
        <v>16.77</v>
      </c>
      <c r="LT22" s="9">
        <f>LS22*LR22</f>
        <v>3437.85</v>
      </c>
      <c r="LU22" s="9">
        <f>LT22+LQ22</f>
        <v>6938.17</v>
      </c>
      <c r="LV22" s="4"/>
      <c r="LW22" s="9">
        <f>LU22+LV22</f>
        <v>6938.17</v>
      </c>
      <c r="LY22" s="93">
        <v>10</v>
      </c>
      <c r="LZ22" s="94" t="s">
        <v>635</v>
      </c>
      <c r="MA22" s="93">
        <v>372</v>
      </c>
      <c r="MB22" s="93" t="s">
        <v>625</v>
      </c>
      <c r="MC22" s="95" t="s">
        <v>626</v>
      </c>
      <c r="MD22" s="93" t="s">
        <v>630</v>
      </c>
      <c r="ME22" s="7">
        <v>167</v>
      </c>
      <c r="MF22" s="8">
        <v>20.96</v>
      </c>
      <c r="MG22" s="9">
        <f>MF22*ME22</f>
        <v>3500.32</v>
      </c>
      <c r="MH22" s="4">
        <f>MA22-ME22</f>
        <v>205</v>
      </c>
      <c r="MI22" s="8">
        <v>16.77</v>
      </c>
      <c r="MJ22" s="9">
        <f>MI22*MH22</f>
        <v>3437.85</v>
      </c>
      <c r="MK22" s="9">
        <f>MJ22+MG22</f>
        <v>6938.17</v>
      </c>
      <c r="ML22" s="4"/>
      <c r="MM22" s="9">
        <f>MK22+ML22</f>
        <v>6938.17</v>
      </c>
      <c r="MO22" s="93">
        <v>10</v>
      </c>
      <c r="MP22" s="94" t="s">
        <v>635</v>
      </c>
      <c r="MQ22" s="93">
        <v>372</v>
      </c>
      <c r="MR22" s="93" t="s">
        <v>625</v>
      </c>
      <c r="MS22" s="95" t="s">
        <v>626</v>
      </c>
      <c r="MT22" s="93" t="s">
        <v>630</v>
      </c>
      <c r="MU22" s="7">
        <v>167</v>
      </c>
      <c r="MV22" s="8">
        <v>20.96</v>
      </c>
      <c r="MW22" s="9">
        <f>MV22*MU22</f>
        <v>3500.32</v>
      </c>
      <c r="MX22" s="4">
        <f>MQ22-MU22</f>
        <v>205</v>
      </c>
      <c r="MY22" s="8">
        <v>16.77</v>
      </c>
      <c r="MZ22" s="9">
        <f>MY22*MX22</f>
        <v>3437.85</v>
      </c>
      <c r="NA22" s="9">
        <f>MZ22+MW22</f>
        <v>6938.17</v>
      </c>
      <c r="NB22" s="4"/>
      <c r="NC22" s="9">
        <f>NA22+NB22</f>
        <v>6938.17</v>
      </c>
      <c r="NE22" s="93">
        <v>10</v>
      </c>
      <c r="NF22" s="94" t="s">
        <v>635</v>
      </c>
      <c r="NG22" s="93">
        <v>372</v>
      </c>
      <c r="NH22" s="93" t="s">
        <v>625</v>
      </c>
      <c r="NI22" s="95" t="s">
        <v>626</v>
      </c>
      <c r="NJ22" s="93" t="s">
        <v>630</v>
      </c>
      <c r="NK22" s="7">
        <v>167</v>
      </c>
      <c r="NL22" s="8">
        <v>20.96</v>
      </c>
      <c r="NM22" s="9">
        <f>NL22*NK22</f>
        <v>3500.32</v>
      </c>
      <c r="NN22" s="4">
        <f>NG22-NK22</f>
        <v>205</v>
      </c>
      <c r="NO22" s="8">
        <v>16.77</v>
      </c>
      <c r="NP22" s="9">
        <f>NO22*NN22</f>
        <v>3437.85</v>
      </c>
      <c r="NQ22" s="9">
        <f>NP22+NM22</f>
        <v>6938.17</v>
      </c>
      <c r="NR22" s="4"/>
      <c r="NS22" s="9">
        <f>NQ22+NR22</f>
        <v>6938.17</v>
      </c>
      <c r="NU22" s="93">
        <v>10</v>
      </c>
      <c r="NV22" s="94" t="s">
        <v>635</v>
      </c>
      <c r="NW22" s="93">
        <v>372</v>
      </c>
      <c r="NX22" s="93" t="s">
        <v>625</v>
      </c>
      <c r="NY22" s="95" t="s">
        <v>626</v>
      </c>
      <c r="NZ22" s="93" t="s">
        <v>630</v>
      </c>
      <c r="OA22" s="7">
        <v>167</v>
      </c>
      <c r="OB22" s="8">
        <v>20.96</v>
      </c>
      <c r="OC22" s="9">
        <f>OB22*OA22</f>
        <v>3500.32</v>
      </c>
      <c r="OD22" s="4">
        <f>NW22-OA22</f>
        <v>205</v>
      </c>
      <c r="OE22" s="8">
        <v>16.77</v>
      </c>
      <c r="OF22" s="9">
        <f>OE22*OD22</f>
        <v>3437.85</v>
      </c>
      <c r="OG22" s="9">
        <f>OF22+OC22</f>
        <v>6938.17</v>
      </c>
      <c r="OH22" s="4"/>
      <c r="OI22" s="9">
        <f>OG22+OH22</f>
        <v>6938.17</v>
      </c>
      <c r="OK22" s="93">
        <v>10</v>
      </c>
      <c r="OL22" s="94" t="s">
        <v>635</v>
      </c>
      <c r="OM22" s="93">
        <v>372</v>
      </c>
      <c r="ON22" s="93" t="s">
        <v>625</v>
      </c>
      <c r="OO22" s="95" t="s">
        <v>626</v>
      </c>
      <c r="OP22" s="93" t="s">
        <v>630</v>
      </c>
      <c r="OQ22" s="7">
        <v>167</v>
      </c>
      <c r="OR22" s="8">
        <v>20.96</v>
      </c>
      <c r="OS22" s="9">
        <f>OR22*OQ22</f>
        <v>3500.32</v>
      </c>
      <c r="OT22" s="4">
        <f>OM22-OQ22</f>
        <v>205</v>
      </c>
      <c r="OU22" s="8">
        <v>16.77</v>
      </c>
      <c r="OV22" s="9">
        <f>OU22*OT22</f>
        <v>3437.85</v>
      </c>
      <c r="OW22" s="9">
        <f>OV22+OS22</f>
        <v>6938.17</v>
      </c>
      <c r="OX22" s="4"/>
      <c r="OY22" s="9">
        <f>OW22+OX22</f>
        <v>6938.17</v>
      </c>
      <c r="PA22" s="93">
        <v>10</v>
      </c>
      <c r="PB22" s="94" t="s">
        <v>635</v>
      </c>
      <c r="PC22" s="93">
        <v>372</v>
      </c>
      <c r="PD22" s="93" t="s">
        <v>625</v>
      </c>
      <c r="PE22" s="95" t="s">
        <v>626</v>
      </c>
      <c r="PF22" s="93" t="s">
        <v>630</v>
      </c>
      <c r="PG22" s="7">
        <v>167</v>
      </c>
      <c r="PH22" s="8">
        <v>20.96</v>
      </c>
      <c r="PI22" s="9">
        <f>PH22*PG22</f>
        <v>3500.32</v>
      </c>
      <c r="PJ22" s="4">
        <f>PC22-PG22</f>
        <v>205</v>
      </c>
      <c r="PK22" s="8">
        <v>16.77</v>
      </c>
      <c r="PL22" s="9">
        <f>PK22*PJ22</f>
        <v>3437.85</v>
      </c>
      <c r="PM22" s="9">
        <f>PL22+PI22</f>
        <v>6938.17</v>
      </c>
      <c r="PN22" s="4"/>
      <c r="PO22" s="9">
        <f>PM22+PN22</f>
        <v>6938.17</v>
      </c>
      <c r="PQ22" s="93">
        <v>10</v>
      </c>
      <c r="PR22" s="94" t="s">
        <v>635</v>
      </c>
      <c r="PS22" s="93">
        <v>372</v>
      </c>
      <c r="PT22" s="93" t="s">
        <v>625</v>
      </c>
      <c r="PU22" s="95" t="s">
        <v>626</v>
      </c>
      <c r="PV22" s="93" t="s">
        <v>630</v>
      </c>
      <c r="PW22" s="7">
        <v>167</v>
      </c>
      <c r="PX22" s="8">
        <v>20.96</v>
      </c>
      <c r="PY22" s="9">
        <f>PX22*PW22</f>
        <v>3500.32</v>
      </c>
      <c r="PZ22" s="4">
        <f>PS22-PW22</f>
        <v>205</v>
      </c>
      <c r="QA22" s="8">
        <v>16.77</v>
      </c>
      <c r="QB22" s="9">
        <f>QA22*PZ22</f>
        <v>3437.85</v>
      </c>
      <c r="QC22" s="9">
        <f>QB22+PY22</f>
        <v>6938.17</v>
      </c>
      <c r="QD22" s="4"/>
      <c r="QE22" s="9">
        <f>QC22+QD22</f>
        <v>6938.17</v>
      </c>
      <c r="QG22" s="93">
        <v>10</v>
      </c>
      <c r="QH22" s="94" t="s">
        <v>635</v>
      </c>
      <c r="QI22" s="93">
        <v>372</v>
      </c>
      <c r="QJ22" s="93" t="s">
        <v>625</v>
      </c>
      <c r="QK22" s="95" t="s">
        <v>626</v>
      </c>
      <c r="QL22" s="93" t="s">
        <v>630</v>
      </c>
      <c r="QM22" s="7">
        <v>167</v>
      </c>
      <c r="QN22" s="8">
        <v>20.96</v>
      </c>
      <c r="QO22" s="9">
        <f>QN22*QM22</f>
        <v>3500.32</v>
      </c>
      <c r="QP22" s="4">
        <f>QI22-QM22</f>
        <v>205</v>
      </c>
      <c r="QQ22" s="8">
        <v>16.77</v>
      </c>
      <c r="QR22" s="9">
        <f>QQ22*QP22</f>
        <v>3437.85</v>
      </c>
      <c r="QS22" s="9">
        <f>QR22+QO22</f>
        <v>6938.17</v>
      </c>
      <c r="QT22" s="4"/>
      <c r="QU22" s="9">
        <f>QS22+QT22</f>
        <v>6938.17</v>
      </c>
      <c r="QW22" s="93">
        <v>10</v>
      </c>
      <c r="QX22" s="94" t="s">
        <v>635</v>
      </c>
      <c r="QY22" s="93">
        <v>372</v>
      </c>
      <c r="QZ22" s="93" t="s">
        <v>625</v>
      </c>
      <c r="RA22" s="95" t="s">
        <v>626</v>
      </c>
      <c r="RB22" s="93" t="s">
        <v>630</v>
      </c>
      <c r="RC22" s="7">
        <v>167</v>
      </c>
      <c r="RD22" s="8">
        <v>20.96</v>
      </c>
      <c r="RE22" s="9">
        <f>RD22*RC22</f>
        <v>3500.32</v>
      </c>
      <c r="RF22" s="4">
        <f>QY22-RC22</f>
        <v>205</v>
      </c>
      <c r="RG22" s="8">
        <v>16.77</v>
      </c>
      <c r="RH22" s="9">
        <f>RG22*RF22</f>
        <v>3437.85</v>
      </c>
      <c r="RI22" s="9">
        <f>RH22+RE22</f>
        <v>6938.17</v>
      </c>
      <c r="RJ22" s="4"/>
      <c r="RK22" s="9">
        <f>RI22+RJ22</f>
        <v>6938.17</v>
      </c>
      <c r="RM22" s="93">
        <v>10</v>
      </c>
      <c r="RN22" s="94" t="s">
        <v>635</v>
      </c>
      <c r="RO22" s="93">
        <v>372</v>
      </c>
      <c r="RP22" s="93" t="s">
        <v>625</v>
      </c>
      <c r="RQ22" s="95" t="s">
        <v>626</v>
      </c>
      <c r="RR22" s="93" t="s">
        <v>630</v>
      </c>
      <c r="RS22" s="7">
        <v>167</v>
      </c>
      <c r="RT22" s="8">
        <v>20.96</v>
      </c>
      <c r="RU22" s="9">
        <f>RT22*RS22</f>
        <v>3500.32</v>
      </c>
      <c r="RV22" s="4">
        <f>RO22-RS22</f>
        <v>205</v>
      </c>
      <c r="RW22" s="8">
        <v>16.77</v>
      </c>
      <c r="RX22" s="9">
        <f>RW22*RV22</f>
        <v>3437.85</v>
      </c>
      <c r="RY22" s="9">
        <f>RX22+RU22</f>
        <v>6938.17</v>
      </c>
      <c r="RZ22" s="4"/>
      <c r="SA22" s="9">
        <f>RY22+RZ22</f>
        <v>6938.17</v>
      </c>
      <c r="SC22" s="93">
        <v>10</v>
      </c>
      <c r="SD22" s="94" t="s">
        <v>635</v>
      </c>
      <c r="SE22" s="93">
        <v>372</v>
      </c>
      <c r="SF22" s="93" t="s">
        <v>625</v>
      </c>
      <c r="SG22" s="95" t="s">
        <v>626</v>
      </c>
      <c r="SH22" s="93" t="s">
        <v>630</v>
      </c>
      <c r="SI22" s="7">
        <v>167</v>
      </c>
      <c r="SJ22" s="8">
        <v>20.96</v>
      </c>
      <c r="SK22" s="9">
        <f>SJ22*SI22</f>
        <v>3500.32</v>
      </c>
      <c r="SL22" s="4">
        <f>SE22-SI22</f>
        <v>205</v>
      </c>
      <c r="SM22" s="8">
        <v>16.77</v>
      </c>
      <c r="SN22" s="9">
        <f>SM22*SL22</f>
        <v>3437.85</v>
      </c>
      <c r="SO22" s="9">
        <f>SN22+SK22</f>
        <v>6938.17</v>
      </c>
      <c r="SP22" s="4"/>
      <c r="SQ22" s="9">
        <f>SO22+SP22</f>
        <v>6938.17</v>
      </c>
      <c r="SS22" s="93">
        <v>10</v>
      </c>
      <c r="ST22" s="94" t="s">
        <v>635</v>
      </c>
      <c r="SU22" s="93">
        <v>372</v>
      </c>
      <c r="SV22" s="93" t="s">
        <v>625</v>
      </c>
      <c r="SW22" s="95" t="s">
        <v>626</v>
      </c>
      <c r="SX22" s="93" t="s">
        <v>630</v>
      </c>
      <c r="SY22" s="7">
        <v>167</v>
      </c>
      <c r="SZ22" s="8">
        <v>20.96</v>
      </c>
      <c r="TA22" s="9">
        <f>SZ22*SY22</f>
        <v>3500.32</v>
      </c>
      <c r="TB22" s="4">
        <f>SU22-SY22</f>
        <v>205</v>
      </c>
      <c r="TC22" s="8">
        <v>16.77</v>
      </c>
      <c r="TD22" s="9">
        <f>TC22*TB22</f>
        <v>3437.85</v>
      </c>
      <c r="TE22" s="9">
        <f>TD22+TA22</f>
        <v>6938.17</v>
      </c>
      <c r="TF22" s="4"/>
      <c r="TG22" s="9">
        <f>TE22+TF22</f>
        <v>6938.17</v>
      </c>
      <c r="TI22" s="93">
        <v>10</v>
      </c>
      <c r="TJ22" s="94" t="s">
        <v>635</v>
      </c>
      <c r="TK22" s="93">
        <v>372</v>
      </c>
      <c r="TL22" s="93" t="s">
        <v>625</v>
      </c>
      <c r="TM22" s="95" t="s">
        <v>626</v>
      </c>
      <c r="TN22" s="93" t="s">
        <v>630</v>
      </c>
      <c r="TO22" s="7">
        <v>167</v>
      </c>
      <c r="TP22" s="8">
        <v>20.96</v>
      </c>
      <c r="TQ22" s="9">
        <f>TP22*TO22</f>
        <v>3500.32</v>
      </c>
      <c r="TR22" s="4">
        <f>TK22-TO22</f>
        <v>205</v>
      </c>
      <c r="TS22" s="8">
        <v>16.77</v>
      </c>
      <c r="TT22" s="9">
        <f>TS22*TR22</f>
        <v>3437.85</v>
      </c>
      <c r="TU22" s="9">
        <f>TT22+TQ22</f>
        <v>6938.17</v>
      </c>
      <c r="TV22" s="4"/>
      <c r="TW22" s="9">
        <f>TU22+TV22</f>
        <v>6938.17</v>
      </c>
      <c r="TY22" s="93">
        <v>10</v>
      </c>
      <c r="TZ22" s="94" t="s">
        <v>635</v>
      </c>
      <c r="UA22" s="93">
        <v>372</v>
      </c>
      <c r="UB22" s="93" t="s">
        <v>625</v>
      </c>
      <c r="UC22" s="95" t="s">
        <v>626</v>
      </c>
      <c r="UD22" s="93" t="s">
        <v>630</v>
      </c>
      <c r="UE22" s="7">
        <v>167</v>
      </c>
      <c r="UF22" s="8">
        <v>20.96</v>
      </c>
      <c r="UG22" s="9">
        <f>UF22*UE22</f>
        <v>3500.32</v>
      </c>
      <c r="UH22" s="4">
        <f>UA22-UE22</f>
        <v>205</v>
      </c>
      <c r="UI22" s="8">
        <v>16.77</v>
      </c>
      <c r="UJ22" s="9">
        <f>UI22*UH22</f>
        <v>3437.85</v>
      </c>
      <c r="UK22" s="9">
        <f>UJ22+UG22</f>
        <v>6938.17</v>
      </c>
      <c r="UL22" s="4"/>
      <c r="UM22" s="9">
        <f>UK22+UL22</f>
        <v>6938.17</v>
      </c>
      <c r="UO22" s="93">
        <v>10</v>
      </c>
      <c r="UP22" s="94" t="s">
        <v>635</v>
      </c>
      <c r="UQ22" s="93">
        <v>372</v>
      </c>
      <c r="UR22" s="93" t="s">
        <v>625</v>
      </c>
      <c r="US22" s="95" t="s">
        <v>626</v>
      </c>
      <c r="UT22" s="93" t="s">
        <v>630</v>
      </c>
      <c r="UU22" s="7">
        <v>167</v>
      </c>
      <c r="UV22" s="8">
        <v>20.96</v>
      </c>
      <c r="UW22" s="9">
        <f>UV22*UU22</f>
        <v>3500.32</v>
      </c>
      <c r="UX22" s="4">
        <f>UQ22-UU22</f>
        <v>205</v>
      </c>
      <c r="UY22" s="8">
        <v>16.77</v>
      </c>
      <c r="UZ22" s="9">
        <f>UY22*UX22</f>
        <v>3437.85</v>
      </c>
      <c r="VA22" s="9">
        <f>UZ22+UW22</f>
        <v>6938.17</v>
      </c>
      <c r="VB22" s="4"/>
      <c r="VC22" s="9">
        <f>VA22+VB22</f>
        <v>6938.17</v>
      </c>
      <c r="VE22" s="93">
        <v>10</v>
      </c>
      <c r="VF22" s="94" t="s">
        <v>635</v>
      </c>
      <c r="VG22" s="93">
        <v>372</v>
      </c>
      <c r="VH22" s="93" t="s">
        <v>625</v>
      </c>
      <c r="VI22" s="95" t="s">
        <v>626</v>
      </c>
      <c r="VJ22" s="93" t="s">
        <v>630</v>
      </c>
      <c r="VK22" s="7">
        <v>167</v>
      </c>
      <c r="VL22" s="8">
        <v>20.96</v>
      </c>
      <c r="VM22" s="9">
        <f>VL22*VK22</f>
        <v>3500.32</v>
      </c>
      <c r="VN22" s="4">
        <f>VG22-VK22</f>
        <v>205</v>
      </c>
      <c r="VO22" s="8">
        <v>16.77</v>
      </c>
      <c r="VP22" s="9">
        <f>VO22*VN22</f>
        <v>3437.85</v>
      </c>
      <c r="VQ22" s="9">
        <f>VP22+VM22</f>
        <v>6938.17</v>
      </c>
      <c r="VR22" s="4"/>
      <c r="VS22" s="9">
        <f>VQ22+VR22</f>
        <v>6938.17</v>
      </c>
      <c r="VU22" s="93">
        <v>10</v>
      </c>
      <c r="VV22" s="94" t="s">
        <v>635</v>
      </c>
      <c r="VW22" s="93">
        <v>372</v>
      </c>
      <c r="VX22" s="93" t="s">
        <v>625</v>
      </c>
      <c r="VY22" s="95" t="s">
        <v>626</v>
      </c>
      <c r="VZ22" s="93" t="s">
        <v>630</v>
      </c>
      <c r="WA22" s="7">
        <v>167</v>
      </c>
      <c r="WB22" s="8">
        <v>20.96</v>
      </c>
      <c r="WC22" s="9">
        <f>WB22*WA22</f>
        <v>3500.32</v>
      </c>
      <c r="WD22" s="4">
        <f>VW22-WA22</f>
        <v>205</v>
      </c>
      <c r="WE22" s="8">
        <v>16.77</v>
      </c>
      <c r="WF22" s="9">
        <f>WE22*WD22</f>
        <v>3437.85</v>
      </c>
      <c r="WG22" s="9">
        <f>WF22+WC22</f>
        <v>6938.17</v>
      </c>
      <c r="WH22" s="4"/>
      <c r="WI22" s="9">
        <f>WG22+WH22</f>
        <v>6938.17</v>
      </c>
      <c r="WK22" s="93">
        <v>10</v>
      </c>
      <c r="WL22" s="94" t="s">
        <v>635</v>
      </c>
      <c r="WM22" s="93">
        <v>372</v>
      </c>
      <c r="WN22" s="93" t="s">
        <v>625</v>
      </c>
      <c r="WO22" s="95" t="s">
        <v>626</v>
      </c>
      <c r="WP22" s="93" t="s">
        <v>630</v>
      </c>
      <c r="WQ22" s="7">
        <v>167</v>
      </c>
      <c r="WR22" s="8">
        <v>20.96</v>
      </c>
      <c r="WS22" s="9">
        <f>WR22*WQ22</f>
        <v>3500.32</v>
      </c>
      <c r="WT22" s="4">
        <f>WM22-WQ22</f>
        <v>205</v>
      </c>
      <c r="WU22" s="8">
        <v>16.77</v>
      </c>
      <c r="WV22" s="9">
        <f>WU22*WT22</f>
        <v>3437.85</v>
      </c>
      <c r="WW22" s="9">
        <f>WV22+WS22</f>
        <v>6938.17</v>
      </c>
      <c r="WX22" s="4"/>
      <c r="WY22" s="9">
        <f>WW22+WX22</f>
        <v>6938.17</v>
      </c>
      <c r="XA22" s="93">
        <v>10</v>
      </c>
      <c r="XB22" s="94" t="s">
        <v>635</v>
      </c>
      <c r="XC22" s="93">
        <v>372</v>
      </c>
      <c r="XD22" s="93" t="s">
        <v>625</v>
      </c>
      <c r="XE22" s="95" t="s">
        <v>626</v>
      </c>
      <c r="XF22" s="93" t="s">
        <v>630</v>
      </c>
      <c r="XG22" s="7">
        <v>167</v>
      </c>
      <c r="XH22" s="8">
        <v>20.96</v>
      </c>
      <c r="XI22" s="9">
        <f>XH22*XG22</f>
        <v>3500.32</v>
      </c>
      <c r="XJ22" s="4">
        <f>XC22-XG22</f>
        <v>205</v>
      </c>
      <c r="XK22" s="8">
        <v>16.77</v>
      </c>
      <c r="XL22" s="9">
        <f>XK22*XJ22</f>
        <v>3437.85</v>
      </c>
      <c r="XM22" s="9">
        <f>XL22+XI22</f>
        <v>6938.17</v>
      </c>
      <c r="XN22" s="4"/>
      <c r="XO22" s="9">
        <f>XM22+XN22</f>
        <v>6938.17</v>
      </c>
      <c r="XQ22" s="93">
        <v>10</v>
      </c>
      <c r="XR22" s="94" t="s">
        <v>635</v>
      </c>
      <c r="XS22" s="93">
        <v>372</v>
      </c>
      <c r="XT22" s="93" t="s">
        <v>625</v>
      </c>
      <c r="XU22" s="95" t="s">
        <v>626</v>
      </c>
      <c r="XV22" s="93" t="s">
        <v>630</v>
      </c>
      <c r="XW22" s="7">
        <v>167</v>
      </c>
      <c r="XX22" s="8">
        <v>20.96</v>
      </c>
      <c r="XY22" s="9">
        <f>XX22*XW22</f>
        <v>3500.32</v>
      </c>
      <c r="XZ22" s="4">
        <f>XS22-XW22</f>
        <v>205</v>
      </c>
      <c r="YA22" s="8">
        <v>16.77</v>
      </c>
      <c r="YB22" s="9">
        <f>YA22*XZ22</f>
        <v>3437.85</v>
      </c>
      <c r="YC22" s="9">
        <f>YB22+XY22</f>
        <v>6938.17</v>
      </c>
      <c r="YD22" s="4"/>
      <c r="YE22" s="9">
        <f>YC22+YD22</f>
        <v>6938.17</v>
      </c>
      <c r="YG22" s="93">
        <v>10</v>
      </c>
      <c r="YH22" s="94" t="s">
        <v>635</v>
      </c>
      <c r="YI22" s="93">
        <v>372</v>
      </c>
      <c r="YJ22" s="93" t="s">
        <v>625</v>
      </c>
      <c r="YK22" s="95" t="s">
        <v>626</v>
      </c>
      <c r="YL22" s="93" t="s">
        <v>630</v>
      </c>
      <c r="YM22" s="7">
        <v>167</v>
      </c>
      <c r="YN22" s="8">
        <v>20.96</v>
      </c>
      <c r="YO22" s="9">
        <f>YN22*YM22</f>
        <v>3500.32</v>
      </c>
      <c r="YP22" s="4">
        <f>YI22-YM22</f>
        <v>205</v>
      </c>
      <c r="YQ22" s="8">
        <v>16.77</v>
      </c>
      <c r="YR22" s="9">
        <f>YQ22*YP22</f>
        <v>3437.85</v>
      </c>
      <c r="YS22" s="9">
        <f>YR22+YO22</f>
        <v>6938.17</v>
      </c>
      <c r="YT22" s="4"/>
      <c r="YU22" s="9">
        <f>YS22+YT22</f>
        <v>6938.17</v>
      </c>
      <c r="YW22" s="93">
        <v>10</v>
      </c>
      <c r="YX22" s="94" t="s">
        <v>635</v>
      </c>
      <c r="YY22" s="93">
        <v>372</v>
      </c>
      <c r="YZ22" s="93" t="s">
        <v>625</v>
      </c>
      <c r="ZA22" s="95" t="s">
        <v>626</v>
      </c>
      <c r="ZB22" s="93" t="s">
        <v>630</v>
      </c>
      <c r="ZC22" s="7">
        <v>167</v>
      </c>
      <c r="ZD22" s="8">
        <v>20.96</v>
      </c>
      <c r="ZE22" s="9">
        <f>ZD22*ZC22</f>
        <v>3500.32</v>
      </c>
      <c r="ZF22" s="4">
        <f>YY22-ZC22</f>
        <v>205</v>
      </c>
      <c r="ZG22" s="8">
        <v>16.77</v>
      </c>
      <c r="ZH22" s="9">
        <f>ZG22*ZF22</f>
        <v>3437.85</v>
      </c>
      <c r="ZI22" s="9">
        <f>ZH22+ZE22</f>
        <v>6938.17</v>
      </c>
      <c r="ZJ22" s="4"/>
      <c r="ZK22" s="9">
        <f>ZI22+ZJ22</f>
        <v>6938.17</v>
      </c>
      <c r="ZM22" s="93">
        <v>10</v>
      </c>
      <c r="ZN22" s="94" t="s">
        <v>635</v>
      </c>
      <c r="ZO22" s="93">
        <v>372</v>
      </c>
      <c r="ZP22" s="93" t="s">
        <v>625</v>
      </c>
      <c r="ZQ22" s="95" t="s">
        <v>626</v>
      </c>
      <c r="ZR22" s="93" t="s">
        <v>630</v>
      </c>
      <c r="ZS22" s="7">
        <v>167</v>
      </c>
      <c r="ZT22" s="8">
        <v>20.96</v>
      </c>
      <c r="ZU22" s="9">
        <f>ZT22*ZS22</f>
        <v>3500.32</v>
      </c>
      <c r="ZV22" s="4">
        <f>ZO22-ZS22</f>
        <v>205</v>
      </c>
      <c r="ZW22" s="8">
        <v>16.77</v>
      </c>
      <c r="ZX22" s="9">
        <f>ZW22*ZV22</f>
        <v>3437.85</v>
      </c>
      <c r="ZY22" s="9">
        <f>ZX22+ZU22</f>
        <v>6938.17</v>
      </c>
      <c r="ZZ22" s="4"/>
      <c r="AAA22" s="9">
        <f>ZY22+ZZ22</f>
        <v>6938.17</v>
      </c>
      <c r="AAC22" s="93">
        <v>10</v>
      </c>
      <c r="AAD22" s="94" t="s">
        <v>635</v>
      </c>
      <c r="AAE22" s="93">
        <v>372</v>
      </c>
      <c r="AAF22" s="93" t="s">
        <v>625</v>
      </c>
      <c r="AAG22" s="95" t="s">
        <v>626</v>
      </c>
      <c r="AAH22" s="93" t="s">
        <v>630</v>
      </c>
      <c r="AAI22" s="7">
        <v>167</v>
      </c>
      <c r="AAJ22" s="8">
        <v>20.96</v>
      </c>
      <c r="AAK22" s="9">
        <f>AAJ22*AAI22</f>
        <v>3500.32</v>
      </c>
      <c r="AAL22" s="4">
        <f>AAE22-AAI22</f>
        <v>205</v>
      </c>
      <c r="AAM22" s="8">
        <v>16.77</v>
      </c>
      <c r="AAN22" s="9">
        <f>AAM22*AAL22</f>
        <v>3437.85</v>
      </c>
      <c r="AAO22" s="9">
        <f>AAN22+AAK22</f>
        <v>6938.17</v>
      </c>
      <c r="AAP22" s="4"/>
      <c r="AAQ22" s="9">
        <f>AAO22+AAP22</f>
        <v>6938.17</v>
      </c>
      <c r="AAS22" s="93">
        <v>10</v>
      </c>
      <c r="AAT22" s="94" t="s">
        <v>635</v>
      </c>
      <c r="AAU22" s="93">
        <v>372</v>
      </c>
      <c r="AAV22" s="93" t="s">
        <v>625</v>
      </c>
      <c r="AAW22" s="95" t="s">
        <v>626</v>
      </c>
      <c r="AAX22" s="93" t="s">
        <v>630</v>
      </c>
      <c r="AAY22" s="7">
        <v>167</v>
      </c>
      <c r="AAZ22" s="8">
        <v>20.96</v>
      </c>
      <c r="ABA22" s="9">
        <f>AAZ22*AAY22</f>
        <v>3500.32</v>
      </c>
      <c r="ABB22" s="4">
        <f>AAU22-AAY22</f>
        <v>205</v>
      </c>
      <c r="ABC22" s="8">
        <v>16.77</v>
      </c>
      <c r="ABD22" s="9">
        <f>ABC22*ABB22</f>
        <v>3437.85</v>
      </c>
      <c r="ABE22" s="9">
        <f>ABD22+ABA22</f>
        <v>6938.17</v>
      </c>
      <c r="ABF22" s="4"/>
      <c r="ABG22" s="9">
        <f>ABE22+ABF22</f>
        <v>6938.17</v>
      </c>
      <c r="ABI22" s="93">
        <v>10</v>
      </c>
      <c r="ABJ22" s="94" t="s">
        <v>635</v>
      </c>
      <c r="ABK22" s="93">
        <v>372</v>
      </c>
      <c r="ABL22" s="93" t="s">
        <v>625</v>
      </c>
      <c r="ABM22" s="95" t="s">
        <v>626</v>
      </c>
      <c r="ABN22" s="93" t="s">
        <v>630</v>
      </c>
      <c r="ABO22" s="7">
        <v>167</v>
      </c>
      <c r="ABP22" s="8">
        <v>20.96</v>
      </c>
      <c r="ABQ22" s="9">
        <f>ABP22*ABO22</f>
        <v>3500.32</v>
      </c>
      <c r="ABR22" s="4">
        <f>ABK22-ABO22</f>
        <v>205</v>
      </c>
      <c r="ABS22" s="8">
        <v>16.77</v>
      </c>
      <c r="ABT22" s="9">
        <f>ABS22*ABR22</f>
        <v>3437.85</v>
      </c>
      <c r="ABU22" s="9">
        <f>ABT22+ABQ22</f>
        <v>6938.17</v>
      </c>
      <c r="ABV22" s="4"/>
      <c r="ABW22" s="9">
        <f>ABU22+ABV22</f>
        <v>6938.17</v>
      </c>
      <c r="ABY22" s="93">
        <v>10</v>
      </c>
      <c r="ABZ22" s="94" t="s">
        <v>635</v>
      </c>
      <c r="ACA22" s="93">
        <v>372</v>
      </c>
      <c r="ACB22" s="93" t="s">
        <v>625</v>
      </c>
      <c r="ACC22" s="95" t="s">
        <v>626</v>
      </c>
      <c r="ACD22" s="93" t="s">
        <v>630</v>
      </c>
      <c r="ACE22" s="7">
        <v>167</v>
      </c>
      <c r="ACF22" s="8">
        <v>20.96</v>
      </c>
      <c r="ACG22" s="9">
        <f>ACF22*ACE22</f>
        <v>3500.32</v>
      </c>
      <c r="ACH22" s="4">
        <f>ACA22-ACE22</f>
        <v>205</v>
      </c>
      <c r="ACI22" s="8">
        <v>16.77</v>
      </c>
      <c r="ACJ22" s="9">
        <f>ACI22*ACH22</f>
        <v>3437.85</v>
      </c>
      <c r="ACK22" s="9">
        <f>ACJ22+ACG22</f>
        <v>6938.17</v>
      </c>
      <c r="ACL22" s="4"/>
      <c r="ACM22" s="9">
        <f>ACK22+ACL22</f>
        <v>6938.17</v>
      </c>
      <c r="ACO22" s="93">
        <v>10</v>
      </c>
      <c r="ACP22" s="94" t="s">
        <v>635</v>
      </c>
      <c r="ACQ22" s="93">
        <v>372</v>
      </c>
      <c r="ACR22" s="93" t="s">
        <v>625</v>
      </c>
      <c r="ACS22" s="95" t="s">
        <v>626</v>
      </c>
      <c r="ACT22" s="93" t="s">
        <v>630</v>
      </c>
      <c r="ACU22" s="7">
        <v>167</v>
      </c>
      <c r="ACV22" s="8">
        <v>20.96</v>
      </c>
      <c r="ACW22" s="9">
        <f>ACV22*ACU22</f>
        <v>3500.32</v>
      </c>
      <c r="ACX22" s="4">
        <f>ACQ22-ACU22</f>
        <v>205</v>
      </c>
      <c r="ACY22" s="8">
        <v>16.77</v>
      </c>
      <c r="ACZ22" s="9">
        <f>ACY22*ACX22</f>
        <v>3437.85</v>
      </c>
      <c r="ADA22" s="9">
        <f>ACZ22+ACW22</f>
        <v>6938.17</v>
      </c>
      <c r="ADB22" s="4"/>
      <c r="ADC22" s="9">
        <f>ADA22+ADB22</f>
        <v>6938.17</v>
      </c>
      <c r="ADE22" s="93">
        <v>10</v>
      </c>
      <c r="ADF22" s="94" t="s">
        <v>635</v>
      </c>
      <c r="ADG22" s="93">
        <v>372</v>
      </c>
      <c r="ADH22" s="93" t="s">
        <v>625</v>
      </c>
      <c r="ADI22" s="95" t="s">
        <v>626</v>
      </c>
      <c r="ADJ22" s="93" t="s">
        <v>630</v>
      </c>
      <c r="ADK22" s="7">
        <v>167</v>
      </c>
      <c r="ADL22" s="8">
        <v>20.96</v>
      </c>
      <c r="ADM22" s="9">
        <f>ADL22*ADK22</f>
        <v>3500.32</v>
      </c>
      <c r="ADN22" s="4">
        <f>ADG22-ADK22</f>
        <v>205</v>
      </c>
      <c r="ADO22" s="8">
        <v>16.77</v>
      </c>
      <c r="ADP22" s="9">
        <f>ADO22*ADN22</f>
        <v>3437.85</v>
      </c>
      <c r="ADQ22" s="9">
        <f>ADP22+ADM22</f>
        <v>6938.17</v>
      </c>
      <c r="ADR22" s="4"/>
      <c r="ADS22" s="9">
        <f>ADQ22+ADR22</f>
        <v>6938.17</v>
      </c>
      <c r="ADU22" s="93">
        <v>10</v>
      </c>
      <c r="ADV22" s="94" t="s">
        <v>635</v>
      </c>
      <c r="ADW22" s="93">
        <v>372</v>
      </c>
      <c r="ADX22" s="93" t="s">
        <v>625</v>
      </c>
      <c r="ADY22" s="95" t="s">
        <v>626</v>
      </c>
      <c r="ADZ22" s="93" t="s">
        <v>630</v>
      </c>
      <c r="AEA22" s="7">
        <v>167</v>
      </c>
      <c r="AEB22" s="8">
        <v>20.96</v>
      </c>
      <c r="AEC22" s="9">
        <f>AEB22*AEA22</f>
        <v>3500.32</v>
      </c>
      <c r="AED22" s="4">
        <f>ADW22-AEA22</f>
        <v>205</v>
      </c>
      <c r="AEE22" s="8">
        <v>16.77</v>
      </c>
      <c r="AEF22" s="9">
        <f>AEE22*AED22</f>
        <v>3437.85</v>
      </c>
      <c r="AEG22" s="9">
        <f>AEF22+AEC22</f>
        <v>6938.17</v>
      </c>
      <c r="AEH22" s="4"/>
      <c r="AEI22" s="9">
        <f>AEG22+AEH22</f>
        <v>6938.17</v>
      </c>
      <c r="AEK22" s="93">
        <v>10</v>
      </c>
      <c r="AEL22" s="94" t="s">
        <v>635</v>
      </c>
      <c r="AEM22" s="93">
        <v>372</v>
      </c>
      <c r="AEN22" s="93" t="s">
        <v>625</v>
      </c>
      <c r="AEO22" s="95" t="s">
        <v>626</v>
      </c>
      <c r="AEP22" s="93" t="s">
        <v>630</v>
      </c>
      <c r="AEQ22" s="7">
        <v>167</v>
      </c>
      <c r="AER22" s="8">
        <v>20.96</v>
      </c>
      <c r="AES22" s="9">
        <f>AER22*AEQ22</f>
        <v>3500.32</v>
      </c>
      <c r="AET22" s="4">
        <f>AEM22-AEQ22</f>
        <v>205</v>
      </c>
      <c r="AEU22" s="8">
        <v>16.77</v>
      </c>
      <c r="AEV22" s="9">
        <f>AEU22*AET22</f>
        <v>3437.85</v>
      </c>
      <c r="AEW22" s="9">
        <f>AEV22+AES22</f>
        <v>6938.17</v>
      </c>
      <c r="AEX22" s="4"/>
      <c r="AEY22" s="9">
        <f>AEW22+AEX22</f>
        <v>6938.17</v>
      </c>
      <c r="AFA22" s="93">
        <v>10</v>
      </c>
      <c r="AFB22" s="94" t="s">
        <v>635</v>
      </c>
      <c r="AFC22" s="93">
        <v>372</v>
      </c>
      <c r="AFD22" s="93" t="s">
        <v>625</v>
      </c>
      <c r="AFE22" s="95" t="s">
        <v>626</v>
      </c>
      <c r="AFF22" s="93" t="s">
        <v>630</v>
      </c>
      <c r="AFG22" s="7">
        <v>167</v>
      </c>
      <c r="AFH22" s="8">
        <v>20.96</v>
      </c>
      <c r="AFI22" s="9">
        <f>AFH22*AFG22</f>
        <v>3500.32</v>
      </c>
      <c r="AFJ22" s="4">
        <f>AFC22-AFG22</f>
        <v>205</v>
      </c>
      <c r="AFK22" s="8">
        <v>16.77</v>
      </c>
      <c r="AFL22" s="9">
        <f>AFK22*AFJ22</f>
        <v>3437.85</v>
      </c>
      <c r="AFM22" s="9">
        <f>AFL22+AFI22</f>
        <v>6938.17</v>
      </c>
      <c r="AFN22" s="4"/>
      <c r="AFO22" s="9">
        <f>AFM22+AFN22</f>
        <v>6938.17</v>
      </c>
      <c r="AFQ22" s="93">
        <v>10</v>
      </c>
      <c r="AFR22" s="94" t="s">
        <v>635</v>
      </c>
      <c r="AFS22" s="93">
        <v>372</v>
      </c>
      <c r="AFT22" s="93" t="s">
        <v>625</v>
      </c>
      <c r="AFU22" s="95" t="s">
        <v>626</v>
      </c>
      <c r="AFV22" s="93" t="s">
        <v>630</v>
      </c>
      <c r="AFW22" s="7">
        <v>167</v>
      </c>
      <c r="AFX22" s="8">
        <v>20.96</v>
      </c>
      <c r="AFY22" s="9">
        <f>AFX22*AFW22</f>
        <v>3500.32</v>
      </c>
      <c r="AFZ22" s="4">
        <f>AFS22-AFW22</f>
        <v>205</v>
      </c>
      <c r="AGA22" s="8">
        <v>16.77</v>
      </c>
      <c r="AGB22" s="9">
        <f>AGA22*AFZ22</f>
        <v>3437.85</v>
      </c>
      <c r="AGC22" s="9">
        <f>AGB22+AFY22</f>
        <v>6938.17</v>
      </c>
      <c r="AGD22" s="4"/>
      <c r="AGE22" s="9">
        <f>AGC22+AGD22</f>
        <v>6938.17</v>
      </c>
      <c r="AGG22" s="93">
        <v>10</v>
      </c>
      <c r="AGH22" s="94" t="s">
        <v>635</v>
      </c>
      <c r="AGI22" s="93">
        <v>372</v>
      </c>
      <c r="AGJ22" s="93" t="s">
        <v>625</v>
      </c>
      <c r="AGK22" s="95" t="s">
        <v>626</v>
      </c>
      <c r="AGL22" s="93" t="s">
        <v>630</v>
      </c>
      <c r="AGM22" s="7">
        <v>167</v>
      </c>
      <c r="AGN22" s="8">
        <v>20.96</v>
      </c>
      <c r="AGO22" s="9">
        <f>AGN22*AGM22</f>
        <v>3500.32</v>
      </c>
      <c r="AGP22" s="4">
        <f>AGI22-AGM22</f>
        <v>205</v>
      </c>
      <c r="AGQ22" s="8">
        <v>16.77</v>
      </c>
      <c r="AGR22" s="9">
        <f>AGQ22*AGP22</f>
        <v>3437.85</v>
      </c>
      <c r="AGS22" s="9">
        <f>AGR22+AGO22</f>
        <v>6938.17</v>
      </c>
      <c r="AGT22" s="4"/>
      <c r="AGU22" s="9">
        <f>AGS22+AGT22</f>
        <v>6938.17</v>
      </c>
      <c r="AGW22" s="93">
        <v>10</v>
      </c>
      <c r="AGX22" s="94" t="s">
        <v>635</v>
      </c>
      <c r="AGY22" s="93">
        <v>372</v>
      </c>
      <c r="AGZ22" s="93" t="s">
        <v>625</v>
      </c>
      <c r="AHA22" s="95" t="s">
        <v>626</v>
      </c>
      <c r="AHB22" s="93" t="s">
        <v>630</v>
      </c>
      <c r="AHC22" s="7">
        <v>167</v>
      </c>
      <c r="AHD22" s="8">
        <v>20.96</v>
      </c>
      <c r="AHE22" s="9">
        <f>AHD22*AHC22</f>
        <v>3500.32</v>
      </c>
      <c r="AHF22" s="4">
        <f>AGY22-AHC22</f>
        <v>205</v>
      </c>
      <c r="AHG22" s="8">
        <v>16.77</v>
      </c>
      <c r="AHH22" s="9">
        <f>AHG22*AHF22</f>
        <v>3437.85</v>
      </c>
      <c r="AHI22" s="9">
        <f>AHH22+AHE22</f>
        <v>6938.17</v>
      </c>
      <c r="AHJ22" s="4"/>
      <c r="AHK22" s="9">
        <f>AHI22+AHJ22</f>
        <v>6938.17</v>
      </c>
      <c r="AHM22" s="93">
        <v>10</v>
      </c>
      <c r="AHN22" s="94" t="s">
        <v>635</v>
      </c>
      <c r="AHO22" s="93">
        <v>372</v>
      </c>
      <c r="AHP22" s="93" t="s">
        <v>625</v>
      </c>
      <c r="AHQ22" s="95" t="s">
        <v>626</v>
      </c>
      <c r="AHR22" s="93" t="s">
        <v>630</v>
      </c>
      <c r="AHS22" s="7">
        <v>167</v>
      </c>
      <c r="AHT22" s="8">
        <v>20.96</v>
      </c>
      <c r="AHU22" s="9">
        <f>AHT22*AHS22</f>
        <v>3500.32</v>
      </c>
      <c r="AHV22" s="4">
        <f>AHO22-AHS22</f>
        <v>205</v>
      </c>
      <c r="AHW22" s="8">
        <v>16.77</v>
      </c>
      <c r="AHX22" s="9">
        <f>AHW22*AHV22</f>
        <v>3437.85</v>
      </c>
      <c r="AHY22" s="9">
        <f>AHX22+AHU22</f>
        <v>6938.17</v>
      </c>
      <c r="AHZ22" s="4"/>
      <c r="AIA22" s="9">
        <f>AHY22+AHZ22</f>
        <v>6938.17</v>
      </c>
      <c r="AIC22" s="93">
        <v>10</v>
      </c>
      <c r="AID22" s="94" t="s">
        <v>635</v>
      </c>
      <c r="AIE22" s="93">
        <v>372</v>
      </c>
      <c r="AIF22" s="93" t="s">
        <v>625</v>
      </c>
      <c r="AIG22" s="95" t="s">
        <v>626</v>
      </c>
      <c r="AIH22" s="93" t="s">
        <v>630</v>
      </c>
      <c r="AII22" s="7">
        <v>167</v>
      </c>
      <c r="AIJ22" s="8">
        <v>20.96</v>
      </c>
      <c r="AIK22" s="9">
        <f>AIJ22*AII22</f>
        <v>3500.32</v>
      </c>
      <c r="AIL22" s="4">
        <f>AIE22-AII22</f>
        <v>205</v>
      </c>
      <c r="AIM22" s="8">
        <v>16.77</v>
      </c>
      <c r="AIN22" s="9">
        <f>AIM22*AIL22</f>
        <v>3437.85</v>
      </c>
      <c r="AIO22" s="9">
        <f>AIN22+AIK22</f>
        <v>6938.17</v>
      </c>
      <c r="AIP22" s="4"/>
      <c r="AIQ22" s="9">
        <f>AIO22+AIP22</f>
        <v>6938.17</v>
      </c>
      <c r="AIS22" s="93">
        <v>10</v>
      </c>
      <c r="AIT22" s="94" t="s">
        <v>635</v>
      </c>
      <c r="AIU22" s="93">
        <v>372</v>
      </c>
      <c r="AIV22" s="93" t="s">
        <v>625</v>
      </c>
      <c r="AIW22" s="95" t="s">
        <v>626</v>
      </c>
      <c r="AIX22" s="93" t="s">
        <v>630</v>
      </c>
      <c r="AIY22" s="7">
        <v>167</v>
      </c>
      <c r="AIZ22" s="8">
        <v>20.96</v>
      </c>
      <c r="AJA22" s="9">
        <f>AIZ22*AIY22</f>
        <v>3500.32</v>
      </c>
      <c r="AJB22" s="4">
        <f>AIU22-AIY22</f>
        <v>205</v>
      </c>
      <c r="AJC22" s="8">
        <v>16.77</v>
      </c>
      <c r="AJD22" s="9">
        <f>AJC22*AJB22</f>
        <v>3437.85</v>
      </c>
      <c r="AJE22" s="9">
        <f>AJD22+AJA22</f>
        <v>6938.17</v>
      </c>
      <c r="AJF22" s="4"/>
      <c r="AJG22" s="9">
        <f>AJE22+AJF22</f>
        <v>6938.17</v>
      </c>
      <c r="AJI22" s="93">
        <v>10</v>
      </c>
      <c r="AJJ22" s="94" t="s">
        <v>635</v>
      </c>
      <c r="AJK22" s="93">
        <v>372</v>
      </c>
      <c r="AJL22" s="93" t="s">
        <v>625</v>
      </c>
      <c r="AJM22" s="95" t="s">
        <v>626</v>
      </c>
      <c r="AJN22" s="93" t="s">
        <v>630</v>
      </c>
      <c r="AJO22" s="7">
        <v>167</v>
      </c>
      <c r="AJP22" s="8">
        <v>20.96</v>
      </c>
      <c r="AJQ22" s="9">
        <f>AJP22*AJO22</f>
        <v>3500.32</v>
      </c>
      <c r="AJR22" s="4">
        <f>AJK22-AJO22</f>
        <v>205</v>
      </c>
      <c r="AJS22" s="8">
        <v>16.77</v>
      </c>
      <c r="AJT22" s="9">
        <f>AJS22*AJR22</f>
        <v>3437.85</v>
      </c>
      <c r="AJU22" s="9">
        <f>AJT22+AJQ22</f>
        <v>6938.17</v>
      </c>
      <c r="AJV22" s="4"/>
      <c r="AJW22" s="9">
        <f>AJU22+AJV22</f>
        <v>6938.17</v>
      </c>
      <c r="AJY22" s="93">
        <v>10</v>
      </c>
      <c r="AJZ22" s="94" t="s">
        <v>635</v>
      </c>
      <c r="AKA22" s="93">
        <v>372</v>
      </c>
      <c r="AKB22" s="93" t="s">
        <v>625</v>
      </c>
      <c r="AKC22" s="95" t="s">
        <v>626</v>
      </c>
      <c r="AKD22" s="93" t="s">
        <v>630</v>
      </c>
      <c r="AKE22" s="7">
        <v>167</v>
      </c>
      <c r="AKF22" s="8">
        <v>20.96</v>
      </c>
      <c r="AKG22" s="9">
        <f>AKF22*AKE22</f>
        <v>3500.32</v>
      </c>
      <c r="AKH22" s="4">
        <f>AKA22-AKE22</f>
        <v>205</v>
      </c>
      <c r="AKI22" s="8">
        <v>16.77</v>
      </c>
      <c r="AKJ22" s="9">
        <f>AKI22*AKH22</f>
        <v>3437.85</v>
      </c>
      <c r="AKK22" s="9">
        <f>AKJ22+AKG22</f>
        <v>6938.17</v>
      </c>
      <c r="AKL22" s="4"/>
      <c r="AKM22" s="9">
        <f>AKK22+AKL22</f>
        <v>6938.17</v>
      </c>
      <c r="AKO22" s="93">
        <v>10</v>
      </c>
      <c r="AKP22" s="94" t="s">
        <v>635</v>
      </c>
      <c r="AKQ22" s="93">
        <v>372</v>
      </c>
      <c r="AKR22" s="93" t="s">
        <v>625</v>
      </c>
      <c r="AKS22" s="95" t="s">
        <v>626</v>
      </c>
      <c r="AKT22" s="93" t="s">
        <v>630</v>
      </c>
      <c r="AKU22" s="7">
        <v>167</v>
      </c>
      <c r="AKV22" s="8">
        <v>20.96</v>
      </c>
      <c r="AKW22" s="9">
        <f>AKV22*AKU22</f>
        <v>3500.32</v>
      </c>
      <c r="AKX22" s="4">
        <f>AKQ22-AKU22</f>
        <v>205</v>
      </c>
      <c r="AKY22" s="8">
        <v>16.77</v>
      </c>
      <c r="AKZ22" s="9">
        <f>AKY22*AKX22</f>
        <v>3437.85</v>
      </c>
      <c r="ALA22" s="9">
        <f>AKZ22+AKW22</f>
        <v>6938.17</v>
      </c>
      <c r="ALB22" s="4"/>
      <c r="ALC22" s="9">
        <f>ALA22+ALB22</f>
        <v>6938.17</v>
      </c>
      <c r="ALE22" s="93">
        <v>10</v>
      </c>
      <c r="ALF22" s="94" t="s">
        <v>635</v>
      </c>
      <c r="ALG22" s="93">
        <v>372</v>
      </c>
      <c r="ALH22" s="93" t="s">
        <v>625</v>
      </c>
      <c r="ALI22" s="95" t="s">
        <v>626</v>
      </c>
      <c r="ALJ22" s="93" t="s">
        <v>630</v>
      </c>
      <c r="ALK22" s="7">
        <v>167</v>
      </c>
      <c r="ALL22" s="8">
        <v>20.96</v>
      </c>
      <c r="ALM22" s="9">
        <f>ALL22*ALK22</f>
        <v>3500.32</v>
      </c>
      <c r="ALN22" s="4">
        <f>ALG22-ALK22</f>
        <v>205</v>
      </c>
      <c r="ALO22" s="8">
        <v>16.77</v>
      </c>
      <c r="ALP22" s="9">
        <f>ALO22*ALN22</f>
        <v>3437.85</v>
      </c>
      <c r="ALQ22" s="9">
        <f>ALP22+ALM22</f>
        <v>6938.17</v>
      </c>
      <c r="ALR22" s="4"/>
      <c r="ALS22" s="9">
        <f>ALQ22+ALR22</f>
        <v>6938.17</v>
      </c>
      <c r="ALU22" s="93">
        <v>10</v>
      </c>
      <c r="ALV22" s="94" t="s">
        <v>635</v>
      </c>
      <c r="ALW22" s="93">
        <v>372</v>
      </c>
      <c r="ALX22" s="93" t="s">
        <v>625</v>
      </c>
      <c r="ALY22" s="95" t="s">
        <v>626</v>
      </c>
      <c r="ALZ22" s="93" t="s">
        <v>630</v>
      </c>
      <c r="AMA22" s="7">
        <v>167</v>
      </c>
      <c r="AMB22" s="8">
        <v>20.96</v>
      </c>
      <c r="AMC22" s="9">
        <f>AMB22*AMA22</f>
        <v>3500.32</v>
      </c>
      <c r="AMD22" s="4">
        <f>ALW22-AMA22</f>
        <v>205</v>
      </c>
      <c r="AME22" s="8">
        <v>16.77</v>
      </c>
      <c r="AMF22" s="9">
        <f>AME22*AMD22</f>
        <v>3437.85</v>
      </c>
      <c r="AMG22" s="9">
        <f>AMF22+AMC22</f>
        <v>6938.17</v>
      </c>
      <c r="AMH22" s="4"/>
      <c r="AMI22" s="9">
        <f>AMG22+AMH22</f>
        <v>6938.17</v>
      </c>
      <c r="AMK22" s="93">
        <v>10</v>
      </c>
      <c r="AML22" s="94" t="s">
        <v>635</v>
      </c>
      <c r="AMM22" s="93">
        <v>372</v>
      </c>
      <c r="AMN22" s="93" t="s">
        <v>625</v>
      </c>
      <c r="AMO22" s="95" t="s">
        <v>626</v>
      </c>
      <c r="AMP22" s="93" t="s">
        <v>630</v>
      </c>
      <c r="AMQ22" s="7">
        <v>167</v>
      </c>
      <c r="AMR22" s="8">
        <v>20.96</v>
      </c>
      <c r="AMS22" s="9">
        <f>AMR22*AMQ22</f>
        <v>3500.32</v>
      </c>
      <c r="AMT22" s="4">
        <f>AMM22-AMQ22</f>
        <v>205</v>
      </c>
      <c r="AMU22" s="8">
        <v>16.77</v>
      </c>
      <c r="AMV22" s="9">
        <f>AMU22*AMT22</f>
        <v>3437.85</v>
      </c>
      <c r="AMW22" s="9">
        <f>AMV22+AMS22</f>
        <v>6938.17</v>
      </c>
      <c r="AMX22" s="4"/>
      <c r="AMY22" s="9">
        <f>AMW22+AMX22</f>
        <v>6938.17</v>
      </c>
      <c r="ANA22" s="93">
        <v>10</v>
      </c>
      <c r="ANB22" s="94" t="s">
        <v>635</v>
      </c>
      <c r="ANC22" s="93">
        <v>372</v>
      </c>
      <c r="AND22" s="93" t="s">
        <v>625</v>
      </c>
      <c r="ANE22" s="95" t="s">
        <v>626</v>
      </c>
      <c r="ANF22" s="93" t="s">
        <v>630</v>
      </c>
      <c r="ANG22" s="7">
        <v>167</v>
      </c>
      <c r="ANH22" s="8">
        <v>20.96</v>
      </c>
      <c r="ANI22" s="9">
        <f>ANH22*ANG22</f>
        <v>3500.32</v>
      </c>
      <c r="ANJ22" s="4">
        <f>ANC22-ANG22</f>
        <v>205</v>
      </c>
      <c r="ANK22" s="8">
        <v>16.77</v>
      </c>
      <c r="ANL22" s="9">
        <f>ANK22*ANJ22</f>
        <v>3437.85</v>
      </c>
      <c r="ANM22" s="9">
        <f>ANL22+ANI22</f>
        <v>6938.17</v>
      </c>
      <c r="ANN22" s="4"/>
      <c r="ANO22" s="9">
        <f>ANM22+ANN22</f>
        <v>6938.17</v>
      </c>
      <c r="ANQ22" s="93">
        <v>10</v>
      </c>
      <c r="ANR22" s="94" t="s">
        <v>635</v>
      </c>
      <c r="ANS22" s="93">
        <v>372</v>
      </c>
      <c r="ANT22" s="93" t="s">
        <v>625</v>
      </c>
      <c r="ANU22" s="95" t="s">
        <v>626</v>
      </c>
      <c r="ANV22" s="93" t="s">
        <v>630</v>
      </c>
      <c r="ANW22" s="7">
        <v>167</v>
      </c>
      <c r="ANX22" s="8">
        <v>20.96</v>
      </c>
      <c r="ANY22" s="9">
        <f>ANX22*ANW22</f>
        <v>3500.32</v>
      </c>
      <c r="ANZ22" s="4">
        <f>ANS22-ANW22</f>
        <v>205</v>
      </c>
      <c r="AOA22" s="8">
        <v>16.77</v>
      </c>
      <c r="AOB22" s="9">
        <f>AOA22*ANZ22</f>
        <v>3437.85</v>
      </c>
      <c r="AOC22" s="9">
        <f>AOB22+ANY22</f>
        <v>6938.17</v>
      </c>
      <c r="AOD22" s="4"/>
      <c r="AOE22" s="9">
        <f>AOC22+AOD22</f>
        <v>6938.17</v>
      </c>
      <c r="AOG22" s="93">
        <v>10</v>
      </c>
      <c r="AOH22" s="94" t="s">
        <v>635</v>
      </c>
      <c r="AOI22" s="93">
        <v>372</v>
      </c>
      <c r="AOJ22" s="93" t="s">
        <v>625</v>
      </c>
      <c r="AOK22" s="95" t="s">
        <v>626</v>
      </c>
      <c r="AOL22" s="93" t="s">
        <v>630</v>
      </c>
      <c r="AOM22" s="7">
        <v>167</v>
      </c>
      <c r="AON22" s="8">
        <v>20.96</v>
      </c>
      <c r="AOO22" s="9">
        <f>AON22*AOM22</f>
        <v>3500.32</v>
      </c>
      <c r="AOP22" s="4">
        <f>AOI22-AOM22</f>
        <v>205</v>
      </c>
      <c r="AOQ22" s="8">
        <v>16.77</v>
      </c>
      <c r="AOR22" s="9">
        <f>AOQ22*AOP22</f>
        <v>3437.85</v>
      </c>
      <c r="AOS22" s="9">
        <f>AOR22+AOO22</f>
        <v>6938.17</v>
      </c>
      <c r="AOT22" s="4"/>
      <c r="AOU22" s="9">
        <f>AOS22+AOT22</f>
        <v>6938.17</v>
      </c>
      <c r="AOW22" s="93">
        <v>10</v>
      </c>
      <c r="AOX22" s="94" t="s">
        <v>635</v>
      </c>
      <c r="AOY22" s="93">
        <v>372</v>
      </c>
      <c r="AOZ22" s="93" t="s">
        <v>625</v>
      </c>
      <c r="APA22" s="95" t="s">
        <v>626</v>
      </c>
      <c r="APB22" s="93" t="s">
        <v>630</v>
      </c>
      <c r="APC22" s="7">
        <v>167</v>
      </c>
      <c r="APD22" s="8">
        <v>20.96</v>
      </c>
      <c r="APE22" s="9">
        <f>APD22*APC22</f>
        <v>3500.32</v>
      </c>
      <c r="APF22" s="4">
        <f>AOY22-APC22</f>
        <v>205</v>
      </c>
      <c r="APG22" s="8">
        <v>16.77</v>
      </c>
      <c r="APH22" s="9">
        <f>APG22*APF22</f>
        <v>3437.85</v>
      </c>
      <c r="API22" s="9">
        <f>APH22+APE22</f>
        <v>6938.17</v>
      </c>
      <c r="APJ22" s="4"/>
      <c r="APK22" s="9">
        <f>API22+APJ22</f>
        <v>6938.17</v>
      </c>
      <c r="APM22" s="93">
        <v>10</v>
      </c>
      <c r="APN22" s="94" t="s">
        <v>635</v>
      </c>
      <c r="APO22" s="93">
        <v>372</v>
      </c>
      <c r="APP22" s="93" t="s">
        <v>625</v>
      </c>
      <c r="APQ22" s="95" t="s">
        <v>626</v>
      </c>
      <c r="APR22" s="93" t="s">
        <v>630</v>
      </c>
      <c r="APS22" s="7">
        <v>167</v>
      </c>
      <c r="APT22" s="8">
        <v>20.96</v>
      </c>
      <c r="APU22" s="9">
        <f>APT22*APS22</f>
        <v>3500.32</v>
      </c>
      <c r="APV22" s="4">
        <f>APO22-APS22</f>
        <v>205</v>
      </c>
      <c r="APW22" s="8">
        <v>16.77</v>
      </c>
      <c r="APX22" s="9">
        <f>APW22*APV22</f>
        <v>3437.85</v>
      </c>
      <c r="APY22" s="9">
        <f>APX22+APU22</f>
        <v>6938.17</v>
      </c>
      <c r="APZ22" s="4"/>
      <c r="AQA22" s="9">
        <f>APY22+APZ22</f>
        <v>6938.17</v>
      </c>
      <c r="AQC22" s="93">
        <v>10</v>
      </c>
      <c r="AQD22" s="94" t="s">
        <v>635</v>
      </c>
      <c r="AQE22" s="93">
        <v>372</v>
      </c>
      <c r="AQF22" s="93" t="s">
        <v>625</v>
      </c>
      <c r="AQG22" s="95" t="s">
        <v>626</v>
      </c>
      <c r="AQH22" s="93" t="s">
        <v>630</v>
      </c>
      <c r="AQI22" s="7">
        <v>167</v>
      </c>
      <c r="AQJ22" s="8">
        <v>20.96</v>
      </c>
      <c r="AQK22" s="9">
        <f>AQJ22*AQI22</f>
        <v>3500.32</v>
      </c>
      <c r="AQL22" s="4">
        <f>AQE22-AQI22</f>
        <v>205</v>
      </c>
      <c r="AQM22" s="8">
        <v>16.77</v>
      </c>
      <c r="AQN22" s="9">
        <f>AQM22*AQL22</f>
        <v>3437.85</v>
      </c>
      <c r="AQO22" s="9">
        <f>AQN22+AQK22</f>
        <v>6938.17</v>
      </c>
      <c r="AQP22" s="4"/>
      <c r="AQQ22" s="9">
        <f>AQO22+AQP22</f>
        <v>6938.17</v>
      </c>
      <c r="AQS22" s="93">
        <v>10</v>
      </c>
      <c r="AQT22" s="94" t="s">
        <v>635</v>
      </c>
      <c r="AQU22" s="93">
        <v>372</v>
      </c>
      <c r="AQV22" s="93" t="s">
        <v>625</v>
      </c>
      <c r="AQW22" s="95" t="s">
        <v>626</v>
      </c>
      <c r="AQX22" s="93" t="s">
        <v>630</v>
      </c>
      <c r="AQY22" s="7">
        <v>167</v>
      </c>
      <c r="AQZ22" s="8">
        <v>20.96</v>
      </c>
      <c r="ARA22" s="9">
        <f>AQZ22*AQY22</f>
        <v>3500.32</v>
      </c>
      <c r="ARB22" s="4">
        <f>AQU22-AQY22</f>
        <v>205</v>
      </c>
      <c r="ARC22" s="8">
        <v>16.77</v>
      </c>
      <c r="ARD22" s="9">
        <f>ARC22*ARB22</f>
        <v>3437.85</v>
      </c>
      <c r="ARE22" s="9">
        <f>ARD22+ARA22</f>
        <v>6938.17</v>
      </c>
      <c r="ARF22" s="4"/>
      <c r="ARG22" s="9">
        <f>ARE22+ARF22</f>
        <v>6938.17</v>
      </c>
      <c r="ARI22" s="93">
        <v>10</v>
      </c>
      <c r="ARJ22" s="94" t="s">
        <v>635</v>
      </c>
      <c r="ARK22" s="93">
        <v>372</v>
      </c>
      <c r="ARL22" s="93" t="s">
        <v>625</v>
      </c>
      <c r="ARM22" s="95" t="s">
        <v>626</v>
      </c>
      <c r="ARN22" s="93" t="s">
        <v>630</v>
      </c>
      <c r="ARO22" s="7">
        <v>167</v>
      </c>
      <c r="ARP22" s="8">
        <v>20.96</v>
      </c>
      <c r="ARQ22" s="9">
        <f>ARP22*ARO22</f>
        <v>3500.32</v>
      </c>
      <c r="ARR22" s="4">
        <f>ARK22-ARO22</f>
        <v>205</v>
      </c>
      <c r="ARS22" s="8">
        <v>16.77</v>
      </c>
      <c r="ART22" s="9">
        <f>ARS22*ARR22</f>
        <v>3437.85</v>
      </c>
      <c r="ARU22" s="9">
        <f>ART22+ARQ22</f>
        <v>6938.17</v>
      </c>
      <c r="ARV22" s="4"/>
      <c r="ARW22" s="9">
        <f>ARU22+ARV22</f>
        <v>6938.17</v>
      </c>
      <c r="ARY22" s="93">
        <v>10</v>
      </c>
      <c r="ARZ22" s="94" t="s">
        <v>635</v>
      </c>
      <c r="ASA22" s="93">
        <v>372</v>
      </c>
      <c r="ASB22" s="93" t="s">
        <v>625</v>
      </c>
      <c r="ASC22" s="95" t="s">
        <v>626</v>
      </c>
      <c r="ASD22" s="93" t="s">
        <v>630</v>
      </c>
      <c r="ASE22" s="7">
        <v>167</v>
      </c>
      <c r="ASF22" s="8">
        <v>20.96</v>
      </c>
      <c r="ASG22" s="9">
        <f>ASF22*ASE22</f>
        <v>3500.32</v>
      </c>
      <c r="ASH22" s="4">
        <f>ASA22-ASE22</f>
        <v>205</v>
      </c>
      <c r="ASI22" s="8">
        <v>16.77</v>
      </c>
      <c r="ASJ22" s="9">
        <f>ASI22*ASH22</f>
        <v>3437.85</v>
      </c>
      <c r="ASK22" s="9">
        <f>ASJ22+ASG22</f>
        <v>6938.17</v>
      </c>
      <c r="ASL22" s="4"/>
      <c r="ASM22" s="9">
        <f>ASK22+ASL22</f>
        <v>6938.17</v>
      </c>
      <c r="ASO22" s="93">
        <v>10</v>
      </c>
      <c r="ASP22" s="94" t="s">
        <v>635</v>
      </c>
      <c r="ASQ22" s="93">
        <v>372</v>
      </c>
      <c r="ASR22" s="93" t="s">
        <v>625</v>
      </c>
      <c r="ASS22" s="95" t="s">
        <v>626</v>
      </c>
      <c r="AST22" s="93" t="s">
        <v>630</v>
      </c>
      <c r="ASU22" s="7">
        <v>167</v>
      </c>
      <c r="ASV22" s="8">
        <v>20.96</v>
      </c>
      <c r="ASW22" s="9">
        <f>ASV22*ASU22</f>
        <v>3500.32</v>
      </c>
      <c r="ASX22" s="4">
        <f>ASQ22-ASU22</f>
        <v>205</v>
      </c>
      <c r="ASY22" s="8">
        <v>16.77</v>
      </c>
      <c r="ASZ22" s="9">
        <f>ASY22*ASX22</f>
        <v>3437.85</v>
      </c>
      <c r="ATA22" s="9">
        <f>ASZ22+ASW22</f>
        <v>6938.17</v>
      </c>
      <c r="ATB22" s="4"/>
      <c r="ATC22" s="9">
        <f>ATA22+ATB22</f>
        <v>6938.17</v>
      </c>
      <c r="ATE22" s="93">
        <v>10</v>
      </c>
      <c r="ATF22" s="94" t="s">
        <v>635</v>
      </c>
      <c r="ATG22" s="93">
        <v>372</v>
      </c>
      <c r="ATH22" s="93" t="s">
        <v>625</v>
      </c>
      <c r="ATI22" s="95" t="s">
        <v>626</v>
      </c>
      <c r="ATJ22" s="93" t="s">
        <v>630</v>
      </c>
      <c r="ATK22" s="7">
        <v>167</v>
      </c>
      <c r="ATL22" s="8">
        <v>20.96</v>
      </c>
      <c r="ATM22" s="9">
        <f>ATL22*ATK22</f>
        <v>3500.32</v>
      </c>
      <c r="ATN22" s="4">
        <f>ATG22-ATK22</f>
        <v>205</v>
      </c>
      <c r="ATO22" s="8">
        <v>16.77</v>
      </c>
      <c r="ATP22" s="9">
        <f>ATO22*ATN22</f>
        <v>3437.85</v>
      </c>
      <c r="ATQ22" s="9">
        <f>ATP22+ATM22</f>
        <v>6938.17</v>
      </c>
      <c r="ATR22" s="4"/>
      <c r="ATS22" s="9">
        <f>ATQ22+ATR22</f>
        <v>6938.17</v>
      </c>
      <c r="ATU22" s="93">
        <v>10</v>
      </c>
      <c r="ATV22" s="94" t="s">
        <v>635</v>
      </c>
      <c r="ATW22" s="93">
        <v>372</v>
      </c>
      <c r="ATX22" s="93" t="s">
        <v>625</v>
      </c>
      <c r="ATY22" s="95" t="s">
        <v>626</v>
      </c>
      <c r="ATZ22" s="93" t="s">
        <v>630</v>
      </c>
      <c r="AUA22" s="7">
        <v>167</v>
      </c>
      <c r="AUB22" s="8">
        <v>20.96</v>
      </c>
      <c r="AUC22" s="9">
        <f>AUB22*AUA22</f>
        <v>3500.32</v>
      </c>
      <c r="AUD22" s="4">
        <f>ATW22-AUA22</f>
        <v>205</v>
      </c>
      <c r="AUE22" s="8">
        <v>16.77</v>
      </c>
      <c r="AUF22" s="9">
        <f>AUE22*AUD22</f>
        <v>3437.85</v>
      </c>
      <c r="AUG22" s="9">
        <f>AUF22+AUC22</f>
        <v>6938.17</v>
      </c>
      <c r="AUH22" s="4"/>
      <c r="AUI22" s="9">
        <f>AUG22+AUH22</f>
        <v>6938.17</v>
      </c>
      <c r="AUK22" s="93">
        <v>10</v>
      </c>
      <c r="AUL22" s="94" t="s">
        <v>635</v>
      </c>
      <c r="AUM22" s="93">
        <v>372</v>
      </c>
      <c r="AUN22" s="93" t="s">
        <v>625</v>
      </c>
      <c r="AUO22" s="95" t="s">
        <v>626</v>
      </c>
      <c r="AUP22" s="93" t="s">
        <v>630</v>
      </c>
      <c r="AUQ22" s="7">
        <v>167</v>
      </c>
      <c r="AUR22" s="8">
        <v>20.96</v>
      </c>
      <c r="AUS22" s="9">
        <f>AUR22*AUQ22</f>
        <v>3500.32</v>
      </c>
      <c r="AUT22" s="4">
        <f>AUM22-AUQ22</f>
        <v>205</v>
      </c>
      <c r="AUU22" s="8">
        <v>16.77</v>
      </c>
      <c r="AUV22" s="9">
        <f>AUU22*AUT22</f>
        <v>3437.85</v>
      </c>
      <c r="AUW22" s="9">
        <f>AUV22+AUS22</f>
        <v>6938.17</v>
      </c>
      <c r="AUX22" s="4"/>
      <c r="AUY22" s="9">
        <f>AUW22+AUX22</f>
        <v>6938.17</v>
      </c>
      <c r="AVA22" s="93">
        <v>10</v>
      </c>
      <c r="AVB22" s="94" t="s">
        <v>635</v>
      </c>
      <c r="AVC22" s="93">
        <v>372</v>
      </c>
      <c r="AVD22" s="93" t="s">
        <v>625</v>
      </c>
      <c r="AVE22" s="95" t="s">
        <v>626</v>
      </c>
      <c r="AVF22" s="93" t="s">
        <v>630</v>
      </c>
      <c r="AVG22" s="7">
        <v>167</v>
      </c>
      <c r="AVH22" s="8">
        <v>20.96</v>
      </c>
      <c r="AVI22" s="9">
        <f>AVH22*AVG22</f>
        <v>3500.32</v>
      </c>
      <c r="AVJ22" s="4">
        <f>AVC22-AVG22</f>
        <v>205</v>
      </c>
      <c r="AVK22" s="8">
        <v>16.77</v>
      </c>
      <c r="AVL22" s="9">
        <f>AVK22*AVJ22</f>
        <v>3437.85</v>
      </c>
      <c r="AVM22" s="9">
        <f>AVL22+AVI22</f>
        <v>6938.17</v>
      </c>
      <c r="AVN22" s="4"/>
      <c r="AVO22" s="9">
        <f>AVM22+AVN22</f>
        <v>6938.17</v>
      </c>
      <c r="AVQ22" s="93">
        <v>10</v>
      </c>
      <c r="AVR22" s="94" t="s">
        <v>635</v>
      </c>
      <c r="AVS22" s="93">
        <v>372</v>
      </c>
      <c r="AVT22" s="93" t="s">
        <v>625</v>
      </c>
      <c r="AVU22" s="95" t="s">
        <v>626</v>
      </c>
      <c r="AVV22" s="93" t="s">
        <v>630</v>
      </c>
      <c r="AVW22" s="7">
        <v>167</v>
      </c>
      <c r="AVX22" s="8">
        <v>20.96</v>
      </c>
      <c r="AVY22" s="9">
        <f>AVX22*AVW22</f>
        <v>3500.32</v>
      </c>
      <c r="AVZ22" s="4">
        <f>AVS22-AVW22</f>
        <v>205</v>
      </c>
      <c r="AWA22" s="8">
        <v>16.77</v>
      </c>
      <c r="AWB22" s="9">
        <f>AWA22*AVZ22</f>
        <v>3437.85</v>
      </c>
      <c r="AWC22" s="9">
        <f>AWB22+AVY22</f>
        <v>6938.17</v>
      </c>
      <c r="AWD22" s="4"/>
      <c r="AWE22" s="9">
        <f>AWC22+AWD22</f>
        <v>6938.17</v>
      </c>
      <c r="AWG22" s="93">
        <v>10</v>
      </c>
      <c r="AWH22" s="94" t="s">
        <v>635</v>
      </c>
      <c r="AWI22" s="93">
        <v>372</v>
      </c>
      <c r="AWJ22" s="93" t="s">
        <v>625</v>
      </c>
      <c r="AWK22" s="95" t="s">
        <v>626</v>
      </c>
      <c r="AWL22" s="93" t="s">
        <v>630</v>
      </c>
      <c r="AWM22" s="7">
        <v>167</v>
      </c>
      <c r="AWN22" s="8">
        <v>20.96</v>
      </c>
      <c r="AWO22" s="9">
        <f>AWN22*AWM22</f>
        <v>3500.32</v>
      </c>
      <c r="AWP22" s="4">
        <f>AWI22-AWM22</f>
        <v>205</v>
      </c>
      <c r="AWQ22" s="8">
        <v>16.77</v>
      </c>
      <c r="AWR22" s="9">
        <f>AWQ22*AWP22</f>
        <v>3437.85</v>
      </c>
      <c r="AWS22" s="9">
        <f>AWR22+AWO22</f>
        <v>6938.17</v>
      </c>
      <c r="AWT22" s="4"/>
      <c r="AWU22" s="9">
        <f>AWS22+AWT22</f>
        <v>6938.17</v>
      </c>
      <c r="AWW22" s="93">
        <v>10</v>
      </c>
      <c r="AWX22" s="94" t="s">
        <v>635</v>
      </c>
      <c r="AWY22" s="93">
        <v>372</v>
      </c>
      <c r="AWZ22" s="93" t="s">
        <v>625</v>
      </c>
      <c r="AXA22" s="95" t="s">
        <v>626</v>
      </c>
      <c r="AXB22" s="93" t="s">
        <v>630</v>
      </c>
      <c r="AXC22" s="7">
        <v>167</v>
      </c>
      <c r="AXD22" s="8">
        <v>20.96</v>
      </c>
      <c r="AXE22" s="9">
        <f>AXD22*AXC22</f>
        <v>3500.32</v>
      </c>
      <c r="AXF22" s="4">
        <f>AWY22-AXC22</f>
        <v>205</v>
      </c>
      <c r="AXG22" s="8">
        <v>16.77</v>
      </c>
      <c r="AXH22" s="9">
        <f>AXG22*AXF22</f>
        <v>3437.85</v>
      </c>
      <c r="AXI22" s="9">
        <f>AXH22+AXE22</f>
        <v>6938.17</v>
      </c>
      <c r="AXJ22" s="4"/>
      <c r="AXK22" s="9">
        <f>AXI22+AXJ22</f>
        <v>6938.17</v>
      </c>
      <c r="AXM22" s="93">
        <v>10</v>
      </c>
      <c r="AXN22" s="94" t="s">
        <v>635</v>
      </c>
      <c r="AXO22" s="93">
        <v>372</v>
      </c>
      <c r="AXP22" s="93" t="s">
        <v>625</v>
      </c>
      <c r="AXQ22" s="95" t="s">
        <v>626</v>
      </c>
      <c r="AXR22" s="93" t="s">
        <v>630</v>
      </c>
      <c r="AXS22" s="7">
        <v>167</v>
      </c>
      <c r="AXT22" s="8">
        <v>20.96</v>
      </c>
      <c r="AXU22" s="9">
        <f>AXT22*AXS22</f>
        <v>3500.32</v>
      </c>
      <c r="AXV22" s="4">
        <f>AXO22-AXS22</f>
        <v>205</v>
      </c>
      <c r="AXW22" s="8">
        <v>16.77</v>
      </c>
      <c r="AXX22" s="9">
        <f>AXW22*AXV22</f>
        <v>3437.85</v>
      </c>
      <c r="AXY22" s="9">
        <f>AXX22+AXU22</f>
        <v>6938.17</v>
      </c>
      <c r="AXZ22" s="4"/>
      <c r="AYA22" s="9">
        <f>AXY22+AXZ22</f>
        <v>6938.17</v>
      </c>
      <c r="AYC22" s="93">
        <v>10</v>
      </c>
      <c r="AYD22" s="94" t="s">
        <v>635</v>
      </c>
      <c r="AYE22" s="93">
        <v>372</v>
      </c>
      <c r="AYF22" s="93" t="s">
        <v>625</v>
      </c>
      <c r="AYG22" s="95" t="s">
        <v>626</v>
      </c>
      <c r="AYH22" s="93" t="s">
        <v>630</v>
      </c>
      <c r="AYI22" s="7">
        <v>167</v>
      </c>
      <c r="AYJ22" s="8">
        <v>20.96</v>
      </c>
      <c r="AYK22" s="9">
        <f>AYJ22*AYI22</f>
        <v>3500.32</v>
      </c>
      <c r="AYL22" s="4">
        <f>AYE22-AYI22</f>
        <v>205</v>
      </c>
      <c r="AYM22" s="8">
        <v>16.77</v>
      </c>
      <c r="AYN22" s="9">
        <f>AYM22*AYL22</f>
        <v>3437.85</v>
      </c>
      <c r="AYO22" s="9">
        <f>AYN22+AYK22</f>
        <v>6938.17</v>
      </c>
      <c r="AYP22" s="4"/>
      <c r="AYQ22" s="9">
        <f>AYO22+AYP22</f>
        <v>6938.17</v>
      </c>
      <c r="AYS22" s="93">
        <v>10</v>
      </c>
      <c r="AYT22" s="94" t="s">
        <v>635</v>
      </c>
      <c r="AYU22" s="93">
        <v>372</v>
      </c>
      <c r="AYV22" s="93" t="s">
        <v>625</v>
      </c>
      <c r="AYW22" s="95" t="s">
        <v>626</v>
      </c>
      <c r="AYX22" s="93" t="s">
        <v>630</v>
      </c>
      <c r="AYY22" s="7">
        <v>167</v>
      </c>
      <c r="AYZ22" s="8">
        <v>20.96</v>
      </c>
      <c r="AZA22" s="9">
        <f>AYZ22*AYY22</f>
        <v>3500.32</v>
      </c>
      <c r="AZB22" s="4">
        <f>AYU22-AYY22</f>
        <v>205</v>
      </c>
      <c r="AZC22" s="8">
        <v>16.77</v>
      </c>
      <c r="AZD22" s="9">
        <f>AZC22*AZB22</f>
        <v>3437.85</v>
      </c>
      <c r="AZE22" s="9">
        <f>AZD22+AZA22</f>
        <v>6938.17</v>
      </c>
      <c r="AZF22" s="4"/>
      <c r="AZG22" s="9">
        <f>AZE22+AZF22</f>
        <v>6938.17</v>
      </c>
      <c r="AZI22" s="93">
        <v>10</v>
      </c>
      <c r="AZJ22" s="94" t="s">
        <v>635</v>
      </c>
      <c r="AZK22" s="93">
        <v>372</v>
      </c>
      <c r="AZL22" s="93" t="s">
        <v>625</v>
      </c>
      <c r="AZM22" s="95" t="s">
        <v>626</v>
      </c>
      <c r="AZN22" s="93" t="s">
        <v>630</v>
      </c>
      <c r="AZO22" s="7">
        <v>167</v>
      </c>
      <c r="AZP22" s="8">
        <v>20.96</v>
      </c>
      <c r="AZQ22" s="9">
        <f>AZP22*AZO22</f>
        <v>3500.32</v>
      </c>
      <c r="AZR22" s="4">
        <f>AZK22-AZO22</f>
        <v>205</v>
      </c>
      <c r="AZS22" s="8">
        <v>16.77</v>
      </c>
      <c r="AZT22" s="9">
        <f>AZS22*AZR22</f>
        <v>3437.85</v>
      </c>
      <c r="AZU22" s="9">
        <f>AZT22+AZQ22</f>
        <v>6938.17</v>
      </c>
      <c r="AZV22" s="4"/>
      <c r="AZW22" s="9">
        <f>AZU22+AZV22</f>
        <v>6938.17</v>
      </c>
      <c r="AZY22" s="93">
        <v>10</v>
      </c>
      <c r="AZZ22" s="94" t="s">
        <v>635</v>
      </c>
      <c r="BAA22" s="93">
        <v>372</v>
      </c>
      <c r="BAB22" s="93" t="s">
        <v>625</v>
      </c>
      <c r="BAC22" s="95" t="s">
        <v>626</v>
      </c>
      <c r="BAD22" s="93" t="s">
        <v>630</v>
      </c>
      <c r="BAE22" s="7">
        <v>167</v>
      </c>
      <c r="BAF22" s="8">
        <v>20.96</v>
      </c>
      <c r="BAG22" s="9">
        <f>BAF22*BAE22</f>
        <v>3500.32</v>
      </c>
      <c r="BAH22" s="4">
        <f>BAA22-BAE22</f>
        <v>205</v>
      </c>
      <c r="BAI22" s="8">
        <v>16.77</v>
      </c>
      <c r="BAJ22" s="9">
        <f>BAI22*BAH22</f>
        <v>3437.85</v>
      </c>
      <c r="BAK22" s="9">
        <f>BAJ22+BAG22</f>
        <v>6938.17</v>
      </c>
      <c r="BAL22" s="4"/>
      <c r="BAM22" s="9">
        <f>BAK22+BAL22</f>
        <v>6938.17</v>
      </c>
      <c r="BAO22" s="93">
        <v>10</v>
      </c>
      <c r="BAP22" s="94" t="s">
        <v>635</v>
      </c>
      <c r="BAQ22" s="93">
        <v>372</v>
      </c>
      <c r="BAR22" s="93" t="s">
        <v>625</v>
      </c>
      <c r="BAS22" s="95" t="s">
        <v>626</v>
      </c>
      <c r="BAT22" s="93" t="s">
        <v>630</v>
      </c>
      <c r="BAU22" s="7">
        <v>167</v>
      </c>
      <c r="BAV22" s="8">
        <v>20.96</v>
      </c>
      <c r="BAW22" s="9">
        <f>BAV22*BAU22</f>
        <v>3500.32</v>
      </c>
      <c r="BAX22" s="4">
        <f>BAQ22-BAU22</f>
        <v>205</v>
      </c>
      <c r="BAY22" s="8">
        <v>16.77</v>
      </c>
      <c r="BAZ22" s="9">
        <f>BAY22*BAX22</f>
        <v>3437.85</v>
      </c>
      <c r="BBA22" s="9">
        <f>BAZ22+BAW22</f>
        <v>6938.17</v>
      </c>
      <c r="BBB22" s="4"/>
      <c r="BBC22" s="9">
        <f>BBA22+BBB22</f>
        <v>6938.17</v>
      </c>
      <c r="BBE22" s="93">
        <v>10</v>
      </c>
      <c r="BBF22" s="94" t="s">
        <v>635</v>
      </c>
      <c r="BBG22" s="93">
        <v>372</v>
      </c>
      <c r="BBH22" s="93" t="s">
        <v>625</v>
      </c>
      <c r="BBI22" s="95" t="s">
        <v>626</v>
      </c>
      <c r="BBJ22" s="93" t="s">
        <v>630</v>
      </c>
      <c r="BBK22" s="7">
        <v>167</v>
      </c>
      <c r="BBL22" s="8">
        <v>20.96</v>
      </c>
      <c r="BBM22" s="9">
        <f>BBL22*BBK22</f>
        <v>3500.32</v>
      </c>
      <c r="BBN22" s="4">
        <f>BBG22-BBK22</f>
        <v>205</v>
      </c>
      <c r="BBO22" s="8">
        <v>16.77</v>
      </c>
      <c r="BBP22" s="9">
        <f>BBO22*BBN22</f>
        <v>3437.85</v>
      </c>
      <c r="BBQ22" s="9">
        <f>BBP22+BBM22</f>
        <v>6938.17</v>
      </c>
      <c r="BBR22" s="4"/>
      <c r="BBS22" s="9">
        <f>BBQ22+BBR22</f>
        <v>6938.17</v>
      </c>
      <c r="BBU22" s="93">
        <v>10</v>
      </c>
      <c r="BBV22" s="94" t="s">
        <v>635</v>
      </c>
      <c r="BBW22" s="93">
        <v>372</v>
      </c>
      <c r="BBX22" s="93" t="s">
        <v>625</v>
      </c>
      <c r="BBY22" s="95" t="s">
        <v>626</v>
      </c>
      <c r="BBZ22" s="93" t="s">
        <v>630</v>
      </c>
      <c r="BCA22" s="7">
        <v>167</v>
      </c>
      <c r="BCB22" s="8">
        <v>20.96</v>
      </c>
      <c r="BCC22" s="9">
        <f>BCB22*BCA22</f>
        <v>3500.32</v>
      </c>
      <c r="BCD22" s="4">
        <f>BBW22-BCA22</f>
        <v>205</v>
      </c>
      <c r="BCE22" s="8">
        <v>16.77</v>
      </c>
      <c r="BCF22" s="9">
        <f>BCE22*BCD22</f>
        <v>3437.85</v>
      </c>
      <c r="BCG22" s="9">
        <f>BCF22+BCC22</f>
        <v>6938.17</v>
      </c>
      <c r="BCH22" s="4"/>
      <c r="BCI22" s="9">
        <f>BCG22+BCH22</f>
        <v>6938.17</v>
      </c>
      <c r="BCK22" s="93">
        <v>10</v>
      </c>
      <c r="BCL22" s="94" t="s">
        <v>635</v>
      </c>
      <c r="BCM22" s="93">
        <v>372</v>
      </c>
      <c r="BCN22" s="93" t="s">
        <v>625</v>
      </c>
      <c r="BCO22" s="95" t="s">
        <v>626</v>
      </c>
      <c r="BCP22" s="93" t="s">
        <v>630</v>
      </c>
      <c r="BCQ22" s="7">
        <v>167</v>
      </c>
      <c r="BCR22" s="8">
        <v>20.96</v>
      </c>
      <c r="BCS22" s="9">
        <f>BCR22*BCQ22</f>
        <v>3500.32</v>
      </c>
      <c r="BCT22" s="4">
        <f>BCM22-BCQ22</f>
        <v>205</v>
      </c>
      <c r="BCU22" s="8">
        <v>16.77</v>
      </c>
      <c r="BCV22" s="9">
        <f>BCU22*BCT22</f>
        <v>3437.85</v>
      </c>
      <c r="BCW22" s="9">
        <f>BCV22+BCS22</f>
        <v>6938.17</v>
      </c>
      <c r="BCX22" s="4"/>
      <c r="BCY22" s="9">
        <f>BCW22+BCX22</f>
        <v>6938.17</v>
      </c>
      <c r="BDA22" s="93">
        <v>10</v>
      </c>
      <c r="BDB22" s="94" t="s">
        <v>635</v>
      </c>
      <c r="BDC22" s="93">
        <v>372</v>
      </c>
      <c r="BDD22" s="93" t="s">
        <v>625</v>
      </c>
      <c r="BDE22" s="95" t="s">
        <v>626</v>
      </c>
      <c r="BDF22" s="93" t="s">
        <v>630</v>
      </c>
      <c r="BDG22" s="7">
        <v>167</v>
      </c>
      <c r="BDH22" s="8">
        <v>20.96</v>
      </c>
      <c r="BDI22" s="9">
        <f>BDH22*BDG22</f>
        <v>3500.32</v>
      </c>
      <c r="BDJ22" s="4">
        <f>BDC22-BDG22</f>
        <v>205</v>
      </c>
      <c r="BDK22" s="8">
        <v>16.77</v>
      </c>
      <c r="BDL22" s="9">
        <f>BDK22*BDJ22</f>
        <v>3437.85</v>
      </c>
      <c r="BDM22" s="9">
        <f>BDL22+BDI22</f>
        <v>6938.17</v>
      </c>
      <c r="BDN22" s="4"/>
      <c r="BDO22" s="9">
        <f>BDM22+BDN22</f>
        <v>6938.17</v>
      </c>
      <c r="BDQ22" s="93">
        <v>10</v>
      </c>
      <c r="BDR22" s="94" t="s">
        <v>635</v>
      </c>
      <c r="BDS22" s="93">
        <v>372</v>
      </c>
      <c r="BDT22" s="93" t="s">
        <v>625</v>
      </c>
      <c r="BDU22" s="95" t="s">
        <v>626</v>
      </c>
      <c r="BDV22" s="93" t="s">
        <v>630</v>
      </c>
      <c r="BDW22" s="7">
        <v>167</v>
      </c>
      <c r="BDX22" s="8">
        <v>20.96</v>
      </c>
      <c r="BDY22" s="9">
        <f>BDX22*BDW22</f>
        <v>3500.32</v>
      </c>
      <c r="BDZ22" s="4">
        <f>BDS22-BDW22</f>
        <v>205</v>
      </c>
      <c r="BEA22" s="8">
        <v>16.77</v>
      </c>
      <c r="BEB22" s="9">
        <f>BEA22*BDZ22</f>
        <v>3437.85</v>
      </c>
      <c r="BEC22" s="9">
        <f>BEB22+BDY22</f>
        <v>6938.17</v>
      </c>
      <c r="BED22" s="4"/>
      <c r="BEE22" s="9">
        <f>BEC22+BED22</f>
        <v>6938.17</v>
      </c>
      <c r="BEG22" s="93">
        <v>10</v>
      </c>
      <c r="BEH22" s="94" t="s">
        <v>635</v>
      </c>
      <c r="BEI22" s="93">
        <v>372</v>
      </c>
      <c r="BEJ22" s="93" t="s">
        <v>625</v>
      </c>
      <c r="BEK22" s="95" t="s">
        <v>626</v>
      </c>
      <c r="BEL22" s="93" t="s">
        <v>630</v>
      </c>
      <c r="BEM22" s="7">
        <v>167</v>
      </c>
      <c r="BEN22" s="8">
        <v>20.96</v>
      </c>
      <c r="BEO22" s="9">
        <f>BEN22*BEM22</f>
        <v>3500.32</v>
      </c>
      <c r="BEP22" s="4">
        <f>BEI22-BEM22</f>
        <v>205</v>
      </c>
      <c r="BEQ22" s="8">
        <v>16.77</v>
      </c>
      <c r="BER22" s="9">
        <f>BEQ22*BEP22</f>
        <v>3437.85</v>
      </c>
      <c r="BES22" s="9">
        <f>BER22+BEO22</f>
        <v>6938.17</v>
      </c>
      <c r="BET22" s="4"/>
      <c r="BEU22" s="9">
        <f>BES22+BET22</f>
        <v>6938.17</v>
      </c>
      <c r="BEW22" s="93">
        <v>10</v>
      </c>
      <c r="BEX22" s="94" t="s">
        <v>635</v>
      </c>
      <c r="BEY22" s="93">
        <v>372</v>
      </c>
      <c r="BEZ22" s="93" t="s">
        <v>625</v>
      </c>
      <c r="BFA22" s="95" t="s">
        <v>626</v>
      </c>
      <c r="BFB22" s="93" t="s">
        <v>630</v>
      </c>
      <c r="BFC22" s="7">
        <v>167</v>
      </c>
      <c r="BFD22" s="8">
        <v>20.96</v>
      </c>
      <c r="BFE22" s="9">
        <f>BFD22*BFC22</f>
        <v>3500.32</v>
      </c>
      <c r="BFF22" s="4">
        <f>BEY22-BFC22</f>
        <v>205</v>
      </c>
      <c r="BFG22" s="8">
        <v>16.77</v>
      </c>
      <c r="BFH22" s="9">
        <f>BFG22*BFF22</f>
        <v>3437.85</v>
      </c>
      <c r="BFI22" s="9">
        <f>BFH22+BFE22</f>
        <v>6938.17</v>
      </c>
      <c r="BFJ22" s="4"/>
      <c r="BFK22" s="9">
        <f>BFI22+BFJ22</f>
        <v>6938.17</v>
      </c>
      <c r="BFM22" s="93">
        <v>10</v>
      </c>
      <c r="BFN22" s="94" t="s">
        <v>635</v>
      </c>
      <c r="BFO22" s="93">
        <v>372</v>
      </c>
      <c r="BFP22" s="93" t="s">
        <v>625</v>
      </c>
      <c r="BFQ22" s="95" t="s">
        <v>626</v>
      </c>
      <c r="BFR22" s="93" t="s">
        <v>630</v>
      </c>
      <c r="BFS22" s="7">
        <v>167</v>
      </c>
      <c r="BFT22" s="8">
        <v>20.96</v>
      </c>
      <c r="BFU22" s="9">
        <f>BFT22*BFS22</f>
        <v>3500.32</v>
      </c>
      <c r="BFV22" s="4">
        <f>BFO22-BFS22</f>
        <v>205</v>
      </c>
      <c r="BFW22" s="8">
        <v>16.77</v>
      </c>
      <c r="BFX22" s="9">
        <f>BFW22*BFV22</f>
        <v>3437.85</v>
      </c>
      <c r="BFY22" s="9">
        <f>BFX22+BFU22</f>
        <v>6938.17</v>
      </c>
      <c r="BFZ22" s="4"/>
      <c r="BGA22" s="9">
        <f>BFY22+BFZ22</f>
        <v>6938.17</v>
      </c>
      <c r="BGC22" s="93">
        <v>10</v>
      </c>
      <c r="BGD22" s="94" t="s">
        <v>635</v>
      </c>
      <c r="BGE22" s="93">
        <v>372</v>
      </c>
      <c r="BGF22" s="93" t="s">
        <v>625</v>
      </c>
      <c r="BGG22" s="95" t="s">
        <v>626</v>
      </c>
      <c r="BGH22" s="93" t="s">
        <v>630</v>
      </c>
      <c r="BGI22" s="7">
        <v>167</v>
      </c>
      <c r="BGJ22" s="8">
        <v>20.96</v>
      </c>
      <c r="BGK22" s="9">
        <f>BGJ22*BGI22</f>
        <v>3500.32</v>
      </c>
      <c r="BGL22" s="4">
        <f>BGE22-BGI22</f>
        <v>205</v>
      </c>
      <c r="BGM22" s="8">
        <v>16.77</v>
      </c>
      <c r="BGN22" s="9">
        <f>BGM22*BGL22</f>
        <v>3437.85</v>
      </c>
      <c r="BGO22" s="9">
        <f>BGN22+BGK22</f>
        <v>6938.17</v>
      </c>
      <c r="BGP22" s="4"/>
      <c r="BGQ22" s="9">
        <f>BGO22+BGP22</f>
        <v>6938.17</v>
      </c>
      <c r="BGS22" s="93">
        <v>10</v>
      </c>
      <c r="BGT22" s="94" t="s">
        <v>635</v>
      </c>
      <c r="BGU22" s="93">
        <v>372</v>
      </c>
      <c r="BGV22" s="93" t="s">
        <v>625</v>
      </c>
      <c r="BGW22" s="95" t="s">
        <v>626</v>
      </c>
      <c r="BGX22" s="93" t="s">
        <v>630</v>
      </c>
      <c r="BGY22" s="7">
        <v>167</v>
      </c>
      <c r="BGZ22" s="8">
        <v>20.96</v>
      </c>
      <c r="BHA22" s="9">
        <f>BGZ22*BGY22</f>
        <v>3500.32</v>
      </c>
      <c r="BHB22" s="4">
        <f>BGU22-BGY22</f>
        <v>205</v>
      </c>
      <c r="BHC22" s="8">
        <v>16.77</v>
      </c>
      <c r="BHD22" s="9">
        <f>BHC22*BHB22</f>
        <v>3437.85</v>
      </c>
      <c r="BHE22" s="9">
        <f>BHD22+BHA22</f>
        <v>6938.17</v>
      </c>
      <c r="BHF22" s="4"/>
      <c r="BHG22" s="9">
        <f>BHE22+BHF22</f>
        <v>6938.17</v>
      </c>
      <c r="BHI22" s="93">
        <v>10</v>
      </c>
      <c r="BHJ22" s="94" t="s">
        <v>635</v>
      </c>
      <c r="BHK22" s="93">
        <v>372</v>
      </c>
      <c r="BHL22" s="93" t="s">
        <v>625</v>
      </c>
      <c r="BHM22" s="95" t="s">
        <v>626</v>
      </c>
      <c r="BHN22" s="93" t="s">
        <v>630</v>
      </c>
      <c r="BHO22" s="7">
        <v>167</v>
      </c>
      <c r="BHP22" s="8">
        <v>20.96</v>
      </c>
      <c r="BHQ22" s="9">
        <f>BHP22*BHO22</f>
        <v>3500.32</v>
      </c>
      <c r="BHR22" s="4">
        <f>BHK22-BHO22</f>
        <v>205</v>
      </c>
      <c r="BHS22" s="8">
        <v>16.77</v>
      </c>
      <c r="BHT22" s="9">
        <f>BHS22*BHR22</f>
        <v>3437.85</v>
      </c>
      <c r="BHU22" s="9">
        <f>BHT22+BHQ22</f>
        <v>6938.17</v>
      </c>
      <c r="BHV22" s="4"/>
      <c r="BHW22" s="9">
        <f>BHU22+BHV22</f>
        <v>6938.17</v>
      </c>
      <c r="BHY22" s="93">
        <v>10</v>
      </c>
      <c r="BHZ22" s="94" t="s">
        <v>635</v>
      </c>
      <c r="BIA22" s="93">
        <v>372</v>
      </c>
      <c r="BIB22" s="93" t="s">
        <v>625</v>
      </c>
      <c r="BIC22" s="95" t="s">
        <v>626</v>
      </c>
      <c r="BID22" s="93" t="s">
        <v>630</v>
      </c>
      <c r="BIE22" s="7">
        <v>167</v>
      </c>
      <c r="BIF22" s="8">
        <v>20.96</v>
      </c>
      <c r="BIG22" s="9">
        <f>BIF22*BIE22</f>
        <v>3500.32</v>
      </c>
      <c r="BIH22" s="4">
        <f>BIA22-BIE22</f>
        <v>205</v>
      </c>
      <c r="BII22" s="8">
        <v>16.77</v>
      </c>
      <c r="BIJ22" s="9">
        <f>BII22*BIH22</f>
        <v>3437.85</v>
      </c>
      <c r="BIK22" s="9">
        <f>BIJ22+BIG22</f>
        <v>6938.17</v>
      </c>
      <c r="BIL22" s="4"/>
      <c r="BIM22" s="9">
        <f>BIK22+BIL22</f>
        <v>6938.17</v>
      </c>
      <c r="BIO22" s="93">
        <v>10</v>
      </c>
      <c r="BIP22" s="94" t="s">
        <v>635</v>
      </c>
      <c r="BIQ22" s="93">
        <v>372</v>
      </c>
      <c r="BIR22" s="93" t="s">
        <v>625</v>
      </c>
      <c r="BIS22" s="95" t="s">
        <v>626</v>
      </c>
      <c r="BIT22" s="93" t="s">
        <v>630</v>
      </c>
      <c r="BIU22" s="7">
        <v>167</v>
      </c>
      <c r="BIV22" s="8">
        <v>20.96</v>
      </c>
      <c r="BIW22" s="9">
        <f>BIV22*BIU22</f>
        <v>3500.32</v>
      </c>
      <c r="BIX22" s="4">
        <f>BIQ22-BIU22</f>
        <v>205</v>
      </c>
      <c r="BIY22" s="8">
        <v>16.77</v>
      </c>
      <c r="BIZ22" s="9">
        <f>BIY22*BIX22</f>
        <v>3437.85</v>
      </c>
      <c r="BJA22" s="9">
        <f>BIZ22+BIW22</f>
        <v>6938.17</v>
      </c>
      <c r="BJB22" s="4"/>
      <c r="BJC22" s="9">
        <f>BJA22+BJB22</f>
        <v>6938.17</v>
      </c>
      <c r="BJE22" s="93">
        <v>10</v>
      </c>
      <c r="BJF22" s="94" t="s">
        <v>635</v>
      </c>
      <c r="BJG22" s="93">
        <v>372</v>
      </c>
      <c r="BJH22" s="93" t="s">
        <v>625</v>
      </c>
      <c r="BJI22" s="95" t="s">
        <v>626</v>
      </c>
      <c r="BJJ22" s="93" t="s">
        <v>630</v>
      </c>
      <c r="BJK22" s="7">
        <v>167</v>
      </c>
      <c r="BJL22" s="8">
        <v>20.96</v>
      </c>
      <c r="BJM22" s="9">
        <f>BJL22*BJK22</f>
        <v>3500.32</v>
      </c>
      <c r="BJN22" s="4">
        <f>BJG22-BJK22</f>
        <v>205</v>
      </c>
      <c r="BJO22" s="8">
        <v>16.77</v>
      </c>
      <c r="BJP22" s="9">
        <f>BJO22*BJN22</f>
        <v>3437.85</v>
      </c>
      <c r="BJQ22" s="9">
        <f>BJP22+BJM22</f>
        <v>6938.17</v>
      </c>
      <c r="BJR22" s="4"/>
      <c r="BJS22" s="9">
        <f>BJQ22+BJR22</f>
        <v>6938.17</v>
      </c>
      <c r="BJU22" s="93">
        <v>10</v>
      </c>
      <c r="BJV22" s="94" t="s">
        <v>635</v>
      </c>
      <c r="BJW22" s="93">
        <v>372</v>
      </c>
      <c r="BJX22" s="93" t="s">
        <v>625</v>
      </c>
      <c r="BJY22" s="95" t="s">
        <v>626</v>
      </c>
      <c r="BJZ22" s="93" t="s">
        <v>630</v>
      </c>
      <c r="BKA22" s="7">
        <v>167</v>
      </c>
      <c r="BKB22" s="8">
        <v>20.96</v>
      </c>
      <c r="BKC22" s="9">
        <f>BKB22*BKA22</f>
        <v>3500.32</v>
      </c>
      <c r="BKD22" s="4">
        <f>BJW22-BKA22</f>
        <v>205</v>
      </c>
      <c r="BKE22" s="8">
        <v>16.77</v>
      </c>
      <c r="BKF22" s="9">
        <f>BKE22*BKD22</f>
        <v>3437.85</v>
      </c>
      <c r="BKG22" s="9">
        <f>BKF22+BKC22</f>
        <v>6938.17</v>
      </c>
      <c r="BKH22" s="4"/>
      <c r="BKI22" s="9">
        <f>BKG22+BKH22</f>
        <v>6938.17</v>
      </c>
      <c r="BKK22" s="93">
        <v>10</v>
      </c>
      <c r="BKL22" s="94" t="s">
        <v>635</v>
      </c>
      <c r="BKM22" s="93">
        <v>372</v>
      </c>
      <c r="BKN22" s="93" t="s">
        <v>625</v>
      </c>
      <c r="BKO22" s="95" t="s">
        <v>626</v>
      </c>
      <c r="BKP22" s="93" t="s">
        <v>630</v>
      </c>
      <c r="BKQ22" s="7">
        <v>167</v>
      </c>
      <c r="BKR22" s="8">
        <v>20.96</v>
      </c>
      <c r="BKS22" s="9">
        <f>BKR22*BKQ22</f>
        <v>3500.32</v>
      </c>
      <c r="BKT22" s="4">
        <f>BKM22-BKQ22</f>
        <v>205</v>
      </c>
      <c r="BKU22" s="8">
        <v>16.77</v>
      </c>
      <c r="BKV22" s="9">
        <f>BKU22*BKT22</f>
        <v>3437.85</v>
      </c>
      <c r="BKW22" s="9">
        <f>BKV22+BKS22</f>
        <v>6938.17</v>
      </c>
      <c r="BKX22" s="4"/>
      <c r="BKY22" s="9">
        <f>BKW22+BKX22</f>
        <v>6938.17</v>
      </c>
      <c r="BLA22" s="93">
        <v>10</v>
      </c>
      <c r="BLB22" s="94" t="s">
        <v>635</v>
      </c>
      <c r="BLC22" s="93">
        <v>372</v>
      </c>
      <c r="BLD22" s="93" t="s">
        <v>625</v>
      </c>
      <c r="BLE22" s="95" t="s">
        <v>626</v>
      </c>
      <c r="BLF22" s="93" t="s">
        <v>630</v>
      </c>
      <c r="BLG22" s="7">
        <v>167</v>
      </c>
      <c r="BLH22" s="8">
        <v>20.96</v>
      </c>
      <c r="BLI22" s="9">
        <f>BLH22*BLG22</f>
        <v>3500.32</v>
      </c>
      <c r="BLJ22" s="4">
        <f>BLC22-BLG22</f>
        <v>205</v>
      </c>
      <c r="BLK22" s="8">
        <v>16.77</v>
      </c>
      <c r="BLL22" s="9">
        <f>BLK22*BLJ22</f>
        <v>3437.85</v>
      </c>
      <c r="BLM22" s="9">
        <f>BLL22+BLI22</f>
        <v>6938.17</v>
      </c>
      <c r="BLN22" s="4"/>
      <c r="BLO22" s="9">
        <f>BLM22+BLN22</f>
        <v>6938.17</v>
      </c>
      <c r="BLQ22" s="93">
        <v>10</v>
      </c>
      <c r="BLR22" s="94" t="s">
        <v>635</v>
      </c>
      <c r="BLS22" s="93">
        <v>372</v>
      </c>
      <c r="BLT22" s="93" t="s">
        <v>625</v>
      </c>
      <c r="BLU22" s="95" t="s">
        <v>626</v>
      </c>
      <c r="BLV22" s="93" t="s">
        <v>630</v>
      </c>
      <c r="BLW22" s="7">
        <v>167</v>
      </c>
      <c r="BLX22" s="8">
        <v>20.96</v>
      </c>
      <c r="BLY22" s="9">
        <f>BLX22*BLW22</f>
        <v>3500.32</v>
      </c>
      <c r="BLZ22" s="4">
        <f>BLS22-BLW22</f>
        <v>205</v>
      </c>
      <c r="BMA22" s="8">
        <v>16.77</v>
      </c>
      <c r="BMB22" s="9">
        <f>BMA22*BLZ22</f>
        <v>3437.85</v>
      </c>
      <c r="BMC22" s="9">
        <f>BMB22+BLY22</f>
        <v>6938.17</v>
      </c>
      <c r="BMD22" s="4"/>
      <c r="BME22" s="9">
        <f>BMC22+BMD22</f>
        <v>6938.17</v>
      </c>
      <c r="BMG22" s="93">
        <v>10</v>
      </c>
      <c r="BMH22" s="94" t="s">
        <v>635</v>
      </c>
      <c r="BMI22" s="93">
        <v>372</v>
      </c>
      <c r="BMJ22" s="93" t="s">
        <v>625</v>
      </c>
      <c r="BMK22" s="95" t="s">
        <v>626</v>
      </c>
      <c r="BML22" s="93" t="s">
        <v>630</v>
      </c>
      <c r="BMM22" s="7">
        <v>167</v>
      </c>
      <c r="BMN22" s="8">
        <v>20.96</v>
      </c>
      <c r="BMO22" s="9">
        <f>BMN22*BMM22</f>
        <v>3500.32</v>
      </c>
      <c r="BMP22" s="4">
        <f>BMI22-BMM22</f>
        <v>205</v>
      </c>
      <c r="BMQ22" s="8">
        <v>16.77</v>
      </c>
      <c r="BMR22" s="9">
        <f>BMQ22*BMP22</f>
        <v>3437.85</v>
      </c>
      <c r="BMS22" s="9">
        <f>BMR22+BMO22</f>
        <v>6938.17</v>
      </c>
      <c r="BMT22" s="4"/>
      <c r="BMU22" s="9">
        <f>BMS22+BMT22</f>
        <v>6938.17</v>
      </c>
      <c r="BMW22" s="93">
        <v>10</v>
      </c>
      <c r="BMX22" s="94" t="s">
        <v>635</v>
      </c>
      <c r="BMY22" s="93">
        <v>372</v>
      </c>
      <c r="BMZ22" s="93" t="s">
        <v>625</v>
      </c>
      <c r="BNA22" s="95" t="s">
        <v>626</v>
      </c>
      <c r="BNB22" s="93" t="s">
        <v>630</v>
      </c>
      <c r="BNC22" s="7">
        <v>167</v>
      </c>
      <c r="BND22" s="8">
        <v>20.96</v>
      </c>
      <c r="BNE22" s="9">
        <f>BND22*BNC22</f>
        <v>3500.32</v>
      </c>
      <c r="BNF22" s="4">
        <f>BMY22-BNC22</f>
        <v>205</v>
      </c>
      <c r="BNG22" s="8">
        <v>16.77</v>
      </c>
      <c r="BNH22" s="9">
        <f>BNG22*BNF22</f>
        <v>3437.85</v>
      </c>
      <c r="BNI22" s="9">
        <f>BNH22+BNE22</f>
        <v>6938.17</v>
      </c>
      <c r="BNJ22" s="4"/>
      <c r="BNK22" s="9">
        <f>BNI22+BNJ22</f>
        <v>6938.17</v>
      </c>
      <c r="BNM22" s="93">
        <v>10</v>
      </c>
      <c r="BNN22" s="94" t="s">
        <v>635</v>
      </c>
      <c r="BNO22" s="93">
        <v>372</v>
      </c>
      <c r="BNP22" s="93" t="s">
        <v>625</v>
      </c>
      <c r="BNQ22" s="95" t="s">
        <v>626</v>
      </c>
      <c r="BNR22" s="93" t="s">
        <v>630</v>
      </c>
      <c r="BNS22" s="7">
        <v>167</v>
      </c>
      <c r="BNT22" s="8">
        <v>20.96</v>
      </c>
      <c r="BNU22" s="9">
        <f>BNT22*BNS22</f>
        <v>3500.32</v>
      </c>
      <c r="BNV22" s="4">
        <f>BNO22-BNS22</f>
        <v>205</v>
      </c>
      <c r="BNW22" s="8">
        <v>16.77</v>
      </c>
      <c r="BNX22" s="9">
        <f>BNW22*BNV22</f>
        <v>3437.85</v>
      </c>
      <c r="BNY22" s="9">
        <f>BNX22+BNU22</f>
        <v>6938.17</v>
      </c>
      <c r="BNZ22" s="4"/>
      <c r="BOA22" s="9">
        <f>BNY22+BNZ22</f>
        <v>6938.17</v>
      </c>
      <c r="BOC22" s="93">
        <v>10</v>
      </c>
      <c r="BOD22" s="94" t="s">
        <v>635</v>
      </c>
      <c r="BOE22" s="93">
        <v>372</v>
      </c>
      <c r="BOF22" s="93" t="s">
        <v>625</v>
      </c>
      <c r="BOG22" s="95" t="s">
        <v>626</v>
      </c>
      <c r="BOH22" s="93" t="s">
        <v>630</v>
      </c>
      <c r="BOI22" s="7">
        <v>167</v>
      </c>
      <c r="BOJ22" s="8">
        <v>20.96</v>
      </c>
      <c r="BOK22" s="9">
        <f>BOJ22*BOI22</f>
        <v>3500.32</v>
      </c>
      <c r="BOL22" s="4">
        <f>BOE22-BOI22</f>
        <v>205</v>
      </c>
      <c r="BOM22" s="8">
        <v>16.77</v>
      </c>
      <c r="BON22" s="9">
        <f>BOM22*BOL22</f>
        <v>3437.85</v>
      </c>
      <c r="BOO22" s="9">
        <f>BON22+BOK22</f>
        <v>6938.17</v>
      </c>
      <c r="BOP22" s="4"/>
      <c r="BOQ22" s="9">
        <f>BOO22+BOP22</f>
        <v>6938.17</v>
      </c>
      <c r="BOS22" s="93">
        <v>10</v>
      </c>
      <c r="BOT22" s="94" t="s">
        <v>635</v>
      </c>
      <c r="BOU22" s="93">
        <v>372</v>
      </c>
      <c r="BOV22" s="93" t="s">
        <v>625</v>
      </c>
      <c r="BOW22" s="95" t="s">
        <v>626</v>
      </c>
      <c r="BOX22" s="93" t="s">
        <v>630</v>
      </c>
      <c r="BOY22" s="7">
        <v>167</v>
      </c>
      <c r="BOZ22" s="8">
        <v>20.96</v>
      </c>
      <c r="BPA22" s="9">
        <f>BOZ22*BOY22</f>
        <v>3500.32</v>
      </c>
      <c r="BPB22" s="4">
        <f>BOU22-BOY22</f>
        <v>205</v>
      </c>
      <c r="BPC22" s="8">
        <v>16.77</v>
      </c>
      <c r="BPD22" s="9">
        <f>BPC22*BPB22</f>
        <v>3437.85</v>
      </c>
      <c r="BPE22" s="9">
        <f>BPD22+BPA22</f>
        <v>6938.17</v>
      </c>
      <c r="BPF22" s="4"/>
      <c r="BPG22" s="9">
        <f>BPE22+BPF22</f>
        <v>6938.17</v>
      </c>
      <c r="BPI22" s="93">
        <v>10</v>
      </c>
      <c r="BPJ22" s="94" t="s">
        <v>635</v>
      </c>
      <c r="BPK22" s="93">
        <v>372</v>
      </c>
      <c r="BPL22" s="93" t="s">
        <v>625</v>
      </c>
      <c r="BPM22" s="95" t="s">
        <v>626</v>
      </c>
      <c r="BPN22" s="93" t="s">
        <v>630</v>
      </c>
      <c r="BPO22" s="7">
        <v>167</v>
      </c>
      <c r="BPP22" s="8">
        <v>20.96</v>
      </c>
      <c r="BPQ22" s="9">
        <f>BPP22*BPO22</f>
        <v>3500.32</v>
      </c>
      <c r="BPR22" s="4">
        <f>BPK22-BPO22</f>
        <v>205</v>
      </c>
      <c r="BPS22" s="8">
        <v>16.77</v>
      </c>
      <c r="BPT22" s="9">
        <f>BPS22*BPR22</f>
        <v>3437.85</v>
      </c>
      <c r="BPU22" s="9">
        <f>BPT22+BPQ22</f>
        <v>6938.17</v>
      </c>
      <c r="BPV22" s="4"/>
      <c r="BPW22" s="9">
        <f>BPU22+BPV22</f>
        <v>6938.17</v>
      </c>
      <c r="BPY22" s="93">
        <v>10</v>
      </c>
      <c r="BPZ22" s="94" t="s">
        <v>635</v>
      </c>
      <c r="BQA22" s="93">
        <v>372</v>
      </c>
      <c r="BQB22" s="93" t="s">
        <v>625</v>
      </c>
      <c r="BQC22" s="95" t="s">
        <v>626</v>
      </c>
      <c r="BQD22" s="93" t="s">
        <v>630</v>
      </c>
      <c r="BQE22" s="7">
        <v>167</v>
      </c>
      <c r="BQF22" s="8">
        <v>20.96</v>
      </c>
      <c r="BQG22" s="9">
        <f>BQF22*BQE22</f>
        <v>3500.32</v>
      </c>
      <c r="BQH22" s="4">
        <f>BQA22-BQE22</f>
        <v>205</v>
      </c>
      <c r="BQI22" s="8">
        <v>16.77</v>
      </c>
      <c r="BQJ22" s="9">
        <f>BQI22*BQH22</f>
        <v>3437.85</v>
      </c>
      <c r="BQK22" s="9">
        <f>BQJ22+BQG22</f>
        <v>6938.17</v>
      </c>
      <c r="BQL22" s="4"/>
      <c r="BQM22" s="9">
        <f>BQK22+BQL22</f>
        <v>6938.17</v>
      </c>
      <c r="BQO22" s="93">
        <v>10</v>
      </c>
      <c r="BQP22" s="94" t="s">
        <v>635</v>
      </c>
      <c r="BQQ22" s="93">
        <v>372</v>
      </c>
      <c r="BQR22" s="93" t="s">
        <v>625</v>
      </c>
      <c r="BQS22" s="95" t="s">
        <v>626</v>
      </c>
      <c r="BQT22" s="93" t="s">
        <v>630</v>
      </c>
      <c r="BQU22" s="7">
        <v>167</v>
      </c>
      <c r="BQV22" s="8">
        <v>20.96</v>
      </c>
      <c r="BQW22" s="9">
        <f>BQV22*BQU22</f>
        <v>3500.32</v>
      </c>
      <c r="BQX22" s="4">
        <f>BQQ22-BQU22</f>
        <v>205</v>
      </c>
      <c r="BQY22" s="8">
        <v>16.77</v>
      </c>
      <c r="BQZ22" s="9">
        <f>BQY22*BQX22</f>
        <v>3437.85</v>
      </c>
      <c r="BRA22" s="9">
        <f>BQZ22+BQW22</f>
        <v>6938.17</v>
      </c>
      <c r="BRB22" s="4"/>
      <c r="BRC22" s="9">
        <f>BRA22+BRB22</f>
        <v>6938.17</v>
      </c>
      <c r="BRE22" s="93">
        <v>10</v>
      </c>
      <c r="BRF22" s="94" t="s">
        <v>635</v>
      </c>
      <c r="BRG22" s="93">
        <v>372</v>
      </c>
      <c r="BRH22" s="93" t="s">
        <v>625</v>
      </c>
      <c r="BRI22" s="95" t="s">
        <v>626</v>
      </c>
      <c r="BRJ22" s="93" t="s">
        <v>630</v>
      </c>
      <c r="BRK22" s="7">
        <v>167</v>
      </c>
      <c r="BRL22" s="8">
        <v>20.96</v>
      </c>
      <c r="BRM22" s="9">
        <f>BRL22*BRK22</f>
        <v>3500.32</v>
      </c>
      <c r="BRN22" s="4">
        <f>BRG22-BRK22</f>
        <v>205</v>
      </c>
      <c r="BRO22" s="8">
        <v>16.77</v>
      </c>
      <c r="BRP22" s="9">
        <f>BRO22*BRN22</f>
        <v>3437.85</v>
      </c>
      <c r="BRQ22" s="9">
        <f>BRP22+BRM22</f>
        <v>6938.17</v>
      </c>
      <c r="BRR22" s="4"/>
      <c r="BRS22" s="9">
        <f>BRQ22+BRR22</f>
        <v>6938.17</v>
      </c>
      <c r="BRU22" s="93">
        <v>10</v>
      </c>
      <c r="BRV22" s="94" t="s">
        <v>635</v>
      </c>
      <c r="BRW22" s="93">
        <v>372</v>
      </c>
      <c r="BRX22" s="93" t="s">
        <v>625</v>
      </c>
      <c r="BRY22" s="95" t="s">
        <v>626</v>
      </c>
      <c r="BRZ22" s="93" t="s">
        <v>630</v>
      </c>
      <c r="BSA22" s="7">
        <v>167</v>
      </c>
      <c r="BSB22" s="8">
        <v>20.96</v>
      </c>
      <c r="BSC22" s="9">
        <f>BSB22*BSA22</f>
        <v>3500.32</v>
      </c>
      <c r="BSD22" s="4">
        <f>BRW22-BSA22</f>
        <v>205</v>
      </c>
      <c r="BSE22" s="8">
        <v>16.77</v>
      </c>
      <c r="BSF22" s="9">
        <f>BSE22*BSD22</f>
        <v>3437.85</v>
      </c>
      <c r="BSG22" s="9">
        <f>BSF22+BSC22</f>
        <v>6938.17</v>
      </c>
      <c r="BSH22" s="4"/>
      <c r="BSI22" s="9">
        <f>BSG22+BSH22</f>
        <v>6938.17</v>
      </c>
      <c r="BSK22" s="93">
        <v>10</v>
      </c>
      <c r="BSL22" s="94" t="s">
        <v>635</v>
      </c>
      <c r="BSM22" s="93">
        <v>372</v>
      </c>
      <c r="BSN22" s="93" t="s">
        <v>625</v>
      </c>
      <c r="BSO22" s="95" t="s">
        <v>626</v>
      </c>
      <c r="BSP22" s="93" t="s">
        <v>630</v>
      </c>
      <c r="BSQ22" s="7">
        <v>167</v>
      </c>
      <c r="BSR22" s="8">
        <v>20.96</v>
      </c>
      <c r="BSS22" s="9">
        <f>BSR22*BSQ22</f>
        <v>3500.32</v>
      </c>
      <c r="BST22" s="4">
        <f>BSM22-BSQ22</f>
        <v>205</v>
      </c>
      <c r="BSU22" s="8">
        <v>16.77</v>
      </c>
      <c r="BSV22" s="9">
        <f>BSU22*BST22</f>
        <v>3437.85</v>
      </c>
      <c r="BSW22" s="9">
        <f>BSV22+BSS22</f>
        <v>6938.17</v>
      </c>
      <c r="BSX22" s="4"/>
      <c r="BSY22" s="9">
        <f>BSW22+BSX22</f>
        <v>6938.17</v>
      </c>
      <c r="BTA22" s="93">
        <v>10</v>
      </c>
      <c r="BTB22" s="94" t="s">
        <v>635</v>
      </c>
      <c r="BTC22" s="93">
        <v>372</v>
      </c>
      <c r="BTD22" s="93" t="s">
        <v>625</v>
      </c>
      <c r="BTE22" s="95" t="s">
        <v>626</v>
      </c>
      <c r="BTF22" s="93" t="s">
        <v>630</v>
      </c>
      <c r="BTG22" s="7">
        <v>167</v>
      </c>
      <c r="BTH22" s="8">
        <v>20.96</v>
      </c>
      <c r="BTI22" s="9">
        <f>BTH22*BTG22</f>
        <v>3500.32</v>
      </c>
      <c r="BTJ22" s="4">
        <f>BTC22-BTG22</f>
        <v>205</v>
      </c>
      <c r="BTK22" s="8">
        <v>16.77</v>
      </c>
      <c r="BTL22" s="9">
        <f>BTK22*BTJ22</f>
        <v>3437.85</v>
      </c>
      <c r="BTM22" s="9">
        <f>BTL22+BTI22</f>
        <v>6938.17</v>
      </c>
      <c r="BTN22" s="4"/>
      <c r="BTO22" s="9">
        <f>BTM22+BTN22</f>
        <v>6938.17</v>
      </c>
      <c r="BTQ22" s="93">
        <v>10</v>
      </c>
      <c r="BTR22" s="94" t="s">
        <v>635</v>
      </c>
      <c r="BTS22" s="93">
        <v>372</v>
      </c>
      <c r="BTT22" s="93" t="s">
        <v>625</v>
      </c>
      <c r="BTU22" s="95" t="s">
        <v>626</v>
      </c>
      <c r="BTV22" s="93" t="s">
        <v>630</v>
      </c>
      <c r="BTW22" s="7">
        <v>167</v>
      </c>
      <c r="BTX22" s="8">
        <v>20.96</v>
      </c>
      <c r="BTY22" s="9">
        <f>BTX22*BTW22</f>
        <v>3500.32</v>
      </c>
      <c r="BTZ22" s="4">
        <f>BTS22-BTW22</f>
        <v>205</v>
      </c>
      <c r="BUA22" s="8">
        <v>16.77</v>
      </c>
      <c r="BUB22" s="9">
        <f>BUA22*BTZ22</f>
        <v>3437.85</v>
      </c>
      <c r="BUC22" s="9">
        <f>BUB22+BTY22</f>
        <v>6938.17</v>
      </c>
      <c r="BUD22" s="4"/>
      <c r="BUE22" s="9">
        <f>BUC22+BUD22</f>
        <v>6938.17</v>
      </c>
      <c r="BUG22" s="93">
        <v>10</v>
      </c>
      <c r="BUH22" s="94" t="s">
        <v>635</v>
      </c>
      <c r="BUI22" s="93">
        <v>372</v>
      </c>
      <c r="BUJ22" s="93" t="s">
        <v>625</v>
      </c>
      <c r="BUK22" s="95" t="s">
        <v>626</v>
      </c>
      <c r="BUL22" s="93" t="s">
        <v>630</v>
      </c>
      <c r="BUM22" s="7">
        <v>167</v>
      </c>
      <c r="BUN22" s="8">
        <v>20.96</v>
      </c>
      <c r="BUO22" s="9">
        <f>BUN22*BUM22</f>
        <v>3500.32</v>
      </c>
      <c r="BUP22" s="4">
        <f>BUI22-BUM22</f>
        <v>205</v>
      </c>
      <c r="BUQ22" s="8">
        <v>16.77</v>
      </c>
      <c r="BUR22" s="9">
        <f>BUQ22*BUP22</f>
        <v>3437.85</v>
      </c>
      <c r="BUS22" s="9">
        <f>BUR22+BUO22</f>
        <v>6938.17</v>
      </c>
      <c r="BUT22" s="4"/>
      <c r="BUU22" s="9">
        <f>BUS22+BUT22</f>
        <v>6938.17</v>
      </c>
      <c r="BUW22" s="93">
        <v>10</v>
      </c>
      <c r="BUX22" s="94" t="s">
        <v>635</v>
      </c>
      <c r="BUY22" s="93">
        <v>372</v>
      </c>
      <c r="BUZ22" s="93" t="s">
        <v>625</v>
      </c>
      <c r="BVA22" s="95" t="s">
        <v>626</v>
      </c>
      <c r="BVB22" s="93" t="s">
        <v>630</v>
      </c>
      <c r="BVC22" s="7">
        <v>167</v>
      </c>
      <c r="BVD22" s="8">
        <v>20.96</v>
      </c>
      <c r="BVE22" s="9">
        <f>BVD22*BVC22</f>
        <v>3500.32</v>
      </c>
      <c r="BVF22" s="4">
        <f>BUY22-BVC22</f>
        <v>205</v>
      </c>
      <c r="BVG22" s="8">
        <v>16.77</v>
      </c>
      <c r="BVH22" s="9">
        <f>BVG22*BVF22</f>
        <v>3437.85</v>
      </c>
      <c r="BVI22" s="9">
        <f>BVH22+BVE22</f>
        <v>6938.17</v>
      </c>
      <c r="BVJ22" s="4"/>
      <c r="BVK22" s="9">
        <f>BVI22+BVJ22</f>
        <v>6938.17</v>
      </c>
      <c r="BVM22" s="93">
        <v>10</v>
      </c>
      <c r="BVN22" s="94" t="s">
        <v>635</v>
      </c>
      <c r="BVO22" s="93">
        <v>372</v>
      </c>
      <c r="BVP22" s="93" t="s">
        <v>625</v>
      </c>
      <c r="BVQ22" s="95" t="s">
        <v>626</v>
      </c>
      <c r="BVR22" s="93" t="s">
        <v>630</v>
      </c>
      <c r="BVS22" s="7">
        <v>167</v>
      </c>
      <c r="BVT22" s="8">
        <v>20.96</v>
      </c>
      <c r="BVU22" s="9">
        <f>BVT22*BVS22</f>
        <v>3500.32</v>
      </c>
      <c r="BVV22" s="4">
        <f>BVO22-BVS22</f>
        <v>205</v>
      </c>
      <c r="BVW22" s="8">
        <v>16.77</v>
      </c>
      <c r="BVX22" s="9">
        <f>BVW22*BVV22</f>
        <v>3437.85</v>
      </c>
      <c r="BVY22" s="9">
        <f>BVX22+BVU22</f>
        <v>6938.17</v>
      </c>
      <c r="BVZ22" s="4"/>
      <c r="BWA22" s="9">
        <f>BVY22+BVZ22</f>
        <v>6938.17</v>
      </c>
      <c r="BWC22" s="93">
        <v>10</v>
      </c>
      <c r="BWD22" s="94" t="s">
        <v>635</v>
      </c>
      <c r="BWE22" s="93">
        <v>372</v>
      </c>
      <c r="BWF22" s="93" t="s">
        <v>625</v>
      </c>
      <c r="BWG22" s="95" t="s">
        <v>626</v>
      </c>
      <c r="BWH22" s="93" t="s">
        <v>630</v>
      </c>
      <c r="BWI22" s="7">
        <v>167</v>
      </c>
      <c r="BWJ22" s="8">
        <v>20.96</v>
      </c>
      <c r="BWK22" s="9">
        <f>BWJ22*BWI22</f>
        <v>3500.32</v>
      </c>
      <c r="BWL22" s="4">
        <f>BWE22-BWI22</f>
        <v>205</v>
      </c>
      <c r="BWM22" s="8">
        <v>16.77</v>
      </c>
      <c r="BWN22" s="9">
        <f>BWM22*BWL22</f>
        <v>3437.85</v>
      </c>
      <c r="BWO22" s="9">
        <f>BWN22+BWK22</f>
        <v>6938.17</v>
      </c>
      <c r="BWP22" s="4"/>
      <c r="BWQ22" s="9">
        <f>BWO22+BWP22</f>
        <v>6938.17</v>
      </c>
      <c r="BWS22" s="93">
        <v>10</v>
      </c>
      <c r="BWT22" s="94" t="s">
        <v>635</v>
      </c>
      <c r="BWU22" s="93">
        <v>372</v>
      </c>
      <c r="BWV22" s="93" t="s">
        <v>625</v>
      </c>
      <c r="BWW22" s="95" t="s">
        <v>626</v>
      </c>
      <c r="BWX22" s="93" t="s">
        <v>630</v>
      </c>
      <c r="BWY22" s="7">
        <v>167</v>
      </c>
      <c r="BWZ22" s="8">
        <v>20.96</v>
      </c>
      <c r="BXA22" s="9">
        <f>BWZ22*BWY22</f>
        <v>3500.32</v>
      </c>
      <c r="BXB22" s="4">
        <f>BWU22-BWY22</f>
        <v>205</v>
      </c>
      <c r="BXC22" s="8">
        <v>16.77</v>
      </c>
      <c r="BXD22" s="9">
        <f>BXC22*BXB22</f>
        <v>3437.85</v>
      </c>
      <c r="BXE22" s="9">
        <f>BXD22+BXA22</f>
        <v>6938.17</v>
      </c>
      <c r="BXF22" s="4"/>
      <c r="BXG22" s="9">
        <f>BXE22+BXF22</f>
        <v>6938.17</v>
      </c>
      <c r="BXI22" s="93">
        <v>10</v>
      </c>
      <c r="BXJ22" s="94" t="s">
        <v>635</v>
      </c>
      <c r="BXK22" s="93">
        <v>372</v>
      </c>
      <c r="BXL22" s="93" t="s">
        <v>625</v>
      </c>
      <c r="BXM22" s="95" t="s">
        <v>626</v>
      </c>
      <c r="BXN22" s="93" t="s">
        <v>630</v>
      </c>
      <c r="BXO22" s="7">
        <v>167</v>
      </c>
      <c r="BXP22" s="8">
        <v>20.96</v>
      </c>
      <c r="BXQ22" s="9">
        <f>BXP22*BXO22</f>
        <v>3500.32</v>
      </c>
      <c r="BXR22" s="4">
        <f>BXK22-BXO22</f>
        <v>205</v>
      </c>
      <c r="BXS22" s="8">
        <v>16.77</v>
      </c>
      <c r="BXT22" s="9">
        <f>BXS22*BXR22</f>
        <v>3437.85</v>
      </c>
      <c r="BXU22" s="9">
        <f>BXT22+BXQ22</f>
        <v>6938.17</v>
      </c>
      <c r="BXV22" s="4"/>
      <c r="BXW22" s="9">
        <f>BXU22+BXV22</f>
        <v>6938.17</v>
      </c>
      <c r="BXY22" s="93">
        <v>10</v>
      </c>
      <c r="BXZ22" s="94" t="s">
        <v>635</v>
      </c>
      <c r="BYA22" s="93">
        <v>372</v>
      </c>
      <c r="BYB22" s="93" t="s">
        <v>625</v>
      </c>
      <c r="BYC22" s="95" t="s">
        <v>626</v>
      </c>
      <c r="BYD22" s="93" t="s">
        <v>630</v>
      </c>
      <c r="BYE22" s="7">
        <v>167</v>
      </c>
      <c r="BYF22" s="8">
        <v>20.96</v>
      </c>
      <c r="BYG22" s="9">
        <f>BYF22*BYE22</f>
        <v>3500.32</v>
      </c>
      <c r="BYH22" s="4">
        <f>BYA22-BYE22</f>
        <v>205</v>
      </c>
      <c r="BYI22" s="8">
        <v>16.77</v>
      </c>
      <c r="BYJ22" s="9">
        <f>BYI22*BYH22</f>
        <v>3437.85</v>
      </c>
      <c r="BYK22" s="9">
        <f>BYJ22+BYG22</f>
        <v>6938.17</v>
      </c>
      <c r="BYL22" s="4"/>
      <c r="BYM22" s="9">
        <f>BYK22+BYL22</f>
        <v>6938.17</v>
      </c>
      <c r="BYO22" s="93">
        <v>10</v>
      </c>
      <c r="BYP22" s="94" t="s">
        <v>635</v>
      </c>
      <c r="BYQ22" s="93">
        <v>372</v>
      </c>
      <c r="BYR22" s="93" t="s">
        <v>625</v>
      </c>
      <c r="BYS22" s="95" t="s">
        <v>626</v>
      </c>
      <c r="BYT22" s="93" t="s">
        <v>630</v>
      </c>
      <c r="BYU22" s="7">
        <v>167</v>
      </c>
      <c r="BYV22" s="8">
        <v>20.96</v>
      </c>
      <c r="BYW22" s="9">
        <f>BYV22*BYU22</f>
        <v>3500.32</v>
      </c>
      <c r="BYX22" s="4">
        <f>BYQ22-BYU22</f>
        <v>205</v>
      </c>
      <c r="BYY22" s="8">
        <v>16.77</v>
      </c>
      <c r="BYZ22" s="9">
        <f>BYY22*BYX22</f>
        <v>3437.85</v>
      </c>
      <c r="BZA22" s="9">
        <f>BYZ22+BYW22</f>
        <v>6938.17</v>
      </c>
      <c r="BZB22" s="4"/>
      <c r="BZC22" s="9">
        <f>BZA22+BZB22</f>
        <v>6938.17</v>
      </c>
      <c r="BZE22" s="93">
        <v>10</v>
      </c>
      <c r="BZF22" s="94" t="s">
        <v>635</v>
      </c>
      <c r="BZG22" s="93">
        <v>372</v>
      </c>
      <c r="BZH22" s="93" t="s">
        <v>625</v>
      </c>
      <c r="BZI22" s="95" t="s">
        <v>626</v>
      </c>
      <c r="BZJ22" s="93" t="s">
        <v>630</v>
      </c>
      <c r="BZK22" s="7">
        <v>167</v>
      </c>
      <c r="BZL22" s="8">
        <v>20.96</v>
      </c>
      <c r="BZM22" s="9">
        <f>BZL22*BZK22</f>
        <v>3500.32</v>
      </c>
      <c r="BZN22" s="4">
        <f>BZG22-BZK22</f>
        <v>205</v>
      </c>
      <c r="BZO22" s="8">
        <v>16.77</v>
      </c>
      <c r="BZP22" s="9">
        <f>BZO22*BZN22</f>
        <v>3437.85</v>
      </c>
      <c r="BZQ22" s="9">
        <f>BZP22+BZM22</f>
        <v>6938.17</v>
      </c>
      <c r="BZR22" s="4"/>
      <c r="BZS22" s="9">
        <f>BZQ22+BZR22</f>
        <v>6938.17</v>
      </c>
      <c r="BZU22" s="93">
        <v>10</v>
      </c>
      <c r="BZV22" s="94" t="s">
        <v>635</v>
      </c>
      <c r="BZW22" s="93">
        <v>372</v>
      </c>
      <c r="BZX22" s="93" t="s">
        <v>625</v>
      </c>
      <c r="BZY22" s="95" t="s">
        <v>626</v>
      </c>
      <c r="BZZ22" s="93" t="s">
        <v>630</v>
      </c>
      <c r="CAA22" s="7">
        <v>167</v>
      </c>
      <c r="CAB22" s="8">
        <v>20.96</v>
      </c>
      <c r="CAC22" s="9">
        <f>CAB22*CAA22</f>
        <v>3500.32</v>
      </c>
      <c r="CAD22" s="4">
        <f>BZW22-CAA22</f>
        <v>205</v>
      </c>
      <c r="CAE22" s="8">
        <v>16.77</v>
      </c>
      <c r="CAF22" s="9">
        <f>CAE22*CAD22</f>
        <v>3437.85</v>
      </c>
      <c r="CAG22" s="9">
        <f>CAF22+CAC22</f>
        <v>6938.17</v>
      </c>
      <c r="CAH22" s="4"/>
      <c r="CAI22" s="9">
        <f>CAG22+CAH22</f>
        <v>6938.17</v>
      </c>
      <c r="CAK22" s="93">
        <v>10</v>
      </c>
      <c r="CAL22" s="94" t="s">
        <v>635</v>
      </c>
      <c r="CAM22" s="93">
        <v>372</v>
      </c>
      <c r="CAN22" s="93" t="s">
        <v>625</v>
      </c>
      <c r="CAO22" s="95" t="s">
        <v>626</v>
      </c>
      <c r="CAP22" s="93" t="s">
        <v>630</v>
      </c>
      <c r="CAQ22" s="7">
        <v>167</v>
      </c>
      <c r="CAR22" s="8">
        <v>20.96</v>
      </c>
      <c r="CAS22" s="9">
        <f>CAR22*CAQ22</f>
        <v>3500.32</v>
      </c>
      <c r="CAT22" s="4">
        <f>CAM22-CAQ22</f>
        <v>205</v>
      </c>
      <c r="CAU22" s="8">
        <v>16.77</v>
      </c>
      <c r="CAV22" s="9">
        <f>CAU22*CAT22</f>
        <v>3437.85</v>
      </c>
      <c r="CAW22" s="9">
        <f>CAV22+CAS22</f>
        <v>6938.17</v>
      </c>
      <c r="CAX22" s="4"/>
      <c r="CAY22" s="9">
        <f>CAW22+CAX22</f>
        <v>6938.17</v>
      </c>
      <c r="CBA22" s="93">
        <v>10</v>
      </c>
      <c r="CBB22" s="94" t="s">
        <v>635</v>
      </c>
      <c r="CBC22" s="93">
        <v>372</v>
      </c>
      <c r="CBD22" s="93" t="s">
        <v>625</v>
      </c>
      <c r="CBE22" s="95" t="s">
        <v>626</v>
      </c>
      <c r="CBF22" s="93" t="s">
        <v>630</v>
      </c>
      <c r="CBG22" s="7">
        <v>167</v>
      </c>
      <c r="CBH22" s="8">
        <v>20.96</v>
      </c>
      <c r="CBI22" s="9">
        <f>CBH22*CBG22</f>
        <v>3500.32</v>
      </c>
      <c r="CBJ22" s="4">
        <f>CBC22-CBG22</f>
        <v>205</v>
      </c>
      <c r="CBK22" s="8">
        <v>16.77</v>
      </c>
      <c r="CBL22" s="9">
        <f>CBK22*CBJ22</f>
        <v>3437.85</v>
      </c>
      <c r="CBM22" s="9">
        <f>CBL22+CBI22</f>
        <v>6938.17</v>
      </c>
      <c r="CBN22" s="4"/>
      <c r="CBO22" s="9">
        <f>CBM22+CBN22</f>
        <v>6938.17</v>
      </c>
      <c r="CBQ22" s="93">
        <v>10</v>
      </c>
      <c r="CBR22" s="94" t="s">
        <v>635</v>
      </c>
      <c r="CBS22" s="93">
        <v>372</v>
      </c>
      <c r="CBT22" s="93" t="s">
        <v>625</v>
      </c>
      <c r="CBU22" s="95" t="s">
        <v>626</v>
      </c>
      <c r="CBV22" s="93" t="s">
        <v>630</v>
      </c>
      <c r="CBW22" s="7">
        <v>167</v>
      </c>
      <c r="CBX22" s="8">
        <v>20.96</v>
      </c>
      <c r="CBY22" s="9">
        <f>CBX22*CBW22</f>
        <v>3500.32</v>
      </c>
      <c r="CBZ22" s="4">
        <f>CBS22-CBW22</f>
        <v>205</v>
      </c>
      <c r="CCA22" s="8">
        <v>16.77</v>
      </c>
      <c r="CCB22" s="9">
        <f>CCA22*CBZ22</f>
        <v>3437.85</v>
      </c>
      <c r="CCC22" s="9">
        <f>CCB22+CBY22</f>
        <v>6938.17</v>
      </c>
      <c r="CCD22" s="4"/>
      <c r="CCE22" s="9">
        <f>CCC22+CCD22</f>
        <v>6938.17</v>
      </c>
      <c r="CCG22" s="93">
        <v>10</v>
      </c>
      <c r="CCH22" s="94" t="s">
        <v>635</v>
      </c>
      <c r="CCI22" s="93">
        <v>372</v>
      </c>
      <c r="CCJ22" s="93" t="s">
        <v>625</v>
      </c>
      <c r="CCK22" s="95" t="s">
        <v>626</v>
      </c>
      <c r="CCL22" s="93" t="s">
        <v>630</v>
      </c>
      <c r="CCM22" s="7">
        <v>167</v>
      </c>
      <c r="CCN22" s="8">
        <v>20.96</v>
      </c>
      <c r="CCO22" s="9">
        <f>CCN22*CCM22</f>
        <v>3500.32</v>
      </c>
      <c r="CCP22" s="4">
        <f>CCI22-CCM22</f>
        <v>205</v>
      </c>
      <c r="CCQ22" s="8">
        <v>16.77</v>
      </c>
      <c r="CCR22" s="9">
        <f>CCQ22*CCP22</f>
        <v>3437.85</v>
      </c>
      <c r="CCS22" s="9">
        <f>CCR22+CCO22</f>
        <v>6938.17</v>
      </c>
      <c r="CCT22" s="4"/>
      <c r="CCU22" s="9">
        <f>CCS22+CCT22</f>
        <v>6938.17</v>
      </c>
      <c r="CCW22" s="93">
        <v>10</v>
      </c>
      <c r="CCX22" s="94" t="s">
        <v>635</v>
      </c>
      <c r="CCY22" s="93">
        <v>372</v>
      </c>
      <c r="CCZ22" s="93" t="s">
        <v>625</v>
      </c>
      <c r="CDA22" s="95" t="s">
        <v>626</v>
      </c>
      <c r="CDB22" s="93" t="s">
        <v>630</v>
      </c>
      <c r="CDC22" s="7">
        <v>167</v>
      </c>
      <c r="CDD22" s="8">
        <v>20.96</v>
      </c>
      <c r="CDE22" s="9">
        <f>CDD22*CDC22</f>
        <v>3500.32</v>
      </c>
      <c r="CDF22" s="4">
        <f>CCY22-CDC22</f>
        <v>205</v>
      </c>
      <c r="CDG22" s="8">
        <v>16.77</v>
      </c>
      <c r="CDH22" s="9">
        <f>CDG22*CDF22</f>
        <v>3437.85</v>
      </c>
      <c r="CDI22" s="9">
        <f>CDH22+CDE22</f>
        <v>6938.17</v>
      </c>
      <c r="CDJ22" s="4"/>
      <c r="CDK22" s="9">
        <f>CDI22+CDJ22</f>
        <v>6938.17</v>
      </c>
      <c r="CDM22" s="93">
        <v>10</v>
      </c>
      <c r="CDN22" s="94" t="s">
        <v>635</v>
      </c>
      <c r="CDO22" s="93">
        <v>372</v>
      </c>
      <c r="CDP22" s="93" t="s">
        <v>625</v>
      </c>
      <c r="CDQ22" s="95" t="s">
        <v>626</v>
      </c>
      <c r="CDR22" s="93" t="s">
        <v>630</v>
      </c>
      <c r="CDS22" s="7">
        <v>167</v>
      </c>
      <c r="CDT22" s="8">
        <v>20.96</v>
      </c>
      <c r="CDU22" s="9">
        <f>CDT22*CDS22</f>
        <v>3500.32</v>
      </c>
      <c r="CDV22" s="4">
        <f>CDO22-CDS22</f>
        <v>205</v>
      </c>
      <c r="CDW22" s="8">
        <v>16.77</v>
      </c>
      <c r="CDX22" s="9">
        <f>CDW22*CDV22</f>
        <v>3437.85</v>
      </c>
      <c r="CDY22" s="9">
        <f>CDX22+CDU22</f>
        <v>6938.17</v>
      </c>
      <c r="CDZ22" s="4"/>
      <c r="CEA22" s="9">
        <f>CDY22+CDZ22</f>
        <v>6938.17</v>
      </c>
      <c r="CEC22" s="93">
        <v>10</v>
      </c>
      <c r="CED22" s="94" t="s">
        <v>635</v>
      </c>
      <c r="CEE22" s="93">
        <v>372</v>
      </c>
      <c r="CEF22" s="93" t="s">
        <v>625</v>
      </c>
      <c r="CEG22" s="95" t="s">
        <v>626</v>
      </c>
      <c r="CEH22" s="93" t="s">
        <v>630</v>
      </c>
      <c r="CEI22" s="7">
        <v>167</v>
      </c>
      <c r="CEJ22" s="8">
        <v>20.96</v>
      </c>
      <c r="CEK22" s="9">
        <f>CEJ22*CEI22</f>
        <v>3500.32</v>
      </c>
      <c r="CEL22" s="4">
        <f>CEE22-CEI22</f>
        <v>205</v>
      </c>
      <c r="CEM22" s="8">
        <v>16.77</v>
      </c>
      <c r="CEN22" s="9">
        <f>CEM22*CEL22</f>
        <v>3437.85</v>
      </c>
      <c r="CEO22" s="9">
        <f>CEN22+CEK22</f>
        <v>6938.17</v>
      </c>
      <c r="CEP22" s="4"/>
      <c r="CEQ22" s="9">
        <f>CEO22+CEP22</f>
        <v>6938.17</v>
      </c>
      <c r="CES22" s="93">
        <v>10</v>
      </c>
      <c r="CET22" s="94" t="s">
        <v>635</v>
      </c>
      <c r="CEU22" s="93">
        <v>372</v>
      </c>
      <c r="CEV22" s="93" t="s">
        <v>625</v>
      </c>
      <c r="CEW22" s="95" t="s">
        <v>626</v>
      </c>
      <c r="CEX22" s="93" t="s">
        <v>630</v>
      </c>
      <c r="CEY22" s="7">
        <v>167</v>
      </c>
      <c r="CEZ22" s="8">
        <v>20.96</v>
      </c>
      <c r="CFA22" s="9">
        <f>CEZ22*CEY22</f>
        <v>3500.32</v>
      </c>
      <c r="CFB22" s="4">
        <f>CEU22-CEY22</f>
        <v>205</v>
      </c>
      <c r="CFC22" s="8">
        <v>16.77</v>
      </c>
      <c r="CFD22" s="9">
        <f>CFC22*CFB22</f>
        <v>3437.85</v>
      </c>
      <c r="CFE22" s="9">
        <f>CFD22+CFA22</f>
        <v>6938.17</v>
      </c>
      <c r="CFF22" s="4"/>
      <c r="CFG22" s="9">
        <f>CFE22+CFF22</f>
        <v>6938.17</v>
      </c>
      <c r="CFI22" s="93">
        <v>10</v>
      </c>
      <c r="CFJ22" s="94" t="s">
        <v>635</v>
      </c>
      <c r="CFK22" s="93">
        <v>372</v>
      </c>
      <c r="CFL22" s="93" t="s">
        <v>625</v>
      </c>
      <c r="CFM22" s="95" t="s">
        <v>626</v>
      </c>
      <c r="CFN22" s="93" t="s">
        <v>630</v>
      </c>
      <c r="CFO22" s="7">
        <v>167</v>
      </c>
      <c r="CFP22" s="8">
        <v>20.96</v>
      </c>
      <c r="CFQ22" s="9">
        <f>CFP22*CFO22</f>
        <v>3500.32</v>
      </c>
      <c r="CFR22" s="4">
        <f>CFK22-CFO22</f>
        <v>205</v>
      </c>
      <c r="CFS22" s="8">
        <v>16.77</v>
      </c>
      <c r="CFT22" s="9">
        <f>CFS22*CFR22</f>
        <v>3437.85</v>
      </c>
      <c r="CFU22" s="9">
        <f>CFT22+CFQ22</f>
        <v>6938.17</v>
      </c>
      <c r="CFV22" s="4"/>
      <c r="CFW22" s="9">
        <f>CFU22+CFV22</f>
        <v>6938.17</v>
      </c>
      <c r="CFY22" s="93">
        <v>10</v>
      </c>
      <c r="CFZ22" s="94" t="s">
        <v>635</v>
      </c>
      <c r="CGA22" s="93">
        <v>372</v>
      </c>
      <c r="CGB22" s="93" t="s">
        <v>625</v>
      </c>
      <c r="CGC22" s="95" t="s">
        <v>626</v>
      </c>
      <c r="CGD22" s="93" t="s">
        <v>630</v>
      </c>
      <c r="CGE22" s="7">
        <v>167</v>
      </c>
      <c r="CGF22" s="8">
        <v>20.96</v>
      </c>
      <c r="CGG22" s="9">
        <f>CGF22*CGE22</f>
        <v>3500.32</v>
      </c>
      <c r="CGH22" s="4">
        <f>CGA22-CGE22</f>
        <v>205</v>
      </c>
      <c r="CGI22" s="8">
        <v>16.77</v>
      </c>
      <c r="CGJ22" s="9">
        <f>CGI22*CGH22</f>
        <v>3437.85</v>
      </c>
      <c r="CGK22" s="9">
        <f>CGJ22+CGG22</f>
        <v>6938.17</v>
      </c>
      <c r="CGL22" s="4"/>
      <c r="CGM22" s="9">
        <f>CGK22+CGL22</f>
        <v>6938.17</v>
      </c>
      <c r="CGO22" s="93">
        <v>10</v>
      </c>
      <c r="CGP22" s="94" t="s">
        <v>635</v>
      </c>
      <c r="CGQ22" s="93">
        <v>372</v>
      </c>
      <c r="CGR22" s="93" t="s">
        <v>625</v>
      </c>
      <c r="CGS22" s="95" t="s">
        <v>626</v>
      </c>
      <c r="CGT22" s="93" t="s">
        <v>630</v>
      </c>
      <c r="CGU22" s="7">
        <v>167</v>
      </c>
      <c r="CGV22" s="8">
        <v>20.96</v>
      </c>
      <c r="CGW22" s="9">
        <f>CGV22*CGU22</f>
        <v>3500.32</v>
      </c>
      <c r="CGX22" s="4">
        <f>CGQ22-CGU22</f>
        <v>205</v>
      </c>
      <c r="CGY22" s="8">
        <v>16.77</v>
      </c>
      <c r="CGZ22" s="9">
        <f>CGY22*CGX22</f>
        <v>3437.85</v>
      </c>
      <c r="CHA22" s="9">
        <f>CGZ22+CGW22</f>
        <v>6938.17</v>
      </c>
      <c r="CHB22" s="4"/>
      <c r="CHC22" s="9">
        <f>CHA22+CHB22</f>
        <v>6938.17</v>
      </c>
      <c r="CHE22" s="93">
        <v>10</v>
      </c>
      <c r="CHF22" s="94" t="s">
        <v>635</v>
      </c>
      <c r="CHG22" s="93">
        <v>372</v>
      </c>
      <c r="CHH22" s="93" t="s">
        <v>625</v>
      </c>
      <c r="CHI22" s="95" t="s">
        <v>626</v>
      </c>
      <c r="CHJ22" s="93" t="s">
        <v>630</v>
      </c>
      <c r="CHK22" s="7">
        <v>167</v>
      </c>
      <c r="CHL22" s="8">
        <v>20.96</v>
      </c>
      <c r="CHM22" s="9">
        <f>CHL22*CHK22</f>
        <v>3500.32</v>
      </c>
      <c r="CHN22" s="4">
        <f>CHG22-CHK22</f>
        <v>205</v>
      </c>
      <c r="CHO22" s="8">
        <v>16.77</v>
      </c>
      <c r="CHP22" s="9">
        <f>CHO22*CHN22</f>
        <v>3437.85</v>
      </c>
      <c r="CHQ22" s="9">
        <f>CHP22+CHM22</f>
        <v>6938.17</v>
      </c>
      <c r="CHR22" s="4"/>
      <c r="CHS22" s="9">
        <f>CHQ22+CHR22</f>
        <v>6938.17</v>
      </c>
      <c r="CHU22" s="93">
        <v>10</v>
      </c>
      <c r="CHV22" s="94" t="s">
        <v>635</v>
      </c>
      <c r="CHW22" s="93">
        <v>372</v>
      </c>
      <c r="CHX22" s="93" t="s">
        <v>625</v>
      </c>
      <c r="CHY22" s="95" t="s">
        <v>626</v>
      </c>
      <c r="CHZ22" s="93" t="s">
        <v>630</v>
      </c>
      <c r="CIA22" s="7">
        <v>167</v>
      </c>
      <c r="CIB22" s="8">
        <v>20.96</v>
      </c>
      <c r="CIC22" s="9">
        <f>CIB22*CIA22</f>
        <v>3500.32</v>
      </c>
      <c r="CID22" s="4">
        <f>CHW22-CIA22</f>
        <v>205</v>
      </c>
      <c r="CIE22" s="8">
        <v>16.77</v>
      </c>
      <c r="CIF22" s="9">
        <f>CIE22*CID22</f>
        <v>3437.85</v>
      </c>
      <c r="CIG22" s="9">
        <f>CIF22+CIC22</f>
        <v>6938.17</v>
      </c>
      <c r="CIH22" s="4"/>
      <c r="CII22" s="9">
        <f>CIG22+CIH22</f>
        <v>6938.17</v>
      </c>
      <c r="CIK22" s="93">
        <v>10</v>
      </c>
      <c r="CIL22" s="94" t="s">
        <v>635</v>
      </c>
      <c r="CIM22" s="93">
        <v>372</v>
      </c>
      <c r="CIN22" s="93" t="s">
        <v>625</v>
      </c>
      <c r="CIO22" s="95" t="s">
        <v>626</v>
      </c>
      <c r="CIP22" s="93" t="s">
        <v>630</v>
      </c>
      <c r="CIQ22" s="7">
        <v>167</v>
      </c>
      <c r="CIR22" s="8">
        <v>20.96</v>
      </c>
      <c r="CIS22" s="9">
        <f>CIR22*CIQ22</f>
        <v>3500.32</v>
      </c>
      <c r="CIT22" s="4">
        <f>CIM22-CIQ22</f>
        <v>205</v>
      </c>
      <c r="CIU22" s="8">
        <v>16.77</v>
      </c>
      <c r="CIV22" s="9">
        <f>CIU22*CIT22</f>
        <v>3437.85</v>
      </c>
      <c r="CIW22" s="9">
        <f>CIV22+CIS22</f>
        <v>6938.17</v>
      </c>
      <c r="CIX22" s="4"/>
      <c r="CIY22" s="9">
        <f>CIW22+CIX22</f>
        <v>6938.17</v>
      </c>
      <c r="CJA22" s="93">
        <v>10</v>
      </c>
      <c r="CJB22" s="94" t="s">
        <v>635</v>
      </c>
      <c r="CJC22" s="93">
        <v>372</v>
      </c>
      <c r="CJD22" s="93" t="s">
        <v>625</v>
      </c>
      <c r="CJE22" s="95" t="s">
        <v>626</v>
      </c>
      <c r="CJF22" s="93" t="s">
        <v>630</v>
      </c>
      <c r="CJG22" s="7">
        <v>167</v>
      </c>
      <c r="CJH22" s="8">
        <v>20.96</v>
      </c>
      <c r="CJI22" s="9">
        <f>CJH22*CJG22</f>
        <v>3500.32</v>
      </c>
      <c r="CJJ22" s="4">
        <f>CJC22-CJG22</f>
        <v>205</v>
      </c>
      <c r="CJK22" s="8">
        <v>16.77</v>
      </c>
      <c r="CJL22" s="9">
        <f>CJK22*CJJ22</f>
        <v>3437.85</v>
      </c>
      <c r="CJM22" s="9">
        <f>CJL22+CJI22</f>
        <v>6938.17</v>
      </c>
      <c r="CJN22" s="4"/>
      <c r="CJO22" s="9">
        <f>CJM22+CJN22</f>
        <v>6938.17</v>
      </c>
      <c r="CJQ22" s="93">
        <v>10</v>
      </c>
      <c r="CJR22" s="94" t="s">
        <v>635</v>
      </c>
      <c r="CJS22" s="93">
        <v>372</v>
      </c>
      <c r="CJT22" s="93" t="s">
        <v>625</v>
      </c>
      <c r="CJU22" s="95" t="s">
        <v>626</v>
      </c>
      <c r="CJV22" s="93" t="s">
        <v>630</v>
      </c>
      <c r="CJW22" s="7">
        <v>167</v>
      </c>
      <c r="CJX22" s="8">
        <v>20.96</v>
      </c>
      <c r="CJY22" s="9">
        <f>CJX22*CJW22</f>
        <v>3500.32</v>
      </c>
      <c r="CJZ22" s="4">
        <f>CJS22-CJW22</f>
        <v>205</v>
      </c>
      <c r="CKA22" s="8">
        <v>16.77</v>
      </c>
      <c r="CKB22" s="9">
        <f>CKA22*CJZ22</f>
        <v>3437.85</v>
      </c>
      <c r="CKC22" s="9">
        <f>CKB22+CJY22</f>
        <v>6938.17</v>
      </c>
      <c r="CKD22" s="4"/>
      <c r="CKE22" s="9">
        <f>CKC22+CKD22</f>
        <v>6938.17</v>
      </c>
      <c r="CKG22" s="93">
        <v>10</v>
      </c>
      <c r="CKH22" s="94" t="s">
        <v>635</v>
      </c>
      <c r="CKI22" s="93">
        <v>372</v>
      </c>
      <c r="CKJ22" s="93" t="s">
        <v>625</v>
      </c>
      <c r="CKK22" s="95" t="s">
        <v>626</v>
      </c>
      <c r="CKL22" s="93" t="s">
        <v>630</v>
      </c>
      <c r="CKM22" s="7">
        <v>167</v>
      </c>
      <c r="CKN22" s="8">
        <v>20.96</v>
      </c>
      <c r="CKO22" s="9">
        <f>CKN22*CKM22</f>
        <v>3500.32</v>
      </c>
      <c r="CKP22" s="4">
        <f>CKI22-CKM22</f>
        <v>205</v>
      </c>
      <c r="CKQ22" s="8">
        <v>16.77</v>
      </c>
      <c r="CKR22" s="9">
        <f>CKQ22*CKP22</f>
        <v>3437.85</v>
      </c>
      <c r="CKS22" s="9">
        <f>CKR22+CKO22</f>
        <v>6938.17</v>
      </c>
      <c r="CKT22" s="4"/>
      <c r="CKU22" s="9">
        <f>CKS22+CKT22</f>
        <v>6938.17</v>
      </c>
      <c r="CKW22" s="93">
        <v>10</v>
      </c>
      <c r="CKX22" s="94" t="s">
        <v>635</v>
      </c>
      <c r="CKY22" s="93">
        <v>372</v>
      </c>
      <c r="CKZ22" s="93" t="s">
        <v>625</v>
      </c>
      <c r="CLA22" s="95" t="s">
        <v>626</v>
      </c>
      <c r="CLB22" s="93" t="s">
        <v>630</v>
      </c>
      <c r="CLC22" s="7">
        <v>167</v>
      </c>
      <c r="CLD22" s="8">
        <v>20.96</v>
      </c>
      <c r="CLE22" s="9">
        <f>CLD22*CLC22</f>
        <v>3500.32</v>
      </c>
      <c r="CLF22" s="4">
        <f>CKY22-CLC22</f>
        <v>205</v>
      </c>
      <c r="CLG22" s="8">
        <v>16.77</v>
      </c>
      <c r="CLH22" s="9">
        <f>CLG22*CLF22</f>
        <v>3437.85</v>
      </c>
      <c r="CLI22" s="9">
        <f>CLH22+CLE22</f>
        <v>6938.17</v>
      </c>
      <c r="CLJ22" s="4"/>
      <c r="CLK22" s="9">
        <f>CLI22+CLJ22</f>
        <v>6938.17</v>
      </c>
      <c r="CLM22" s="93">
        <v>10</v>
      </c>
      <c r="CLN22" s="94" t="s">
        <v>635</v>
      </c>
      <c r="CLO22" s="93">
        <v>372</v>
      </c>
      <c r="CLP22" s="93" t="s">
        <v>625</v>
      </c>
      <c r="CLQ22" s="95" t="s">
        <v>626</v>
      </c>
      <c r="CLR22" s="93" t="s">
        <v>630</v>
      </c>
      <c r="CLS22" s="7">
        <v>167</v>
      </c>
      <c r="CLT22" s="8">
        <v>20.96</v>
      </c>
      <c r="CLU22" s="9">
        <f>CLT22*CLS22</f>
        <v>3500.32</v>
      </c>
      <c r="CLV22" s="4">
        <f>CLO22-CLS22</f>
        <v>205</v>
      </c>
      <c r="CLW22" s="8">
        <v>16.77</v>
      </c>
      <c r="CLX22" s="9">
        <f>CLW22*CLV22</f>
        <v>3437.85</v>
      </c>
      <c r="CLY22" s="9">
        <f>CLX22+CLU22</f>
        <v>6938.17</v>
      </c>
      <c r="CLZ22" s="4"/>
      <c r="CMA22" s="9">
        <f>CLY22+CLZ22</f>
        <v>6938.17</v>
      </c>
      <c r="CMC22" s="93">
        <v>10</v>
      </c>
      <c r="CMD22" s="94" t="s">
        <v>635</v>
      </c>
      <c r="CME22" s="93">
        <v>372</v>
      </c>
      <c r="CMF22" s="93" t="s">
        <v>625</v>
      </c>
      <c r="CMG22" s="95" t="s">
        <v>626</v>
      </c>
      <c r="CMH22" s="93" t="s">
        <v>630</v>
      </c>
      <c r="CMI22" s="7">
        <v>167</v>
      </c>
      <c r="CMJ22" s="8">
        <v>20.96</v>
      </c>
      <c r="CMK22" s="9">
        <f>CMJ22*CMI22</f>
        <v>3500.32</v>
      </c>
      <c r="CML22" s="4">
        <f>CME22-CMI22</f>
        <v>205</v>
      </c>
      <c r="CMM22" s="8">
        <v>16.77</v>
      </c>
      <c r="CMN22" s="9">
        <f>CMM22*CML22</f>
        <v>3437.85</v>
      </c>
      <c r="CMO22" s="9">
        <f>CMN22+CMK22</f>
        <v>6938.17</v>
      </c>
      <c r="CMP22" s="4"/>
      <c r="CMQ22" s="9">
        <f>CMO22+CMP22</f>
        <v>6938.17</v>
      </c>
      <c r="CMS22" s="93">
        <v>10</v>
      </c>
      <c r="CMT22" s="94" t="s">
        <v>635</v>
      </c>
      <c r="CMU22" s="93">
        <v>372</v>
      </c>
      <c r="CMV22" s="93" t="s">
        <v>625</v>
      </c>
      <c r="CMW22" s="95" t="s">
        <v>626</v>
      </c>
      <c r="CMX22" s="93" t="s">
        <v>630</v>
      </c>
      <c r="CMY22" s="7">
        <v>167</v>
      </c>
      <c r="CMZ22" s="8">
        <v>20.96</v>
      </c>
      <c r="CNA22" s="9">
        <f>CMZ22*CMY22</f>
        <v>3500.32</v>
      </c>
      <c r="CNB22" s="4">
        <f>CMU22-CMY22</f>
        <v>205</v>
      </c>
      <c r="CNC22" s="8">
        <v>16.77</v>
      </c>
      <c r="CND22" s="9">
        <f>CNC22*CNB22</f>
        <v>3437.85</v>
      </c>
      <c r="CNE22" s="9">
        <f>CND22+CNA22</f>
        <v>6938.17</v>
      </c>
      <c r="CNF22" s="4"/>
      <c r="CNG22" s="9">
        <f>CNE22+CNF22</f>
        <v>6938.17</v>
      </c>
      <c r="CNI22" s="93">
        <v>10</v>
      </c>
      <c r="CNJ22" s="94" t="s">
        <v>635</v>
      </c>
      <c r="CNK22" s="93">
        <v>372</v>
      </c>
      <c r="CNL22" s="93" t="s">
        <v>625</v>
      </c>
      <c r="CNM22" s="95" t="s">
        <v>626</v>
      </c>
      <c r="CNN22" s="93" t="s">
        <v>630</v>
      </c>
      <c r="CNO22" s="7">
        <v>167</v>
      </c>
      <c r="CNP22" s="8">
        <v>20.96</v>
      </c>
      <c r="CNQ22" s="9">
        <f>CNP22*CNO22</f>
        <v>3500.32</v>
      </c>
      <c r="CNR22" s="4">
        <f>CNK22-CNO22</f>
        <v>205</v>
      </c>
      <c r="CNS22" s="8">
        <v>16.77</v>
      </c>
      <c r="CNT22" s="9">
        <f>CNS22*CNR22</f>
        <v>3437.85</v>
      </c>
      <c r="CNU22" s="9">
        <f>CNT22+CNQ22</f>
        <v>6938.17</v>
      </c>
      <c r="CNV22" s="4"/>
      <c r="CNW22" s="9">
        <f>CNU22+CNV22</f>
        <v>6938.17</v>
      </c>
      <c r="CNY22" s="93">
        <v>10</v>
      </c>
      <c r="CNZ22" s="94" t="s">
        <v>635</v>
      </c>
      <c r="COA22" s="93">
        <v>372</v>
      </c>
      <c r="COB22" s="93" t="s">
        <v>625</v>
      </c>
      <c r="COC22" s="95" t="s">
        <v>626</v>
      </c>
      <c r="COD22" s="93" t="s">
        <v>630</v>
      </c>
      <c r="COE22" s="7">
        <v>167</v>
      </c>
      <c r="COF22" s="8">
        <v>20.96</v>
      </c>
      <c r="COG22" s="9">
        <f>COF22*COE22</f>
        <v>3500.32</v>
      </c>
      <c r="COH22" s="4">
        <f>COA22-COE22</f>
        <v>205</v>
      </c>
      <c r="COI22" s="8">
        <v>16.77</v>
      </c>
      <c r="COJ22" s="9">
        <f>COI22*COH22</f>
        <v>3437.85</v>
      </c>
      <c r="COK22" s="9">
        <f>COJ22+COG22</f>
        <v>6938.17</v>
      </c>
      <c r="COL22" s="4"/>
      <c r="COM22" s="9">
        <f>COK22+COL22</f>
        <v>6938.17</v>
      </c>
      <c r="COO22" s="93">
        <v>10</v>
      </c>
      <c r="COP22" s="94" t="s">
        <v>635</v>
      </c>
      <c r="COQ22" s="93">
        <v>372</v>
      </c>
      <c r="COR22" s="93" t="s">
        <v>625</v>
      </c>
      <c r="COS22" s="95" t="s">
        <v>626</v>
      </c>
      <c r="COT22" s="93" t="s">
        <v>630</v>
      </c>
      <c r="COU22" s="7">
        <v>167</v>
      </c>
      <c r="COV22" s="8">
        <v>20.96</v>
      </c>
      <c r="COW22" s="9">
        <f>COV22*COU22</f>
        <v>3500.32</v>
      </c>
      <c r="COX22" s="4">
        <f>COQ22-COU22</f>
        <v>205</v>
      </c>
      <c r="COY22" s="8">
        <v>16.77</v>
      </c>
      <c r="COZ22" s="9">
        <f>COY22*COX22</f>
        <v>3437.85</v>
      </c>
      <c r="CPA22" s="9">
        <f>COZ22+COW22</f>
        <v>6938.17</v>
      </c>
      <c r="CPB22" s="4"/>
      <c r="CPC22" s="9">
        <f>CPA22+CPB22</f>
        <v>6938.17</v>
      </c>
      <c r="CPE22" s="93">
        <v>10</v>
      </c>
      <c r="CPF22" s="94" t="s">
        <v>635</v>
      </c>
      <c r="CPG22" s="93">
        <v>372</v>
      </c>
      <c r="CPH22" s="93" t="s">
        <v>625</v>
      </c>
      <c r="CPI22" s="95" t="s">
        <v>626</v>
      </c>
      <c r="CPJ22" s="93" t="s">
        <v>630</v>
      </c>
      <c r="CPK22" s="7">
        <v>167</v>
      </c>
      <c r="CPL22" s="8">
        <v>20.96</v>
      </c>
      <c r="CPM22" s="9">
        <f>CPL22*CPK22</f>
        <v>3500.32</v>
      </c>
      <c r="CPN22" s="4">
        <f>CPG22-CPK22</f>
        <v>205</v>
      </c>
      <c r="CPO22" s="8">
        <v>16.77</v>
      </c>
      <c r="CPP22" s="9">
        <f>CPO22*CPN22</f>
        <v>3437.85</v>
      </c>
      <c r="CPQ22" s="9">
        <f>CPP22+CPM22</f>
        <v>6938.17</v>
      </c>
      <c r="CPR22" s="4"/>
      <c r="CPS22" s="9">
        <f>CPQ22+CPR22</f>
        <v>6938.17</v>
      </c>
      <c r="CPU22" s="93">
        <v>10</v>
      </c>
      <c r="CPV22" s="94" t="s">
        <v>635</v>
      </c>
      <c r="CPW22" s="93">
        <v>372</v>
      </c>
      <c r="CPX22" s="93" t="s">
        <v>625</v>
      </c>
      <c r="CPY22" s="95" t="s">
        <v>626</v>
      </c>
      <c r="CPZ22" s="93" t="s">
        <v>630</v>
      </c>
      <c r="CQA22" s="7">
        <v>167</v>
      </c>
      <c r="CQB22" s="8">
        <v>20.96</v>
      </c>
      <c r="CQC22" s="9">
        <f>CQB22*CQA22</f>
        <v>3500.32</v>
      </c>
      <c r="CQD22" s="4">
        <f>CPW22-CQA22</f>
        <v>205</v>
      </c>
      <c r="CQE22" s="8">
        <v>16.77</v>
      </c>
      <c r="CQF22" s="9">
        <f>CQE22*CQD22</f>
        <v>3437.85</v>
      </c>
      <c r="CQG22" s="9">
        <f>CQF22+CQC22</f>
        <v>6938.17</v>
      </c>
      <c r="CQH22" s="4"/>
      <c r="CQI22" s="9">
        <f>CQG22+CQH22</f>
        <v>6938.17</v>
      </c>
      <c r="CQK22" s="93">
        <v>10</v>
      </c>
      <c r="CQL22" s="94" t="s">
        <v>635</v>
      </c>
      <c r="CQM22" s="93">
        <v>372</v>
      </c>
      <c r="CQN22" s="93" t="s">
        <v>625</v>
      </c>
      <c r="CQO22" s="95" t="s">
        <v>626</v>
      </c>
      <c r="CQP22" s="93" t="s">
        <v>630</v>
      </c>
      <c r="CQQ22" s="7">
        <v>167</v>
      </c>
      <c r="CQR22" s="8">
        <v>20.96</v>
      </c>
      <c r="CQS22" s="9">
        <f>CQR22*CQQ22</f>
        <v>3500.32</v>
      </c>
      <c r="CQT22" s="4">
        <f>CQM22-CQQ22</f>
        <v>205</v>
      </c>
      <c r="CQU22" s="8">
        <v>16.77</v>
      </c>
      <c r="CQV22" s="9">
        <f>CQU22*CQT22</f>
        <v>3437.85</v>
      </c>
      <c r="CQW22" s="9">
        <f>CQV22+CQS22</f>
        <v>6938.17</v>
      </c>
      <c r="CQX22" s="4"/>
      <c r="CQY22" s="9">
        <f>CQW22+CQX22</f>
        <v>6938.17</v>
      </c>
      <c r="CRA22" s="93">
        <v>10</v>
      </c>
      <c r="CRB22" s="94" t="s">
        <v>635</v>
      </c>
      <c r="CRC22" s="93">
        <v>372</v>
      </c>
      <c r="CRD22" s="93" t="s">
        <v>625</v>
      </c>
      <c r="CRE22" s="95" t="s">
        <v>626</v>
      </c>
      <c r="CRF22" s="93" t="s">
        <v>630</v>
      </c>
      <c r="CRG22" s="7">
        <v>167</v>
      </c>
      <c r="CRH22" s="8">
        <v>20.96</v>
      </c>
      <c r="CRI22" s="9">
        <f>CRH22*CRG22</f>
        <v>3500.32</v>
      </c>
      <c r="CRJ22" s="4">
        <f>CRC22-CRG22</f>
        <v>205</v>
      </c>
      <c r="CRK22" s="8">
        <v>16.77</v>
      </c>
      <c r="CRL22" s="9">
        <f>CRK22*CRJ22</f>
        <v>3437.85</v>
      </c>
      <c r="CRM22" s="9">
        <f>CRL22+CRI22</f>
        <v>6938.17</v>
      </c>
      <c r="CRN22" s="4"/>
      <c r="CRO22" s="9">
        <f>CRM22+CRN22</f>
        <v>6938.17</v>
      </c>
      <c r="CRQ22" s="93">
        <v>10</v>
      </c>
      <c r="CRR22" s="94" t="s">
        <v>635</v>
      </c>
      <c r="CRS22" s="93">
        <v>372</v>
      </c>
      <c r="CRT22" s="93" t="s">
        <v>625</v>
      </c>
      <c r="CRU22" s="95" t="s">
        <v>626</v>
      </c>
      <c r="CRV22" s="93" t="s">
        <v>630</v>
      </c>
      <c r="CRW22" s="7">
        <v>167</v>
      </c>
      <c r="CRX22" s="8">
        <v>20.96</v>
      </c>
      <c r="CRY22" s="9">
        <f>CRX22*CRW22</f>
        <v>3500.32</v>
      </c>
      <c r="CRZ22" s="4">
        <f>CRS22-CRW22</f>
        <v>205</v>
      </c>
      <c r="CSA22" s="8">
        <v>16.77</v>
      </c>
      <c r="CSB22" s="9">
        <f>CSA22*CRZ22</f>
        <v>3437.85</v>
      </c>
      <c r="CSC22" s="9">
        <f>CSB22+CRY22</f>
        <v>6938.17</v>
      </c>
      <c r="CSD22" s="4"/>
      <c r="CSE22" s="9">
        <f>CSC22+CSD22</f>
        <v>6938.17</v>
      </c>
      <c r="CSG22" s="93">
        <v>10</v>
      </c>
      <c r="CSH22" s="94" t="s">
        <v>635</v>
      </c>
      <c r="CSI22" s="93">
        <v>372</v>
      </c>
      <c r="CSJ22" s="93" t="s">
        <v>625</v>
      </c>
      <c r="CSK22" s="95" t="s">
        <v>626</v>
      </c>
      <c r="CSL22" s="93" t="s">
        <v>630</v>
      </c>
      <c r="CSM22" s="7">
        <v>167</v>
      </c>
      <c r="CSN22" s="8">
        <v>20.96</v>
      </c>
      <c r="CSO22" s="9">
        <f>CSN22*CSM22</f>
        <v>3500.32</v>
      </c>
      <c r="CSP22" s="4">
        <f>CSI22-CSM22</f>
        <v>205</v>
      </c>
      <c r="CSQ22" s="8">
        <v>16.77</v>
      </c>
      <c r="CSR22" s="9">
        <f>CSQ22*CSP22</f>
        <v>3437.85</v>
      </c>
      <c r="CSS22" s="9">
        <f>CSR22+CSO22</f>
        <v>6938.17</v>
      </c>
      <c r="CST22" s="4"/>
      <c r="CSU22" s="9">
        <f>CSS22+CST22</f>
        <v>6938.17</v>
      </c>
      <c r="CSW22" s="93">
        <v>10</v>
      </c>
      <c r="CSX22" s="94" t="s">
        <v>635</v>
      </c>
      <c r="CSY22" s="93">
        <v>372</v>
      </c>
      <c r="CSZ22" s="93" t="s">
        <v>625</v>
      </c>
      <c r="CTA22" s="95" t="s">
        <v>626</v>
      </c>
      <c r="CTB22" s="93" t="s">
        <v>630</v>
      </c>
      <c r="CTC22" s="7">
        <v>167</v>
      </c>
      <c r="CTD22" s="8">
        <v>20.96</v>
      </c>
      <c r="CTE22" s="9">
        <f>CTD22*CTC22</f>
        <v>3500.32</v>
      </c>
      <c r="CTF22" s="4">
        <f>CSY22-CTC22</f>
        <v>205</v>
      </c>
      <c r="CTG22" s="8">
        <v>16.77</v>
      </c>
      <c r="CTH22" s="9">
        <f>CTG22*CTF22</f>
        <v>3437.85</v>
      </c>
      <c r="CTI22" s="9">
        <f>CTH22+CTE22</f>
        <v>6938.17</v>
      </c>
      <c r="CTJ22" s="4"/>
      <c r="CTK22" s="9">
        <f>CTI22+CTJ22</f>
        <v>6938.17</v>
      </c>
      <c r="CTM22" s="93">
        <v>10</v>
      </c>
      <c r="CTN22" s="94" t="s">
        <v>635</v>
      </c>
      <c r="CTO22" s="93">
        <v>372</v>
      </c>
      <c r="CTP22" s="93" t="s">
        <v>625</v>
      </c>
      <c r="CTQ22" s="95" t="s">
        <v>626</v>
      </c>
      <c r="CTR22" s="93" t="s">
        <v>630</v>
      </c>
      <c r="CTS22" s="7">
        <v>167</v>
      </c>
      <c r="CTT22" s="8">
        <v>20.96</v>
      </c>
      <c r="CTU22" s="9">
        <f>CTT22*CTS22</f>
        <v>3500.32</v>
      </c>
      <c r="CTV22" s="4">
        <f>CTO22-CTS22</f>
        <v>205</v>
      </c>
      <c r="CTW22" s="8">
        <v>16.77</v>
      </c>
      <c r="CTX22" s="9">
        <f>CTW22*CTV22</f>
        <v>3437.85</v>
      </c>
      <c r="CTY22" s="9">
        <f>CTX22+CTU22</f>
        <v>6938.17</v>
      </c>
      <c r="CTZ22" s="4"/>
      <c r="CUA22" s="9">
        <f>CTY22+CTZ22</f>
        <v>6938.17</v>
      </c>
      <c r="CUC22" s="93">
        <v>10</v>
      </c>
      <c r="CUD22" s="94" t="s">
        <v>635</v>
      </c>
      <c r="CUE22" s="93">
        <v>372</v>
      </c>
      <c r="CUF22" s="93" t="s">
        <v>625</v>
      </c>
      <c r="CUG22" s="95" t="s">
        <v>626</v>
      </c>
      <c r="CUH22" s="93" t="s">
        <v>630</v>
      </c>
      <c r="CUI22" s="7">
        <v>167</v>
      </c>
      <c r="CUJ22" s="8">
        <v>20.96</v>
      </c>
      <c r="CUK22" s="9">
        <f>CUJ22*CUI22</f>
        <v>3500.32</v>
      </c>
      <c r="CUL22" s="4">
        <f>CUE22-CUI22</f>
        <v>205</v>
      </c>
      <c r="CUM22" s="8">
        <v>16.77</v>
      </c>
      <c r="CUN22" s="9">
        <f>CUM22*CUL22</f>
        <v>3437.85</v>
      </c>
      <c r="CUO22" s="9">
        <f>CUN22+CUK22</f>
        <v>6938.17</v>
      </c>
      <c r="CUP22" s="4"/>
      <c r="CUQ22" s="9">
        <f>CUO22+CUP22</f>
        <v>6938.17</v>
      </c>
      <c r="CUS22" s="93">
        <v>10</v>
      </c>
      <c r="CUT22" s="94" t="s">
        <v>635</v>
      </c>
      <c r="CUU22" s="93">
        <v>372</v>
      </c>
      <c r="CUV22" s="93" t="s">
        <v>625</v>
      </c>
      <c r="CUW22" s="95" t="s">
        <v>626</v>
      </c>
      <c r="CUX22" s="93" t="s">
        <v>630</v>
      </c>
      <c r="CUY22" s="7">
        <v>167</v>
      </c>
      <c r="CUZ22" s="8">
        <v>20.96</v>
      </c>
      <c r="CVA22" s="9">
        <f>CUZ22*CUY22</f>
        <v>3500.32</v>
      </c>
      <c r="CVB22" s="4">
        <f>CUU22-CUY22</f>
        <v>205</v>
      </c>
      <c r="CVC22" s="8">
        <v>16.77</v>
      </c>
      <c r="CVD22" s="9">
        <f>CVC22*CVB22</f>
        <v>3437.85</v>
      </c>
      <c r="CVE22" s="9">
        <f>CVD22+CVA22</f>
        <v>6938.17</v>
      </c>
      <c r="CVF22" s="4"/>
      <c r="CVG22" s="9">
        <f>CVE22+CVF22</f>
        <v>6938.17</v>
      </c>
      <c r="CVI22" s="93">
        <v>10</v>
      </c>
      <c r="CVJ22" s="94" t="s">
        <v>635</v>
      </c>
      <c r="CVK22" s="93">
        <v>372</v>
      </c>
      <c r="CVL22" s="93" t="s">
        <v>625</v>
      </c>
      <c r="CVM22" s="95" t="s">
        <v>626</v>
      </c>
      <c r="CVN22" s="93" t="s">
        <v>630</v>
      </c>
      <c r="CVO22" s="7">
        <v>167</v>
      </c>
      <c r="CVP22" s="8">
        <v>20.96</v>
      </c>
      <c r="CVQ22" s="9">
        <f>CVP22*CVO22</f>
        <v>3500.32</v>
      </c>
      <c r="CVR22" s="4">
        <f>CVK22-CVO22</f>
        <v>205</v>
      </c>
      <c r="CVS22" s="8">
        <v>16.77</v>
      </c>
      <c r="CVT22" s="9">
        <f>CVS22*CVR22</f>
        <v>3437.85</v>
      </c>
      <c r="CVU22" s="9">
        <f>CVT22+CVQ22</f>
        <v>6938.17</v>
      </c>
      <c r="CVV22" s="4"/>
      <c r="CVW22" s="9">
        <f>CVU22+CVV22</f>
        <v>6938.17</v>
      </c>
      <c r="CVY22" s="93">
        <v>10</v>
      </c>
      <c r="CVZ22" s="94" t="s">
        <v>635</v>
      </c>
      <c r="CWA22" s="93">
        <v>372</v>
      </c>
      <c r="CWB22" s="93" t="s">
        <v>625</v>
      </c>
      <c r="CWC22" s="95" t="s">
        <v>626</v>
      </c>
      <c r="CWD22" s="93" t="s">
        <v>630</v>
      </c>
      <c r="CWE22" s="7">
        <v>167</v>
      </c>
      <c r="CWF22" s="8">
        <v>20.96</v>
      </c>
      <c r="CWG22" s="9">
        <f>CWF22*CWE22</f>
        <v>3500.32</v>
      </c>
      <c r="CWH22" s="4">
        <f>CWA22-CWE22</f>
        <v>205</v>
      </c>
      <c r="CWI22" s="8">
        <v>16.77</v>
      </c>
      <c r="CWJ22" s="9">
        <f>CWI22*CWH22</f>
        <v>3437.85</v>
      </c>
      <c r="CWK22" s="9">
        <f>CWJ22+CWG22</f>
        <v>6938.17</v>
      </c>
      <c r="CWL22" s="4"/>
      <c r="CWM22" s="9">
        <f>CWK22+CWL22</f>
        <v>6938.17</v>
      </c>
      <c r="CWO22" s="93">
        <v>10</v>
      </c>
      <c r="CWP22" s="94" t="s">
        <v>635</v>
      </c>
      <c r="CWQ22" s="93">
        <v>372</v>
      </c>
      <c r="CWR22" s="93" t="s">
        <v>625</v>
      </c>
      <c r="CWS22" s="95" t="s">
        <v>626</v>
      </c>
      <c r="CWT22" s="93" t="s">
        <v>630</v>
      </c>
      <c r="CWU22" s="7">
        <v>167</v>
      </c>
      <c r="CWV22" s="8">
        <v>20.96</v>
      </c>
      <c r="CWW22" s="9">
        <f>CWV22*CWU22</f>
        <v>3500.32</v>
      </c>
      <c r="CWX22" s="4">
        <f>CWQ22-CWU22</f>
        <v>205</v>
      </c>
      <c r="CWY22" s="8">
        <v>16.77</v>
      </c>
      <c r="CWZ22" s="9">
        <f>CWY22*CWX22</f>
        <v>3437.85</v>
      </c>
      <c r="CXA22" s="9">
        <f>CWZ22+CWW22</f>
        <v>6938.17</v>
      </c>
      <c r="CXB22" s="4"/>
      <c r="CXC22" s="9">
        <f>CXA22+CXB22</f>
        <v>6938.17</v>
      </c>
      <c r="CXE22" s="93">
        <v>10</v>
      </c>
      <c r="CXF22" s="94" t="s">
        <v>635</v>
      </c>
      <c r="CXG22" s="93">
        <v>372</v>
      </c>
      <c r="CXH22" s="93" t="s">
        <v>625</v>
      </c>
      <c r="CXI22" s="95" t="s">
        <v>626</v>
      </c>
      <c r="CXJ22" s="93" t="s">
        <v>630</v>
      </c>
      <c r="CXK22" s="7">
        <v>167</v>
      </c>
      <c r="CXL22" s="8">
        <v>20.96</v>
      </c>
      <c r="CXM22" s="9">
        <f>CXL22*CXK22</f>
        <v>3500.32</v>
      </c>
      <c r="CXN22" s="4">
        <f>CXG22-CXK22</f>
        <v>205</v>
      </c>
      <c r="CXO22" s="8">
        <v>16.77</v>
      </c>
      <c r="CXP22" s="9">
        <f>CXO22*CXN22</f>
        <v>3437.85</v>
      </c>
      <c r="CXQ22" s="9">
        <f>CXP22+CXM22</f>
        <v>6938.17</v>
      </c>
      <c r="CXR22" s="4"/>
      <c r="CXS22" s="9">
        <f>CXQ22+CXR22</f>
        <v>6938.17</v>
      </c>
      <c r="CXU22" s="93">
        <v>10</v>
      </c>
      <c r="CXV22" s="94" t="s">
        <v>635</v>
      </c>
      <c r="CXW22" s="93">
        <v>372</v>
      </c>
      <c r="CXX22" s="93" t="s">
        <v>625</v>
      </c>
      <c r="CXY22" s="95" t="s">
        <v>626</v>
      </c>
      <c r="CXZ22" s="93" t="s">
        <v>630</v>
      </c>
      <c r="CYA22" s="7">
        <v>167</v>
      </c>
      <c r="CYB22" s="8">
        <v>20.96</v>
      </c>
      <c r="CYC22" s="9">
        <f>CYB22*CYA22</f>
        <v>3500.32</v>
      </c>
      <c r="CYD22" s="4">
        <f>CXW22-CYA22</f>
        <v>205</v>
      </c>
      <c r="CYE22" s="8">
        <v>16.77</v>
      </c>
      <c r="CYF22" s="9">
        <f>CYE22*CYD22</f>
        <v>3437.85</v>
      </c>
      <c r="CYG22" s="9">
        <f>CYF22+CYC22</f>
        <v>6938.17</v>
      </c>
      <c r="CYH22" s="4"/>
      <c r="CYI22" s="9">
        <f>CYG22+CYH22</f>
        <v>6938.17</v>
      </c>
      <c r="CYK22" s="93">
        <v>10</v>
      </c>
      <c r="CYL22" s="94" t="s">
        <v>635</v>
      </c>
      <c r="CYM22" s="93">
        <v>372</v>
      </c>
      <c r="CYN22" s="93" t="s">
        <v>625</v>
      </c>
      <c r="CYO22" s="95" t="s">
        <v>626</v>
      </c>
      <c r="CYP22" s="93" t="s">
        <v>630</v>
      </c>
      <c r="CYQ22" s="7">
        <v>167</v>
      </c>
      <c r="CYR22" s="8">
        <v>20.96</v>
      </c>
      <c r="CYS22" s="9">
        <f>CYR22*CYQ22</f>
        <v>3500.32</v>
      </c>
      <c r="CYT22" s="4">
        <f>CYM22-CYQ22</f>
        <v>205</v>
      </c>
      <c r="CYU22" s="8">
        <v>16.77</v>
      </c>
      <c r="CYV22" s="9">
        <f>CYU22*CYT22</f>
        <v>3437.85</v>
      </c>
      <c r="CYW22" s="9">
        <f>CYV22+CYS22</f>
        <v>6938.17</v>
      </c>
      <c r="CYX22" s="4"/>
      <c r="CYY22" s="9">
        <f>CYW22+CYX22</f>
        <v>6938.17</v>
      </c>
      <c r="CZA22" s="93">
        <v>10</v>
      </c>
      <c r="CZB22" s="94" t="s">
        <v>635</v>
      </c>
      <c r="CZC22" s="93">
        <v>372</v>
      </c>
      <c r="CZD22" s="93" t="s">
        <v>625</v>
      </c>
      <c r="CZE22" s="95" t="s">
        <v>626</v>
      </c>
      <c r="CZF22" s="93" t="s">
        <v>630</v>
      </c>
      <c r="CZG22" s="7">
        <v>167</v>
      </c>
      <c r="CZH22" s="8">
        <v>20.96</v>
      </c>
      <c r="CZI22" s="9">
        <f>CZH22*CZG22</f>
        <v>3500.32</v>
      </c>
      <c r="CZJ22" s="4">
        <f>CZC22-CZG22</f>
        <v>205</v>
      </c>
      <c r="CZK22" s="8">
        <v>16.77</v>
      </c>
      <c r="CZL22" s="9">
        <f>CZK22*CZJ22</f>
        <v>3437.85</v>
      </c>
      <c r="CZM22" s="9">
        <f>CZL22+CZI22</f>
        <v>6938.17</v>
      </c>
      <c r="CZN22" s="4"/>
      <c r="CZO22" s="9">
        <f>CZM22+CZN22</f>
        <v>6938.17</v>
      </c>
      <c r="CZQ22" s="93">
        <v>10</v>
      </c>
      <c r="CZR22" s="94" t="s">
        <v>635</v>
      </c>
      <c r="CZS22" s="93">
        <v>372</v>
      </c>
      <c r="CZT22" s="93" t="s">
        <v>625</v>
      </c>
      <c r="CZU22" s="95" t="s">
        <v>626</v>
      </c>
      <c r="CZV22" s="93" t="s">
        <v>630</v>
      </c>
      <c r="CZW22" s="7">
        <v>167</v>
      </c>
      <c r="CZX22" s="8">
        <v>20.96</v>
      </c>
      <c r="CZY22" s="9">
        <f>CZX22*CZW22</f>
        <v>3500.32</v>
      </c>
      <c r="CZZ22" s="4">
        <f>CZS22-CZW22</f>
        <v>205</v>
      </c>
      <c r="DAA22" s="8">
        <v>16.77</v>
      </c>
      <c r="DAB22" s="9">
        <f>DAA22*CZZ22</f>
        <v>3437.85</v>
      </c>
      <c r="DAC22" s="9">
        <f>DAB22+CZY22</f>
        <v>6938.17</v>
      </c>
      <c r="DAD22" s="4"/>
      <c r="DAE22" s="9">
        <f>DAC22+DAD22</f>
        <v>6938.17</v>
      </c>
      <c r="DAG22" s="93">
        <v>10</v>
      </c>
      <c r="DAH22" s="94" t="s">
        <v>635</v>
      </c>
      <c r="DAI22" s="93">
        <v>372</v>
      </c>
      <c r="DAJ22" s="93" t="s">
        <v>625</v>
      </c>
      <c r="DAK22" s="95" t="s">
        <v>626</v>
      </c>
      <c r="DAL22" s="93" t="s">
        <v>630</v>
      </c>
      <c r="DAM22" s="7">
        <v>167</v>
      </c>
      <c r="DAN22" s="8">
        <v>20.96</v>
      </c>
      <c r="DAO22" s="9">
        <f>DAN22*DAM22</f>
        <v>3500.32</v>
      </c>
      <c r="DAP22" s="4">
        <f>DAI22-DAM22</f>
        <v>205</v>
      </c>
      <c r="DAQ22" s="8">
        <v>16.77</v>
      </c>
      <c r="DAR22" s="9">
        <f>DAQ22*DAP22</f>
        <v>3437.85</v>
      </c>
      <c r="DAS22" s="9">
        <f>DAR22+DAO22</f>
        <v>6938.17</v>
      </c>
      <c r="DAT22" s="4"/>
      <c r="DAU22" s="9">
        <f>DAS22+DAT22</f>
        <v>6938.17</v>
      </c>
      <c r="DAW22" s="93">
        <v>10</v>
      </c>
      <c r="DAX22" s="94" t="s">
        <v>635</v>
      </c>
      <c r="DAY22" s="93">
        <v>372</v>
      </c>
      <c r="DAZ22" s="93" t="s">
        <v>625</v>
      </c>
      <c r="DBA22" s="95" t="s">
        <v>626</v>
      </c>
      <c r="DBB22" s="93" t="s">
        <v>630</v>
      </c>
      <c r="DBC22" s="7">
        <v>167</v>
      </c>
      <c r="DBD22" s="8">
        <v>20.96</v>
      </c>
      <c r="DBE22" s="9">
        <f>DBD22*DBC22</f>
        <v>3500.32</v>
      </c>
      <c r="DBF22" s="4">
        <f>DAY22-DBC22</f>
        <v>205</v>
      </c>
      <c r="DBG22" s="8">
        <v>16.77</v>
      </c>
      <c r="DBH22" s="9">
        <f>DBG22*DBF22</f>
        <v>3437.85</v>
      </c>
      <c r="DBI22" s="9">
        <f>DBH22+DBE22</f>
        <v>6938.17</v>
      </c>
      <c r="DBJ22" s="4"/>
      <c r="DBK22" s="9">
        <f>DBI22+DBJ22</f>
        <v>6938.17</v>
      </c>
      <c r="DBM22" s="93">
        <v>10</v>
      </c>
      <c r="DBN22" s="94" t="s">
        <v>635</v>
      </c>
      <c r="DBO22" s="93">
        <v>372</v>
      </c>
      <c r="DBP22" s="93" t="s">
        <v>625</v>
      </c>
      <c r="DBQ22" s="95" t="s">
        <v>626</v>
      </c>
      <c r="DBR22" s="93" t="s">
        <v>630</v>
      </c>
      <c r="DBS22" s="7">
        <v>167</v>
      </c>
      <c r="DBT22" s="8">
        <v>20.96</v>
      </c>
      <c r="DBU22" s="9">
        <f>DBT22*DBS22</f>
        <v>3500.32</v>
      </c>
      <c r="DBV22" s="4">
        <f>DBO22-DBS22</f>
        <v>205</v>
      </c>
      <c r="DBW22" s="8">
        <v>16.77</v>
      </c>
      <c r="DBX22" s="9">
        <f>DBW22*DBV22</f>
        <v>3437.85</v>
      </c>
      <c r="DBY22" s="9">
        <f>DBX22+DBU22</f>
        <v>6938.17</v>
      </c>
      <c r="DBZ22" s="4"/>
      <c r="DCA22" s="9">
        <f>DBY22+DBZ22</f>
        <v>6938.17</v>
      </c>
      <c r="DCC22" s="93">
        <v>10</v>
      </c>
      <c r="DCD22" s="94" t="s">
        <v>635</v>
      </c>
      <c r="DCE22" s="93">
        <v>372</v>
      </c>
      <c r="DCF22" s="93" t="s">
        <v>625</v>
      </c>
      <c r="DCG22" s="95" t="s">
        <v>626</v>
      </c>
      <c r="DCH22" s="93" t="s">
        <v>630</v>
      </c>
      <c r="DCI22" s="7">
        <v>167</v>
      </c>
      <c r="DCJ22" s="8">
        <v>20.96</v>
      </c>
      <c r="DCK22" s="9">
        <f>DCJ22*DCI22</f>
        <v>3500.32</v>
      </c>
      <c r="DCL22" s="4">
        <f>DCE22-DCI22</f>
        <v>205</v>
      </c>
      <c r="DCM22" s="8">
        <v>16.77</v>
      </c>
      <c r="DCN22" s="9">
        <f>DCM22*DCL22</f>
        <v>3437.85</v>
      </c>
      <c r="DCO22" s="9">
        <f>DCN22+DCK22</f>
        <v>6938.17</v>
      </c>
      <c r="DCP22" s="4"/>
      <c r="DCQ22" s="9">
        <f>DCO22+DCP22</f>
        <v>6938.17</v>
      </c>
      <c r="DCS22" s="93">
        <v>10</v>
      </c>
      <c r="DCT22" s="94" t="s">
        <v>635</v>
      </c>
      <c r="DCU22" s="93">
        <v>372</v>
      </c>
      <c r="DCV22" s="93" t="s">
        <v>625</v>
      </c>
      <c r="DCW22" s="95" t="s">
        <v>626</v>
      </c>
      <c r="DCX22" s="93" t="s">
        <v>630</v>
      </c>
      <c r="DCY22" s="7">
        <v>167</v>
      </c>
      <c r="DCZ22" s="8">
        <v>20.96</v>
      </c>
      <c r="DDA22" s="9">
        <f>DCZ22*DCY22</f>
        <v>3500.32</v>
      </c>
      <c r="DDB22" s="4">
        <f>DCU22-DCY22</f>
        <v>205</v>
      </c>
      <c r="DDC22" s="8">
        <v>16.77</v>
      </c>
      <c r="DDD22" s="9">
        <f>DDC22*DDB22</f>
        <v>3437.85</v>
      </c>
      <c r="DDE22" s="9">
        <f>DDD22+DDA22</f>
        <v>6938.17</v>
      </c>
      <c r="DDF22" s="4"/>
      <c r="DDG22" s="9">
        <f>DDE22+DDF22</f>
        <v>6938.17</v>
      </c>
      <c r="DDI22" s="93">
        <v>10</v>
      </c>
      <c r="DDJ22" s="94" t="s">
        <v>635</v>
      </c>
      <c r="DDK22" s="93">
        <v>372</v>
      </c>
      <c r="DDL22" s="93" t="s">
        <v>625</v>
      </c>
      <c r="DDM22" s="95" t="s">
        <v>626</v>
      </c>
      <c r="DDN22" s="93" t="s">
        <v>630</v>
      </c>
      <c r="DDO22" s="7">
        <v>167</v>
      </c>
      <c r="DDP22" s="8">
        <v>20.96</v>
      </c>
      <c r="DDQ22" s="9">
        <f>DDP22*DDO22</f>
        <v>3500.32</v>
      </c>
      <c r="DDR22" s="4">
        <f>DDK22-DDO22</f>
        <v>205</v>
      </c>
      <c r="DDS22" s="8">
        <v>16.77</v>
      </c>
      <c r="DDT22" s="9">
        <f>DDS22*DDR22</f>
        <v>3437.85</v>
      </c>
      <c r="DDU22" s="9">
        <f>DDT22+DDQ22</f>
        <v>6938.17</v>
      </c>
      <c r="DDV22" s="4"/>
      <c r="DDW22" s="9">
        <f>DDU22+DDV22</f>
        <v>6938.17</v>
      </c>
      <c r="DDY22" s="93">
        <v>10</v>
      </c>
      <c r="DDZ22" s="94" t="s">
        <v>635</v>
      </c>
      <c r="DEA22" s="93">
        <v>372</v>
      </c>
      <c r="DEB22" s="93" t="s">
        <v>625</v>
      </c>
      <c r="DEC22" s="95" t="s">
        <v>626</v>
      </c>
      <c r="DED22" s="93" t="s">
        <v>630</v>
      </c>
      <c r="DEE22" s="7">
        <v>167</v>
      </c>
      <c r="DEF22" s="8">
        <v>20.96</v>
      </c>
      <c r="DEG22" s="9">
        <f>DEF22*DEE22</f>
        <v>3500.32</v>
      </c>
      <c r="DEH22" s="4">
        <f>DEA22-DEE22</f>
        <v>205</v>
      </c>
      <c r="DEI22" s="8">
        <v>16.77</v>
      </c>
      <c r="DEJ22" s="9">
        <f>DEI22*DEH22</f>
        <v>3437.85</v>
      </c>
      <c r="DEK22" s="9">
        <f>DEJ22+DEG22</f>
        <v>6938.17</v>
      </c>
      <c r="DEL22" s="4"/>
      <c r="DEM22" s="9">
        <f>DEK22+DEL22</f>
        <v>6938.17</v>
      </c>
      <c r="DEO22" s="93">
        <v>10</v>
      </c>
      <c r="DEP22" s="94" t="s">
        <v>635</v>
      </c>
      <c r="DEQ22" s="93">
        <v>372</v>
      </c>
      <c r="DER22" s="93" t="s">
        <v>625</v>
      </c>
      <c r="DES22" s="95" t="s">
        <v>626</v>
      </c>
      <c r="DET22" s="93" t="s">
        <v>630</v>
      </c>
      <c r="DEU22" s="7">
        <v>167</v>
      </c>
      <c r="DEV22" s="8">
        <v>20.96</v>
      </c>
      <c r="DEW22" s="9">
        <f>DEV22*DEU22</f>
        <v>3500.32</v>
      </c>
      <c r="DEX22" s="4">
        <f>DEQ22-DEU22</f>
        <v>205</v>
      </c>
      <c r="DEY22" s="8">
        <v>16.77</v>
      </c>
      <c r="DEZ22" s="9">
        <f>DEY22*DEX22</f>
        <v>3437.85</v>
      </c>
      <c r="DFA22" s="9">
        <f>DEZ22+DEW22</f>
        <v>6938.17</v>
      </c>
      <c r="DFB22" s="4"/>
      <c r="DFC22" s="9">
        <f>DFA22+DFB22</f>
        <v>6938.17</v>
      </c>
      <c r="DFE22" s="93">
        <v>10</v>
      </c>
      <c r="DFF22" s="94" t="s">
        <v>635</v>
      </c>
      <c r="DFG22" s="93">
        <v>372</v>
      </c>
      <c r="DFH22" s="93" t="s">
        <v>625</v>
      </c>
      <c r="DFI22" s="95" t="s">
        <v>626</v>
      </c>
      <c r="DFJ22" s="93" t="s">
        <v>630</v>
      </c>
      <c r="DFK22" s="7">
        <v>167</v>
      </c>
      <c r="DFL22" s="8">
        <v>20.96</v>
      </c>
      <c r="DFM22" s="9">
        <f>DFL22*DFK22</f>
        <v>3500.32</v>
      </c>
      <c r="DFN22" s="4">
        <f>DFG22-DFK22</f>
        <v>205</v>
      </c>
      <c r="DFO22" s="8">
        <v>16.77</v>
      </c>
      <c r="DFP22" s="9">
        <f>DFO22*DFN22</f>
        <v>3437.85</v>
      </c>
      <c r="DFQ22" s="9">
        <f>DFP22+DFM22</f>
        <v>6938.17</v>
      </c>
      <c r="DFR22" s="4"/>
      <c r="DFS22" s="9">
        <f>DFQ22+DFR22</f>
        <v>6938.17</v>
      </c>
      <c r="DFU22" s="93">
        <v>10</v>
      </c>
      <c r="DFV22" s="94" t="s">
        <v>635</v>
      </c>
      <c r="DFW22" s="93">
        <v>372</v>
      </c>
      <c r="DFX22" s="93" t="s">
        <v>625</v>
      </c>
      <c r="DFY22" s="95" t="s">
        <v>626</v>
      </c>
      <c r="DFZ22" s="93" t="s">
        <v>630</v>
      </c>
      <c r="DGA22" s="7">
        <v>167</v>
      </c>
      <c r="DGB22" s="8">
        <v>20.96</v>
      </c>
      <c r="DGC22" s="9">
        <f>DGB22*DGA22</f>
        <v>3500.32</v>
      </c>
      <c r="DGD22" s="4">
        <f>DFW22-DGA22</f>
        <v>205</v>
      </c>
      <c r="DGE22" s="8">
        <v>16.77</v>
      </c>
      <c r="DGF22" s="9">
        <f>DGE22*DGD22</f>
        <v>3437.85</v>
      </c>
      <c r="DGG22" s="9">
        <f>DGF22+DGC22</f>
        <v>6938.17</v>
      </c>
      <c r="DGH22" s="4"/>
      <c r="DGI22" s="9">
        <f>DGG22+DGH22</f>
        <v>6938.17</v>
      </c>
      <c r="DGK22" s="93">
        <v>10</v>
      </c>
      <c r="DGL22" s="94" t="s">
        <v>635</v>
      </c>
      <c r="DGM22" s="93">
        <v>372</v>
      </c>
      <c r="DGN22" s="93" t="s">
        <v>625</v>
      </c>
      <c r="DGO22" s="95" t="s">
        <v>626</v>
      </c>
      <c r="DGP22" s="93" t="s">
        <v>630</v>
      </c>
      <c r="DGQ22" s="7">
        <v>167</v>
      </c>
      <c r="DGR22" s="8">
        <v>20.96</v>
      </c>
      <c r="DGS22" s="9">
        <f>DGR22*DGQ22</f>
        <v>3500.32</v>
      </c>
      <c r="DGT22" s="4">
        <f>DGM22-DGQ22</f>
        <v>205</v>
      </c>
      <c r="DGU22" s="8">
        <v>16.77</v>
      </c>
      <c r="DGV22" s="9">
        <f>DGU22*DGT22</f>
        <v>3437.85</v>
      </c>
      <c r="DGW22" s="9">
        <f>DGV22+DGS22</f>
        <v>6938.17</v>
      </c>
      <c r="DGX22" s="4"/>
      <c r="DGY22" s="9">
        <f>DGW22+DGX22</f>
        <v>6938.17</v>
      </c>
      <c r="DHA22" s="93">
        <v>10</v>
      </c>
      <c r="DHB22" s="94" t="s">
        <v>635</v>
      </c>
      <c r="DHC22" s="93">
        <v>372</v>
      </c>
      <c r="DHD22" s="93" t="s">
        <v>625</v>
      </c>
      <c r="DHE22" s="95" t="s">
        <v>626</v>
      </c>
      <c r="DHF22" s="93" t="s">
        <v>630</v>
      </c>
      <c r="DHG22" s="7">
        <v>167</v>
      </c>
      <c r="DHH22" s="8">
        <v>20.96</v>
      </c>
      <c r="DHI22" s="9">
        <f>DHH22*DHG22</f>
        <v>3500.32</v>
      </c>
      <c r="DHJ22" s="4">
        <f>DHC22-DHG22</f>
        <v>205</v>
      </c>
      <c r="DHK22" s="8">
        <v>16.77</v>
      </c>
      <c r="DHL22" s="9">
        <f>DHK22*DHJ22</f>
        <v>3437.85</v>
      </c>
      <c r="DHM22" s="9">
        <f>DHL22+DHI22</f>
        <v>6938.17</v>
      </c>
      <c r="DHN22" s="4"/>
      <c r="DHO22" s="9">
        <f>DHM22+DHN22</f>
        <v>6938.17</v>
      </c>
      <c r="DHQ22" s="93">
        <v>10</v>
      </c>
      <c r="DHR22" s="94" t="s">
        <v>635</v>
      </c>
      <c r="DHS22" s="93">
        <v>372</v>
      </c>
      <c r="DHT22" s="93" t="s">
        <v>625</v>
      </c>
      <c r="DHU22" s="95" t="s">
        <v>626</v>
      </c>
      <c r="DHV22" s="93" t="s">
        <v>630</v>
      </c>
      <c r="DHW22" s="7">
        <v>167</v>
      </c>
      <c r="DHX22" s="8">
        <v>20.96</v>
      </c>
      <c r="DHY22" s="9">
        <f>DHX22*DHW22</f>
        <v>3500.32</v>
      </c>
      <c r="DHZ22" s="4">
        <f>DHS22-DHW22</f>
        <v>205</v>
      </c>
      <c r="DIA22" s="8">
        <v>16.77</v>
      </c>
      <c r="DIB22" s="9">
        <f>DIA22*DHZ22</f>
        <v>3437.85</v>
      </c>
      <c r="DIC22" s="9">
        <f>DIB22+DHY22</f>
        <v>6938.17</v>
      </c>
      <c r="DID22" s="4"/>
      <c r="DIE22" s="9">
        <f>DIC22+DID22</f>
        <v>6938.17</v>
      </c>
      <c r="DIG22" s="93">
        <v>10</v>
      </c>
      <c r="DIH22" s="94" t="s">
        <v>635</v>
      </c>
      <c r="DII22" s="93">
        <v>372</v>
      </c>
      <c r="DIJ22" s="93" t="s">
        <v>625</v>
      </c>
      <c r="DIK22" s="95" t="s">
        <v>626</v>
      </c>
      <c r="DIL22" s="93" t="s">
        <v>630</v>
      </c>
      <c r="DIM22" s="7">
        <v>167</v>
      </c>
      <c r="DIN22" s="8">
        <v>20.96</v>
      </c>
      <c r="DIO22" s="9">
        <f>DIN22*DIM22</f>
        <v>3500.32</v>
      </c>
      <c r="DIP22" s="4">
        <f>DII22-DIM22</f>
        <v>205</v>
      </c>
      <c r="DIQ22" s="8">
        <v>16.77</v>
      </c>
      <c r="DIR22" s="9">
        <f>DIQ22*DIP22</f>
        <v>3437.85</v>
      </c>
      <c r="DIS22" s="9">
        <f>DIR22+DIO22</f>
        <v>6938.17</v>
      </c>
      <c r="DIT22" s="4"/>
      <c r="DIU22" s="9">
        <f>DIS22+DIT22</f>
        <v>6938.17</v>
      </c>
      <c r="DIW22" s="93">
        <v>10</v>
      </c>
      <c r="DIX22" s="94" t="s">
        <v>635</v>
      </c>
      <c r="DIY22" s="93">
        <v>372</v>
      </c>
      <c r="DIZ22" s="93" t="s">
        <v>625</v>
      </c>
      <c r="DJA22" s="95" t="s">
        <v>626</v>
      </c>
      <c r="DJB22" s="93" t="s">
        <v>630</v>
      </c>
      <c r="DJC22" s="7">
        <v>167</v>
      </c>
      <c r="DJD22" s="8">
        <v>20.96</v>
      </c>
      <c r="DJE22" s="9">
        <f>DJD22*DJC22</f>
        <v>3500.32</v>
      </c>
      <c r="DJF22" s="4">
        <f>DIY22-DJC22</f>
        <v>205</v>
      </c>
      <c r="DJG22" s="8">
        <v>16.77</v>
      </c>
      <c r="DJH22" s="9">
        <f>DJG22*DJF22</f>
        <v>3437.85</v>
      </c>
      <c r="DJI22" s="9">
        <f>DJH22+DJE22</f>
        <v>6938.17</v>
      </c>
      <c r="DJJ22" s="4"/>
      <c r="DJK22" s="9">
        <f>DJI22+DJJ22</f>
        <v>6938.17</v>
      </c>
      <c r="DJM22" s="93">
        <v>10</v>
      </c>
      <c r="DJN22" s="94" t="s">
        <v>635</v>
      </c>
      <c r="DJO22" s="93">
        <v>372</v>
      </c>
      <c r="DJP22" s="93" t="s">
        <v>625</v>
      </c>
      <c r="DJQ22" s="95" t="s">
        <v>626</v>
      </c>
      <c r="DJR22" s="93" t="s">
        <v>630</v>
      </c>
      <c r="DJS22" s="7">
        <v>167</v>
      </c>
      <c r="DJT22" s="8">
        <v>20.96</v>
      </c>
      <c r="DJU22" s="9">
        <f>DJT22*DJS22</f>
        <v>3500.32</v>
      </c>
      <c r="DJV22" s="4">
        <f>DJO22-DJS22</f>
        <v>205</v>
      </c>
      <c r="DJW22" s="8">
        <v>16.77</v>
      </c>
      <c r="DJX22" s="9">
        <f>DJW22*DJV22</f>
        <v>3437.85</v>
      </c>
      <c r="DJY22" s="9">
        <f>DJX22+DJU22</f>
        <v>6938.17</v>
      </c>
      <c r="DJZ22" s="4"/>
      <c r="DKA22" s="9">
        <f>DJY22+DJZ22</f>
        <v>6938.17</v>
      </c>
      <c r="DKC22" s="93">
        <v>10</v>
      </c>
      <c r="DKD22" s="94" t="s">
        <v>635</v>
      </c>
      <c r="DKE22" s="93">
        <v>372</v>
      </c>
      <c r="DKF22" s="93" t="s">
        <v>625</v>
      </c>
      <c r="DKG22" s="95" t="s">
        <v>626</v>
      </c>
      <c r="DKH22" s="93" t="s">
        <v>630</v>
      </c>
      <c r="DKI22" s="7">
        <v>167</v>
      </c>
      <c r="DKJ22" s="8">
        <v>20.96</v>
      </c>
      <c r="DKK22" s="9">
        <f>DKJ22*DKI22</f>
        <v>3500.32</v>
      </c>
      <c r="DKL22" s="4">
        <f>DKE22-DKI22</f>
        <v>205</v>
      </c>
      <c r="DKM22" s="8">
        <v>16.77</v>
      </c>
      <c r="DKN22" s="9">
        <f>DKM22*DKL22</f>
        <v>3437.85</v>
      </c>
      <c r="DKO22" s="9">
        <f>DKN22+DKK22</f>
        <v>6938.17</v>
      </c>
      <c r="DKP22" s="4"/>
      <c r="DKQ22" s="9">
        <f>DKO22+DKP22</f>
        <v>6938.17</v>
      </c>
      <c r="DKS22" s="93">
        <v>10</v>
      </c>
      <c r="DKT22" s="94" t="s">
        <v>635</v>
      </c>
      <c r="DKU22" s="93">
        <v>372</v>
      </c>
      <c r="DKV22" s="93" t="s">
        <v>625</v>
      </c>
      <c r="DKW22" s="95" t="s">
        <v>626</v>
      </c>
      <c r="DKX22" s="93" t="s">
        <v>630</v>
      </c>
      <c r="DKY22" s="7">
        <v>167</v>
      </c>
      <c r="DKZ22" s="8">
        <v>20.96</v>
      </c>
      <c r="DLA22" s="9">
        <f>DKZ22*DKY22</f>
        <v>3500.32</v>
      </c>
      <c r="DLB22" s="4">
        <f>DKU22-DKY22</f>
        <v>205</v>
      </c>
      <c r="DLC22" s="8">
        <v>16.77</v>
      </c>
      <c r="DLD22" s="9">
        <f>DLC22*DLB22</f>
        <v>3437.85</v>
      </c>
      <c r="DLE22" s="9">
        <f>DLD22+DLA22</f>
        <v>6938.17</v>
      </c>
      <c r="DLF22" s="4"/>
      <c r="DLG22" s="9">
        <f>DLE22+DLF22</f>
        <v>6938.17</v>
      </c>
      <c r="DLI22" s="93">
        <v>10</v>
      </c>
      <c r="DLJ22" s="94" t="s">
        <v>635</v>
      </c>
      <c r="DLK22" s="93">
        <v>372</v>
      </c>
      <c r="DLL22" s="93" t="s">
        <v>625</v>
      </c>
      <c r="DLM22" s="95" t="s">
        <v>626</v>
      </c>
      <c r="DLN22" s="93" t="s">
        <v>630</v>
      </c>
      <c r="DLO22" s="7">
        <v>167</v>
      </c>
      <c r="DLP22" s="8">
        <v>20.96</v>
      </c>
      <c r="DLQ22" s="9">
        <f>DLP22*DLO22</f>
        <v>3500.32</v>
      </c>
      <c r="DLR22" s="4">
        <f>DLK22-DLO22</f>
        <v>205</v>
      </c>
      <c r="DLS22" s="8">
        <v>16.77</v>
      </c>
      <c r="DLT22" s="9">
        <f>DLS22*DLR22</f>
        <v>3437.85</v>
      </c>
      <c r="DLU22" s="9">
        <f>DLT22+DLQ22</f>
        <v>6938.17</v>
      </c>
      <c r="DLV22" s="4"/>
      <c r="DLW22" s="9">
        <f>DLU22+DLV22</f>
        <v>6938.17</v>
      </c>
      <c r="DLY22" s="93">
        <v>10</v>
      </c>
      <c r="DLZ22" s="94" t="s">
        <v>635</v>
      </c>
      <c r="DMA22" s="93">
        <v>372</v>
      </c>
      <c r="DMB22" s="93" t="s">
        <v>625</v>
      </c>
      <c r="DMC22" s="95" t="s">
        <v>626</v>
      </c>
      <c r="DMD22" s="93" t="s">
        <v>630</v>
      </c>
      <c r="DME22" s="7">
        <v>167</v>
      </c>
      <c r="DMF22" s="8">
        <v>20.96</v>
      </c>
      <c r="DMG22" s="9">
        <f>DMF22*DME22</f>
        <v>3500.32</v>
      </c>
      <c r="DMH22" s="4">
        <f>DMA22-DME22</f>
        <v>205</v>
      </c>
      <c r="DMI22" s="8">
        <v>16.77</v>
      </c>
      <c r="DMJ22" s="9">
        <f>DMI22*DMH22</f>
        <v>3437.85</v>
      </c>
      <c r="DMK22" s="9">
        <f>DMJ22+DMG22</f>
        <v>6938.17</v>
      </c>
      <c r="DML22" s="4"/>
      <c r="DMM22" s="9">
        <f>DMK22+DML22</f>
        <v>6938.17</v>
      </c>
      <c r="DMO22" s="93">
        <v>10</v>
      </c>
      <c r="DMP22" s="94" t="s">
        <v>635</v>
      </c>
      <c r="DMQ22" s="93">
        <v>372</v>
      </c>
      <c r="DMR22" s="93" t="s">
        <v>625</v>
      </c>
      <c r="DMS22" s="95" t="s">
        <v>626</v>
      </c>
      <c r="DMT22" s="93" t="s">
        <v>630</v>
      </c>
      <c r="DMU22" s="7">
        <v>167</v>
      </c>
      <c r="DMV22" s="8">
        <v>20.96</v>
      </c>
      <c r="DMW22" s="9">
        <f>DMV22*DMU22</f>
        <v>3500.32</v>
      </c>
      <c r="DMX22" s="4">
        <f>DMQ22-DMU22</f>
        <v>205</v>
      </c>
      <c r="DMY22" s="8">
        <v>16.77</v>
      </c>
      <c r="DMZ22" s="9">
        <f>DMY22*DMX22</f>
        <v>3437.85</v>
      </c>
      <c r="DNA22" s="9">
        <f>DMZ22+DMW22</f>
        <v>6938.17</v>
      </c>
      <c r="DNB22" s="4"/>
      <c r="DNC22" s="9">
        <f>DNA22+DNB22</f>
        <v>6938.17</v>
      </c>
      <c r="DNE22" s="93">
        <v>10</v>
      </c>
      <c r="DNF22" s="94" t="s">
        <v>635</v>
      </c>
      <c r="DNG22" s="93">
        <v>372</v>
      </c>
      <c r="DNH22" s="93" t="s">
        <v>625</v>
      </c>
      <c r="DNI22" s="95" t="s">
        <v>626</v>
      </c>
      <c r="DNJ22" s="93" t="s">
        <v>630</v>
      </c>
      <c r="DNK22" s="7">
        <v>167</v>
      </c>
      <c r="DNL22" s="8">
        <v>20.96</v>
      </c>
      <c r="DNM22" s="9">
        <f>DNL22*DNK22</f>
        <v>3500.32</v>
      </c>
      <c r="DNN22" s="4">
        <f>DNG22-DNK22</f>
        <v>205</v>
      </c>
      <c r="DNO22" s="8">
        <v>16.77</v>
      </c>
      <c r="DNP22" s="9">
        <f>DNO22*DNN22</f>
        <v>3437.85</v>
      </c>
      <c r="DNQ22" s="9">
        <f>DNP22+DNM22</f>
        <v>6938.17</v>
      </c>
      <c r="DNR22" s="4"/>
      <c r="DNS22" s="9">
        <f>DNQ22+DNR22</f>
        <v>6938.17</v>
      </c>
      <c r="DNU22" s="93">
        <v>10</v>
      </c>
      <c r="DNV22" s="94" t="s">
        <v>635</v>
      </c>
      <c r="DNW22" s="93">
        <v>372</v>
      </c>
      <c r="DNX22" s="93" t="s">
        <v>625</v>
      </c>
      <c r="DNY22" s="95" t="s">
        <v>626</v>
      </c>
      <c r="DNZ22" s="93" t="s">
        <v>630</v>
      </c>
      <c r="DOA22" s="7">
        <v>167</v>
      </c>
      <c r="DOB22" s="8">
        <v>20.96</v>
      </c>
      <c r="DOC22" s="9">
        <f>DOB22*DOA22</f>
        <v>3500.32</v>
      </c>
      <c r="DOD22" s="4">
        <f>DNW22-DOA22</f>
        <v>205</v>
      </c>
      <c r="DOE22" s="8">
        <v>16.77</v>
      </c>
      <c r="DOF22" s="9">
        <f>DOE22*DOD22</f>
        <v>3437.85</v>
      </c>
      <c r="DOG22" s="9">
        <f>DOF22+DOC22</f>
        <v>6938.17</v>
      </c>
      <c r="DOH22" s="4"/>
      <c r="DOI22" s="9">
        <f>DOG22+DOH22</f>
        <v>6938.17</v>
      </c>
      <c r="DOK22" s="93">
        <v>10</v>
      </c>
      <c r="DOL22" s="94" t="s">
        <v>635</v>
      </c>
      <c r="DOM22" s="93">
        <v>372</v>
      </c>
      <c r="DON22" s="93" t="s">
        <v>625</v>
      </c>
      <c r="DOO22" s="95" t="s">
        <v>626</v>
      </c>
      <c r="DOP22" s="93" t="s">
        <v>630</v>
      </c>
      <c r="DOQ22" s="7">
        <v>167</v>
      </c>
      <c r="DOR22" s="8">
        <v>20.96</v>
      </c>
      <c r="DOS22" s="9">
        <f>DOR22*DOQ22</f>
        <v>3500.32</v>
      </c>
      <c r="DOT22" s="4">
        <f>DOM22-DOQ22</f>
        <v>205</v>
      </c>
      <c r="DOU22" s="8">
        <v>16.77</v>
      </c>
      <c r="DOV22" s="9">
        <f>DOU22*DOT22</f>
        <v>3437.85</v>
      </c>
      <c r="DOW22" s="9">
        <f>DOV22+DOS22</f>
        <v>6938.17</v>
      </c>
      <c r="DOX22" s="4"/>
      <c r="DOY22" s="9">
        <f>DOW22+DOX22</f>
        <v>6938.17</v>
      </c>
      <c r="DPA22" s="93">
        <v>10</v>
      </c>
      <c r="DPB22" s="94" t="s">
        <v>635</v>
      </c>
      <c r="DPC22" s="93">
        <v>372</v>
      </c>
      <c r="DPD22" s="93" t="s">
        <v>625</v>
      </c>
      <c r="DPE22" s="95" t="s">
        <v>626</v>
      </c>
      <c r="DPF22" s="93" t="s">
        <v>630</v>
      </c>
      <c r="DPG22" s="7">
        <v>167</v>
      </c>
      <c r="DPH22" s="8">
        <v>20.96</v>
      </c>
      <c r="DPI22" s="9">
        <f>DPH22*DPG22</f>
        <v>3500.32</v>
      </c>
      <c r="DPJ22" s="4">
        <f>DPC22-DPG22</f>
        <v>205</v>
      </c>
      <c r="DPK22" s="8">
        <v>16.77</v>
      </c>
      <c r="DPL22" s="9">
        <f>DPK22*DPJ22</f>
        <v>3437.85</v>
      </c>
      <c r="DPM22" s="9">
        <f>DPL22+DPI22</f>
        <v>6938.17</v>
      </c>
      <c r="DPN22" s="4"/>
      <c r="DPO22" s="9">
        <f>DPM22+DPN22</f>
        <v>6938.17</v>
      </c>
      <c r="DPQ22" s="93">
        <v>10</v>
      </c>
      <c r="DPR22" s="94" t="s">
        <v>635</v>
      </c>
      <c r="DPS22" s="93">
        <v>372</v>
      </c>
      <c r="DPT22" s="93" t="s">
        <v>625</v>
      </c>
      <c r="DPU22" s="95" t="s">
        <v>626</v>
      </c>
      <c r="DPV22" s="93" t="s">
        <v>630</v>
      </c>
      <c r="DPW22" s="7">
        <v>167</v>
      </c>
      <c r="DPX22" s="8">
        <v>20.96</v>
      </c>
      <c r="DPY22" s="9">
        <f>DPX22*DPW22</f>
        <v>3500.32</v>
      </c>
      <c r="DPZ22" s="4">
        <f>DPS22-DPW22</f>
        <v>205</v>
      </c>
      <c r="DQA22" s="8">
        <v>16.77</v>
      </c>
      <c r="DQB22" s="9">
        <f>DQA22*DPZ22</f>
        <v>3437.85</v>
      </c>
      <c r="DQC22" s="9">
        <f>DQB22+DPY22</f>
        <v>6938.17</v>
      </c>
      <c r="DQD22" s="4"/>
      <c r="DQE22" s="9">
        <f>DQC22+DQD22</f>
        <v>6938.17</v>
      </c>
      <c r="DQG22" s="93">
        <v>10</v>
      </c>
      <c r="DQH22" s="94" t="s">
        <v>635</v>
      </c>
      <c r="DQI22" s="93">
        <v>372</v>
      </c>
      <c r="DQJ22" s="93" t="s">
        <v>625</v>
      </c>
      <c r="DQK22" s="95" t="s">
        <v>626</v>
      </c>
      <c r="DQL22" s="93" t="s">
        <v>630</v>
      </c>
      <c r="DQM22" s="7">
        <v>167</v>
      </c>
      <c r="DQN22" s="8">
        <v>20.96</v>
      </c>
      <c r="DQO22" s="9">
        <f>DQN22*DQM22</f>
        <v>3500.32</v>
      </c>
      <c r="DQP22" s="4">
        <f>DQI22-DQM22</f>
        <v>205</v>
      </c>
      <c r="DQQ22" s="8">
        <v>16.77</v>
      </c>
      <c r="DQR22" s="9">
        <f>DQQ22*DQP22</f>
        <v>3437.85</v>
      </c>
      <c r="DQS22" s="9">
        <f>DQR22+DQO22</f>
        <v>6938.17</v>
      </c>
      <c r="DQT22" s="4"/>
      <c r="DQU22" s="9">
        <f>DQS22+DQT22</f>
        <v>6938.17</v>
      </c>
      <c r="DQW22" s="93">
        <v>10</v>
      </c>
      <c r="DQX22" s="94" t="s">
        <v>635</v>
      </c>
      <c r="DQY22" s="93">
        <v>372</v>
      </c>
      <c r="DQZ22" s="93" t="s">
        <v>625</v>
      </c>
      <c r="DRA22" s="95" t="s">
        <v>626</v>
      </c>
      <c r="DRB22" s="93" t="s">
        <v>630</v>
      </c>
      <c r="DRC22" s="7">
        <v>167</v>
      </c>
      <c r="DRD22" s="8">
        <v>20.96</v>
      </c>
      <c r="DRE22" s="9">
        <f>DRD22*DRC22</f>
        <v>3500.32</v>
      </c>
      <c r="DRF22" s="4">
        <f>DQY22-DRC22</f>
        <v>205</v>
      </c>
      <c r="DRG22" s="8">
        <v>16.77</v>
      </c>
      <c r="DRH22" s="9">
        <f>DRG22*DRF22</f>
        <v>3437.85</v>
      </c>
      <c r="DRI22" s="9">
        <f>DRH22+DRE22</f>
        <v>6938.17</v>
      </c>
      <c r="DRJ22" s="4"/>
      <c r="DRK22" s="9">
        <f>DRI22+DRJ22</f>
        <v>6938.17</v>
      </c>
      <c r="DRM22" s="93">
        <v>10</v>
      </c>
      <c r="DRN22" s="94" t="s">
        <v>635</v>
      </c>
      <c r="DRO22" s="93">
        <v>372</v>
      </c>
      <c r="DRP22" s="93" t="s">
        <v>625</v>
      </c>
      <c r="DRQ22" s="95" t="s">
        <v>626</v>
      </c>
      <c r="DRR22" s="93" t="s">
        <v>630</v>
      </c>
      <c r="DRS22" s="7">
        <v>167</v>
      </c>
      <c r="DRT22" s="8">
        <v>20.96</v>
      </c>
      <c r="DRU22" s="9">
        <f>DRT22*DRS22</f>
        <v>3500.32</v>
      </c>
      <c r="DRV22" s="4">
        <f>DRO22-DRS22</f>
        <v>205</v>
      </c>
      <c r="DRW22" s="8">
        <v>16.77</v>
      </c>
      <c r="DRX22" s="9">
        <f>DRW22*DRV22</f>
        <v>3437.85</v>
      </c>
      <c r="DRY22" s="9">
        <f>DRX22+DRU22</f>
        <v>6938.17</v>
      </c>
      <c r="DRZ22" s="4"/>
      <c r="DSA22" s="9">
        <f>DRY22+DRZ22</f>
        <v>6938.17</v>
      </c>
      <c r="DSC22" s="93">
        <v>10</v>
      </c>
      <c r="DSD22" s="94" t="s">
        <v>635</v>
      </c>
      <c r="DSE22" s="93">
        <v>372</v>
      </c>
      <c r="DSF22" s="93" t="s">
        <v>625</v>
      </c>
      <c r="DSG22" s="95" t="s">
        <v>626</v>
      </c>
      <c r="DSH22" s="93" t="s">
        <v>630</v>
      </c>
      <c r="DSI22" s="7">
        <v>167</v>
      </c>
      <c r="DSJ22" s="8">
        <v>20.96</v>
      </c>
      <c r="DSK22" s="9">
        <f>DSJ22*DSI22</f>
        <v>3500.32</v>
      </c>
      <c r="DSL22" s="4">
        <f>DSE22-DSI22</f>
        <v>205</v>
      </c>
      <c r="DSM22" s="8">
        <v>16.77</v>
      </c>
      <c r="DSN22" s="9">
        <f>DSM22*DSL22</f>
        <v>3437.85</v>
      </c>
      <c r="DSO22" s="9">
        <f>DSN22+DSK22</f>
        <v>6938.17</v>
      </c>
      <c r="DSP22" s="4"/>
      <c r="DSQ22" s="9">
        <f>DSO22+DSP22</f>
        <v>6938.17</v>
      </c>
      <c r="DSS22" s="93">
        <v>10</v>
      </c>
      <c r="DST22" s="94" t="s">
        <v>635</v>
      </c>
      <c r="DSU22" s="93">
        <v>372</v>
      </c>
      <c r="DSV22" s="93" t="s">
        <v>625</v>
      </c>
      <c r="DSW22" s="95" t="s">
        <v>626</v>
      </c>
      <c r="DSX22" s="93" t="s">
        <v>630</v>
      </c>
      <c r="DSY22" s="7">
        <v>167</v>
      </c>
      <c r="DSZ22" s="8">
        <v>20.96</v>
      </c>
      <c r="DTA22" s="9">
        <f>DSZ22*DSY22</f>
        <v>3500.32</v>
      </c>
      <c r="DTB22" s="4">
        <f>DSU22-DSY22</f>
        <v>205</v>
      </c>
      <c r="DTC22" s="8">
        <v>16.77</v>
      </c>
      <c r="DTD22" s="9">
        <f>DTC22*DTB22</f>
        <v>3437.85</v>
      </c>
      <c r="DTE22" s="9">
        <f>DTD22+DTA22</f>
        <v>6938.17</v>
      </c>
      <c r="DTF22" s="4"/>
      <c r="DTG22" s="9">
        <f>DTE22+DTF22</f>
        <v>6938.17</v>
      </c>
      <c r="DTI22" s="93">
        <v>10</v>
      </c>
      <c r="DTJ22" s="94" t="s">
        <v>635</v>
      </c>
      <c r="DTK22" s="93">
        <v>372</v>
      </c>
      <c r="DTL22" s="93" t="s">
        <v>625</v>
      </c>
      <c r="DTM22" s="95" t="s">
        <v>626</v>
      </c>
      <c r="DTN22" s="93" t="s">
        <v>630</v>
      </c>
      <c r="DTO22" s="7">
        <v>167</v>
      </c>
      <c r="DTP22" s="8">
        <v>20.96</v>
      </c>
      <c r="DTQ22" s="9">
        <f>DTP22*DTO22</f>
        <v>3500.32</v>
      </c>
      <c r="DTR22" s="4">
        <f>DTK22-DTO22</f>
        <v>205</v>
      </c>
      <c r="DTS22" s="8">
        <v>16.77</v>
      </c>
      <c r="DTT22" s="9">
        <f>DTS22*DTR22</f>
        <v>3437.85</v>
      </c>
      <c r="DTU22" s="9">
        <f>DTT22+DTQ22</f>
        <v>6938.17</v>
      </c>
      <c r="DTV22" s="4"/>
      <c r="DTW22" s="9">
        <f>DTU22+DTV22</f>
        <v>6938.17</v>
      </c>
      <c r="DTY22" s="93">
        <v>10</v>
      </c>
      <c r="DTZ22" s="94" t="s">
        <v>635</v>
      </c>
      <c r="DUA22" s="93">
        <v>372</v>
      </c>
      <c r="DUB22" s="93" t="s">
        <v>625</v>
      </c>
      <c r="DUC22" s="95" t="s">
        <v>626</v>
      </c>
      <c r="DUD22" s="93" t="s">
        <v>630</v>
      </c>
      <c r="DUE22" s="7">
        <v>167</v>
      </c>
      <c r="DUF22" s="8">
        <v>20.96</v>
      </c>
      <c r="DUG22" s="9">
        <f>DUF22*DUE22</f>
        <v>3500.32</v>
      </c>
      <c r="DUH22" s="4">
        <f>DUA22-DUE22</f>
        <v>205</v>
      </c>
      <c r="DUI22" s="8">
        <v>16.77</v>
      </c>
      <c r="DUJ22" s="9">
        <f>DUI22*DUH22</f>
        <v>3437.85</v>
      </c>
      <c r="DUK22" s="9">
        <f>DUJ22+DUG22</f>
        <v>6938.17</v>
      </c>
      <c r="DUL22" s="4"/>
      <c r="DUM22" s="9">
        <f>DUK22+DUL22</f>
        <v>6938.17</v>
      </c>
      <c r="DUO22" s="93">
        <v>10</v>
      </c>
      <c r="DUP22" s="94" t="s">
        <v>635</v>
      </c>
      <c r="DUQ22" s="93">
        <v>372</v>
      </c>
      <c r="DUR22" s="93" t="s">
        <v>625</v>
      </c>
      <c r="DUS22" s="95" t="s">
        <v>626</v>
      </c>
      <c r="DUT22" s="93" t="s">
        <v>630</v>
      </c>
      <c r="DUU22" s="7">
        <v>167</v>
      </c>
      <c r="DUV22" s="8">
        <v>20.96</v>
      </c>
      <c r="DUW22" s="9">
        <f>DUV22*DUU22</f>
        <v>3500.32</v>
      </c>
      <c r="DUX22" s="4">
        <f>DUQ22-DUU22</f>
        <v>205</v>
      </c>
      <c r="DUY22" s="8">
        <v>16.77</v>
      </c>
      <c r="DUZ22" s="9">
        <f>DUY22*DUX22</f>
        <v>3437.85</v>
      </c>
      <c r="DVA22" s="9">
        <f>DUZ22+DUW22</f>
        <v>6938.17</v>
      </c>
      <c r="DVB22" s="4"/>
      <c r="DVC22" s="9">
        <f>DVA22+DVB22</f>
        <v>6938.17</v>
      </c>
      <c r="DVE22" s="93">
        <v>10</v>
      </c>
      <c r="DVF22" s="94" t="s">
        <v>635</v>
      </c>
      <c r="DVG22" s="93">
        <v>372</v>
      </c>
      <c r="DVH22" s="93" t="s">
        <v>625</v>
      </c>
      <c r="DVI22" s="95" t="s">
        <v>626</v>
      </c>
      <c r="DVJ22" s="93" t="s">
        <v>630</v>
      </c>
      <c r="DVK22" s="7">
        <v>167</v>
      </c>
      <c r="DVL22" s="8">
        <v>20.96</v>
      </c>
      <c r="DVM22" s="9">
        <f>DVL22*DVK22</f>
        <v>3500.32</v>
      </c>
      <c r="DVN22" s="4">
        <f>DVG22-DVK22</f>
        <v>205</v>
      </c>
      <c r="DVO22" s="8">
        <v>16.77</v>
      </c>
      <c r="DVP22" s="9">
        <f>DVO22*DVN22</f>
        <v>3437.85</v>
      </c>
      <c r="DVQ22" s="9">
        <f>DVP22+DVM22</f>
        <v>6938.17</v>
      </c>
      <c r="DVR22" s="4"/>
      <c r="DVS22" s="9">
        <f>DVQ22+DVR22</f>
        <v>6938.17</v>
      </c>
      <c r="DVU22" s="93">
        <v>10</v>
      </c>
      <c r="DVV22" s="94" t="s">
        <v>635</v>
      </c>
      <c r="DVW22" s="93">
        <v>372</v>
      </c>
      <c r="DVX22" s="93" t="s">
        <v>625</v>
      </c>
      <c r="DVY22" s="95" t="s">
        <v>626</v>
      </c>
      <c r="DVZ22" s="93" t="s">
        <v>630</v>
      </c>
      <c r="DWA22" s="7">
        <v>167</v>
      </c>
      <c r="DWB22" s="8">
        <v>20.96</v>
      </c>
      <c r="DWC22" s="9">
        <f>DWB22*DWA22</f>
        <v>3500.32</v>
      </c>
      <c r="DWD22" s="4">
        <f>DVW22-DWA22</f>
        <v>205</v>
      </c>
      <c r="DWE22" s="8">
        <v>16.77</v>
      </c>
      <c r="DWF22" s="9">
        <f>DWE22*DWD22</f>
        <v>3437.85</v>
      </c>
      <c r="DWG22" s="9">
        <f>DWF22+DWC22</f>
        <v>6938.17</v>
      </c>
      <c r="DWH22" s="4"/>
      <c r="DWI22" s="9">
        <f>DWG22+DWH22</f>
        <v>6938.17</v>
      </c>
      <c r="DWK22" s="93">
        <v>10</v>
      </c>
      <c r="DWL22" s="94" t="s">
        <v>635</v>
      </c>
      <c r="DWM22" s="93">
        <v>372</v>
      </c>
      <c r="DWN22" s="93" t="s">
        <v>625</v>
      </c>
      <c r="DWO22" s="95" t="s">
        <v>626</v>
      </c>
      <c r="DWP22" s="93" t="s">
        <v>630</v>
      </c>
      <c r="DWQ22" s="7">
        <v>167</v>
      </c>
      <c r="DWR22" s="8">
        <v>20.96</v>
      </c>
      <c r="DWS22" s="9">
        <f>DWR22*DWQ22</f>
        <v>3500.32</v>
      </c>
      <c r="DWT22" s="4">
        <f>DWM22-DWQ22</f>
        <v>205</v>
      </c>
      <c r="DWU22" s="8">
        <v>16.77</v>
      </c>
      <c r="DWV22" s="9">
        <f>DWU22*DWT22</f>
        <v>3437.85</v>
      </c>
      <c r="DWW22" s="9">
        <f>DWV22+DWS22</f>
        <v>6938.17</v>
      </c>
      <c r="DWX22" s="4"/>
      <c r="DWY22" s="9">
        <f>DWW22+DWX22</f>
        <v>6938.17</v>
      </c>
      <c r="DXA22" s="93">
        <v>10</v>
      </c>
      <c r="DXB22" s="94" t="s">
        <v>635</v>
      </c>
      <c r="DXC22" s="93">
        <v>372</v>
      </c>
      <c r="DXD22" s="93" t="s">
        <v>625</v>
      </c>
      <c r="DXE22" s="95" t="s">
        <v>626</v>
      </c>
      <c r="DXF22" s="93" t="s">
        <v>630</v>
      </c>
      <c r="DXG22" s="7">
        <v>167</v>
      </c>
      <c r="DXH22" s="8">
        <v>20.96</v>
      </c>
      <c r="DXI22" s="9">
        <f>DXH22*DXG22</f>
        <v>3500.32</v>
      </c>
      <c r="DXJ22" s="4">
        <f>DXC22-DXG22</f>
        <v>205</v>
      </c>
      <c r="DXK22" s="8">
        <v>16.77</v>
      </c>
      <c r="DXL22" s="9">
        <f>DXK22*DXJ22</f>
        <v>3437.85</v>
      </c>
      <c r="DXM22" s="9">
        <f>DXL22+DXI22</f>
        <v>6938.17</v>
      </c>
      <c r="DXN22" s="4"/>
      <c r="DXO22" s="9">
        <f>DXM22+DXN22</f>
        <v>6938.17</v>
      </c>
      <c r="DXQ22" s="93">
        <v>10</v>
      </c>
      <c r="DXR22" s="94" t="s">
        <v>635</v>
      </c>
      <c r="DXS22" s="93">
        <v>372</v>
      </c>
      <c r="DXT22" s="93" t="s">
        <v>625</v>
      </c>
      <c r="DXU22" s="95" t="s">
        <v>626</v>
      </c>
      <c r="DXV22" s="93" t="s">
        <v>630</v>
      </c>
      <c r="DXW22" s="7">
        <v>167</v>
      </c>
      <c r="DXX22" s="8">
        <v>20.96</v>
      </c>
      <c r="DXY22" s="9">
        <f>DXX22*DXW22</f>
        <v>3500.32</v>
      </c>
      <c r="DXZ22" s="4">
        <f>DXS22-DXW22</f>
        <v>205</v>
      </c>
      <c r="DYA22" s="8">
        <v>16.77</v>
      </c>
      <c r="DYB22" s="9">
        <f>DYA22*DXZ22</f>
        <v>3437.85</v>
      </c>
      <c r="DYC22" s="9">
        <f>DYB22+DXY22</f>
        <v>6938.17</v>
      </c>
      <c r="DYD22" s="4"/>
      <c r="DYE22" s="9">
        <f>DYC22+DYD22</f>
        <v>6938.17</v>
      </c>
      <c r="DYG22" s="93">
        <v>10</v>
      </c>
      <c r="DYH22" s="94" t="s">
        <v>635</v>
      </c>
      <c r="DYI22" s="93">
        <v>372</v>
      </c>
      <c r="DYJ22" s="93" t="s">
        <v>625</v>
      </c>
      <c r="DYK22" s="95" t="s">
        <v>626</v>
      </c>
      <c r="DYL22" s="93" t="s">
        <v>630</v>
      </c>
      <c r="DYM22" s="7">
        <v>167</v>
      </c>
      <c r="DYN22" s="8">
        <v>20.96</v>
      </c>
      <c r="DYO22" s="9">
        <f>DYN22*DYM22</f>
        <v>3500.32</v>
      </c>
      <c r="DYP22" s="4">
        <f>DYI22-DYM22</f>
        <v>205</v>
      </c>
      <c r="DYQ22" s="8">
        <v>16.77</v>
      </c>
      <c r="DYR22" s="9">
        <f>DYQ22*DYP22</f>
        <v>3437.85</v>
      </c>
      <c r="DYS22" s="9">
        <f>DYR22+DYO22</f>
        <v>6938.17</v>
      </c>
      <c r="DYT22" s="4"/>
      <c r="DYU22" s="9">
        <f>DYS22+DYT22</f>
        <v>6938.17</v>
      </c>
      <c r="DYW22" s="93">
        <v>10</v>
      </c>
      <c r="DYX22" s="94" t="s">
        <v>635</v>
      </c>
      <c r="DYY22" s="93">
        <v>372</v>
      </c>
      <c r="DYZ22" s="93" t="s">
        <v>625</v>
      </c>
      <c r="DZA22" s="95" t="s">
        <v>626</v>
      </c>
      <c r="DZB22" s="93" t="s">
        <v>630</v>
      </c>
      <c r="DZC22" s="7">
        <v>167</v>
      </c>
      <c r="DZD22" s="8">
        <v>20.96</v>
      </c>
      <c r="DZE22" s="9">
        <f>DZD22*DZC22</f>
        <v>3500.32</v>
      </c>
      <c r="DZF22" s="4">
        <f>DYY22-DZC22</f>
        <v>205</v>
      </c>
      <c r="DZG22" s="8">
        <v>16.77</v>
      </c>
      <c r="DZH22" s="9">
        <f>DZG22*DZF22</f>
        <v>3437.85</v>
      </c>
      <c r="DZI22" s="9">
        <f>DZH22+DZE22</f>
        <v>6938.17</v>
      </c>
      <c r="DZJ22" s="4"/>
      <c r="DZK22" s="9">
        <f>DZI22+DZJ22</f>
        <v>6938.17</v>
      </c>
      <c r="DZM22" s="93">
        <v>10</v>
      </c>
      <c r="DZN22" s="94" t="s">
        <v>635</v>
      </c>
      <c r="DZO22" s="93">
        <v>372</v>
      </c>
      <c r="DZP22" s="93" t="s">
        <v>625</v>
      </c>
      <c r="DZQ22" s="95" t="s">
        <v>626</v>
      </c>
      <c r="DZR22" s="93" t="s">
        <v>630</v>
      </c>
      <c r="DZS22" s="7">
        <v>167</v>
      </c>
      <c r="DZT22" s="8">
        <v>20.96</v>
      </c>
      <c r="DZU22" s="9">
        <f>DZT22*DZS22</f>
        <v>3500.32</v>
      </c>
      <c r="DZV22" s="4">
        <f>DZO22-DZS22</f>
        <v>205</v>
      </c>
      <c r="DZW22" s="8">
        <v>16.77</v>
      </c>
      <c r="DZX22" s="9">
        <f>DZW22*DZV22</f>
        <v>3437.85</v>
      </c>
      <c r="DZY22" s="9">
        <f>DZX22+DZU22</f>
        <v>6938.17</v>
      </c>
      <c r="DZZ22" s="4"/>
      <c r="EAA22" s="9">
        <f>DZY22+DZZ22</f>
        <v>6938.17</v>
      </c>
      <c r="EAC22" s="93">
        <v>10</v>
      </c>
      <c r="EAD22" s="94" t="s">
        <v>635</v>
      </c>
      <c r="EAE22" s="93">
        <v>372</v>
      </c>
      <c r="EAF22" s="93" t="s">
        <v>625</v>
      </c>
      <c r="EAG22" s="95" t="s">
        <v>626</v>
      </c>
      <c r="EAH22" s="93" t="s">
        <v>630</v>
      </c>
      <c r="EAI22" s="7">
        <v>167</v>
      </c>
      <c r="EAJ22" s="8">
        <v>20.96</v>
      </c>
      <c r="EAK22" s="9">
        <f>EAJ22*EAI22</f>
        <v>3500.32</v>
      </c>
      <c r="EAL22" s="4">
        <f>EAE22-EAI22</f>
        <v>205</v>
      </c>
      <c r="EAM22" s="8">
        <v>16.77</v>
      </c>
      <c r="EAN22" s="9">
        <f>EAM22*EAL22</f>
        <v>3437.85</v>
      </c>
      <c r="EAO22" s="9">
        <f>EAN22+EAK22</f>
        <v>6938.17</v>
      </c>
      <c r="EAP22" s="4"/>
      <c r="EAQ22" s="9">
        <f>EAO22+EAP22</f>
        <v>6938.17</v>
      </c>
      <c r="EAS22" s="93">
        <v>10</v>
      </c>
      <c r="EAT22" s="94" t="s">
        <v>635</v>
      </c>
      <c r="EAU22" s="93">
        <v>372</v>
      </c>
      <c r="EAV22" s="93" t="s">
        <v>625</v>
      </c>
      <c r="EAW22" s="95" t="s">
        <v>626</v>
      </c>
      <c r="EAX22" s="93" t="s">
        <v>630</v>
      </c>
      <c r="EAY22" s="7">
        <v>167</v>
      </c>
      <c r="EAZ22" s="8">
        <v>20.96</v>
      </c>
      <c r="EBA22" s="9">
        <f>EAZ22*EAY22</f>
        <v>3500.32</v>
      </c>
      <c r="EBB22" s="4">
        <f>EAU22-EAY22</f>
        <v>205</v>
      </c>
      <c r="EBC22" s="8">
        <v>16.77</v>
      </c>
      <c r="EBD22" s="9">
        <f>EBC22*EBB22</f>
        <v>3437.85</v>
      </c>
      <c r="EBE22" s="9">
        <f>EBD22+EBA22</f>
        <v>6938.17</v>
      </c>
      <c r="EBF22" s="4"/>
      <c r="EBG22" s="9">
        <f>EBE22+EBF22</f>
        <v>6938.17</v>
      </c>
      <c r="EBI22" s="93">
        <v>10</v>
      </c>
      <c r="EBJ22" s="94" t="s">
        <v>635</v>
      </c>
      <c r="EBK22" s="93">
        <v>372</v>
      </c>
      <c r="EBL22" s="93" t="s">
        <v>625</v>
      </c>
      <c r="EBM22" s="95" t="s">
        <v>626</v>
      </c>
      <c r="EBN22" s="93" t="s">
        <v>630</v>
      </c>
      <c r="EBO22" s="7">
        <v>167</v>
      </c>
      <c r="EBP22" s="8">
        <v>20.96</v>
      </c>
      <c r="EBQ22" s="9">
        <f>EBP22*EBO22</f>
        <v>3500.32</v>
      </c>
      <c r="EBR22" s="4">
        <f>EBK22-EBO22</f>
        <v>205</v>
      </c>
      <c r="EBS22" s="8">
        <v>16.77</v>
      </c>
      <c r="EBT22" s="9">
        <f>EBS22*EBR22</f>
        <v>3437.85</v>
      </c>
      <c r="EBU22" s="9">
        <f>EBT22+EBQ22</f>
        <v>6938.17</v>
      </c>
      <c r="EBV22" s="4"/>
      <c r="EBW22" s="9">
        <f>EBU22+EBV22</f>
        <v>6938.17</v>
      </c>
      <c r="EBY22" s="93">
        <v>10</v>
      </c>
      <c r="EBZ22" s="94" t="s">
        <v>635</v>
      </c>
      <c r="ECA22" s="93">
        <v>372</v>
      </c>
      <c r="ECB22" s="93" t="s">
        <v>625</v>
      </c>
      <c r="ECC22" s="95" t="s">
        <v>626</v>
      </c>
      <c r="ECD22" s="93" t="s">
        <v>630</v>
      </c>
      <c r="ECE22" s="7">
        <v>167</v>
      </c>
      <c r="ECF22" s="8">
        <v>20.96</v>
      </c>
      <c r="ECG22" s="9">
        <f>ECF22*ECE22</f>
        <v>3500.32</v>
      </c>
      <c r="ECH22" s="4">
        <f>ECA22-ECE22</f>
        <v>205</v>
      </c>
      <c r="ECI22" s="8">
        <v>16.77</v>
      </c>
      <c r="ECJ22" s="9">
        <f>ECI22*ECH22</f>
        <v>3437.85</v>
      </c>
      <c r="ECK22" s="9">
        <f>ECJ22+ECG22</f>
        <v>6938.17</v>
      </c>
      <c r="ECL22" s="4"/>
      <c r="ECM22" s="9">
        <f>ECK22+ECL22</f>
        <v>6938.17</v>
      </c>
      <c r="ECO22" s="93">
        <v>10</v>
      </c>
      <c r="ECP22" s="94" t="s">
        <v>635</v>
      </c>
      <c r="ECQ22" s="93">
        <v>372</v>
      </c>
      <c r="ECR22" s="93" t="s">
        <v>625</v>
      </c>
      <c r="ECS22" s="95" t="s">
        <v>626</v>
      </c>
      <c r="ECT22" s="93" t="s">
        <v>630</v>
      </c>
      <c r="ECU22" s="7">
        <v>167</v>
      </c>
      <c r="ECV22" s="8">
        <v>20.96</v>
      </c>
      <c r="ECW22" s="9">
        <f>ECV22*ECU22</f>
        <v>3500.32</v>
      </c>
      <c r="ECX22" s="4">
        <f>ECQ22-ECU22</f>
        <v>205</v>
      </c>
      <c r="ECY22" s="8">
        <v>16.77</v>
      </c>
      <c r="ECZ22" s="9">
        <f>ECY22*ECX22</f>
        <v>3437.85</v>
      </c>
      <c r="EDA22" s="9">
        <f>ECZ22+ECW22</f>
        <v>6938.17</v>
      </c>
      <c r="EDB22" s="4"/>
      <c r="EDC22" s="9">
        <f>EDA22+EDB22</f>
        <v>6938.17</v>
      </c>
      <c r="EDE22" s="93">
        <v>10</v>
      </c>
      <c r="EDF22" s="94" t="s">
        <v>635</v>
      </c>
      <c r="EDG22" s="93">
        <v>372</v>
      </c>
      <c r="EDH22" s="93" t="s">
        <v>625</v>
      </c>
      <c r="EDI22" s="95" t="s">
        <v>626</v>
      </c>
      <c r="EDJ22" s="93" t="s">
        <v>630</v>
      </c>
      <c r="EDK22" s="7">
        <v>167</v>
      </c>
      <c r="EDL22" s="8">
        <v>20.96</v>
      </c>
      <c r="EDM22" s="9">
        <f>EDL22*EDK22</f>
        <v>3500.32</v>
      </c>
      <c r="EDN22" s="4">
        <f>EDG22-EDK22</f>
        <v>205</v>
      </c>
      <c r="EDO22" s="8">
        <v>16.77</v>
      </c>
      <c r="EDP22" s="9">
        <f>EDO22*EDN22</f>
        <v>3437.85</v>
      </c>
      <c r="EDQ22" s="9">
        <f>EDP22+EDM22</f>
        <v>6938.17</v>
      </c>
      <c r="EDR22" s="4"/>
      <c r="EDS22" s="9">
        <f>EDQ22+EDR22</f>
        <v>6938.17</v>
      </c>
      <c r="EDU22" s="93">
        <v>10</v>
      </c>
      <c r="EDV22" s="94" t="s">
        <v>635</v>
      </c>
      <c r="EDW22" s="93">
        <v>372</v>
      </c>
      <c r="EDX22" s="93" t="s">
        <v>625</v>
      </c>
      <c r="EDY22" s="95" t="s">
        <v>626</v>
      </c>
      <c r="EDZ22" s="93" t="s">
        <v>630</v>
      </c>
      <c r="EEA22" s="7">
        <v>167</v>
      </c>
      <c r="EEB22" s="8">
        <v>20.96</v>
      </c>
      <c r="EEC22" s="9">
        <f>EEB22*EEA22</f>
        <v>3500.32</v>
      </c>
      <c r="EED22" s="4">
        <f>EDW22-EEA22</f>
        <v>205</v>
      </c>
      <c r="EEE22" s="8">
        <v>16.77</v>
      </c>
      <c r="EEF22" s="9">
        <f>EEE22*EED22</f>
        <v>3437.85</v>
      </c>
      <c r="EEG22" s="9">
        <f>EEF22+EEC22</f>
        <v>6938.17</v>
      </c>
      <c r="EEH22" s="4"/>
      <c r="EEI22" s="9">
        <f>EEG22+EEH22</f>
        <v>6938.17</v>
      </c>
      <c r="EEK22" s="93">
        <v>10</v>
      </c>
      <c r="EEL22" s="94" t="s">
        <v>635</v>
      </c>
      <c r="EEM22" s="93">
        <v>372</v>
      </c>
      <c r="EEN22" s="93" t="s">
        <v>625</v>
      </c>
      <c r="EEO22" s="95" t="s">
        <v>626</v>
      </c>
      <c r="EEP22" s="93" t="s">
        <v>630</v>
      </c>
      <c r="EEQ22" s="7">
        <v>167</v>
      </c>
      <c r="EER22" s="8">
        <v>20.96</v>
      </c>
      <c r="EES22" s="9">
        <f>EER22*EEQ22</f>
        <v>3500.32</v>
      </c>
      <c r="EET22" s="4">
        <f>EEM22-EEQ22</f>
        <v>205</v>
      </c>
      <c r="EEU22" s="8">
        <v>16.77</v>
      </c>
      <c r="EEV22" s="9">
        <f>EEU22*EET22</f>
        <v>3437.85</v>
      </c>
      <c r="EEW22" s="9">
        <f>EEV22+EES22</f>
        <v>6938.17</v>
      </c>
      <c r="EEX22" s="4"/>
      <c r="EEY22" s="9">
        <f>EEW22+EEX22</f>
        <v>6938.17</v>
      </c>
      <c r="EFA22" s="93">
        <v>10</v>
      </c>
      <c r="EFB22" s="94" t="s">
        <v>635</v>
      </c>
      <c r="EFC22" s="93">
        <v>372</v>
      </c>
      <c r="EFD22" s="93" t="s">
        <v>625</v>
      </c>
      <c r="EFE22" s="95" t="s">
        <v>626</v>
      </c>
      <c r="EFF22" s="93" t="s">
        <v>630</v>
      </c>
      <c r="EFG22" s="7">
        <v>167</v>
      </c>
      <c r="EFH22" s="8">
        <v>20.96</v>
      </c>
      <c r="EFI22" s="9">
        <f>EFH22*EFG22</f>
        <v>3500.32</v>
      </c>
      <c r="EFJ22" s="4">
        <f>EFC22-EFG22</f>
        <v>205</v>
      </c>
      <c r="EFK22" s="8">
        <v>16.77</v>
      </c>
      <c r="EFL22" s="9">
        <f>EFK22*EFJ22</f>
        <v>3437.85</v>
      </c>
      <c r="EFM22" s="9">
        <f>EFL22+EFI22</f>
        <v>6938.17</v>
      </c>
      <c r="EFN22" s="4"/>
      <c r="EFO22" s="9">
        <f>EFM22+EFN22</f>
        <v>6938.17</v>
      </c>
      <c r="EFQ22" s="93">
        <v>10</v>
      </c>
      <c r="EFR22" s="94" t="s">
        <v>635</v>
      </c>
      <c r="EFS22" s="93">
        <v>372</v>
      </c>
      <c r="EFT22" s="93" t="s">
        <v>625</v>
      </c>
      <c r="EFU22" s="95" t="s">
        <v>626</v>
      </c>
      <c r="EFV22" s="93" t="s">
        <v>630</v>
      </c>
      <c r="EFW22" s="7">
        <v>167</v>
      </c>
      <c r="EFX22" s="8">
        <v>20.96</v>
      </c>
      <c r="EFY22" s="9">
        <f>EFX22*EFW22</f>
        <v>3500.32</v>
      </c>
      <c r="EFZ22" s="4">
        <f>EFS22-EFW22</f>
        <v>205</v>
      </c>
      <c r="EGA22" s="8">
        <v>16.77</v>
      </c>
      <c r="EGB22" s="9">
        <f>EGA22*EFZ22</f>
        <v>3437.85</v>
      </c>
      <c r="EGC22" s="9">
        <f>EGB22+EFY22</f>
        <v>6938.17</v>
      </c>
      <c r="EGD22" s="4"/>
      <c r="EGE22" s="9">
        <f>EGC22+EGD22</f>
        <v>6938.17</v>
      </c>
      <c r="EGG22" s="93">
        <v>10</v>
      </c>
      <c r="EGH22" s="94" t="s">
        <v>635</v>
      </c>
      <c r="EGI22" s="93">
        <v>372</v>
      </c>
      <c r="EGJ22" s="93" t="s">
        <v>625</v>
      </c>
      <c r="EGK22" s="95" t="s">
        <v>626</v>
      </c>
      <c r="EGL22" s="93" t="s">
        <v>630</v>
      </c>
      <c r="EGM22" s="7">
        <v>167</v>
      </c>
      <c r="EGN22" s="8">
        <v>20.96</v>
      </c>
      <c r="EGO22" s="9">
        <f>EGN22*EGM22</f>
        <v>3500.32</v>
      </c>
      <c r="EGP22" s="4">
        <f>EGI22-EGM22</f>
        <v>205</v>
      </c>
      <c r="EGQ22" s="8">
        <v>16.77</v>
      </c>
      <c r="EGR22" s="9">
        <f>EGQ22*EGP22</f>
        <v>3437.85</v>
      </c>
      <c r="EGS22" s="9">
        <f>EGR22+EGO22</f>
        <v>6938.17</v>
      </c>
      <c r="EGT22" s="4"/>
      <c r="EGU22" s="9">
        <f>EGS22+EGT22</f>
        <v>6938.17</v>
      </c>
      <c r="EGW22" s="93">
        <v>10</v>
      </c>
      <c r="EGX22" s="94" t="s">
        <v>635</v>
      </c>
      <c r="EGY22" s="93">
        <v>372</v>
      </c>
      <c r="EGZ22" s="93" t="s">
        <v>625</v>
      </c>
      <c r="EHA22" s="95" t="s">
        <v>626</v>
      </c>
      <c r="EHB22" s="93" t="s">
        <v>630</v>
      </c>
      <c r="EHC22" s="7">
        <v>167</v>
      </c>
      <c r="EHD22" s="8">
        <v>20.96</v>
      </c>
      <c r="EHE22" s="9">
        <f>EHD22*EHC22</f>
        <v>3500.32</v>
      </c>
      <c r="EHF22" s="4">
        <f>EGY22-EHC22</f>
        <v>205</v>
      </c>
      <c r="EHG22" s="8">
        <v>16.77</v>
      </c>
      <c r="EHH22" s="9">
        <f>EHG22*EHF22</f>
        <v>3437.85</v>
      </c>
      <c r="EHI22" s="9">
        <f>EHH22+EHE22</f>
        <v>6938.17</v>
      </c>
      <c r="EHJ22" s="4"/>
      <c r="EHK22" s="9">
        <f>EHI22+EHJ22</f>
        <v>6938.17</v>
      </c>
      <c r="EHM22" s="93">
        <v>10</v>
      </c>
      <c r="EHN22" s="94" t="s">
        <v>635</v>
      </c>
      <c r="EHO22" s="93">
        <v>372</v>
      </c>
      <c r="EHP22" s="93" t="s">
        <v>625</v>
      </c>
      <c r="EHQ22" s="95" t="s">
        <v>626</v>
      </c>
      <c r="EHR22" s="93" t="s">
        <v>630</v>
      </c>
      <c r="EHS22" s="7">
        <v>167</v>
      </c>
      <c r="EHT22" s="8">
        <v>20.96</v>
      </c>
      <c r="EHU22" s="9">
        <f>EHT22*EHS22</f>
        <v>3500.32</v>
      </c>
      <c r="EHV22" s="4">
        <f>EHO22-EHS22</f>
        <v>205</v>
      </c>
      <c r="EHW22" s="8">
        <v>16.77</v>
      </c>
      <c r="EHX22" s="9">
        <f>EHW22*EHV22</f>
        <v>3437.85</v>
      </c>
      <c r="EHY22" s="9">
        <f>EHX22+EHU22</f>
        <v>6938.17</v>
      </c>
      <c r="EHZ22" s="4"/>
      <c r="EIA22" s="9">
        <f>EHY22+EHZ22</f>
        <v>6938.17</v>
      </c>
      <c r="EIC22" s="93">
        <v>10</v>
      </c>
      <c r="EID22" s="94" t="s">
        <v>635</v>
      </c>
      <c r="EIE22" s="93">
        <v>372</v>
      </c>
      <c r="EIF22" s="93" t="s">
        <v>625</v>
      </c>
      <c r="EIG22" s="95" t="s">
        <v>626</v>
      </c>
      <c r="EIH22" s="93" t="s">
        <v>630</v>
      </c>
      <c r="EII22" s="7">
        <v>167</v>
      </c>
      <c r="EIJ22" s="8">
        <v>20.96</v>
      </c>
      <c r="EIK22" s="9">
        <f>EIJ22*EII22</f>
        <v>3500.32</v>
      </c>
      <c r="EIL22" s="4">
        <f>EIE22-EII22</f>
        <v>205</v>
      </c>
      <c r="EIM22" s="8">
        <v>16.77</v>
      </c>
      <c r="EIN22" s="9">
        <f>EIM22*EIL22</f>
        <v>3437.85</v>
      </c>
      <c r="EIO22" s="9">
        <f>EIN22+EIK22</f>
        <v>6938.17</v>
      </c>
      <c r="EIP22" s="4"/>
      <c r="EIQ22" s="9">
        <f>EIO22+EIP22</f>
        <v>6938.17</v>
      </c>
      <c r="EIS22" s="93">
        <v>10</v>
      </c>
      <c r="EIT22" s="94" t="s">
        <v>635</v>
      </c>
      <c r="EIU22" s="93">
        <v>372</v>
      </c>
      <c r="EIV22" s="93" t="s">
        <v>625</v>
      </c>
      <c r="EIW22" s="95" t="s">
        <v>626</v>
      </c>
      <c r="EIX22" s="93" t="s">
        <v>630</v>
      </c>
      <c r="EIY22" s="7">
        <v>167</v>
      </c>
      <c r="EIZ22" s="8">
        <v>20.96</v>
      </c>
      <c r="EJA22" s="9">
        <f>EIZ22*EIY22</f>
        <v>3500.32</v>
      </c>
      <c r="EJB22" s="4">
        <f>EIU22-EIY22</f>
        <v>205</v>
      </c>
      <c r="EJC22" s="8">
        <v>16.77</v>
      </c>
      <c r="EJD22" s="9">
        <f>EJC22*EJB22</f>
        <v>3437.85</v>
      </c>
      <c r="EJE22" s="9">
        <f>EJD22+EJA22</f>
        <v>6938.17</v>
      </c>
      <c r="EJF22" s="4"/>
      <c r="EJG22" s="9">
        <f>EJE22+EJF22</f>
        <v>6938.17</v>
      </c>
      <c r="EJI22" s="93">
        <v>10</v>
      </c>
      <c r="EJJ22" s="94" t="s">
        <v>635</v>
      </c>
      <c r="EJK22" s="93">
        <v>372</v>
      </c>
      <c r="EJL22" s="93" t="s">
        <v>625</v>
      </c>
      <c r="EJM22" s="95" t="s">
        <v>626</v>
      </c>
      <c r="EJN22" s="93" t="s">
        <v>630</v>
      </c>
      <c r="EJO22" s="7">
        <v>167</v>
      </c>
      <c r="EJP22" s="8">
        <v>20.96</v>
      </c>
      <c r="EJQ22" s="9">
        <f>EJP22*EJO22</f>
        <v>3500.32</v>
      </c>
      <c r="EJR22" s="4">
        <f>EJK22-EJO22</f>
        <v>205</v>
      </c>
      <c r="EJS22" s="8">
        <v>16.77</v>
      </c>
      <c r="EJT22" s="9">
        <f>EJS22*EJR22</f>
        <v>3437.85</v>
      </c>
      <c r="EJU22" s="9">
        <f>EJT22+EJQ22</f>
        <v>6938.17</v>
      </c>
      <c r="EJV22" s="4"/>
      <c r="EJW22" s="9">
        <f>EJU22+EJV22</f>
        <v>6938.17</v>
      </c>
      <c r="EJY22" s="93">
        <v>10</v>
      </c>
      <c r="EJZ22" s="94" t="s">
        <v>635</v>
      </c>
      <c r="EKA22" s="93">
        <v>372</v>
      </c>
      <c r="EKB22" s="93" t="s">
        <v>625</v>
      </c>
      <c r="EKC22" s="95" t="s">
        <v>626</v>
      </c>
      <c r="EKD22" s="93" t="s">
        <v>630</v>
      </c>
      <c r="EKE22" s="7">
        <v>167</v>
      </c>
      <c r="EKF22" s="8">
        <v>20.96</v>
      </c>
      <c r="EKG22" s="9">
        <f>EKF22*EKE22</f>
        <v>3500.32</v>
      </c>
      <c r="EKH22" s="4">
        <f>EKA22-EKE22</f>
        <v>205</v>
      </c>
      <c r="EKI22" s="8">
        <v>16.77</v>
      </c>
      <c r="EKJ22" s="9">
        <f>EKI22*EKH22</f>
        <v>3437.85</v>
      </c>
      <c r="EKK22" s="9">
        <f>EKJ22+EKG22</f>
        <v>6938.17</v>
      </c>
      <c r="EKL22" s="4"/>
      <c r="EKM22" s="9">
        <f>EKK22+EKL22</f>
        <v>6938.17</v>
      </c>
      <c r="EKO22" s="93">
        <v>10</v>
      </c>
      <c r="EKP22" s="94" t="s">
        <v>635</v>
      </c>
      <c r="EKQ22" s="93">
        <v>372</v>
      </c>
      <c r="EKR22" s="93" t="s">
        <v>625</v>
      </c>
      <c r="EKS22" s="95" t="s">
        <v>626</v>
      </c>
      <c r="EKT22" s="93" t="s">
        <v>630</v>
      </c>
      <c r="EKU22" s="7">
        <v>167</v>
      </c>
      <c r="EKV22" s="8">
        <v>20.96</v>
      </c>
      <c r="EKW22" s="9">
        <f>EKV22*EKU22</f>
        <v>3500.32</v>
      </c>
      <c r="EKX22" s="4">
        <f>EKQ22-EKU22</f>
        <v>205</v>
      </c>
      <c r="EKY22" s="8">
        <v>16.77</v>
      </c>
      <c r="EKZ22" s="9">
        <f>EKY22*EKX22</f>
        <v>3437.85</v>
      </c>
      <c r="ELA22" s="9">
        <f>EKZ22+EKW22</f>
        <v>6938.17</v>
      </c>
      <c r="ELB22" s="4"/>
      <c r="ELC22" s="9">
        <f>ELA22+ELB22</f>
        <v>6938.17</v>
      </c>
      <c r="ELE22" s="93">
        <v>10</v>
      </c>
      <c r="ELF22" s="94" t="s">
        <v>635</v>
      </c>
      <c r="ELG22" s="93">
        <v>372</v>
      </c>
      <c r="ELH22" s="93" t="s">
        <v>625</v>
      </c>
      <c r="ELI22" s="95" t="s">
        <v>626</v>
      </c>
      <c r="ELJ22" s="93" t="s">
        <v>630</v>
      </c>
      <c r="ELK22" s="7">
        <v>167</v>
      </c>
      <c r="ELL22" s="8">
        <v>20.96</v>
      </c>
      <c r="ELM22" s="9">
        <f>ELL22*ELK22</f>
        <v>3500.32</v>
      </c>
      <c r="ELN22" s="4">
        <f>ELG22-ELK22</f>
        <v>205</v>
      </c>
      <c r="ELO22" s="8">
        <v>16.77</v>
      </c>
      <c r="ELP22" s="9">
        <f>ELO22*ELN22</f>
        <v>3437.85</v>
      </c>
      <c r="ELQ22" s="9">
        <f>ELP22+ELM22</f>
        <v>6938.17</v>
      </c>
      <c r="ELR22" s="4"/>
      <c r="ELS22" s="9">
        <f>ELQ22+ELR22</f>
        <v>6938.17</v>
      </c>
      <c r="ELU22" s="93">
        <v>10</v>
      </c>
      <c r="ELV22" s="94" t="s">
        <v>635</v>
      </c>
      <c r="ELW22" s="93">
        <v>372</v>
      </c>
      <c r="ELX22" s="93" t="s">
        <v>625</v>
      </c>
      <c r="ELY22" s="95" t="s">
        <v>626</v>
      </c>
      <c r="ELZ22" s="93" t="s">
        <v>630</v>
      </c>
      <c r="EMA22" s="7">
        <v>167</v>
      </c>
      <c r="EMB22" s="8">
        <v>20.96</v>
      </c>
      <c r="EMC22" s="9">
        <f>EMB22*EMA22</f>
        <v>3500.32</v>
      </c>
      <c r="EMD22" s="4">
        <f>ELW22-EMA22</f>
        <v>205</v>
      </c>
      <c r="EME22" s="8">
        <v>16.77</v>
      </c>
      <c r="EMF22" s="9">
        <f>EME22*EMD22</f>
        <v>3437.85</v>
      </c>
      <c r="EMG22" s="9">
        <f>EMF22+EMC22</f>
        <v>6938.17</v>
      </c>
      <c r="EMH22" s="4"/>
      <c r="EMI22" s="9">
        <f>EMG22+EMH22</f>
        <v>6938.17</v>
      </c>
      <c r="EMK22" s="93">
        <v>10</v>
      </c>
      <c r="EML22" s="94" t="s">
        <v>635</v>
      </c>
      <c r="EMM22" s="93">
        <v>372</v>
      </c>
      <c r="EMN22" s="93" t="s">
        <v>625</v>
      </c>
      <c r="EMO22" s="95" t="s">
        <v>626</v>
      </c>
      <c r="EMP22" s="93" t="s">
        <v>630</v>
      </c>
      <c r="EMQ22" s="7">
        <v>167</v>
      </c>
      <c r="EMR22" s="8">
        <v>20.96</v>
      </c>
      <c r="EMS22" s="9">
        <f>EMR22*EMQ22</f>
        <v>3500.32</v>
      </c>
      <c r="EMT22" s="4">
        <f>EMM22-EMQ22</f>
        <v>205</v>
      </c>
      <c r="EMU22" s="8">
        <v>16.77</v>
      </c>
      <c r="EMV22" s="9">
        <f>EMU22*EMT22</f>
        <v>3437.85</v>
      </c>
      <c r="EMW22" s="9">
        <f>EMV22+EMS22</f>
        <v>6938.17</v>
      </c>
      <c r="EMX22" s="4"/>
      <c r="EMY22" s="9">
        <f>EMW22+EMX22</f>
        <v>6938.17</v>
      </c>
      <c r="ENA22" s="93">
        <v>10</v>
      </c>
      <c r="ENB22" s="94" t="s">
        <v>635</v>
      </c>
      <c r="ENC22" s="93">
        <v>372</v>
      </c>
      <c r="END22" s="93" t="s">
        <v>625</v>
      </c>
      <c r="ENE22" s="95" t="s">
        <v>626</v>
      </c>
      <c r="ENF22" s="93" t="s">
        <v>630</v>
      </c>
      <c r="ENG22" s="7">
        <v>167</v>
      </c>
      <c r="ENH22" s="8">
        <v>20.96</v>
      </c>
      <c r="ENI22" s="9">
        <f>ENH22*ENG22</f>
        <v>3500.32</v>
      </c>
      <c r="ENJ22" s="4">
        <f>ENC22-ENG22</f>
        <v>205</v>
      </c>
      <c r="ENK22" s="8">
        <v>16.77</v>
      </c>
      <c r="ENL22" s="9">
        <f>ENK22*ENJ22</f>
        <v>3437.85</v>
      </c>
      <c r="ENM22" s="9">
        <f>ENL22+ENI22</f>
        <v>6938.17</v>
      </c>
      <c r="ENN22" s="4"/>
      <c r="ENO22" s="9">
        <f>ENM22+ENN22</f>
        <v>6938.17</v>
      </c>
      <c r="ENQ22" s="93">
        <v>10</v>
      </c>
      <c r="ENR22" s="94" t="s">
        <v>635</v>
      </c>
      <c r="ENS22" s="93">
        <v>372</v>
      </c>
      <c r="ENT22" s="93" t="s">
        <v>625</v>
      </c>
      <c r="ENU22" s="95" t="s">
        <v>626</v>
      </c>
      <c r="ENV22" s="93" t="s">
        <v>630</v>
      </c>
      <c r="ENW22" s="7">
        <v>167</v>
      </c>
      <c r="ENX22" s="8">
        <v>20.96</v>
      </c>
      <c r="ENY22" s="9">
        <f>ENX22*ENW22</f>
        <v>3500.32</v>
      </c>
      <c r="ENZ22" s="4">
        <f>ENS22-ENW22</f>
        <v>205</v>
      </c>
      <c r="EOA22" s="8">
        <v>16.77</v>
      </c>
      <c r="EOB22" s="9">
        <f>EOA22*ENZ22</f>
        <v>3437.85</v>
      </c>
      <c r="EOC22" s="9">
        <f>EOB22+ENY22</f>
        <v>6938.17</v>
      </c>
      <c r="EOD22" s="4"/>
      <c r="EOE22" s="9">
        <f>EOC22+EOD22</f>
        <v>6938.17</v>
      </c>
      <c r="EOG22" s="93">
        <v>10</v>
      </c>
      <c r="EOH22" s="94" t="s">
        <v>635</v>
      </c>
      <c r="EOI22" s="93">
        <v>372</v>
      </c>
      <c r="EOJ22" s="93" t="s">
        <v>625</v>
      </c>
      <c r="EOK22" s="95" t="s">
        <v>626</v>
      </c>
      <c r="EOL22" s="93" t="s">
        <v>630</v>
      </c>
      <c r="EOM22" s="7">
        <v>167</v>
      </c>
      <c r="EON22" s="8">
        <v>20.96</v>
      </c>
      <c r="EOO22" s="9">
        <f>EON22*EOM22</f>
        <v>3500.32</v>
      </c>
      <c r="EOP22" s="4">
        <f>EOI22-EOM22</f>
        <v>205</v>
      </c>
      <c r="EOQ22" s="8">
        <v>16.77</v>
      </c>
      <c r="EOR22" s="9">
        <f>EOQ22*EOP22</f>
        <v>3437.85</v>
      </c>
      <c r="EOS22" s="9">
        <f>EOR22+EOO22</f>
        <v>6938.17</v>
      </c>
      <c r="EOT22" s="4"/>
      <c r="EOU22" s="9">
        <f>EOS22+EOT22</f>
        <v>6938.17</v>
      </c>
      <c r="EOW22" s="93">
        <v>10</v>
      </c>
      <c r="EOX22" s="94" t="s">
        <v>635</v>
      </c>
      <c r="EOY22" s="93">
        <v>372</v>
      </c>
      <c r="EOZ22" s="93" t="s">
        <v>625</v>
      </c>
      <c r="EPA22" s="95" t="s">
        <v>626</v>
      </c>
      <c r="EPB22" s="93" t="s">
        <v>630</v>
      </c>
      <c r="EPC22" s="7">
        <v>167</v>
      </c>
      <c r="EPD22" s="8">
        <v>20.96</v>
      </c>
      <c r="EPE22" s="9">
        <f>EPD22*EPC22</f>
        <v>3500.32</v>
      </c>
      <c r="EPF22" s="4">
        <f>EOY22-EPC22</f>
        <v>205</v>
      </c>
      <c r="EPG22" s="8">
        <v>16.77</v>
      </c>
      <c r="EPH22" s="9">
        <f>EPG22*EPF22</f>
        <v>3437.85</v>
      </c>
      <c r="EPI22" s="9">
        <f>EPH22+EPE22</f>
        <v>6938.17</v>
      </c>
      <c r="EPJ22" s="4"/>
      <c r="EPK22" s="9">
        <f>EPI22+EPJ22</f>
        <v>6938.17</v>
      </c>
      <c r="EPM22" s="93">
        <v>10</v>
      </c>
      <c r="EPN22" s="94" t="s">
        <v>635</v>
      </c>
      <c r="EPO22" s="93">
        <v>372</v>
      </c>
      <c r="EPP22" s="93" t="s">
        <v>625</v>
      </c>
      <c r="EPQ22" s="95" t="s">
        <v>626</v>
      </c>
      <c r="EPR22" s="93" t="s">
        <v>630</v>
      </c>
      <c r="EPS22" s="7">
        <v>167</v>
      </c>
      <c r="EPT22" s="8">
        <v>20.96</v>
      </c>
      <c r="EPU22" s="9">
        <f>EPT22*EPS22</f>
        <v>3500.32</v>
      </c>
      <c r="EPV22" s="4">
        <f>EPO22-EPS22</f>
        <v>205</v>
      </c>
      <c r="EPW22" s="8">
        <v>16.77</v>
      </c>
      <c r="EPX22" s="9">
        <f>EPW22*EPV22</f>
        <v>3437.85</v>
      </c>
      <c r="EPY22" s="9">
        <f>EPX22+EPU22</f>
        <v>6938.17</v>
      </c>
      <c r="EPZ22" s="4"/>
      <c r="EQA22" s="9">
        <f>EPY22+EPZ22</f>
        <v>6938.17</v>
      </c>
      <c r="EQC22" s="93">
        <v>10</v>
      </c>
      <c r="EQD22" s="94" t="s">
        <v>635</v>
      </c>
      <c r="EQE22" s="93">
        <v>372</v>
      </c>
      <c r="EQF22" s="93" t="s">
        <v>625</v>
      </c>
      <c r="EQG22" s="95" t="s">
        <v>626</v>
      </c>
      <c r="EQH22" s="93" t="s">
        <v>630</v>
      </c>
      <c r="EQI22" s="7">
        <v>167</v>
      </c>
      <c r="EQJ22" s="8">
        <v>20.96</v>
      </c>
      <c r="EQK22" s="9">
        <f>EQJ22*EQI22</f>
        <v>3500.32</v>
      </c>
      <c r="EQL22" s="4">
        <f>EQE22-EQI22</f>
        <v>205</v>
      </c>
      <c r="EQM22" s="8">
        <v>16.77</v>
      </c>
      <c r="EQN22" s="9">
        <f>EQM22*EQL22</f>
        <v>3437.85</v>
      </c>
      <c r="EQO22" s="9">
        <f>EQN22+EQK22</f>
        <v>6938.17</v>
      </c>
      <c r="EQP22" s="4"/>
      <c r="EQQ22" s="9">
        <f>EQO22+EQP22</f>
        <v>6938.17</v>
      </c>
      <c r="EQS22" s="93">
        <v>10</v>
      </c>
      <c r="EQT22" s="94" t="s">
        <v>635</v>
      </c>
      <c r="EQU22" s="93">
        <v>372</v>
      </c>
      <c r="EQV22" s="93" t="s">
        <v>625</v>
      </c>
      <c r="EQW22" s="95" t="s">
        <v>626</v>
      </c>
      <c r="EQX22" s="93" t="s">
        <v>630</v>
      </c>
      <c r="EQY22" s="7">
        <v>167</v>
      </c>
      <c r="EQZ22" s="8">
        <v>20.96</v>
      </c>
      <c r="ERA22" s="9">
        <f>EQZ22*EQY22</f>
        <v>3500.32</v>
      </c>
      <c r="ERB22" s="4">
        <f>EQU22-EQY22</f>
        <v>205</v>
      </c>
      <c r="ERC22" s="8">
        <v>16.77</v>
      </c>
      <c r="ERD22" s="9">
        <f>ERC22*ERB22</f>
        <v>3437.85</v>
      </c>
      <c r="ERE22" s="9">
        <f>ERD22+ERA22</f>
        <v>6938.17</v>
      </c>
      <c r="ERF22" s="4"/>
      <c r="ERG22" s="9">
        <f>ERE22+ERF22</f>
        <v>6938.17</v>
      </c>
      <c r="ERI22" s="93">
        <v>10</v>
      </c>
      <c r="ERJ22" s="94" t="s">
        <v>635</v>
      </c>
      <c r="ERK22" s="93">
        <v>372</v>
      </c>
      <c r="ERL22" s="93" t="s">
        <v>625</v>
      </c>
      <c r="ERM22" s="95" t="s">
        <v>626</v>
      </c>
      <c r="ERN22" s="93" t="s">
        <v>630</v>
      </c>
      <c r="ERO22" s="7">
        <v>167</v>
      </c>
      <c r="ERP22" s="8">
        <v>20.96</v>
      </c>
      <c r="ERQ22" s="9">
        <f>ERP22*ERO22</f>
        <v>3500.32</v>
      </c>
      <c r="ERR22" s="4">
        <f>ERK22-ERO22</f>
        <v>205</v>
      </c>
      <c r="ERS22" s="8">
        <v>16.77</v>
      </c>
      <c r="ERT22" s="9">
        <f>ERS22*ERR22</f>
        <v>3437.85</v>
      </c>
      <c r="ERU22" s="9">
        <f>ERT22+ERQ22</f>
        <v>6938.17</v>
      </c>
      <c r="ERV22" s="4"/>
      <c r="ERW22" s="9">
        <f>ERU22+ERV22</f>
        <v>6938.17</v>
      </c>
      <c r="ERY22" s="93">
        <v>10</v>
      </c>
      <c r="ERZ22" s="94" t="s">
        <v>635</v>
      </c>
      <c r="ESA22" s="93">
        <v>372</v>
      </c>
      <c r="ESB22" s="93" t="s">
        <v>625</v>
      </c>
      <c r="ESC22" s="95" t="s">
        <v>626</v>
      </c>
      <c r="ESD22" s="93" t="s">
        <v>630</v>
      </c>
      <c r="ESE22" s="7">
        <v>167</v>
      </c>
      <c r="ESF22" s="8">
        <v>20.96</v>
      </c>
      <c r="ESG22" s="9">
        <f>ESF22*ESE22</f>
        <v>3500.32</v>
      </c>
      <c r="ESH22" s="4">
        <f>ESA22-ESE22</f>
        <v>205</v>
      </c>
      <c r="ESI22" s="8">
        <v>16.77</v>
      </c>
      <c r="ESJ22" s="9">
        <f>ESI22*ESH22</f>
        <v>3437.85</v>
      </c>
      <c r="ESK22" s="9">
        <f>ESJ22+ESG22</f>
        <v>6938.17</v>
      </c>
      <c r="ESL22" s="4"/>
      <c r="ESM22" s="9">
        <f>ESK22+ESL22</f>
        <v>6938.17</v>
      </c>
      <c r="ESO22" s="93">
        <v>10</v>
      </c>
      <c r="ESP22" s="94" t="s">
        <v>635</v>
      </c>
      <c r="ESQ22" s="93">
        <v>372</v>
      </c>
      <c r="ESR22" s="93" t="s">
        <v>625</v>
      </c>
      <c r="ESS22" s="95" t="s">
        <v>626</v>
      </c>
      <c r="EST22" s="93" t="s">
        <v>630</v>
      </c>
      <c r="ESU22" s="7">
        <v>167</v>
      </c>
      <c r="ESV22" s="8">
        <v>20.96</v>
      </c>
      <c r="ESW22" s="9">
        <f>ESV22*ESU22</f>
        <v>3500.32</v>
      </c>
      <c r="ESX22" s="4">
        <f>ESQ22-ESU22</f>
        <v>205</v>
      </c>
      <c r="ESY22" s="8">
        <v>16.77</v>
      </c>
      <c r="ESZ22" s="9">
        <f>ESY22*ESX22</f>
        <v>3437.85</v>
      </c>
      <c r="ETA22" s="9">
        <f>ESZ22+ESW22</f>
        <v>6938.17</v>
      </c>
      <c r="ETB22" s="4"/>
      <c r="ETC22" s="9">
        <f>ETA22+ETB22</f>
        <v>6938.17</v>
      </c>
      <c r="ETE22" s="93">
        <v>10</v>
      </c>
      <c r="ETF22" s="94" t="s">
        <v>635</v>
      </c>
      <c r="ETG22" s="93">
        <v>372</v>
      </c>
      <c r="ETH22" s="93" t="s">
        <v>625</v>
      </c>
      <c r="ETI22" s="95" t="s">
        <v>626</v>
      </c>
      <c r="ETJ22" s="93" t="s">
        <v>630</v>
      </c>
      <c r="ETK22" s="7">
        <v>167</v>
      </c>
      <c r="ETL22" s="8">
        <v>20.96</v>
      </c>
      <c r="ETM22" s="9">
        <f>ETL22*ETK22</f>
        <v>3500.32</v>
      </c>
      <c r="ETN22" s="4">
        <f>ETG22-ETK22</f>
        <v>205</v>
      </c>
      <c r="ETO22" s="8">
        <v>16.77</v>
      </c>
      <c r="ETP22" s="9">
        <f>ETO22*ETN22</f>
        <v>3437.85</v>
      </c>
      <c r="ETQ22" s="9">
        <f>ETP22+ETM22</f>
        <v>6938.17</v>
      </c>
      <c r="ETR22" s="4"/>
      <c r="ETS22" s="9">
        <f>ETQ22+ETR22</f>
        <v>6938.17</v>
      </c>
      <c r="ETU22" s="93">
        <v>10</v>
      </c>
      <c r="ETV22" s="94" t="s">
        <v>635</v>
      </c>
      <c r="ETW22" s="93">
        <v>372</v>
      </c>
      <c r="ETX22" s="93" t="s">
        <v>625</v>
      </c>
      <c r="ETY22" s="95" t="s">
        <v>626</v>
      </c>
      <c r="ETZ22" s="93" t="s">
        <v>630</v>
      </c>
      <c r="EUA22" s="7">
        <v>167</v>
      </c>
      <c r="EUB22" s="8">
        <v>20.96</v>
      </c>
      <c r="EUC22" s="9">
        <f>EUB22*EUA22</f>
        <v>3500.32</v>
      </c>
      <c r="EUD22" s="4">
        <f>ETW22-EUA22</f>
        <v>205</v>
      </c>
      <c r="EUE22" s="8">
        <v>16.77</v>
      </c>
      <c r="EUF22" s="9">
        <f>EUE22*EUD22</f>
        <v>3437.85</v>
      </c>
      <c r="EUG22" s="9">
        <f>EUF22+EUC22</f>
        <v>6938.17</v>
      </c>
      <c r="EUH22" s="4"/>
      <c r="EUI22" s="9">
        <f>EUG22+EUH22</f>
        <v>6938.17</v>
      </c>
      <c r="EUK22" s="93">
        <v>10</v>
      </c>
      <c r="EUL22" s="94" t="s">
        <v>635</v>
      </c>
      <c r="EUM22" s="93">
        <v>372</v>
      </c>
      <c r="EUN22" s="93" t="s">
        <v>625</v>
      </c>
      <c r="EUO22" s="95" t="s">
        <v>626</v>
      </c>
      <c r="EUP22" s="93" t="s">
        <v>630</v>
      </c>
      <c r="EUQ22" s="7">
        <v>167</v>
      </c>
      <c r="EUR22" s="8">
        <v>20.96</v>
      </c>
      <c r="EUS22" s="9">
        <f>EUR22*EUQ22</f>
        <v>3500.32</v>
      </c>
      <c r="EUT22" s="4">
        <f>EUM22-EUQ22</f>
        <v>205</v>
      </c>
      <c r="EUU22" s="8">
        <v>16.77</v>
      </c>
      <c r="EUV22" s="9">
        <f>EUU22*EUT22</f>
        <v>3437.85</v>
      </c>
      <c r="EUW22" s="9">
        <f>EUV22+EUS22</f>
        <v>6938.17</v>
      </c>
      <c r="EUX22" s="4"/>
      <c r="EUY22" s="9">
        <f>EUW22+EUX22</f>
        <v>6938.17</v>
      </c>
      <c r="EVA22" s="93">
        <v>10</v>
      </c>
      <c r="EVB22" s="94" t="s">
        <v>635</v>
      </c>
      <c r="EVC22" s="93">
        <v>372</v>
      </c>
      <c r="EVD22" s="93" t="s">
        <v>625</v>
      </c>
      <c r="EVE22" s="95" t="s">
        <v>626</v>
      </c>
      <c r="EVF22" s="93" t="s">
        <v>630</v>
      </c>
      <c r="EVG22" s="7">
        <v>167</v>
      </c>
      <c r="EVH22" s="8">
        <v>20.96</v>
      </c>
      <c r="EVI22" s="9">
        <f>EVH22*EVG22</f>
        <v>3500.32</v>
      </c>
      <c r="EVJ22" s="4">
        <f>EVC22-EVG22</f>
        <v>205</v>
      </c>
      <c r="EVK22" s="8">
        <v>16.77</v>
      </c>
      <c r="EVL22" s="9">
        <f>EVK22*EVJ22</f>
        <v>3437.85</v>
      </c>
      <c r="EVM22" s="9">
        <f>EVL22+EVI22</f>
        <v>6938.17</v>
      </c>
      <c r="EVN22" s="4"/>
      <c r="EVO22" s="9">
        <f>EVM22+EVN22</f>
        <v>6938.17</v>
      </c>
      <c r="EVQ22" s="93">
        <v>10</v>
      </c>
      <c r="EVR22" s="94" t="s">
        <v>635</v>
      </c>
      <c r="EVS22" s="93">
        <v>372</v>
      </c>
      <c r="EVT22" s="93" t="s">
        <v>625</v>
      </c>
      <c r="EVU22" s="95" t="s">
        <v>626</v>
      </c>
      <c r="EVV22" s="93" t="s">
        <v>630</v>
      </c>
      <c r="EVW22" s="7">
        <v>167</v>
      </c>
      <c r="EVX22" s="8">
        <v>20.96</v>
      </c>
      <c r="EVY22" s="9">
        <f>EVX22*EVW22</f>
        <v>3500.32</v>
      </c>
      <c r="EVZ22" s="4">
        <f>EVS22-EVW22</f>
        <v>205</v>
      </c>
      <c r="EWA22" s="8">
        <v>16.77</v>
      </c>
      <c r="EWB22" s="9">
        <f>EWA22*EVZ22</f>
        <v>3437.85</v>
      </c>
      <c r="EWC22" s="9">
        <f>EWB22+EVY22</f>
        <v>6938.17</v>
      </c>
      <c r="EWD22" s="4"/>
      <c r="EWE22" s="9">
        <f>EWC22+EWD22</f>
        <v>6938.17</v>
      </c>
      <c r="EWG22" s="93">
        <v>10</v>
      </c>
      <c r="EWH22" s="94" t="s">
        <v>635</v>
      </c>
      <c r="EWI22" s="93">
        <v>372</v>
      </c>
      <c r="EWJ22" s="93" t="s">
        <v>625</v>
      </c>
      <c r="EWK22" s="95" t="s">
        <v>626</v>
      </c>
      <c r="EWL22" s="93" t="s">
        <v>630</v>
      </c>
      <c r="EWM22" s="7">
        <v>167</v>
      </c>
      <c r="EWN22" s="8">
        <v>20.96</v>
      </c>
      <c r="EWO22" s="9">
        <f>EWN22*EWM22</f>
        <v>3500.32</v>
      </c>
      <c r="EWP22" s="4">
        <f>EWI22-EWM22</f>
        <v>205</v>
      </c>
      <c r="EWQ22" s="8">
        <v>16.77</v>
      </c>
      <c r="EWR22" s="9">
        <f>EWQ22*EWP22</f>
        <v>3437.85</v>
      </c>
      <c r="EWS22" s="9">
        <f>EWR22+EWO22</f>
        <v>6938.17</v>
      </c>
      <c r="EWT22" s="4"/>
      <c r="EWU22" s="9">
        <f>EWS22+EWT22</f>
        <v>6938.17</v>
      </c>
      <c r="EWW22" s="93">
        <v>10</v>
      </c>
      <c r="EWX22" s="94" t="s">
        <v>635</v>
      </c>
      <c r="EWY22" s="93">
        <v>372</v>
      </c>
      <c r="EWZ22" s="93" t="s">
        <v>625</v>
      </c>
      <c r="EXA22" s="95" t="s">
        <v>626</v>
      </c>
      <c r="EXB22" s="93" t="s">
        <v>630</v>
      </c>
      <c r="EXC22" s="7">
        <v>167</v>
      </c>
      <c r="EXD22" s="8">
        <v>20.96</v>
      </c>
      <c r="EXE22" s="9">
        <f>EXD22*EXC22</f>
        <v>3500.32</v>
      </c>
      <c r="EXF22" s="4">
        <f>EWY22-EXC22</f>
        <v>205</v>
      </c>
      <c r="EXG22" s="8">
        <v>16.77</v>
      </c>
      <c r="EXH22" s="9">
        <f>EXG22*EXF22</f>
        <v>3437.85</v>
      </c>
      <c r="EXI22" s="9">
        <f>EXH22+EXE22</f>
        <v>6938.17</v>
      </c>
      <c r="EXJ22" s="4"/>
      <c r="EXK22" s="9">
        <f>EXI22+EXJ22</f>
        <v>6938.17</v>
      </c>
      <c r="EXM22" s="93">
        <v>10</v>
      </c>
      <c r="EXN22" s="94" t="s">
        <v>635</v>
      </c>
      <c r="EXO22" s="93">
        <v>372</v>
      </c>
      <c r="EXP22" s="93" t="s">
        <v>625</v>
      </c>
      <c r="EXQ22" s="95" t="s">
        <v>626</v>
      </c>
      <c r="EXR22" s="93" t="s">
        <v>630</v>
      </c>
      <c r="EXS22" s="7">
        <v>167</v>
      </c>
      <c r="EXT22" s="8">
        <v>20.96</v>
      </c>
      <c r="EXU22" s="9">
        <f>EXT22*EXS22</f>
        <v>3500.32</v>
      </c>
      <c r="EXV22" s="4">
        <f>EXO22-EXS22</f>
        <v>205</v>
      </c>
      <c r="EXW22" s="8">
        <v>16.77</v>
      </c>
      <c r="EXX22" s="9">
        <f>EXW22*EXV22</f>
        <v>3437.85</v>
      </c>
      <c r="EXY22" s="9">
        <f>EXX22+EXU22</f>
        <v>6938.17</v>
      </c>
      <c r="EXZ22" s="4"/>
      <c r="EYA22" s="9">
        <f>EXY22+EXZ22</f>
        <v>6938.17</v>
      </c>
      <c r="EYC22" s="93">
        <v>10</v>
      </c>
      <c r="EYD22" s="94" t="s">
        <v>635</v>
      </c>
      <c r="EYE22" s="93">
        <v>372</v>
      </c>
      <c r="EYF22" s="93" t="s">
        <v>625</v>
      </c>
      <c r="EYG22" s="95" t="s">
        <v>626</v>
      </c>
      <c r="EYH22" s="93" t="s">
        <v>630</v>
      </c>
      <c r="EYI22" s="7">
        <v>167</v>
      </c>
      <c r="EYJ22" s="8">
        <v>20.96</v>
      </c>
      <c r="EYK22" s="9">
        <f>EYJ22*EYI22</f>
        <v>3500.32</v>
      </c>
      <c r="EYL22" s="4">
        <f>EYE22-EYI22</f>
        <v>205</v>
      </c>
      <c r="EYM22" s="8">
        <v>16.77</v>
      </c>
      <c r="EYN22" s="9">
        <f>EYM22*EYL22</f>
        <v>3437.85</v>
      </c>
      <c r="EYO22" s="9">
        <f>EYN22+EYK22</f>
        <v>6938.17</v>
      </c>
      <c r="EYP22" s="4"/>
      <c r="EYQ22" s="9">
        <f>EYO22+EYP22</f>
        <v>6938.17</v>
      </c>
      <c r="EYS22" s="93">
        <v>10</v>
      </c>
      <c r="EYT22" s="94" t="s">
        <v>635</v>
      </c>
      <c r="EYU22" s="93">
        <v>372</v>
      </c>
      <c r="EYV22" s="93" t="s">
        <v>625</v>
      </c>
      <c r="EYW22" s="95" t="s">
        <v>626</v>
      </c>
      <c r="EYX22" s="93" t="s">
        <v>630</v>
      </c>
      <c r="EYY22" s="7">
        <v>167</v>
      </c>
      <c r="EYZ22" s="8">
        <v>20.96</v>
      </c>
      <c r="EZA22" s="9">
        <f>EYZ22*EYY22</f>
        <v>3500.32</v>
      </c>
      <c r="EZB22" s="4">
        <f>EYU22-EYY22</f>
        <v>205</v>
      </c>
      <c r="EZC22" s="8">
        <v>16.77</v>
      </c>
      <c r="EZD22" s="9">
        <f>EZC22*EZB22</f>
        <v>3437.85</v>
      </c>
      <c r="EZE22" s="9">
        <f>EZD22+EZA22</f>
        <v>6938.17</v>
      </c>
      <c r="EZF22" s="4"/>
      <c r="EZG22" s="9">
        <f>EZE22+EZF22</f>
        <v>6938.17</v>
      </c>
      <c r="EZI22" s="93">
        <v>10</v>
      </c>
      <c r="EZJ22" s="94" t="s">
        <v>635</v>
      </c>
      <c r="EZK22" s="93">
        <v>372</v>
      </c>
      <c r="EZL22" s="93" t="s">
        <v>625</v>
      </c>
      <c r="EZM22" s="95" t="s">
        <v>626</v>
      </c>
      <c r="EZN22" s="93" t="s">
        <v>630</v>
      </c>
      <c r="EZO22" s="7">
        <v>167</v>
      </c>
      <c r="EZP22" s="8">
        <v>20.96</v>
      </c>
      <c r="EZQ22" s="9">
        <f>EZP22*EZO22</f>
        <v>3500.32</v>
      </c>
      <c r="EZR22" s="4">
        <f>EZK22-EZO22</f>
        <v>205</v>
      </c>
      <c r="EZS22" s="8">
        <v>16.77</v>
      </c>
      <c r="EZT22" s="9">
        <f>EZS22*EZR22</f>
        <v>3437.85</v>
      </c>
      <c r="EZU22" s="9">
        <f>EZT22+EZQ22</f>
        <v>6938.17</v>
      </c>
      <c r="EZV22" s="4"/>
      <c r="EZW22" s="9">
        <f>EZU22+EZV22</f>
        <v>6938.17</v>
      </c>
      <c r="EZY22" s="93">
        <v>10</v>
      </c>
      <c r="EZZ22" s="94" t="s">
        <v>635</v>
      </c>
      <c r="FAA22" s="93">
        <v>372</v>
      </c>
      <c r="FAB22" s="93" t="s">
        <v>625</v>
      </c>
      <c r="FAC22" s="95" t="s">
        <v>626</v>
      </c>
      <c r="FAD22" s="93" t="s">
        <v>630</v>
      </c>
      <c r="FAE22" s="7">
        <v>167</v>
      </c>
      <c r="FAF22" s="8">
        <v>20.96</v>
      </c>
      <c r="FAG22" s="9">
        <f>FAF22*FAE22</f>
        <v>3500.32</v>
      </c>
      <c r="FAH22" s="4">
        <f>FAA22-FAE22</f>
        <v>205</v>
      </c>
      <c r="FAI22" s="8">
        <v>16.77</v>
      </c>
      <c r="FAJ22" s="9">
        <f>FAI22*FAH22</f>
        <v>3437.85</v>
      </c>
      <c r="FAK22" s="9">
        <f>FAJ22+FAG22</f>
        <v>6938.17</v>
      </c>
      <c r="FAL22" s="4"/>
      <c r="FAM22" s="9">
        <f>FAK22+FAL22</f>
        <v>6938.17</v>
      </c>
      <c r="FAO22" s="93">
        <v>10</v>
      </c>
      <c r="FAP22" s="94" t="s">
        <v>635</v>
      </c>
      <c r="FAQ22" s="93">
        <v>372</v>
      </c>
      <c r="FAR22" s="93" t="s">
        <v>625</v>
      </c>
      <c r="FAS22" s="95" t="s">
        <v>626</v>
      </c>
      <c r="FAT22" s="93" t="s">
        <v>630</v>
      </c>
      <c r="FAU22" s="7">
        <v>167</v>
      </c>
      <c r="FAV22" s="8">
        <v>20.96</v>
      </c>
      <c r="FAW22" s="9">
        <f>FAV22*FAU22</f>
        <v>3500.32</v>
      </c>
      <c r="FAX22" s="4">
        <f>FAQ22-FAU22</f>
        <v>205</v>
      </c>
      <c r="FAY22" s="8">
        <v>16.77</v>
      </c>
      <c r="FAZ22" s="9">
        <f>FAY22*FAX22</f>
        <v>3437.85</v>
      </c>
      <c r="FBA22" s="9">
        <f>FAZ22+FAW22</f>
        <v>6938.17</v>
      </c>
      <c r="FBB22" s="4"/>
      <c r="FBC22" s="9">
        <f>FBA22+FBB22</f>
        <v>6938.17</v>
      </c>
      <c r="FBE22" s="93">
        <v>10</v>
      </c>
      <c r="FBF22" s="94" t="s">
        <v>635</v>
      </c>
      <c r="FBG22" s="93">
        <v>372</v>
      </c>
      <c r="FBH22" s="93" t="s">
        <v>625</v>
      </c>
      <c r="FBI22" s="95" t="s">
        <v>626</v>
      </c>
      <c r="FBJ22" s="93" t="s">
        <v>630</v>
      </c>
      <c r="FBK22" s="7">
        <v>167</v>
      </c>
      <c r="FBL22" s="8">
        <v>20.96</v>
      </c>
      <c r="FBM22" s="9">
        <f>FBL22*FBK22</f>
        <v>3500.32</v>
      </c>
      <c r="FBN22" s="4">
        <f>FBG22-FBK22</f>
        <v>205</v>
      </c>
      <c r="FBO22" s="8">
        <v>16.77</v>
      </c>
      <c r="FBP22" s="9">
        <f>FBO22*FBN22</f>
        <v>3437.85</v>
      </c>
      <c r="FBQ22" s="9">
        <f>FBP22+FBM22</f>
        <v>6938.17</v>
      </c>
      <c r="FBR22" s="4"/>
      <c r="FBS22" s="9">
        <f>FBQ22+FBR22</f>
        <v>6938.17</v>
      </c>
      <c r="FBU22" s="93">
        <v>10</v>
      </c>
      <c r="FBV22" s="94" t="s">
        <v>635</v>
      </c>
      <c r="FBW22" s="93">
        <v>372</v>
      </c>
      <c r="FBX22" s="93" t="s">
        <v>625</v>
      </c>
      <c r="FBY22" s="95" t="s">
        <v>626</v>
      </c>
      <c r="FBZ22" s="93" t="s">
        <v>630</v>
      </c>
      <c r="FCA22" s="7">
        <v>167</v>
      </c>
      <c r="FCB22" s="8">
        <v>20.96</v>
      </c>
      <c r="FCC22" s="9">
        <f>FCB22*FCA22</f>
        <v>3500.32</v>
      </c>
      <c r="FCD22" s="4">
        <f>FBW22-FCA22</f>
        <v>205</v>
      </c>
      <c r="FCE22" s="8">
        <v>16.77</v>
      </c>
      <c r="FCF22" s="9">
        <f>FCE22*FCD22</f>
        <v>3437.85</v>
      </c>
      <c r="FCG22" s="9">
        <f>FCF22+FCC22</f>
        <v>6938.17</v>
      </c>
      <c r="FCH22" s="4"/>
      <c r="FCI22" s="9">
        <f>FCG22+FCH22</f>
        <v>6938.17</v>
      </c>
      <c r="FCK22" s="93">
        <v>10</v>
      </c>
      <c r="FCL22" s="94" t="s">
        <v>635</v>
      </c>
      <c r="FCM22" s="93">
        <v>372</v>
      </c>
      <c r="FCN22" s="93" t="s">
        <v>625</v>
      </c>
      <c r="FCO22" s="95" t="s">
        <v>626</v>
      </c>
      <c r="FCP22" s="93" t="s">
        <v>630</v>
      </c>
      <c r="FCQ22" s="7">
        <v>167</v>
      </c>
      <c r="FCR22" s="8">
        <v>20.96</v>
      </c>
      <c r="FCS22" s="9">
        <f>FCR22*FCQ22</f>
        <v>3500.32</v>
      </c>
      <c r="FCT22" s="4">
        <f>FCM22-FCQ22</f>
        <v>205</v>
      </c>
      <c r="FCU22" s="8">
        <v>16.77</v>
      </c>
      <c r="FCV22" s="9">
        <f>FCU22*FCT22</f>
        <v>3437.85</v>
      </c>
      <c r="FCW22" s="9">
        <f>FCV22+FCS22</f>
        <v>6938.17</v>
      </c>
      <c r="FCX22" s="4"/>
      <c r="FCY22" s="9">
        <f>FCW22+FCX22</f>
        <v>6938.17</v>
      </c>
      <c r="FDA22" s="93">
        <v>10</v>
      </c>
      <c r="FDB22" s="94" t="s">
        <v>635</v>
      </c>
      <c r="FDC22" s="93">
        <v>372</v>
      </c>
      <c r="FDD22" s="93" t="s">
        <v>625</v>
      </c>
      <c r="FDE22" s="95" t="s">
        <v>626</v>
      </c>
      <c r="FDF22" s="93" t="s">
        <v>630</v>
      </c>
      <c r="FDG22" s="7">
        <v>167</v>
      </c>
      <c r="FDH22" s="8">
        <v>20.96</v>
      </c>
      <c r="FDI22" s="9">
        <f>FDH22*FDG22</f>
        <v>3500.32</v>
      </c>
      <c r="FDJ22" s="4">
        <f>FDC22-FDG22</f>
        <v>205</v>
      </c>
      <c r="FDK22" s="8">
        <v>16.77</v>
      </c>
      <c r="FDL22" s="9">
        <f>FDK22*FDJ22</f>
        <v>3437.85</v>
      </c>
      <c r="FDM22" s="9">
        <f>FDL22+FDI22</f>
        <v>6938.17</v>
      </c>
      <c r="FDN22" s="4"/>
      <c r="FDO22" s="9">
        <f>FDM22+FDN22</f>
        <v>6938.17</v>
      </c>
      <c r="FDQ22" s="93">
        <v>10</v>
      </c>
      <c r="FDR22" s="94" t="s">
        <v>635</v>
      </c>
      <c r="FDS22" s="93">
        <v>372</v>
      </c>
      <c r="FDT22" s="93" t="s">
        <v>625</v>
      </c>
      <c r="FDU22" s="95" t="s">
        <v>626</v>
      </c>
      <c r="FDV22" s="93" t="s">
        <v>630</v>
      </c>
      <c r="FDW22" s="7">
        <v>167</v>
      </c>
      <c r="FDX22" s="8">
        <v>20.96</v>
      </c>
      <c r="FDY22" s="9">
        <f>FDX22*FDW22</f>
        <v>3500.32</v>
      </c>
      <c r="FDZ22" s="4">
        <f>FDS22-FDW22</f>
        <v>205</v>
      </c>
      <c r="FEA22" s="8">
        <v>16.77</v>
      </c>
      <c r="FEB22" s="9">
        <f>FEA22*FDZ22</f>
        <v>3437.85</v>
      </c>
      <c r="FEC22" s="9">
        <f>FEB22+FDY22</f>
        <v>6938.17</v>
      </c>
      <c r="FED22" s="4"/>
      <c r="FEE22" s="9">
        <f>FEC22+FED22</f>
        <v>6938.17</v>
      </c>
      <c r="FEG22" s="93">
        <v>10</v>
      </c>
      <c r="FEH22" s="94" t="s">
        <v>635</v>
      </c>
      <c r="FEI22" s="93">
        <v>372</v>
      </c>
      <c r="FEJ22" s="93" t="s">
        <v>625</v>
      </c>
      <c r="FEK22" s="95" t="s">
        <v>626</v>
      </c>
      <c r="FEL22" s="93" t="s">
        <v>630</v>
      </c>
      <c r="FEM22" s="7">
        <v>167</v>
      </c>
      <c r="FEN22" s="8">
        <v>20.96</v>
      </c>
      <c r="FEO22" s="9">
        <f>FEN22*FEM22</f>
        <v>3500.32</v>
      </c>
      <c r="FEP22" s="4">
        <f>FEI22-FEM22</f>
        <v>205</v>
      </c>
      <c r="FEQ22" s="8">
        <v>16.77</v>
      </c>
      <c r="FER22" s="9">
        <f>FEQ22*FEP22</f>
        <v>3437.85</v>
      </c>
      <c r="FES22" s="9">
        <f>FER22+FEO22</f>
        <v>6938.17</v>
      </c>
      <c r="FET22" s="4"/>
      <c r="FEU22" s="9">
        <f>FES22+FET22</f>
        <v>6938.17</v>
      </c>
      <c r="FEW22" s="93">
        <v>10</v>
      </c>
      <c r="FEX22" s="94" t="s">
        <v>635</v>
      </c>
      <c r="FEY22" s="93">
        <v>372</v>
      </c>
      <c r="FEZ22" s="93" t="s">
        <v>625</v>
      </c>
      <c r="FFA22" s="95" t="s">
        <v>626</v>
      </c>
      <c r="FFB22" s="93" t="s">
        <v>630</v>
      </c>
      <c r="FFC22" s="7">
        <v>167</v>
      </c>
      <c r="FFD22" s="8">
        <v>20.96</v>
      </c>
      <c r="FFE22" s="9">
        <f>FFD22*FFC22</f>
        <v>3500.32</v>
      </c>
      <c r="FFF22" s="4">
        <f>FEY22-FFC22</f>
        <v>205</v>
      </c>
      <c r="FFG22" s="8">
        <v>16.77</v>
      </c>
      <c r="FFH22" s="9">
        <f>FFG22*FFF22</f>
        <v>3437.85</v>
      </c>
      <c r="FFI22" s="9">
        <f>FFH22+FFE22</f>
        <v>6938.17</v>
      </c>
      <c r="FFJ22" s="4"/>
      <c r="FFK22" s="9">
        <f>FFI22+FFJ22</f>
        <v>6938.17</v>
      </c>
      <c r="FFM22" s="93">
        <v>10</v>
      </c>
      <c r="FFN22" s="94" t="s">
        <v>635</v>
      </c>
      <c r="FFO22" s="93">
        <v>372</v>
      </c>
      <c r="FFP22" s="93" t="s">
        <v>625</v>
      </c>
      <c r="FFQ22" s="95" t="s">
        <v>626</v>
      </c>
      <c r="FFR22" s="93" t="s">
        <v>630</v>
      </c>
      <c r="FFS22" s="7">
        <v>167</v>
      </c>
      <c r="FFT22" s="8">
        <v>20.96</v>
      </c>
      <c r="FFU22" s="9">
        <f>FFT22*FFS22</f>
        <v>3500.32</v>
      </c>
      <c r="FFV22" s="4">
        <f>FFO22-FFS22</f>
        <v>205</v>
      </c>
      <c r="FFW22" s="8">
        <v>16.77</v>
      </c>
      <c r="FFX22" s="9">
        <f>FFW22*FFV22</f>
        <v>3437.85</v>
      </c>
      <c r="FFY22" s="9">
        <f>FFX22+FFU22</f>
        <v>6938.17</v>
      </c>
      <c r="FFZ22" s="4"/>
      <c r="FGA22" s="9">
        <f>FFY22+FFZ22</f>
        <v>6938.17</v>
      </c>
      <c r="FGC22" s="93">
        <v>10</v>
      </c>
      <c r="FGD22" s="94" t="s">
        <v>635</v>
      </c>
      <c r="FGE22" s="93">
        <v>372</v>
      </c>
      <c r="FGF22" s="93" t="s">
        <v>625</v>
      </c>
      <c r="FGG22" s="95" t="s">
        <v>626</v>
      </c>
      <c r="FGH22" s="93" t="s">
        <v>630</v>
      </c>
      <c r="FGI22" s="7">
        <v>167</v>
      </c>
      <c r="FGJ22" s="8">
        <v>20.96</v>
      </c>
      <c r="FGK22" s="9">
        <f>FGJ22*FGI22</f>
        <v>3500.32</v>
      </c>
      <c r="FGL22" s="4">
        <f>FGE22-FGI22</f>
        <v>205</v>
      </c>
      <c r="FGM22" s="8">
        <v>16.77</v>
      </c>
      <c r="FGN22" s="9">
        <f>FGM22*FGL22</f>
        <v>3437.85</v>
      </c>
      <c r="FGO22" s="9">
        <f>FGN22+FGK22</f>
        <v>6938.17</v>
      </c>
      <c r="FGP22" s="4"/>
      <c r="FGQ22" s="9">
        <f>FGO22+FGP22</f>
        <v>6938.17</v>
      </c>
      <c r="FGS22" s="93">
        <v>10</v>
      </c>
      <c r="FGT22" s="94" t="s">
        <v>635</v>
      </c>
      <c r="FGU22" s="93">
        <v>372</v>
      </c>
      <c r="FGV22" s="93" t="s">
        <v>625</v>
      </c>
      <c r="FGW22" s="95" t="s">
        <v>626</v>
      </c>
      <c r="FGX22" s="93" t="s">
        <v>630</v>
      </c>
      <c r="FGY22" s="7">
        <v>167</v>
      </c>
      <c r="FGZ22" s="8">
        <v>20.96</v>
      </c>
      <c r="FHA22" s="9">
        <f>FGZ22*FGY22</f>
        <v>3500.32</v>
      </c>
      <c r="FHB22" s="4">
        <f>FGU22-FGY22</f>
        <v>205</v>
      </c>
      <c r="FHC22" s="8">
        <v>16.77</v>
      </c>
      <c r="FHD22" s="9">
        <f>FHC22*FHB22</f>
        <v>3437.85</v>
      </c>
      <c r="FHE22" s="9">
        <f>FHD22+FHA22</f>
        <v>6938.17</v>
      </c>
      <c r="FHF22" s="4"/>
      <c r="FHG22" s="9">
        <f>FHE22+FHF22</f>
        <v>6938.17</v>
      </c>
      <c r="FHI22" s="93">
        <v>10</v>
      </c>
      <c r="FHJ22" s="94" t="s">
        <v>635</v>
      </c>
      <c r="FHK22" s="93">
        <v>372</v>
      </c>
      <c r="FHL22" s="93" t="s">
        <v>625</v>
      </c>
      <c r="FHM22" s="95" t="s">
        <v>626</v>
      </c>
      <c r="FHN22" s="93" t="s">
        <v>630</v>
      </c>
      <c r="FHO22" s="7">
        <v>167</v>
      </c>
      <c r="FHP22" s="8">
        <v>20.96</v>
      </c>
      <c r="FHQ22" s="9">
        <f>FHP22*FHO22</f>
        <v>3500.32</v>
      </c>
      <c r="FHR22" s="4">
        <f>FHK22-FHO22</f>
        <v>205</v>
      </c>
      <c r="FHS22" s="8">
        <v>16.77</v>
      </c>
      <c r="FHT22" s="9">
        <f>FHS22*FHR22</f>
        <v>3437.85</v>
      </c>
      <c r="FHU22" s="9">
        <f>FHT22+FHQ22</f>
        <v>6938.17</v>
      </c>
      <c r="FHV22" s="4"/>
      <c r="FHW22" s="9">
        <f>FHU22+FHV22</f>
        <v>6938.17</v>
      </c>
      <c r="FHY22" s="93">
        <v>10</v>
      </c>
      <c r="FHZ22" s="94" t="s">
        <v>635</v>
      </c>
      <c r="FIA22" s="93">
        <v>372</v>
      </c>
      <c r="FIB22" s="93" t="s">
        <v>625</v>
      </c>
      <c r="FIC22" s="95" t="s">
        <v>626</v>
      </c>
      <c r="FID22" s="93" t="s">
        <v>630</v>
      </c>
      <c r="FIE22" s="7">
        <v>167</v>
      </c>
      <c r="FIF22" s="8">
        <v>20.96</v>
      </c>
      <c r="FIG22" s="9">
        <f>FIF22*FIE22</f>
        <v>3500.32</v>
      </c>
      <c r="FIH22" s="4">
        <f>FIA22-FIE22</f>
        <v>205</v>
      </c>
      <c r="FII22" s="8">
        <v>16.77</v>
      </c>
      <c r="FIJ22" s="9">
        <f>FII22*FIH22</f>
        <v>3437.85</v>
      </c>
      <c r="FIK22" s="9">
        <f>FIJ22+FIG22</f>
        <v>6938.17</v>
      </c>
      <c r="FIL22" s="4"/>
      <c r="FIM22" s="9">
        <f>FIK22+FIL22</f>
        <v>6938.17</v>
      </c>
      <c r="FIO22" s="93">
        <v>10</v>
      </c>
      <c r="FIP22" s="94" t="s">
        <v>635</v>
      </c>
      <c r="FIQ22" s="93">
        <v>372</v>
      </c>
      <c r="FIR22" s="93" t="s">
        <v>625</v>
      </c>
      <c r="FIS22" s="95" t="s">
        <v>626</v>
      </c>
      <c r="FIT22" s="93" t="s">
        <v>630</v>
      </c>
      <c r="FIU22" s="7">
        <v>167</v>
      </c>
      <c r="FIV22" s="8">
        <v>20.96</v>
      </c>
      <c r="FIW22" s="9">
        <f>FIV22*FIU22</f>
        <v>3500.32</v>
      </c>
      <c r="FIX22" s="4">
        <f>FIQ22-FIU22</f>
        <v>205</v>
      </c>
      <c r="FIY22" s="8">
        <v>16.77</v>
      </c>
      <c r="FIZ22" s="9">
        <f>FIY22*FIX22</f>
        <v>3437.85</v>
      </c>
      <c r="FJA22" s="9">
        <f>FIZ22+FIW22</f>
        <v>6938.17</v>
      </c>
      <c r="FJB22" s="4"/>
      <c r="FJC22" s="9">
        <f>FJA22+FJB22</f>
        <v>6938.17</v>
      </c>
      <c r="FJE22" s="93">
        <v>10</v>
      </c>
      <c r="FJF22" s="94" t="s">
        <v>635</v>
      </c>
      <c r="FJG22" s="93">
        <v>372</v>
      </c>
      <c r="FJH22" s="93" t="s">
        <v>625</v>
      </c>
      <c r="FJI22" s="95" t="s">
        <v>626</v>
      </c>
      <c r="FJJ22" s="93" t="s">
        <v>630</v>
      </c>
      <c r="FJK22" s="7">
        <v>167</v>
      </c>
      <c r="FJL22" s="8">
        <v>20.96</v>
      </c>
      <c r="FJM22" s="9">
        <f>FJL22*FJK22</f>
        <v>3500.32</v>
      </c>
      <c r="FJN22" s="4">
        <f>FJG22-FJK22</f>
        <v>205</v>
      </c>
      <c r="FJO22" s="8">
        <v>16.77</v>
      </c>
      <c r="FJP22" s="9">
        <f>FJO22*FJN22</f>
        <v>3437.85</v>
      </c>
      <c r="FJQ22" s="9">
        <f>FJP22+FJM22</f>
        <v>6938.17</v>
      </c>
      <c r="FJR22" s="4"/>
      <c r="FJS22" s="9">
        <f>FJQ22+FJR22</f>
        <v>6938.17</v>
      </c>
      <c r="FJU22" s="93">
        <v>10</v>
      </c>
      <c r="FJV22" s="94" t="s">
        <v>635</v>
      </c>
      <c r="FJW22" s="93">
        <v>372</v>
      </c>
      <c r="FJX22" s="93" t="s">
        <v>625</v>
      </c>
      <c r="FJY22" s="95" t="s">
        <v>626</v>
      </c>
      <c r="FJZ22" s="93" t="s">
        <v>630</v>
      </c>
      <c r="FKA22" s="7">
        <v>167</v>
      </c>
      <c r="FKB22" s="8">
        <v>20.96</v>
      </c>
      <c r="FKC22" s="9">
        <f>FKB22*FKA22</f>
        <v>3500.32</v>
      </c>
      <c r="FKD22" s="4">
        <f>FJW22-FKA22</f>
        <v>205</v>
      </c>
      <c r="FKE22" s="8">
        <v>16.77</v>
      </c>
      <c r="FKF22" s="9">
        <f>FKE22*FKD22</f>
        <v>3437.85</v>
      </c>
      <c r="FKG22" s="9">
        <f>FKF22+FKC22</f>
        <v>6938.17</v>
      </c>
      <c r="FKH22" s="4"/>
      <c r="FKI22" s="9">
        <f>FKG22+FKH22</f>
        <v>6938.17</v>
      </c>
      <c r="FKK22" s="93">
        <v>10</v>
      </c>
      <c r="FKL22" s="94" t="s">
        <v>635</v>
      </c>
      <c r="FKM22" s="93">
        <v>372</v>
      </c>
      <c r="FKN22" s="93" t="s">
        <v>625</v>
      </c>
      <c r="FKO22" s="95" t="s">
        <v>626</v>
      </c>
      <c r="FKP22" s="93" t="s">
        <v>630</v>
      </c>
      <c r="FKQ22" s="7">
        <v>167</v>
      </c>
      <c r="FKR22" s="8">
        <v>20.96</v>
      </c>
      <c r="FKS22" s="9">
        <f>FKR22*FKQ22</f>
        <v>3500.32</v>
      </c>
      <c r="FKT22" s="4">
        <f>FKM22-FKQ22</f>
        <v>205</v>
      </c>
      <c r="FKU22" s="8">
        <v>16.77</v>
      </c>
      <c r="FKV22" s="9">
        <f>FKU22*FKT22</f>
        <v>3437.85</v>
      </c>
      <c r="FKW22" s="9">
        <f>FKV22+FKS22</f>
        <v>6938.17</v>
      </c>
      <c r="FKX22" s="4"/>
      <c r="FKY22" s="9">
        <f>FKW22+FKX22</f>
        <v>6938.17</v>
      </c>
      <c r="FLA22" s="93">
        <v>10</v>
      </c>
      <c r="FLB22" s="94" t="s">
        <v>635</v>
      </c>
      <c r="FLC22" s="93">
        <v>372</v>
      </c>
      <c r="FLD22" s="93" t="s">
        <v>625</v>
      </c>
      <c r="FLE22" s="95" t="s">
        <v>626</v>
      </c>
      <c r="FLF22" s="93" t="s">
        <v>630</v>
      </c>
      <c r="FLG22" s="7">
        <v>167</v>
      </c>
      <c r="FLH22" s="8">
        <v>20.96</v>
      </c>
      <c r="FLI22" s="9">
        <f>FLH22*FLG22</f>
        <v>3500.32</v>
      </c>
      <c r="FLJ22" s="4">
        <f>FLC22-FLG22</f>
        <v>205</v>
      </c>
      <c r="FLK22" s="8">
        <v>16.77</v>
      </c>
      <c r="FLL22" s="9">
        <f>FLK22*FLJ22</f>
        <v>3437.85</v>
      </c>
      <c r="FLM22" s="9">
        <f>FLL22+FLI22</f>
        <v>6938.17</v>
      </c>
      <c r="FLN22" s="4"/>
      <c r="FLO22" s="9">
        <f>FLM22+FLN22</f>
        <v>6938.17</v>
      </c>
      <c r="FLQ22" s="93">
        <v>10</v>
      </c>
      <c r="FLR22" s="94" t="s">
        <v>635</v>
      </c>
      <c r="FLS22" s="93">
        <v>372</v>
      </c>
      <c r="FLT22" s="93" t="s">
        <v>625</v>
      </c>
      <c r="FLU22" s="95" t="s">
        <v>626</v>
      </c>
      <c r="FLV22" s="93" t="s">
        <v>630</v>
      </c>
      <c r="FLW22" s="7">
        <v>167</v>
      </c>
      <c r="FLX22" s="8">
        <v>20.96</v>
      </c>
      <c r="FLY22" s="9">
        <f>FLX22*FLW22</f>
        <v>3500.32</v>
      </c>
      <c r="FLZ22" s="4">
        <f>FLS22-FLW22</f>
        <v>205</v>
      </c>
      <c r="FMA22" s="8">
        <v>16.77</v>
      </c>
      <c r="FMB22" s="9">
        <f>FMA22*FLZ22</f>
        <v>3437.85</v>
      </c>
      <c r="FMC22" s="9">
        <f>FMB22+FLY22</f>
        <v>6938.17</v>
      </c>
      <c r="FMD22" s="4"/>
      <c r="FME22" s="9">
        <f>FMC22+FMD22</f>
        <v>6938.17</v>
      </c>
      <c r="FMG22" s="93">
        <v>10</v>
      </c>
      <c r="FMH22" s="94" t="s">
        <v>635</v>
      </c>
      <c r="FMI22" s="93">
        <v>372</v>
      </c>
      <c r="FMJ22" s="93" t="s">
        <v>625</v>
      </c>
      <c r="FMK22" s="95" t="s">
        <v>626</v>
      </c>
      <c r="FML22" s="93" t="s">
        <v>630</v>
      </c>
      <c r="FMM22" s="7">
        <v>167</v>
      </c>
      <c r="FMN22" s="8">
        <v>20.96</v>
      </c>
      <c r="FMO22" s="9">
        <f>FMN22*FMM22</f>
        <v>3500.32</v>
      </c>
      <c r="FMP22" s="4">
        <f>FMI22-FMM22</f>
        <v>205</v>
      </c>
      <c r="FMQ22" s="8">
        <v>16.77</v>
      </c>
      <c r="FMR22" s="9">
        <f>FMQ22*FMP22</f>
        <v>3437.85</v>
      </c>
      <c r="FMS22" s="9">
        <f>FMR22+FMO22</f>
        <v>6938.17</v>
      </c>
      <c r="FMT22" s="4"/>
      <c r="FMU22" s="9">
        <f>FMS22+FMT22</f>
        <v>6938.17</v>
      </c>
      <c r="FMW22" s="93">
        <v>10</v>
      </c>
      <c r="FMX22" s="94" t="s">
        <v>635</v>
      </c>
      <c r="FMY22" s="93">
        <v>372</v>
      </c>
      <c r="FMZ22" s="93" t="s">
        <v>625</v>
      </c>
      <c r="FNA22" s="95" t="s">
        <v>626</v>
      </c>
      <c r="FNB22" s="93" t="s">
        <v>630</v>
      </c>
      <c r="FNC22" s="7">
        <v>167</v>
      </c>
      <c r="FND22" s="8">
        <v>20.96</v>
      </c>
      <c r="FNE22" s="9">
        <f>FND22*FNC22</f>
        <v>3500.32</v>
      </c>
      <c r="FNF22" s="4">
        <f>FMY22-FNC22</f>
        <v>205</v>
      </c>
      <c r="FNG22" s="8">
        <v>16.77</v>
      </c>
      <c r="FNH22" s="9">
        <f>FNG22*FNF22</f>
        <v>3437.85</v>
      </c>
      <c r="FNI22" s="9">
        <f>FNH22+FNE22</f>
        <v>6938.17</v>
      </c>
      <c r="FNJ22" s="4"/>
      <c r="FNK22" s="9">
        <f>FNI22+FNJ22</f>
        <v>6938.17</v>
      </c>
      <c r="FNM22" s="93">
        <v>10</v>
      </c>
      <c r="FNN22" s="94" t="s">
        <v>635</v>
      </c>
      <c r="FNO22" s="93">
        <v>372</v>
      </c>
      <c r="FNP22" s="93" t="s">
        <v>625</v>
      </c>
      <c r="FNQ22" s="95" t="s">
        <v>626</v>
      </c>
      <c r="FNR22" s="93" t="s">
        <v>630</v>
      </c>
      <c r="FNS22" s="7">
        <v>167</v>
      </c>
      <c r="FNT22" s="8">
        <v>20.96</v>
      </c>
      <c r="FNU22" s="9">
        <f>FNT22*FNS22</f>
        <v>3500.32</v>
      </c>
      <c r="FNV22" s="4">
        <f>FNO22-FNS22</f>
        <v>205</v>
      </c>
      <c r="FNW22" s="8">
        <v>16.77</v>
      </c>
      <c r="FNX22" s="9">
        <f>FNW22*FNV22</f>
        <v>3437.85</v>
      </c>
      <c r="FNY22" s="9">
        <f>FNX22+FNU22</f>
        <v>6938.17</v>
      </c>
      <c r="FNZ22" s="4"/>
      <c r="FOA22" s="9">
        <f>FNY22+FNZ22</f>
        <v>6938.17</v>
      </c>
      <c r="FOC22" s="93">
        <v>10</v>
      </c>
      <c r="FOD22" s="94" t="s">
        <v>635</v>
      </c>
      <c r="FOE22" s="93">
        <v>372</v>
      </c>
      <c r="FOF22" s="93" t="s">
        <v>625</v>
      </c>
      <c r="FOG22" s="95" t="s">
        <v>626</v>
      </c>
      <c r="FOH22" s="93" t="s">
        <v>630</v>
      </c>
      <c r="FOI22" s="7">
        <v>167</v>
      </c>
      <c r="FOJ22" s="8">
        <v>20.96</v>
      </c>
      <c r="FOK22" s="9">
        <f>FOJ22*FOI22</f>
        <v>3500.32</v>
      </c>
      <c r="FOL22" s="4">
        <f>FOE22-FOI22</f>
        <v>205</v>
      </c>
      <c r="FOM22" s="8">
        <v>16.77</v>
      </c>
      <c r="FON22" s="9">
        <f>FOM22*FOL22</f>
        <v>3437.85</v>
      </c>
      <c r="FOO22" s="9">
        <f>FON22+FOK22</f>
        <v>6938.17</v>
      </c>
      <c r="FOP22" s="4"/>
      <c r="FOQ22" s="9">
        <f>FOO22+FOP22</f>
        <v>6938.17</v>
      </c>
      <c r="FOS22" s="93">
        <v>10</v>
      </c>
      <c r="FOT22" s="94" t="s">
        <v>635</v>
      </c>
      <c r="FOU22" s="93">
        <v>372</v>
      </c>
      <c r="FOV22" s="93" t="s">
        <v>625</v>
      </c>
      <c r="FOW22" s="95" t="s">
        <v>626</v>
      </c>
      <c r="FOX22" s="93" t="s">
        <v>630</v>
      </c>
      <c r="FOY22" s="7">
        <v>167</v>
      </c>
      <c r="FOZ22" s="8">
        <v>20.96</v>
      </c>
      <c r="FPA22" s="9">
        <f>FOZ22*FOY22</f>
        <v>3500.32</v>
      </c>
      <c r="FPB22" s="4">
        <f>FOU22-FOY22</f>
        <v>205</v>
      </c>
      <c r="FPC22" s="8">
        <v>16.77</v>
      </c>
      <c r="FPD22" s="9">
        <f>FPC22*FPB22</f>
        <v>3437.85</v>
      </c>
      <c r="FPE22" s="9">
        <f>FPD22+FPA22</f>
        <v>6938.17</v>
      </c>
      <c r="FPF22" s="4"/>
      <c r="FPG22" s="9">
        <f>FPE22+FPF22</f>
        <v>6938.17</v>
      </c>
      <c r="FPI22" s="93">
        <v>10</v>
      </c>
      <c r="FPJ22" s="94" t="s">
        <v>635</v>
      </c>
      <c r="FPK22" s="93">
        <v>372</v>
      </c>
      <c r="FPL22" s="93" t="s">
        <v>625</v>
      </c>
      <c r="FPM22" s="95" t="s">
        <v>626</v>
      </c>
      <c r="FPN22" s="93" t="s">
        <v>630</v>
      </c>
      <c r="FPO22" s="7">
        <v>167</v>
      </c>
      <c r="FPP22" s="8">
        <v>20.96</v>
      </c>
      <c r="FPQ22" s="9">
        <f>FPP22*FPO22</f>
        <v>3500.32</v>
      </c>
      <c r="FPR22" s="4">
        <f>FPK22-FPO22</f>
        <v>205</v>
      </c>
      <c r="FPS22" s="8">
        <v>16.77</v>
      </c>
      <c r="FPT22" s="9">
        <f>FPS22*FPR22</f>
        <v>3437.85</v>
      </c>
      <c r="FPU22" s="9">
        <f>FPT22+FPQ22</f>
        <v>6938.17</v>
      </c>
      <c r="FPV22" s="4"/>
      <c r="FPW22" s="9">
        <f>FPU22+FPV22</f>
        <v>6938.17</v>
      </c>
      <c r="FPY22" s="93">
        <v>10</v>
      </c>
      <c r="FPZ22" s="94" t="s">
        <v>635</v>
      </c>
      <c r="FQA22" s="93">
        <v>372</v>
      </c>
      <c r="FQB22" s="93" t="s">
        <v>625</v>
      </c>
      <c r="FQC22" s="95" t="s">
        <v>626</v>
      </c>
      <c r="FQD22" s="93" t="s">
        <v>630</v>
      </c>
      <c r="FQE22" s="7">
        <v>167</v>
      </c>
      <c r="FQF22" s="8">
        <v>20.96</v>
      </c>
      <c r="FQG22" s="9">
        <f>FQF22*FQE22</f>
        <v>3500.32</v>
      </c>
      <c r="FQH22" s="4">
        <f>FQA22-FQE22</f>
        <v>205</v>
      </c>
      <c r="FQI22" s="8">
        <v>16.77</v>
      </c>
      <c r="FQJ22" s="9">
        <f>FQI22*FQH22</f>
        <v>3437.85</v>
      </c>
      <c r="FQK22" s="9">
        <f>FQJ22+FQG22</f>
        <v>6938.17</v>
      </c>
      <c r="FQL22" s="4"/>
      <c r="FQM22" s="9">
        <f>FQK22+FQL22</f>
        <v>6938.17</v>
      </c>
      <c r="FQO22" s="93">
        <v>10</v>
      </c>
      <c r="FQP22" s="94" t="s">
        <v>635</v>
      </c>
      <c r="FQQ22" s="93">
        <v>372</v>
      </c>
      <c r="FQR22" s="93" t="s">
        <v>625</v>
      </c>
      <c r="FQS22" s="95" t="s">
        <v>626</v>
      </c>
      <c r="FQT22" s="93" t="s">
        <v>630</v>
      </c>
      <c r="FQU22" s="7">
        <v>167</v>
      </c>
      <c r="FQV22" s="8">
        <v>20.96</v>
      </c>
      <c r="FQW22" s="9">
        <f>FQV22*FQU22</f>
        <v>3500.32</v>
      </c>
      <c r="FQX22" s="4">
        <f>FQQ22-FQU22</f>
        <v>205</v>
      </c>
      <c r="FQY22" s="8">
        <v>16.77</v>
      </c>
      <c r="FQZ22" s="9">
        <f>FQY22*FQX22</f>
        <v>3437.85</v>
      </c>
      <c r="FRA22" s="9">
        <f>FQZ22+FQW22</f>
        <v>6938.17</v>
      </c>
      <c r="FRB22" s="4"/>
      <c r="FRC22" s="9">
        <f>FRA22+FRB22</f>
        <v>6938.17</v>
      </c>
      <c r="FRE22" s="93">
        <v>10</v>
      </c>
      <c r="FRF22" s="94" t="s">
        <v>635</v>
      </c>
      <c r="FRG22" s="93">
        <v>372</v>
      </c>
      <c r="FRH22" s="93" t="s">
        <v>625</v>
      </c>
      <c r="FRI22" s="95" t="s">
        <v>626</v>
      </c>
      <c r="FRJ22" s="93" t="s">
        <v>630</v>
      </c>
      <c r="FRK22" s="7">
        <v>167</v>
      </c>
      <c r="FRL22" s="8">
        <v>20.96</v>
      </c>
      <c r="FRM22" s="9">
        <f>FRL22*FRK22</f>
        <v>3500.32</v>
      </c>
      <c r="FRN22" s="4">
        <f>FRG22-FRK22</f>
        <v>205</v>
      </c>
      <c r="FRO22" s="8">
        <v>16.77</v>
      </c>
      <c r="FRP22" s="9">
        <f>FRO22*FRN22</f>
        <v>3437.85</v>
      </c>
      <c r="FRQ22" s="9">
        <f>FRP22+FRM22</f>
        <v>6938.17</v>
      </c>
      <c r="FRR22" s="4"/>
      <c r="FRS22" s="9">
        <f>FRQ22+FRR22</f>
        <v>6938.17</v>
      </c>
      <c r="FRU22" s="93">
        <v>10</v>
      </c>
      <c r="FRV22" s="94" t="s">
        <v>635</v>
      </c>
      <c r="FRW22" s="93">
        <v>372</v>
      </c>
      <c r="FRX22" s="93" t="s">
        <v>625</v>
      </c>
      <c r="FRY22" s="95" t="s">
        <v>626</v>
      </c>
      <c r="FRZ22" s="93" t="s">
        <v>630</v>
      </c>
      <c r="FSA22" s="7">
        <v>167</v>
      </c>
      <c r="FSB22" s="8">
        <v>20.96</v>
      </c>
      <c r="FSC22" s="9">
        <f>FSB22*FSA22</f>
        <v>3500.32</v>
      </c>
      <c r="FSD22" s="4">
        <f>FRW22-FSA22</f>
        <v>205</v>
      </c>
      <c r="FSE22" s="8">
        <v>16.77</v>
      </c>
      <c r="FSF22" s="9">
        <f>FSE22*FSD22</f>
        <v>3437.85</v>
      </c>
      <c r="FSG22" s="9">
        <f>FSF22+FSC22</f>
        <v>6938.17</v>
      </c>
      <c r="FSH22" s="4"/>
      <c r="FSI22" s="9">
        <f>FSG22+FSH22</f>
        <v>6938.17</v>
      </c>
      <c r="FSK22" s="93">
        <v>10</v>
      </c>
      <c r="FSL22" s="94" t="s">
        <v>635</v>
      </c>
      <c r="FSM22" s="93">
        <v>372</v>
      </c>
      <c r="FSN22" s="93" t="s">
        <v>625</v>
      </c>
      <c r="FSO22" s="95" t="s">
        <v>626</v>
      </c>
      <c r="FSP22" s="93" t="s">
        <v>630</v>
      </c>
      <c r="FSQ22" s="7">
        <v>167</v>
      </c>
      <c r="FSR22" s="8">
        <v>20.96</v>
      </c>
      <c r="FSS22" s="9">
        <f>FSR22*FSQ22</f>
        <v>3500.32</v>
      </c>
      <c r="FST22" s="4">
        <f>FSM22-FSQ22</f>
        <v>205</v>
      </c>
      <c r="FSU22" s="8">
        <v>16.77</v>
      </c>
      <c r="FSV22" s="9">
        <f>FSU22*FST22</f>
        <v>3437.85</v>
      </c>
      <c r="FSW22" s="9">
        <f>FSV22+FSS22</f>
        <v>6938.17</v>
      </c>
      <c r="FSX22" s="4"/>
      <c r="FSY22" s="9">
        <f>FSW22+FSX22</f>
        <v>6938.17</v>
      </c>
      <c r="FTA22" s="93">
        <v>10</v>
      </c>
      <c r="FTB22" s="94" t="s">
        <v>635</v>
      </c>
      <c r="FTC22" s="93">
        <v>372</v>
      </c>
      <c r="FTD22" s="93" t="s">
        <v>625</v>
      </c>
      <c r="FTE22" s="95" t="s">
        <v>626</v>
      </c>
      <c r="FTF22" s="93" t="s">
        <v>630</v>
      </c>
      <c r="FTG22" s="7">
        <v>167</v>
      </c>
      <c r="FTH22" s="8">
        <v>20.96</v>
      </c>
      <c r="FTI22" s="9">
        <f>FTH22*FTG22</f>
        <v>3500.32</v>
      </c>
      <c r="FTJ22" s="4">
        <f>FTC22-FTG22</f>
        <v>205</v>
      </c>
      <c r="FTK22" s="8">
        <v>16.77</v>
      </c>
      <c r="FTL22" s="9">
        <f>FTK22*FTJ22</f>
        <v>3437.85</v>
      </c>
      <c r="FTM22" s="9">
        <f>FTL22+FTI22</f>
        <v>6938.17</v>
      </c>
      <c r="FTN22" s="4"/>
      <c r="FTO22" s="9">
        <f>FTM22+FTN22</f>
        <v>6938.17</v>
      </c>
      <c r="FTQ22" s="93">
        <v>10</v>
      </c>
      <c r="FTR22" s="94" t="s">
        <v>635</v>
      </c>
      <c r="FTS22" s="93">
        <v>372</v>
      </c>
      <c r="FTT22" s="93" t="s">
        <v>625</v>
      </c>
      <c r="FTU22" s="95" t="s">
        <v>626</v>
      </c>
      <c r="FTV22" s="93" t="s">
        <v>630</v>
      </c>
      <c r="FTW22" s="7">
        <v>167</v>
      </c>
      <c r="FTX22" s="8">
        <v>20.96</v>
      </c>
      <c r="FTY22" s="9">
        <f>FTX22*FTW22</f>
        <v>3500.32</v>
      </c>
      <c r="FTZ22" s="4">
        <f>FTS22-FTW22</f>
        <v>205</v>
      </c>
      <c r="FUA22" s="8">
        <v>16.77</v>
      </c>
      <c r="FUB22" s="9">
        <f>FUA22*FTZ22</f>
        <v>3437.85</v>
      </c>
      <c r="FUC22" s="9">
        <f>FUB22+FTY22</f>
        <v>6938.17</v>
      </c>
      <c r="FUD22" s="4"/>
      <c r="FUE22" s="9">
        <f>FUC22+FUD22</f>
        <v>6938.17</v>
      </c>
      <c r="FUG22" s="93">
        <v>10</v>
      </c>
      <c r="FUH22" s="94" t="s">
        <v>635</v>
      </c>
      <c r="FUI22" s="93">
        <v>372</v>
      </c>
      <c r="FUJ22" s="93" t="s">
        <v>625</v>
      </c>
      <c r="FUK22" s="95" t="s">
        <v>626</v>
      </c>
      <c r="FUL22" s="93" t="s">
        <v>630</v>
      </c>
      <c r="FUM22" s="7">
        <v>167</v>
      </c>
      <c r="FUN22" s="8">
        <v>20.96</v>
      </c>
      <c r="FUO22" s="9">
        <f>FUN22*FUM22</f>
        <v>3500.32</v>
      </c>
      <c r="FUP22" s="4">
        <f>FUI22-FUM22</f>
        <v>205</v>
      </c>
      <c r="FUQ22" s="8">
        <v>16.77</v>
      </c>
      <c r="FUR22" s="9">
        <f>FUQ22*FUP22</f>
        <v>3437.85</v>
      </c>
      <c r="FUS22" s="9">
        <f>FUR22+FUO22</f>
        <v>6938.17</v>
      </c>
      <c r="FUT22" s="4"/>
      <c r="FUU22" s="9">
        <f>FUS22+FUT22</f>
        <v>6938.17</v>
      </c>
      <c r="FUW22" s="93">
        <v>10</v>
      </c>
      <c r="FUX22" s="94" t="s">
        <v>635</v>
      </c>
      <c r="FUY22" s="93">
        <v>372</v>
      </c>
      <c r="FUZ22" s="93" t="s">
        <v>625</v>
      </c>
      <c r="FVA22" s="95" t="s">
        <v>626</v>
      </c>
      <c r="FVB22" s="93" t="s">
        <v>630</v>
      </c>
      <c r="FVC22" s="7">
        <v>167</v>
      </c>
      <c r="FVD22" s="8">
        <v>20.96</v>
      </c>
      <c r="FVE22" s="9">
        <f>FVD22*FVC22</f>
        <v>3500.32</v>
      </c>
      <c r="FVF22" s="4">
        <f>FUY22-FVC22</f>
        <v>205</v>
      </c>
      <c r="FVG22" s="8">
        <v>16.77</v>
      </c>
      <c r="FVH22" s="9">
        <f>FVG22*FVF22</f>
        <v>3437.85</v>
      </c>
      <c r="FVI22" s="9">
        <f>FVH22+FVE22</f>
        <v>6938.17</v>
      </c>
      <c r="FVJ22" s="4"/>
      <c r="FVK22" s="9">
        <f>FVI22+FVJ22</f>
        <v>6938.17</v>
      </c>
      <c r="FVM22" s="93">
        <v>10</v>
      </c>
      <c r="FVN22" s="94" t="s">
        <v>635</v>
      </c>
      <c r="FVO22" s="93">
        <v>372</v>
      </c>
      <c r="FVP22" s="93" t="s">
        <v>625</v>
      </c>
      <c r="FVQ22" s="95" t="s">
        <v>626</v>
      </c>
      <c r="FVR22" s="93" t="s">
        <v>630</v>
      </c>
      <c r="FVS22" s="7">
        <v>167</v>
      </c>
      <c r="FVT22" s="8">
        <v>20.96</v>
      </c>
      <c r="FVU22" s="9">
        <f>FVT22*FVS22</f>
        <v>3500.32</v>
      </c>
      <c r="FVV22" s="4">
        <f>FVO22-FVS22</f>
        <v>205</v>
      </c>
      <c r="FVW22" s="8">
        <v>16.77</v>
      </c>
      <c r="FVX22" s="9">
        <f>FVW22*FVV22</f>
        <v>3437.85</v>
      </c>
      <c r="FVY22" s="9">
        <f>FVX22+FVU22</f>
        <v>6938.17</v>
      </c>
      <c r="FVZ22" s="4"/>
      <c r="FWA22" s="9">
        <f>FVY22+FVZ22</f>
        <v>6938.17</v>
      </c>
      <c r="FWC22" s="93">
        <v>10</v>
      </c>
      <c r="FWD22" s="94" t="s">
        <v>635</v>
      </c>
      <c r="FWE22" s="93">
        <v>372</v>
      </c>
      <c r="FWF22" s="93" t="s">
        <v>625</v>
      </c>
      <c r="FWG22" s="95" t="s">
        <v>626</v>
      </c>
      <c r="FWH22" s="93" t="s">
        <v>630</v>
      </c>
      <c r="FWI22" s="7">
        <v>167</v>
      </c>
      <c r="FWJ22" s="8">
        <v>20.96</v>
      </c>
      <c r="FWK22" s="9">
        <f>FWJ22*FWI22</f>
        <v>3500.32</v>
      </c>
      <c r="FWL22" s="4">
        <f>FWE22-FWI22</f>
        <v>205</v>
      </c>
      <c r="FWM22" s="8">
        <v>16.77</v>
      </c>
      <c r="FWN22" s="9">
        <f>FWM22*FWL22</f>
        <v>3437.85</v>
      </c>
      <c r="FWO22" s="9">
        <f>FWN22+FWK22</f>
        <v>6938.17</v>
      </c>
      <c r="FWP22" s="4"/>
      <c r="FWQ22" s="9">
        <f>FWO22+FWP22</f>
        <v>6938.17</v>
      </c>
      <c r="FWS22" s="93">
        <v>10</v>
      </c>
      <c r="FWT22" s="94" t="s">
        <v>635</v>
      </c>
      <c r="FWU22" s="93">
        <v>372</v>
      </c>
      <c r="FWV22" s="93" t="s">
        <v>625</v>
      </c>
      <c r="FWW22" s="95" t="s">
        <v>626</v>
      </c>
      <c r="FWX22" s="93" t="s">
        <v>630</v>
      </c>
      <c r="FWY22" s="7">
        <v>167</v>
      </c>
      <c r="FWZ22" s="8">
        <v>20.96</v>
      </c>
      <c r="FXA22" s="9">
        <f>FWZ22*FWY22</f>
        <v>3500.32</v>
      </c>
      <c r="FXB22" s="4">
        <f>FWU22-FWY22</f>
        <v>205</v>
      </c>
      <c r="FXC22" s="8">
        <v>16.77</v>
      </c>
      <c r="FXD22" s="9">
        <f>FXC22*FXB22</f>
        <v>3437.85</v>
      </c>
      <c r="FXE22" s="9">
        <f>FXD22+FXA22</f>
        <v>6938.17</v>
      </c>
      <c r="FXF22" s="4"/>
      <c r="FXG22" s="9">
        <f>FXE22+FXF22</f>
        <v>6938.17</v>
      </c>
      <c r="FXI22" s="93">
        <v>10</v>
      </c>
      <c r="FXJ22" s="94" t="s">
        <v>635</v>
      </c>
      <c r="FXK22" s="93">
        <v>372</v>
      </c>
      <c r="FXL22" s="93" t="s">
        <v>625</v>
      </c>
      <c r="FXM22" s="95" t="s">
        <v>626</v>
      </c>
      <c r="FXN22" s="93" t="s">
        <v>630</v>
      </c>
      <c r="FXO22" s="7">
        <v>167</v>
      </c>
      <c r="FXP22" s="8">
        <v>20.96</v>
      </c>
      <c r="FXQ22" s="9">
        <f>FXP22*FXO22</f>
        <v>3500.32</v>
      </c>
      <c r="FXR22" s="4">
        <f>FXK22-FXO22</f>
        <v>205</v>
      </c>
      <c r="FXS22" s="8">
        <v>16.77</v>
      </c>
      <c r="FXT22" s="9">
        <f>FXS22*FXR22</f>
        <v>3437.85</v>
      </c>
      <c r="FXU22" s="9">
        <f>FXT22+FXQ22</f>
        <v>6938.17</v>
      </c>
      <c r="FXV22" s="4"/>
      <c r="FXW22" s="9">
        <f>FXU22+FXV22</f>
        <v>6938.17</v>
      </c>
      <c r="FXY22" s="93">
        <v>10</v>
      </c>
      <c r="FXZ22" s="94" t="s">
        <v>635</v>
      </c>
      <c r="FYA22" s="93">
        <v>372</v>
      </c>
      <c r="FYB22" s="93" t="s">
        <v>625</v>
      </c>
      <c r="FYC22" s="95" t="s">
        <v>626</v>
      </c>
      <c r="FYD22" s="93" t="s">
        <v>630</v>
      </c>
      <c r="FYE22" s="7">
        <v>167</v>
      </c>
      <c r="FYF22" s="8">
        <v>20.96</v>
      </c>
      <c r="FYG22" s="9">
        <f>FYF22*FYE22</f>
        <v>3500.32</v>
      </c>
      <c r="FYH22" s="4">
        <f>FYA22-FYE22</f>
        <v>205</v>
      </c>
      <c r="FYI22" s="8">
        <v>16.77</v>
      </c>
      <c r="FYJ22" s="9">
        <f>FYI22*FYH22</f>
        <v>3437.85</v>
      </c>
      <c r="FYK22" s="9">
        <f>FYJ22+FYG22</f>
        <v>6938.17</v>
      </c>
      <c r="FYL22" s="4"/>
      <c r="FYM22" s="9">
        <f>FYK22+FYL22</f>
        <v>6938.17</v>
      </c>
      <c r="FYO22" s="93">
        <v>10</v>
      </c>
      <c r="FYP22" s="94" t="s">
        <v>635</v>
      </c>
      <c r="FYQ22" s="93">
        <v>372</v>
      </c>
      <c r="FYR22" s="93" t="s">
        <v>625</v>
      </c>
      <c r="FYS22" s="95" t="s">
        <v>626</v>
      </c>
      <c r="FYT22" s="93" t="s">
        <v>630</v>
      </c>
      <c r="FYU22" s="7">
        <v>167</v>
      </c>
      <c r="FYV22" s="8">
        <v>20.96</v>
      </c>
      <c r="FYW22" s="9">
        <f>FYV22*FYU22</f>
        <v>3500.32</v>
      </c>
      <c r="FYX22" s="4">
        <f>FYQ22-FYU22</f>
        <v>205</v>
      </c>
      <c r="FYY22" s="8">
        <v>16.77</v>
      </c>
      <c r="FYZ22" s="9">
        <f>FYY22*FYX22</f>
        <v>3437.85</v>
      </c>
      <c r="FZA22" s="9">
        <f>FYZ22+FYW22</f>
        <v>6938.17</v>
      </c>
      <c r="FZB22" s="4"/>
      <c r="FZC22" s="9">
        <f>FZA22+FZB22</f>
        <v>6938.17</v>
      </c>
      <c r="FZE22" s="93">
        <v>10</v>
      </c>
      <c r="FZF22" s="94" t="s">
        <v>635</v>
      </c>
      <c r="FZG22" s="93">
        <v>372</v>
      </c>
      <c r="FZH22" s="93" t="s">
        <v>625</v>
      </c>
      <c r="FZI22" s="95" t="s">
        <v>626</v>
      </c>
      <c r="FZJ22" s="93" t="s">
        <v>630</v>
      </c>
      <c r="FZK22" s="7">
        <v>167</v>
      </c>
      <c r="FZL22" s="8">
        <v>20.96</v>
      </c>
      <c r="FZM22" s="9">
        <f>FZL22*FZK22</f>
        <v>3500.32</v>
      </c>
      <c r="FZN22" s="4">
        <f>FZG22-FZK22</f>
        <v>205</v>
      </c>
      <c r="FZO22" s="8">
        <v>16.77</v>
      </c>
      <c r="FZP22" s="9">
        <f>FZO22*FZN22</f>
        <v>3437.85</v>
      </c>
      <c r="FZQ22" s="9">
        <f>FZP22+FZM22</f>
        <v>6938.17</v>
      </c>
      <c r="FZR22" s="4"/>
      <c r="FZS22" s="9">
        <f>FZQ22+FZR22</f>
        <v>6938.17</v>
      </c>
      <c r="FZU22" s="93">
        <v>10</v>
      </c>
      <c r="FZV22" s="94" t="s">
        <v>635</v>
      </c>
      <c r="FZW22" s="93">
        <v>372</v>
      </c>
      <c r="FZX22" s="93" t="s">
        <v>625</v>
      </c>
      <c r="FZY22" s="95" t="s">
        <v>626</v>
      </c>
      <c r="FZZ22" s="93" t="s">
        <v>630</v>
      </c>
      <c r="GAA22" s="7">
        <v>167</v>
      </c>
      <c r="GAB22" s="8">
        <v>20.96</v>
      </c>
      <c r="GAC22" s="9">
        <f>GAB22*GAA22</f>
        <v>3500.32</v>
      </c>
      <c r="GAD22" s="4">
        <f>FZW22-GAA22</f>
        <v>205</v>
      </c>
      <c r="GAE22" s="8">
        <v>16.77</v>
      </c>
      <c r="GAF22" s="9">
        <f>GAE22*GAD22</f>
        <v>3437.85</v>
      </c>
      <c r="GAG22" s="9">
        <f>GAF22+GAC22</f>
        <v>6938.17</v>
      </c>
      <c r="GAH22" s="4"/>
      <c r="GAI22" s="9">
        <f>GAG22+GAH22</f>
        <v>6938.17</v>
      </c>
      <c r="GAK22" s="93">
        <v>10</v>
      </c>
      <c r="GAL22" s="94" t="s">
        <v>635</v>
      </c>
      <c r="GAM22" s="93">
        <v>372</v>
      </c>
      <c r="GAN22" s="93" t="s">
        <v>625</v>
      </c>
      <c r="GAO22" s="95" t="s">
        <v>626</v>
      </c>
      <c r="GAP22" s="93" t="s">
        <v>630</v>
      </c>
      <c r="GAQ22" s="7">
        <v>167</v>
      </c>
      <c r="GAR22" s="8">
        <v>20.96</v>
      </c>
      <c r="GAS22" s="9">
        <f>GAR22*GAQ22</f>
        <v>3500.32</v>
      </c>
      <c r="GAT22" s="4">
        <f>GAM22-GAQ22</f>
        <v>205</v>
      </c>
      <c r="GAU22" s="8">
        <v>16.77</v>
      </c>
      <c r="GAV22" s="9">
        <f>GAU22*GAT22</f>
        <v>3437.85</v>
      </c>
      <c r="GAW22" s="9">
        <f>GAV22+GAS22</f>
        <v>6938.17</v>
      </c>
      <c r="GAX22" s="4"/>
      <c r="GAY22" s="9">
        <f>GAW22+GAX22</f>
        <v>6938.17</v>
      </c>
      <c r="GBA22" s="93">
        <v>10</v>
      </c>
      <c r="GBB22" s="94" t="s">
        <v>635</v>
      </c>
      <c r="GBC22" s="93">
        <v>372</v>
      </c>
      <c r="GBD22" s="93" t="s">
        <v>625</v>
      </c>
      <c r="GBE22" s="95" t="s">
        <v>626</v>
      </c>
      <c r="GBF22" s="93" t="s">
        <v>630</v>
      </c>
      <c r="GBG22" s="7">
        <v>167</v>
      </c>
      <c r="GBH22" s="8">
        <v>20.96</v>
      </c>
      <c r="GBI22" s="9">
        <f>GBH22*GBG22</f>
        <v>3500.32</v>
      </c>
      <c r="GBJ22" s="4">
        <f>GBC22-GBG22</f>
        <v>205</v>
      </c>
      <c r="GBK22" s="8">
        <v>16.77</v>
      </c>
      <c r="GBL22" s="9">
        <f>GBK22*GBJ22</f>
        <v>3437.85</v>
      </c>
      <c r="GBM22" s="9">
        <f>GBL22+GBI22</f>
        <v>6938.17</v>
      </c>
      <c r="GBN22" s="4"/>
      <c r="GBO22" s="9">
        <f>GBM22+GBN22</f>
        <v>6938.17</v>
      </c>
      <c r="GBQ22" s="93">
        <v>10</v>
      </c>
      <c r="GBR22" s="94" t="s">
        <v>635</v>
      </c>
      <c r="GBS22" s="93">
        <v>372</v>
      </c>
      <c r="GBT22" s="93" t="s">
        <v>625</v>
      </c>
      <c r="GBU22" s="95" t="s">
        <v>626</v>
      </c>
      <c r="GBV22" s="93" t="s">
        <v>630</v>
      </c>
      <c r="GBW22" s="7">
        <v>167</v>
      </c>
      <c r="GBX22" s="8">
        <v>20.96</v>
      </c>
      <c r="GBY22" s="9">
        <f>GBX22*GBW22</f>
        <v>3500.32</v>
      </c>
      <c r="GBZ22" s="4">
        <f>GBS22-GBW22</f>
        <v>205</v>
      </c>
      <c r="GCA22" s="8">
        <v>16.77</v>
      </c>
      <c r="GCB22" s="9">
        <f>GCA22*GBZ22</f>
        <v>3437.85</v>
      </c>
      <c r="GCC22" s="9">
        <f>GCB22+GBY22</f>
        <v>6938.17</v>
      </c>
      <c r="GCD22" s="4"/>
      <c r="GCE22" s="9">
        <f>GCC22+GCD22</f>
        <v>6938.17</v>
      </c>
      <c r="GCG22" s="93">
        <v>10</v>
      </c>
      <c r="GCH22" s="94" t="s">
        <v>635</v>
      </c>
      <c r="GCI22" s="93">
        <v>372</v>
      </c>
      <c r="GCJ22" s="93" t="s">
        <v>625</v>
      </c>
      <c r="GCK22" s="95" t="s">
        <v>626</v>
      </c>
      <c r="GCL22" s="93" t="s">
        <v>630</v>
      </c>
      <c r="GCM22" s="7">
        <v>167</v>
      </c>
      <c r="GCN22" s="8">
        <v>20.96</v>
      </c>
      <c r="GCO22" s="9">
        <f>GCN22*GCM22</f>
        <v>3500.32</v>
      </c>
      <c r="GCP22" s="4">
        <f>GCI22-GCM22</f>
        <v>205</v>
      </c>
      <c r="GCQ22" s="8">
        <v>16.77</v>
      </c>
      <c r="GCR22" s="9">
        <f>GCQ22*GCP22</f>
        <v>3437.85</v>
      </c>
      <c r="GCS22" s="9">
        <f>GCR22+GCO22</f>
        <v>6938.17</v>
      </c>
      <c r="GCT22" s="4"/>
      <c r="GCU22" s="9">
        <f>GCS22+GCT22</f>
        <v>6938.17</v>
      </c>
      <c r="GCW22" s="93">
        <v>10</v>
      </c>
      <c r="GCX22" s="94" t="s">
        <v>635</v>
      </c>
      <c r="GCY22" s="93">
        <v>372</v>
      </c>
      <c r="GCZ22" s="93" t="s">
        <v>625</v>
      </c>
      <c r="GDA22" s="95" t="s">
        <v>626</v>
      </c>
      <c r="GDB22" s="93" t="s">
        <v>630</v>
      </c>
      <c r="GDC22" s="7">
        <v>167</v>
      </c>
      <c r="GDD22" s="8">
        <v>20.96</v>
      </c>
      <c r="GDE22" s="9">
        <f>GDD22*GDC22</f>
        <v>3500.32</v>
      </c>
      <c r="GDF22" s="4">
        <f>GCY22-GDC22</f>
        <v>205</v>
      </c>
      <c r="GDG22" s="8">
        <v>16.77</v>
      </c>
      <c r="GDH22" s="9">
        <f>GDG22*GDF22</f>
        <v>3437.85</v>
      </c>
      <c r="GDI22" s="9">
        <f>GDH22+GDE22</f>
        <v>6938.17</v>
      </c>
      <c r="GDJ22" s="4"/>
      <c r="GDK22" s="9">
        <f>GDI22+GDJ22</f>
        <v>6938.17</v>
      </c>
      <c r="GDM22" s="93">
        <v>10</v>
      </c>
      <c r="GDN22" s="94" t="s">
        <v>635</v>
      </c>
      <c r="GDO22" s="93">
        <v>372</v>
      </c>
      <c r="GDP22" s="93" t="s">
        <v>625</v>
      </c>
      <c r="GDQ22" s="95" t="s">
        <v>626</v>
      </c>
      <c r="GDR22" s="93" t="s">
        <v>630</v>
      </c>
      <c r="GDS22" s="7">
        <v>167</v>
      </c>
      <c r="GDT22" s="8">
        <v>20.96</v>
      </c>
      <c r="GDU22" s="9">
        <f>GDT22*GDS22</f>
        <v>3500.32</v>
      </c>
      <c r="GDV22" s="4">
        <f>GDO22-GDS22</f>
        <v>205</v>
      </c>
      <c r="GDW22" s="8">
        <v>16.77</v>
      </c>
      <c r="GDX22" s="9">
        <f>GDW22*GDV22</f>
        <v>3437.85</v>
      </c>
      <c r="GDY22" s="9">
        <f>GDX22+GDU22</f>
        <v>6938.17</v>
      </c>
      <c r="GDZ22" s="4"/>
      <c r="GEA22" s="9">
        <f>GDY22+GDZ22</f>
        <v>6938.17</v>
      </c>
      <c r="GEC22" s="93">
        <v>10</v>
      </c>
      <c r="GED22" s="94" t="s">
        <v>635</v>
      </c>
      <c r="GEE22" s="93">
        <v>372</v>
      </c>
      <c r="GEF22" s="93" t="s">
        <v>625</v>
      </c>
      <c r="GEG22" s="95" t="s">
        <v>626</v>
      </c>
      <c r="GEH22" s="93" t="s">
        <v>630</v>
      </c>
      <c r="GEI22" s="7">
        <v>167</v>
      </c>
      <c r="GEJ22" s="8">
        <v>20.96</v>
      </c>
      <c r="GEK22" s="9">
        <f>GEJ22*GEI22</f>
        <v>3500.32</v>
      </c>
      <c r="GEL22" s="4">
        <f>GEE22-GEI22</f>
        <v>205</v>
      </c>
      <c r="GEM22" s="8">
        <v>16.77</v>
      </c>
      <c r="GEN22" s="9">
        <f>GEM22*GEL22</f>
        <v>3437.85</v>
      </c>
      <c r="GEO22" s="9">
        <f>GEN22+GEK22</f>
        <v>6938.17</v>
      </c>
      <c r="GEP22" s="4"/>
      <c r="GEQ22" s="9">
        <f>GEO22+GEP22</f>
        <v>6938.17</v>
      </c>
      <c r="GES22" s="93">
        <v>10</v>
      </c>
      <c r="GET22" s="94" t="s">
        <v>635</v>
      </c>
      <c r="GEU22" s="93">
        <v>372</v>
      </c>
      <c r="GEV22" s="93" t="s">
        <v>625</v>
      </c>
      <c r="GEW22" s="95" t="s">
        <v>626</v>
      </c>
      <c r="GEX22" s="93" t="s">
        <v>630</v>
      </c>
      <c r="GEY22" s="7">
        <v>167</v>
      </c>
      <c r="GEZ22" s="8">
        <v>20.96</v>
      </c>
      <c r="GFA22" s="9">
        <f>GEZ22*GEY22</f>
        <v>3500.32</v>
      </c>
      <c r="GFB22" s="4">
        <f>GEU22-GEY22</f>
        <v>205</v>
      </c>
      <c r="GFC22" s="8">
        <v>16.77</v>
      </c>
      <c r="GFD22" s="9">
        <f>GFC22*GFB22</f>
        <v>3437.85</v>
      </c>
      <c r="GFE22" s="9">
        <f>GFD22+GFA22</f>
        <v>6938.17</v>
      </c>
      <c r="GFF22" s="4"/>
      <c r="GFG22" s="9">
        <f>GFE22+GFF22</f>
        <v>6938.17</v>
      </c>
      <c r="GFI22" s="93">
        <v>10</v>
      </c>
      <c r="GFJ22" s="94" t="s">
        <v>635</v>
      </c>
      <c r="GFK22" s="93">
        <v>372</v>
      </c>
      <c r="GFL22" s="93" t="s">
        <v>625</v>
      </c>
      <c r="GFM22" s="95" t="s">
        <v>626</v>
      </c>
      <c r="GFN22" s="93" t="s">
        <v>630</v>
      </c>
      <c r="GFO22" s="7">
        <v>167</v>
      </c>
      <c r="GFP22" s="8">
        <v>20.96</v>
      </c>
      <c r="GFQ22" s="9">
        <f>GFP22*GFO22</f>
        <v>3500.32</v>
      </c>
      <c r="GFR22" s="4">
        <f>GFK22-GFO22</f>
        <v>205</v>
      </c>
      <c r="GFS22" s="8">
        <v>16.77</v>
      </c>
      <c r="GFT22" s="9">
        <f>GFS22*GFR22</f>
        <v>3437.85</v>
      </c>
      <c r="GFU22" s="9">
        <f>GFT22+GFQ22</f>
        <v>6938.17</v>
      </c>
      <c r="GFV22" s="4"/>
      <c r="GFW22" s="9">
        <f>GFU22+GFV22</f>
        <v>6938.17</v>
      </c>
      <c r="GFY22" s="93">
        <v>10</v>
      </c>
      <c r="GFZ22" s="94" t="s">
        <v>635</v>
      </c>
      <c r="GGA22" s="93">
        <v>372</v>
      </c>
      <c r="GGB22" s="93" t="s">
        <v>625</v>
      </c>
      <c r="GGC22" s="95" t="s">
        <v>626</v>
      </c>
      <c r="GGD22" s="93" t="s">
        <v>630</v>
      </c>
      <c r="GGE22" s="7">
        <v>167</v>
      </c>
      <c r="GGF22" s="8">
        <v>20.96</v>
      </c>
      <c r="GGG22" s="9">
        <f>GGF22*GGE22</f>
        <v>3500.32</v>
      </c>
      <c r="GGH22" s="4">
        <f>GGA22-GGE22</f>
        <v>205</v>
      </c>
      <c r="GGI22" s="8">
        <v>16.77</v>
      </c>
      <c r="GGJ22" s="9">
        <f>GGI22*GGH22</f>
        <v>3437.85</v>
      </c>
      <c r="GGK22" s="9">
        <f>GGJ22+GGG22</f>
        <v>6938.17</v>
      </c>
      <c r="GGL22" s="4"/>
      <c r="GGM22" s="9">
        <f>GGK22+GGL22</f>
        <v>6938.17</v>
      </c>
      <c r="GGO22" s="93">
        <v>10</v>
      </c>
      <c r="GGP22" s="94" t="s">
        <v>635</v>
      </c>
      <c r="GGQ22" s="93">
        <v>372</v>
      </c>
      <c r="GGR22" s="93" t="s">
        <v>625</v>
      </c>
      <c r="GGS22" s="95" t="s">
        <v>626</v>
      </c>
      <c r="GGT22" s="93" t="s">
        <v>630</v>
      </c>
      <c r="GGU22" s="7">
        <v>167</v>
      </c>
      <c r="GGV22" s="8">
        <v>20.96</v>
      </c>
      <c r="GGW22" s="9">
        <f>GGV22*GGU22</f>
        <v>3500.32</v>
      </c>
      <c r="GGX22" s="4">
        <f>GGQ22-GGU22</f>
        <v>205</v>
      </c>
      <c r="GGY22" s="8">
        <v>16.77</v>
      </c>
      <c r="GGZ22" s="9">
        <f>GGY22*GGX22</f>
        <v>3437.85</v>
      </c>
      <c r="GHA22" s="9">
        <f>GGZ22+GGW22</f>
        <v>6938.17</v>
      </c>
      <c r="GHB22" s="4"/>
      <c r="GHC22" s="9">
        <f>GHA22+GHB22</f>
        <v>6938.17</v>
      </c>
      <c r="GHE22" s="93">
        <v>10</v>
      </c>
      <c r="GHF22" s="94" t="s">
        <v>635</v>
      </c>
      <c r="GHG22" s="93">
        <v>372</v>
      </c>
      <c r="GHH22" s="93" t="s">
        <v>625</v>
      </c>
      <c r="GHI22" s="95" t="s">
        <v>626</v>
      </c>
      <c r="GHJ22" s="93" t="s">
        <v>630</v>
      </c>
      <c r="GHK22" s="7">
        <v>167</v>
      </c>
      <c r="GHL22" s="8">
        <v>20.96</v>
      </c>
      <c r="GHM22" s="9">
        <f>GHL22*GHK22</f>
        <v>3500.32</v>
      </c>
      <c r="GHN22" s="4">
        <f>GHG22-GHK22</f>
        <v>205</v>
      </c>
      <c r="GHO22" s="8">
        <v>16.77</v>
      </c>
      <c r="GHP22" s="9">
        <f>GHO22*GHN22</f>
        <v>3437.85</v>
      </c>
      <c r="GHQ22" s="9">
        <f>GHP22+GHM22</f>
        <v>6938.17</v>
      </c>
      <c r="GHR22" s="4"/>
      <c r="GHS22" s="9">
        <f>GHQ22+GHR22</f>
        <v>6938.17</v>
      </c>
      <c r="GHU22" s="93">
        <v>10</v>
      </c>
      <c r="GHV22" s="94" t="s">
        <v>635</v>
      </c>
      <c r="GHW22" s="93">
        <v>372</v>
      </c>
      <c r="GHX22" s="93" t="s">
        <v>625</v>
      </c>
      <c r="GHY22" s="95" t="s">
        <v>626</v>
      </c>
      <c r="GHZ22" s="93" t="s">
        <v>630</v>
      </c>
      <c r="GIA22" s="7">
        <v>167</v>
      </c>
      <c r="GIB22" s="8">
        <v>20.96</v>
      </c>
      <c r="GIC22" s="9">
        <f>GIB22*GIA22</f>
        <v>3500.32</v>
      </c>
      <c r="GID22" s="4">
        <f>GHW22-GIA22</f>
        <v>205</v>
      </c>
      <c r="GIE22" s="8">
        <v>16.77</v>
      </c>
      <c r="GIF22" s="9">
        <f>GIE22*GID22</f>
        <v>3437.85</v>
      </c>
      <c r="GIG22" s="9">
        <f>GIF22+GIC22</f>
        <v>6938.17</v>
      </c>
      <c r="GIH22" s="4"/>
      <c r="GII22" s="9">
        <f>GIG22+GIH22</f>
        <v>6938.17</v>
      </c>
      <c r="GIK22" s="93">
        <v>10</v>
      </c>
      <c r="GIL22" s="94" t="s">
        <v>635</v>
      </c>
      <c r="GIM22" s="93">
        <v>372</v>
      </c>
      <c r="GIN22" s="93" t="s">
        <v>625</v>
      </c>
      <c r="GIO22" s="95" t="s">
        <v>626</v>
      </c>
      <c r="GIP22" s="93" t="s">
        <v>630</v>
      </c>
      <c r="GIQ22" s="7">
        <v>167</v>
      </c>
      <c r="GIR22" s="8">
        <v>20.96</v>
      </c>
      <c r="GIS22" s="9">
        <f>GIR22*GIQ22</f>
        <v>3500.32</v>
      </c>
      <c r="GIT22" s="4">
        <f>GIM22-GIQ22</f>
        <v>205</v>
      </c>
      <c r="GIU22" s="8">
        <v>16.77</v>
      </c>
      <c r="GIV22" s="9">
        <f>GIU22*GIT22</f>
        <v>3437.85</v>
      </c>
      <c r="GIW22" s="9">
        <f>GIV22+GIS22</f>
        <v>6938.17</v>
      </c>
      <c r="GIX22" s="4"/>
      <c r="GIY22" s="9">
        <f>GIW22+GIX22</f>
        <v>6938.17</v>
      </c>
      <c r="GJA22" s="93">
        <v>10</v>
      </c>
      <c r="GJB22" s="94" t="s">
        <v>635</v>
      </c>
      <c r="GJC22" s="93">
        <v>372</v>
      </c>
      <c r="GJD22" s="93" t="s">
        <v>625</v>
      </c>
      <c r="GJE22" s="95" t="s">
        <v>626</v>
      </c>
      <c r="GJF22" s="93" t="s">
        <v>630</v>
      </c>
      <c r="GJG22" s="7">
        <v>167</v>
      </c>
      <c r="GJH22" s="8">
        <v>20.96</v>
      </c>
      <c r="GJI22" s="9">
        <f>GJH22*GJG22</f>
        <v>3500.32</v>
      </c>
      <c r="GJJ22" s="4">
        <f>GJC22-GJG22</f>
        <v>205</v>
      </c>
      <c r="GJK22" s="8">
        <v>16.77</v>
      </c>
      <c r="GJL22" s="9">
        <f>GJK22*GJJ22</f>
        <v>3437.85</v>
      </c>
      <c r="GJM22" s="9">
        <f>GJL22+GJI22</f>
        <v>6938.17</v>
      </c>
      <c r="GJN22" s="4"/>
      <c r="GJO22" s="9">
        <f>GJM22+GJN22</f>
        <v>6938.17</v>
      </c>
      <c r="GJQ22" s="93">
        <v>10</v>
      </c>
      <c r="GJR22" s="94" t="s">
        <v>635</v>
      </c>
      <c r="GJS22" s="93">
        <v>372</v>
      </c>
      <c r="GJT22" s="93" t="s">
        <v>625</v>
      </c>
      <c r="GJU22" s="95" t="s">
        <v>626</v>
      </c>
      <c r="GJV22" s="93" t="s">
        <v>630</v>
      </c>
      <c r="GJW22" s="7">
        <v>167</v>
      </c>
      <c r="GJX22" s="8">
        <v>20.96</v>
      </c>
      <c r="GJY22" s="9">
        <f>GJX22*GJW22</f>
        <v>3500.32</v>
      </c>
      <c r="GJZ22" s="4">
        <f>GJS22-GJW22</f>
        <v>205</v>
      </c>
      <c r="GKA22" s="8">
        <v>16.77</v>
      </c>
      <c r="GKB22" s="9">
        <f>GKA22*GJZ22</f>
        <v>3437.85</v>
      </c>
      <c r="GKC22" s="9">
        <f>GKB22+GJY22</f>
        <v>6938.17</v>
      </c>
      <c r="GKD22" s="4"/>
      <c r="GKE22" s="9">
        <f>GKC22+GKD22</f>
        <v>6938.17</v>
      </c>
      <c r="GKG22" s="93">
        <v>10</v>
      </c>
      <c r="GKH22" s="94" t="s">
        <v>635</v>
      </c>
      <c r="GKI22" s="93">
        <v>372</v>
      </c>
      <c r="GKJ22" s="93" t="s">
        <v>625</v>
      </c>
      <c r="GKK22" s="95" t="s">
        <v>626</v>
      </c>
      <c r="GKL22" s="93" t="s">
        <v>630</v>
      </c>
      <c r="GKM22" s="7">
        <v>167</v>
      </c>
      <c r="GKN22" s="8">
        <v>20.96</v>
      </c>
      <c r="GKO22" s="9">
        <f>GKN22*GKM22</f>
        <v>3500.32</v>
      </c>
      <c r="GKP22" s="4">
        <f>GKI22-GKM22</f>
        <v>205</v>
      </c>
      <c r="GKQ22" s="8">
        <v>16.77</v>
      </c>
      <c r="GKR22" s="9">
        <f>GKQ22*GKP22</f>
        <v>3437.85</v>
      </c>
      <c r="GKS22" s="9">
        <f>GKR22+GKO22</f>
        <v>6938.17</v>
      </c>
      <c r="GKT22" s="4"/>
      <c r="GKU22" s="9">
        <f>GKS22+GKT22</f>
        <v>6938.17</v>
      </c>
      <c r="GKW22" s="93">
        <v>10</v>
      </c>
      <c r="GKX22" s="94" t="s">
        <v>635</v>
      </c>
      <c r="GKY22" s="93">
        <v>372</v>
      </c>
      <c r="GKZ22" s="93" t="s">
        <v>625</v>
      </c>
      <c r="GLA22" s="95" t="s">
        <v>626</v>
      </c>
      <c r="GLB22" s="93" t="s">
        <v>630</v>
      </c>
      <c r="GLC22" s="7">
        <v>167</v>
      </c>
      <c r="GLD22" s="8">
        <v>20.96</v>
      </c>
      <c r="GLE22" s="9">
        <f>GLD22*GLC22</f>
        <v>3500.32</v>
      </c>
      <c r="GLF22" s="4">
        <f>GKY22-GLC22</f>
        <v>205</v>
      </c>
      <c r="GLG22" s="8">
        <v>16.77</v>
      </c>
      <c r="GLH22" s="9">
        <f>GLG22*GLF22</f>
        <v>3437.85</v>
      </c>
      <c r="GLI22" s="9">
        <f>GLH22+GLE22</f>
        <v>6938.17</v>
      </c>
      <c r="GLJ22" s="4"/>
      <c r="GLK22" s="9">
        <f>GLI22+GLJ22</f>
        <v>6938.17</v>
      </c>
      <c r="GLM22" s="93">
        <v>10</v>
      </c>
      <c r="GLN22" s="94" t="s">
        <v>635</v>
      </c>
      <c r="GLO22" s="93">
        <v>372</v>
      </c>
      <c r="GLP22" s="93" t="s">
        <v>625</v>
      </c>
      <c r="GLQ22" s="95" t="s">
        <v>626</v>
      </c>
      <c r="GLR22" s="93" t="s">
        <v>630</v>
      </c>
      <c r="GLS22" s="7">
        <v>167</v>
      </c>
      <c r="GLT22" s="8">
        <v>20.96</v>
      </c>
      <c r="GLU22" s="9">
        <f>GLT22*GLS22</f>
        <v>3500.32</v>
      </c>
      <c r="GLV22" s="4">
        <f>GLO22-GLS22</f>
        <v>205</v>
      </c>
      <c r="GLW22" s="8">
        <v>16.77</v>
      </c>
      <c r="GLX22" s="9">
        <f>GLW22*GLV22</f>
        <v>3437.85</v>
      </c>
      <c r="GLY22" s="9">
        <f>GLX22+GLU22</f>
        <v>6938.17</v>
      </c>
      <c r="GLZ22" s="4"/>
      <c r="GMA22" s="9">
        <f>GLY22+GLZ22</f>
        <v>6938.17</v>
      </c>
      <c r="GMC22" s="93">
        <v>10</v>
      </c>
      <c r="GMD22" s="94" t="s">
        <v>635</v>
      </c>
      <c r="GME22" s="93">
        <v>372</v>
      </c>
      <c r="GMF22" s="93" t="s">
        <v>625</v>
      </c>
      <c r="GMG22" s="95" t="s">
        <v>626</v>
      </c>
      <c r="GMH22" s="93" t="s">
        <v>630</v>
      </c>
      <c r="GMI22" s="7">
        <v>167</v>
      </c>
      <c r="GMJ22" s="8">
        <v>20.96</v>
      </c>
      <c r="GMK22" s="9">
        <f>GMJ22*GMI22</f>
        <v>3500.32</v>
      </c>
      <c r="GML22" s="4">
        <f>GME22-GMI22</f>
        <v>205</v>
      </c>
      <c r="GMM22" s="8">
        <v>16.77</v>
      </c>
      <c r="GMN22" s="9">
        <f>GMM22*GML22</f>
        <v>3437.85</v>
      </c>
      <c r="GMO22" s="9">
        <f>GMN22+GMK22</f>
        <v>6938.17</v>
      </c>
      <c r="GMP22" s="4"/>
      <c r="GMQ22" s="9">
        <f>GMO22+GMP22</f>
        <v>6938.17</v>
      </c>
      <c r="GMS22" s="93">
        <v>10</v>
      </c>
      <c r="GMT22" s="94" t="s">
        <v>635</v>
      </c>
      <c r="GMU22" s="93">
        <v>372</v>
      </c>
      <c r="GMV22" s="93" t="s">
        <v>625</v>
      </c>
      <c r="GMW22" s="95" t="s">
        <v>626</v>
      </c>
      <c r="GMX22" s="93" t="s">
        <v>630</v>
      </c>
      <c r="GMY22" s="7">
        <v>167</v>
      </c>
      <c r="GMZ22" s="8">
        <v>20.96</v>
      </c>
      <c r="GNA22" s="9">
        <f>GMZ22*GMY22</f>
        <v>3500.32</v>
      </c>
      <c r="GNB22" s="4">
        <f>GMU22-GMY22</f>
        <v>205</v>
      </c>
      <c r="GNC22" s="8">
        <v>16.77</v>
      </c>
      <c r="GND22" s="9">
        <f>GNC22*GNB22</f>
        <v>3437.85</v>
      </c>
      <c r="GNE22" s="9">
        <f>GND22+GNA22</f>
        <v>6938.17</v>
      </c>
      <c r="GNF22" s="4"/>
      <c r="GNG22" s="9">
        <f>GNE22+GNF22</f>
        <v>6938.17</v>
      </c>
      <c r="GNI22" s="93">
        <v>10</v>
      </c>
      <c r="GNJ22" s="94" t="s">
        <v>635</v>
      </c>
      <c r="GNK22" s="93">
        <v>372</v>
      </c>
      <c r="GNL22" s="93" t="s">
        <v>625</v>
      </c>
      <c r="GNM22" s="95" t="s">
        <v>626</v>
      </c>
      <c r="GNN22" s="93" t="s">
        <v>630</v>
      </c>
      <c r="GNO22" s="7">
        <v>167</v>
      </c>
      <c r="GNP22" s="8">
        <v>20.96</v>
      </c>
      <c r="GNQ22" s="9">
        <f>GNP22*GNO22</f>
        <v>3500.32</v>
      </c>
      <c r="GNR22" s="4">
        <f>GNK22-GNO22</f>
        <v>205</v>
      </c>
      <c r="GNS22" s="8">
        <v>16.77</v>
      </c>
      <c r="GNT22" s="9">
        <f>GNS22*GNR22</f>
        <v>3437.85</v>
      </c>
      <c r="GNU22" s="9">
        <f>GNT22+GNQ22</f>
        <v>6938.17</v>
      </c>
      <c r="GNV22" s="4"/>
      <c r="GNW22" s="9">
        <f>GNU22+GNV22</f>
        <v>6938.17</v>
      </c>
      <c r="GNY22" s="93">
        <v>10</v>
      </c>
      <c r="GNZ22" s="94" t="s">
        <v>635</v>
      </c>
      <c r="GOA22" s="93">
        <v>372</v>
      </c>
      <c r="GOB22" s="93" t="s">
        <v>625</v>
      </c>
      <c r="GOC22" s="95" t="s">
        <v>626</v>
      </c>
      <c r="GOD22" s="93" t="s">
        <v>630</v>
      </c>
      <c r="GOE22" s="7">
        <v>167</v>
      </c>
      <c r="GOF22" s="8">
        <v>20.96</v>
      </c>
      <c r="GOG22" s="9">
        <f>GOF22*GOE22</f>
        <v>3500.32</v>
      </c>
      <c r="GOH22" s="4">
        <f>GOA22-GOE22</f>
        <v>205</v>
      </c>
      <c r="GOI22" s="8">
        <v>16.77</v>
      </c>
      <c r="GOJ22" s="9">
        <f>GOI22*GOH22</f>
        <v>3437.85</v>
      </c>
      <c r="GOK22" s="9">
        <f>GOJ22+GOG22</f>
        <v>6938.17</v>
      </c>
      <c r="GOL22" s="4"/>
      <c r="GOM22" s="9">
        <f>GOK22+GOL22</f>
        <v>6938.17</v>
      </c>
      <c r="GOO22" s="93">
        <v>10</v>
      </c>
      <c r="GOP22" s="94" t="s">
        <v>635</v>
      </c>
      <c r="GOQ22" s="93">
        <v>372</v>
      </c>
      <c r="GOR22" s="93" t="s">
        <v>625</v>
      </c>
      <c r="GOS22" s="95" t="s">
        <v>626</v>
      </c>
      <c r="GOT22" s="93" t="s">
        <v>630</v>
      </c>
      <c r="GOU22" s="7">
        <v>167</v>
      </c>
      <c r="GOV22" s="8">
        <v>20.96</v>
      </c>
      <c r="GOW22" s="9">
        <f>GOV22*GOU22</f>
        <v>3500.32</v>
      </c>
      <c r="GOX22" s="4">
        <f>GOQ22-GOU22</f>
        <v>205</v>
      </c>
      <c r="GOY22" s="8">
        <v>16.77</v>
      </c>
      <c r="GOZ22" s="9">
        <f>GOY22*GOX22</f>
        <v>3437.85</v>
      </c>
      <c r="GPA22" s="9">
        <f>GOZ22+GOW22</f>
        <v>6938.17</v>
      </c>
      <c r="GPB22" s="4"/>
      <c r="GPC22" s="9">
        <f>GPA22+GPB22</f>
        <v>6938.17</v>
      </c>
      <c r="GPE22" s="93">
        <v>10</v>
      </c>
      <c r="GPF22" s="94" t="s">
        <v>635</v>
      </c>
      <c r="GPG22" s="93">
        <v>372</v>
      </c>
      <c r="GPH22" s="93" t="s">
        <v>625</v>
      </c>
      <c r="GPI22" s="95" t="s">
        <v>626</v>
      </c>
      <c r="GPJ22" s="93" t="s">
        <v>630</v>
      </c>
      <c r="GPK22" s="7">
        <v>167</v>
      </c>
      <c r="GPL22" s="8">
        <v>20.96</v>
      </c>
      <c r="GPM22" s="9">
        <f>GPL22*GPK22</f>
        <v>3500.32</v>
      </c>
      <c r="GPN22" s="4">
        <f>GPG22-GPK22</f>
        <v>205</v>
      </c>
      <c r="GPO22" s="8">
        <v>16.77</v>
      </c>
      <c r="GPP22" s="9">
        <f>GPO22*GPN22</f>
        <v>3437.85</v>
      </c>
      <c r="GPQ22" s="9">
        <f>GPP22+GPM22</f>
        <v>6938.17</v>
      </c>
      <c r="GPR22" s="4"/>
      <c r="GPS22" s="9">
        <f>GPQ22+GPR22</f>
        <v>6938.17</v>
      </c>
      <c r="GPU22" s="93">
        <v>10</v>
      </c>
      <c r="GPV22" s="94" t="s">
        <v>635</v>
      </c>
      <c r="GPW22" s="93">
        <v>372</v>
      </c>
      <c r="GPX22" s="93" t="s">
        <v>625</v>
      </c>
      <c r="GPY22" s="95" t="s">
        <v>626</v>
      </c>
      <c r="GPZ22" s="93" t="s">
        <v>630</v>
      </c>
      <c r="GQA22" s="7">
        <v>167</v>
      </c>
      <c r="GQB22" s="8">
        <v>20.96</v>
      </c>
      <c r="GQC22" s="9">
        <f>GQB22*GQA22</f>
        <v>3500.32</v>
      </c>
      <c r="GQD22" s="4">
        <f>GPW22-GQA22</f>
        <v>205</v>
      </c>
      <c r="GQE22" s="8">
        <v>16.77</v>
      </c>
      <c r="GQF22" s="9">
        <f>GQE22*GQD22</f>
        <v>3437.85</v>
      </c>
      <c r="GQG22" s="9">
        <f>GQF22+GQC22</f>
        <v>6938.17</v>
      </c>
      <c r="GQH22" s="4"/>
      <c r="GQI22" s="9">
        <f>GQG22+GQH22</f>
        <v>6938.17</v>
      </c>
      <c r="GQK22" s="93">
        <v>10</v>
      </c>
      <c r="GQL22" s="94" t="s">
        <v>635</v>
      </c>
      <c r="GQM22" s="93">
        <v>372</v>
      </c>
      <c r="GQN22" s="93" t="s">
        <v>625</v>
      </c>
      <c r="GQO22" s="95" t="s">
        <v>626</v>
      </c>
      <c r="GQP22" s="93" t="s">
        <v>630</v>
      </c>
      <c r="GQQ22" s="7">
        <v>167</v>
      </c>
      <c r="GQR22" s="8">
        <v>20.96</v>
      </c>
      <c r="GQS22" s="9">
        <f>GQR22*GQQ22</f>
        <v>3500.32</v>
      </c>
      <c r="GQT22" s="4">
        <f>GQM22-GQQ22</f>
        <v>205</v>
      </c>
      <c r="GQU22" s="8">
        <v>16.77</v>
      </c>
      <c r="GQV22" s="9">
        <f>GQU22*GQT22</f>
        <v>3437.85</v>
      </c>
      <c r="GQW22" s="9">
        <f>GQV22+GQS22</f>
        <v>6938.17</v>
      </c>
      <c r="GQX22" s="4"/>
      <c r="GQY22" s="9">
        <f>GQW22+GQX22</f>
        <v>6938.17</v>
      </c>
      <c r="GRA22" s="93">
        <v>10</v>
      </c>
      <c r="GRB22" s="94" t="s">
        <v>635</v>
      </c>
      <c r="GRC22" s="93">
        <v>372</v>
      </c>
      <c r="GRD22" s="93" t="s">
        <v>625</v>
      </c>
      <c r="GRE22" s="95" t="s">
        <v>626</v>
      </c>
      <c r="GRF22" s="93" t="s">
        <v>630</v>
      </c>
      <c r="GRG22" s="7">
        <v>167</v>
      </c>
      <c r="GRH22" s="8">
        <v>20.96</v>
      </c>
      <c r="GRI22" s="9">
        <f>GRH22*GRG22</f>
        <v>3500.32</v>
      </c>
      <c r="GRJ22" s="4">
        <f>GRC22-GRG22</f>
        <v>205</v>
      </c>
      <c r="GRK22" s="8">
        <v>16.77</v>
      </c>
      <c r="GRL22" s="9">
        <f>GRK22*GRJ22</f>
        <v>3437.85</v>
      </c>
      <c r="GRM22" s="9">
        <f>GRL22+GRI22</f>
        <v>6938.17</v>
      </c>
      <c r="GRN22" s="4"/>
      <c r="GRO22" s="9">
        <f>GRM22+GRN22</f>
        <v>6938.17</v>
      </c>
      <c r="GRQ22" s="93">
        <v>10</v>
      </c>
      <c r="GRR22" s="94" t="s">
        <v>635</v>
      </c>
      <c r="GRS22" s="93">
        <v>372</v>
      </c>
      <c r="GRT22" s="93" t="s">
        <v>625</v>
      </c>
      <c r="GRU22" s="95" t="s">
        <v>626</v>
      </c>
      <c r="GRV22" s="93" t="s">
        <v>630</v>
      </c>
      <c r="GRW22" s="7">
        <v>167</v>
      </c>
      <c r="GRX22" s="8">
        <v>20.96</v>
      </c>
      <c r="GRY22" s="9">
        <f>GRX22*GRW22</f>
        <v>3500.32</v>
      </c>
      <c r="GRZ22" s="4">
        <f>GRS22-GRW22</f>
        <v>205</v>
      </c>
      <c r="GSA22" s="8">
        <v>16.77</v>
      </c>
      <c r="GSB22" s="9">
        <f>GSA22*GRZ22</f>
        <v>3437.85</v>
      </c>
      <c r="GSC22" s="9">
        <f>GSB22+GRY22</f>
        <v>6938.17</v>
      </c>
      <c r="GSD22" s="4"/>
      <c r="GSE22" s="9">
        <f>GSC22+GSD22</f>
        <v>6938.17</v>
      </c>
      <c r="GSG22" s="93">
        <v>10</v>
      </c>
      <c r="GSH22" s="94" t="s">
        <v>635</v>
      </c>
      <c r="GSI22" s="93">
        <v>372</v>
      </c>
      <c r="GSJ22" s="93" t="s">
        <v>625</v>
      </c>
      <c r="GSK22" s="95" t="s">
        <v>626</v>
      </c>
      <c r="GSL22" s="93" t="s">
        <v>630</v>
      </c>
      <c r="GSM22" s="7">
        <v>167</v>
      </c>
      <c r="GSN22" s="8">
        <v>20.96</v>
      </c>
      <c r="GSO22" s="9">
        <f>GSN22*GSM22</f>
        <v>3500.32</v>
      </c>
      <c r="GSP22" s="4">
        <f>GSI22-GSM22</f>
        <v>205</v>
      </c>
      <c r="GSQ22" s="8">
        <v>16.77</v>
      </c>
      <c r="GSR22" s="9">
        <f>GSQ22*GSP22</f>
        <v>3437.85</v>
      </c>
      <c r="GSS22" s="9">
        <f>GSR22+GSO22</f>
        <v>6938.17</v>
      </c>
      <c r="GST22" s="4"/>
      <c r="GSU22" s="9">
        <f>GSS22+GST22</f>
        <v>6938.17</v>
      </c>
      <c r="GSW22" s="93">
        <v>10</v>
      </c>
      <c r="GSX22" s="94" t="s">
        <v>635</v>
      </c>
      <c r="GSY22" s="93">
        <v>372</v>
      </c>
      <c r="GSZ22" s="93" t="s">
        <v>625</v>
      </c>
      <c r="GTA22" s="95" t="s">
        <v>626</v>
      </c>
      <c r="GTB22" s="93" t="s">
        <v>630</v>
      </c>
      <c r="GTC22" s="7">
        <v>167</v>
      </c>
      <c r="GTD22" s="8">
        <v>20.96</v>
      </c>
      <c r="GTE22" s="9">
        <f>GTD22*GTC22</f>
        <v>3500.32</v>
      </c>
      <c r="GTF22" s="4">
        <f>GSY22-GTC22</f>
        <v>205</v>
      </c>
      <c r="GTG22" s="8">
        <v>16.77</v>
      </c>
      <c r="GTH22" s="9">
        <f>GTG22*GTF22</f>
        <v>3437.85</v>
      </c>
      <c r="GTI22" s="9">
        <f>GTH22+GTE22</f>
        <v>6938.17</v>
      </c>
      <c r="GTJ22" s="4"/>
      <c r="GTK22" s="9">
        <f>GTI22+GTJ22</f>
        <v>6938.17</v>
      </c>
      <c r="GTM22" s="93">
        <v>10</v>
      </c>
      <c r="GTN22" s="94" t="s">
        <v>635</v>
      </c>
      <c r="GTO22" s="93">
        <v>372</v>
      </c>
      <c r="GTP22" s="93" t="s">
        <v>625</v>
      </c>
      <c r="GTQ22" s="95" t="s">
        <v>626</v>
      </c>
      <c r="GTR22" s="93" t="s">
        <v>630</v>
      </c>
      <c r="GTS22" s="7">
        <v>167</v>
      </c>
      <c r="GTT22" s="8">
        <v>20.96</v>
      </c>
      <c r="GTU22" s="9">
        <f>GTT22*GTS22</f>
        <v>3500.32</v>
      </c>
      <c r="GTV22" s="4">
        <f>GTO22-GTS22</f>
        <v>205</v>
      </c>
      <c r="GTW22" s="8">
        <v>16.77</v>
      </c>
      <c r="GTX22" s="9">
        <f>GTW22*GTV22</f>
        <v>3437.85</v>
      </c>
      <c r="GTY22" s="9">
        <f>GTX22+GTU22</f>
        <v>6938.17</v>
      </c>
      <c r="GTZ22" s="4"/>
      <c r="GUA22" s="9">
        <f>GTY22+GTZ22</f>
        <v>6938.17</v>
      </c>
      <c r="GUC22" s="93">
        <v>10</v>
      </c>
      <c r="GUD22" s="94" t="s">
        <v>635</v>
      </c>
      <c r="GUE22" s="93">
        <v>372</v>
      </c>
      <c r="GUF22" s="93" t="s">
        <v>625</v>
      </c>
      <c r="GUG22" s="95" t="s">
        <v>626</v>
      </c>
      <c r="GUH22" s="93" t="s">
        <v>630</v>
      </c>
      <c r="GUI22" s="7">
        <v>167</v>
      </c>
      <c r="GUJ22" s="8">
        <v>20.96</v>
      </c>
      <c r="GUK22" s="9">
        <f>GUJ22*GUI22</f>
        <v>3500.32</v>
      </c>
      <c r="GUL22" s="4">
        <f>GUE22-GUI22</f>
        <v>205</v>
      </c>
      <c r="GUM22" s="8">
        <v>16.77</v>
      </c>
      <c r="GUN22" s="9">
        <f>GUM22*GUL22</f>
        <v>3437.85</v>
      </c>
      <c r="GUO22" s="9">
        <f>GUN22+GUK22</f>
        <v>6938.17</v>
      </c>
      <c r="GUP22" s="4"/>
      <c r="GUQ22" s="9">
        <f>GUO22+GUP22</f>
        <v>6938.17</v>
      </c>
      <c r="GUS22" s="93">
        <v>10</v>
      </c>
      <c r="GUT22" s="94" t="s">
        <v>635</v>
      </c>
      <c r="GUU22" s="93">
        <v>372</v>
      </c>
      <c r="GUV22" s="93" t="s">
        <v>625</v>
      </c>
      <c r="GUW22" s="95" t="s">
        <v>626</v>
      </c>
      <c r="GUX22" s="93" t="s">
        <v>630</v>
      </c>
      <c r="GUY22" s="7">
        <v>167</v>
      </c>
      <c r="GUZ22" s="8">
        <v>20.96</v>
      </c>
      <c r="GVA22" s="9">
        <f>GUZ22*GUY22</f>
        <v>3500.32</v>
      </c>
      <c r="GVB22" s="4">
        <f>GUU22-GUY22</f>
        <v>205</v>
      </c>
      <c r="GVC22" s="8">
        <v>16.77</v>
      </c>
      <c r="GVD22" s="9">
        <f>GVC22*GVB22</f>
        <v>3437.85</v>
      </c>
      <c r="GVE22" s="9">
        <f>GVD22+GVA22</f>
        <v>6938.17</v>
      </c>
      <c r="GVF22" s="4"/>
      <c r="GVG22" s="9">
        <f>GVE22+GVF22</f>
        <v>6938.17</v>
      </c>
      <c r="GVI22" s="93">
        <v>10</v>
      </c>
      <c r="GVJ22" s="94" t="s">
        <v>635</v>
      </c>
      <c r="GVK22" s="93">
        <v>372</v>
      </c>
      <c r="GVL22" s="93" t="s">
        <v>625</v>
      </c>
      <c r="GVM22" s="95" t="s">
        <v>626</v>
      </c>
      <c r="GVN22" s="93" t="s">
        <v>630</v>
      </c>
      <c r="GVO22" s="7">
        <v>167</v>
      </c>
      <c r="GVP22" s="8">
        <v>20.96</v>
      </c>
      <c r="GVQ22" s="9">
        <f>GVP22*GVO22</f>
        <v>3500.32</v>
      </c>
      <c r="GVR22" s="4">
        <f>GVK22-GVO22</f>
        <v>205</v>
      </c>
      <c r="GVS22" s="8">
        <v>16.77</v>
      </c>
      <c r="GVT22" s="9">
        <f>GVS22*GVR22</f>
        <v>3437.85</v>
      </c>
      <c r="GVU22" s="9">
        <f>GVT22+GVQ22</f>
        <v>6938.17</v>
      </c>
      <c r="GVV22" s="4"/>
      <c r="GVW22" s="9">
        <f>GVU22+GVV22</f>
        <v>6938.17</v>
      </c>
      <c r="GVY22" s="93">
        <v>10</v>
      </c>
      <c r="GVZ22" s="94" t="s">
        <v>635</v>
      </c>
      <c r="GWA22" s="93">
        <v>372</v>
      </c>
      <c r="GWB22" s="93" t="s">
        <v>625</v>
      </c>
      <c r="GWC22" s="95" t="s">
        <v>626</v>
      </c>
      <c r="GWD22" s="93" t="s">
        <v>630</v>
      </c>
      <c r="GWE22" s="7">
        <v>167</v>
      </c>
      <c r="GWF22" s="8">
        <v>20.96</v>
      </c>
      <c r="GWG22" s="9">
        <f>GWF22*GWE22</f>
        <v>3500.32</v>
      </c>
      <c r="GWH22" s="4">
        <f>GWA22-GWE22</f>
        <v>205</v>
      </c>
      <c r="GWI22" s="8">
        <v>16.77</v>
      </c>
      <c r="GWJ22" s="9">
        <f>GWI22*GWH22</f>
        <v>3437.85</v>
      </c>
      <c r="GWK22" s="9">
        <f>GWJ22+GWG22</f>
        <v>6938.17</v>
      </c>
      <c r="GWL22" s="4"/>
      <c r="GWM22" s="9">
        <f>GWK22+GWL22</f>
        <v>6938.17</v>
      </c>
      <c r="GWO22" s="93">
        <v>10</v>
      </c>
      <c r="GWP22" s="94" t="s">
        <v>635</v>
      </c>
      <c r="GWQ22" s="93">
        <v>372</v>
      </c>
      <c r="GWR22" s="93" t="s">
        <v>625</v>
      </c>
      <c r="GWS22" s="95" t="s">
        <v>626</v>
      </c>
      <c r="GWT22" s="93" t="s">
        <v>630</v>
      </c>
      <c r="GWU22" s="7">
        <v>167</v>
      </c>
      <c r="GWV22" s="8">
        <v>20.96</v>
      </c>
      <c r="GWW22" s="9">
        <f>GWV22*GWU22</f>
        <v>3500.32</v>
      </c>
      <c r="GWX22" s="4">
        <f>GWQ22-GWU22</f>
        <v>205</v>
      </c>
      <c r="GWY22" s="8">
        <v>16.77</v>
      </c>
      <c r="GWZ22" s="9">
        <f>GWY22*GWX22</f>
        <v>3437.85</v>
      </c>
      <c r="GXA22" s="9">
        <f>GWZ22+GWW22</f>
        <v>6938.17</v>
      </c>
      <c r="GXB22" s="4"/>
      <c r="GXC22" s="9">
        <f>GXA22+GXB22</f>
        <v>6938.17</v>
      </c>
      <c r="GXE22" s="93">
        <v>10</v>
      </c>
      <c r="GXF22" s="94" t="s">
        <v>635</v>
      </c>
      <c r="GXG22" s="93">
        <v>372</v>
      </c>
      <c r="GXH22" s="93" t="s">
        <v>625</v>
      </c>
      <c r="GXI22" s="95" t="s">
        <v>626</v>
      </c>
      <c r="GXJ22" s="93" t="s">
        <v>630</v>
      </c>
      <c r="GXK22" s="7">
        <v>167</v>
      </c>
      <c r="GXL22" s="8">
        <v>20.96</v>
      </c>
      <c r="GXM22" s="9">
        <f>GXL22*GXK22</f>
        <v>3500.32</v>
      </c>
      <c r="GXN22" s="4">
        <f>GXG22-GXK22</f>
        <v>205</v>
      </c>
      <c r="GXO22" s="8">
        <v>16.77</v>
      </c>
      <c r="GXP22" s="9">
        <f>GXO22*GXN22</f>
        <v>3437.85</v>
      </c>
      <c r="GXQ22" s="9">
        <f>GXP22+GXM22</f>
        <v>6938.17</v>
      </c>
      <c r="GXR22" s="4"/>
      <c r="GXS22" s="9">
        <f>GXQ22+GXR22</f>
        <v>6938.17</v>
      </c>
      <c r="GXU22" s="93">
        <v>10</v>
      </c>
      <c r="GXV22" s="94" t="s">
        <v>635</v>
      </c>
      <c r="GXW22" s="93">
        <v>372</v>
      </c>
      <c r="GXX22" s="93" t="s">
        <v>625</v>
      </c>
      <c r="GXY22" s="95" t="s">
        <v>626</v>
      </c>
      <c r="GXZ22" s="93" t="s">
        <v>630</v>
      </c>
      <c r="GYA22" s="7">
        <v>167</v>
      </c>
      <c r="GYB22" s="8">
        <v>20.96</v>
      </c>
      <c r="GYC22" s="9">
        <f>GYB22*GYA22</f>
        <v>3500.32</v>
      </c>
      <c r="GYD22" s="4">
        <f>GXW22-GYA22</f>
        <v>205</v>
      </c>
      <c r="GYE22" s="8">
        <v>16.77</v>
      </c>
      <c r="GYF22" s="9">
        <f>GYE22*GYD22</f>
        <v>3437.85</v>
      </c>
      <c r="GYG22" s="9">
        <f>GYF22+GYC22</f>
        <v>6938.17</v>
      </c>
      <c r="GYH22" s="4"/>
      <c r="GYI22" s="9">
        <f>GYG22+GYH22</f>
        <v>6938.17</v>
      </c>
      <c r="GYK22" s="93">
        <v>10</v>
      </c>
      <c r="GYL22" s="94" t="s">
        <v>635</v>
      </c>
      <c r="GYM22" s="93">
        <v>372</v>
      </c>
      <c r="GYN22" s="93" t="s">
        <v>625</v>
      </c>
      <c r="GYO22" s="95" t="s">
        <v>626</v>
      </c>
      <c r="GYP22" s="93" t="s">
        <v>630</v>
      </c>
      <c r="GYQ22" s="7">
        <v>167</v>
      </c>
      <c r="GYR22" s="8">
        <v>20.96</v>
      </c>
      <c r="GYS22" s="9">
        <f>GYR22*GYQ22</f>
        <v>3500.32</v>
      </c>
      <c r="GYT22" s="4">
        <f>GYM22-GYQ22</f>
        <v>205</v>
      </c>
      <c r="GYU22" s="8">
        <v>16.77</v>
      </c>
      <c r="GYV22" s="9">
        <f>GYU22*GYT22</f>
        <v>3437.85</v>
      </c>
      <c r="GYW22" s="9">
        <f>GYV22+GYS22</f>
        <v>6938.17</v>
      </c>
      <c r="GYX22" s="4"/>
      <c r="GYY22" s="9">
        <f>GYW22+GYX22</f>
        <v>6938.17</v>
      </c>
      <c r="GZA22" s="93">
        <v>10</v>
      </c>
      <c r="GZB22" s="94" t="s">
        <v>635</v>
      </c>
      <c r="GZC22" s="93">
        <v>372</v>
      </c>
      <c r="GZD22" s="93" t="s">
        <v>625</v>
      </c>
      <c r="GZE22" s="95" t="s">
        <v>626</v>
      </c>
      <c r="GZF22" s="93" t="s">
        <v>630</v>
      </c>
      <c r="GZG22" s="7">
        <v>167</v>
      </c>
      <c r="GZH22" s="8">
        <v>20.96</v>
      </c>
      <c r="GZI22" s="9">
        <f>GZH22*GZG22</f>
        <v>3500.32</v>
      </c>
      <c r="GZJ22" s="4">
        <f>GZC22-GZG22</f>
        <v>205</v>
      </c>
      <c r="GZK22" s="8">
        <v>16.77</v>
      </c>
      <c r="GZL22" s="9">
        <f>GZK22*GZJ22</f>
        <v>3437.85</v>
      </c>
      <c r="GZM22" s="9">
        <f>GZL22+GZI22</f>
        <v>6938.17</v>
      </c>
      <c r="GZN22" s="4"/>
      <c r="GZO22" s="9">
        <f>GZM22+GZN22</f>
        <v>6938.17</v>
      </c>
      <c r="GZQ22" s="93">
        <v>10</v>
      </c>
      <c r="GZR22" s="94" t="s">
        <v>635</v>
      </c>
      <c r="GZS22" s="93">
        <v>372</v>
      </c>
      <c r="GZT22" s="93" t="s">
        <v>625</v>
      </c>
      <c r="GZU22" s="95" t="s">
        <v>626</v>
      </c>
      <c r="GZV22" s="93" t="s">
        <v>630</v>
      </c>
      <c r="GZW22" s="7">
        <v>167</v>
      </c>
      <c r="GZX22" s="8">
        <v>20.96</v>
      </c>
      <c r="GZY22" s="9">
        <f>GZX22*GZW22</f>
        <v>3500.32</v>
      </c>
      <c r="GZZ22" s="4">
        <f>GZS22-GZW22</f>
        <v>205</v>
      </c>
      <c r="HAA22" s="8">
        <v>16.77</v>
      </c>
      <c r="HAB22" s="9">
        <f>HAA22*GZZ22</f>
        <v>3437.85</v>
      </c>
      <c r="HAC22" s="9">
        <f>HAB22+GZY22</f>
        <v>6938.17</v>
      </c>
      <c r="HAD22" s="4"/>
      <c r="HAE22" s="9">
        <f>HAC22+HAD22</f>
        <v>6938.17</v>
      </c>
      <c r="HAG22" s="93">
        <v>10</v>
      </c>
      <c r="HAH22" s="94" t="s">
        <v>635</v>
      </c>
      <c r="HAI22" s="93">
        <v>372</v>
      </c>
      <c r="HAJ22" s="93" t="s">
        <v>625</v>
      </c>
      <c r="HAK22" s="95" t="s">
        <v>626</v>
      </c>
      <c r="HAL22" s="93" t="s">
        <v>630</v>
      </c>
      <c r="HAM22" s="7">
        <v>167</v>
      </c>
      <c r="HAN22" s="8">
        <v>20.96</v>
      </c>
      <c r="HAO22" s="9">
        <f>HAN22*HAM22</f>
        <v>3500.32</v>
      </c>
      <c r="HAP22" s="4">
        <f>HAI22-HAM22</f>
        <v>205</v>
      </c>
      <c r="HAQ22" s="8">
        <v>16.77</v>
      </c>
      <c r="HAR22" s="9">
        <f>HAQ22*HAP22</f>
        <v>3437.85</v>
      </c>
      <c r="HAS22" s="9">
        <f>HAR22+HAO22</f>
        <v>6938.17</v>
      </c>
      <c r="HAT22" s="4"/>
      <c r="HAU22" s="9">
        <f>HAS22+HAT22</f>
        <v>6938.17</v>
      </c>
      <c r="HAW22" s="93">
        <v>10</v>
      </c>
      <c r="HAX22" s="94" t="s">
        <v>635</v>
      </c>
      <c r="HAY22" s="93">
        <v>372</v>
      </c>
      <c r="HAZ22" s="93" t="s">
        <v>625</v>
      </c>
      <c r="HBA22" s="95" t="s">
        <v>626</v>
      </c>
      <c r="HBB22" s="93" t="s">
        <v>630</v>
      </c>
      <c r="HBC22" s="7">
        <v>167</v>
      </c>
      <c r="HBD22" s="8">
        <v>20.96</v>
      </c>
      <c r="HBE22" s="9">
        <f>HBD22*HBC22</f>
        <v>3500.32</v>
      </c>
      <c r="HBF22" s="4">
        <f>HAY22-HBC22</f>
        <v>205</v>
      </c>
      <c r="HBG22" s="8">
        <v>16.77</v>
      </c>
      <c r="HBH22" s="9">
        <f>HBG22*HBF22</f>
        <v>3437.85</v>
      </c>
      <c r="HBI22" s="9">
        <f>HBH22+HBE22</f>
        <v>6938.17</v>
      </c>
      <c r="HBJ22" s="4"/>
      <c r="HBK22" s="9">
        <f>HBI22+HBJ22</f>
        <v>6938.17</v>
      </c>
      <c r="HBM22" s="93">
        <v>10</v>
      </c>
      <c r="HBN22" s="94" t="s">
        <v>635</v>
      </c>
      <c r="HBO22" s="93">
        <v>372</v>
      </c>
      <c r="HBP22" s="93" t="s">
        <v>625</v>
      </c>
      <c r="HBQ22" s="95" t="s">
        <v>626</v>
      </c>
      <c r="HBR22" s="93" t="s">
        <v>630</v>
      </c>
      <c r="HBS22" s="7">
        <v>167</v>
      </c>
      <c r="HBT22" s="8">
        <v>20.96</v>
      </c>
      <c r="HBU22" s="9">
        <f>HBT22*HBS22</f>
        <v>3500.32</v>
      </c>
      <c r="HBV22" s="4">
        <f>HBO22-HBS22</f>
        <v>205</v>
      </c>
      <c r="HBW22" s="8">
        <v>16.77</v>
      </c>
      <c r="HBX22" s="9">
        <f>HBW22*HBV22</f>
        <v>3437.85</v>
      </c>
      <c r="HBY22" s="9">
        <f>HBX22+HBU22</f>
        <v>6938.17</v>
      </c>
      <c r="HBZ22" s="4"/>
      <c r="HCA22" s="9">
        <f>HBY22+HBZ22</f>
        <v>6938.17</v>
      </c>
      <c r="HCC22" s="93">
        <v>10</v>
      </c>
      <c r="HCD22" s="94" t="s">
        <v>635</v>
      </c>
      <c r="HCE22" s="93">
        <v>372</v>
      </c>
      <c r="HCF22" s="93" t="s">
        <v>625</v>
      </c>
      <c r="HCG22" s="95" t="s">
        <v>626</v>
      </c>
      <c r="HCH22" s="93" t="s">
        <v>630</v>
      </c>
      <c r="HCI22" s="7">
        <v>167</v>
      </c>
      <c r="HCJ22" s="8">
        <v>20.96</v>
      </c>
      <c r="HCK22" s="9">
        <f>HCJ22*HCI22</f>
        <v>3500.32</v>
      </c>
      <c r="HCL22" s="4">
        <f>HCE22-HCI22</f>
        <v>205</v>
      </c>
      <c r="HCM22" s="8">
        <v>16.77</v>
      </c>
      <c r="HCN22" s="9">
        <f>HCM22*HCL22</f>
        <v>3437.85</v>
      </c>
      <c r="HCO22" s="9">
        <f>HCN22+HCK22</f>
        <v>6938.17</v>
      </c>
      <c r="HCP22" s="4"/>
      <c r="HCQ22" s="9">
        <f>HCO22+HCP22</f>
        <v>6938.17</v>
      </c>
      <c r="HCS22" s="93">
        <v>10</v>
      </c>
      <c r="HCT22" s="94" t="s">
        <v>635</v>
      </c>
      <c r="HCU22" s="93">
        <v>372</v>
      </c>
      <c r="HCV22" s="93" t="s">
        <v>625</v>
      </c>
      <c r="HCW22" s="95" t="s">
        <v>626</v>
      </c>
      <c r="HCX22" s="93" t="s">
        <v>630</v>
      </c>
      <c r="HCY22" s="7">
        <v>167</v>
      </c>
      <c r="HCZ22" s="8">
        <v>20.96</v>
      </c>
      <c r="HDA22" s="9">
        <f>HCZ22*HCY22</f>
        <v>3500.32</v>
      </c>
      <c r="HDB22" s="4">
        <f>HCU22-HCY22</f>
        <v>205</v>
      </c>
      <c r="HDC22" s="8">
        <v>16.77</v>
      </c>
      <c r="HDD22" s="9">
        <f>HDC22*HDB22</f>
        <v>3437.85</v>
      </c>
      <c r="HDE22" s="9">
        <f>HDD22+HDA22</f>
        <v>6938.17</v>
      </c>
      <c r="HDF22" s="4"/>
      <c r="HDG22" s="9">
        <f>HDE22+HDF22</f>
        <v>6938.17</v>
      </c>
      <c r="HDI22" s="93">
        <v>10</v>
      </c>
      <c r="HDJ22" s="94" t="s">
        <v>635</v>
      </c>
      <c r="HDK22" s="93">
        <v>372</v>
      </c>
      <c r="HDL22" s="93" t="s">
        <v>625</v>
      </c>
      <c r="HDM22" s="95" t="s">
        <v>626</v>
      </c>
      <c r="HDN22" s="93" t="s">
        <v>630</v>
      </c>
      <c r="HDO22" s="7">
        <v>167</v>
      </c>
      <c r="HDP22" s="8">
        <v>20.96</v>
      </c>
      <c r="HDQ22" s="9">
        <f>HDP22*HDO22</f>
        <v>3500.32</v>
      </c>
      <c r="HDR22" s="4">
        <f>HDK22-HDO22</f>
        <v>205</v>
      </c>
      <c r="HDS22" s="8">
        <v>16.77</v>
      </c>
      <c r="HDT22" s="9">
        <f>HDS22*HDR22</f>
        <v>3437.85</v>
      </c>
      <c r="HDU22" s="9">
        <f>HDT22+HDQ22</f>
        <v>6938.17</v>
      </c>
      <c r="HDV22" s="4"/>
      <c r="HDW22" s="9">
        <f>HDU22+HDV22</f>
        <v>6938.17</v>
      </c>
      <c r="HDY22" s="93">
        <v>10</v>
      </c>
      <c r="HDZ22" s="94" t="s">
        <v>635</v>
      </c>
      <c r="HEA22" s="93">
        <v>372</v>
      </c>
      <c r="HEB22" s="93" t="s">
        <v>625</v>
      </c>
      <c r="HEC22" s="95" t="s">
        <v>626</v>
      </c>
      <c r="HED22" s="93" t="s">
        <v>630</v>
      </c>
      <c r="HEE22" s="7">
        <v>167</v>
      </c>
      <c r="HEF22" s="8">
        <v>20.96</v>
      </c>
      <c r="HEG22" s="9">
        <f>HEF22*HEE22</f>
        <v>3500.32</v>
      </c>
      <c r="HEH22" s="4">
        <f>HEA22-HEE22</f>
        <v>205</v>
      </c>
      <c r="HEI22" s="8">
        <v>16.77</v>
      </c>
      <c r="HEJ22" s="9">
        <f>HEI22*HEH22</f>
        <v>3437.85</v>
      </c>
      <c r="HEK22" s="9">
        <f>HEJ22+HEG22</f>
        <v>6938.17</v>
      </c>
      <c r="HEL22" s="4"/>
      <c r="HEM22" s="9">
        <f>HEK22+HEL22</f>
        <v>6938.17</v>
      </c>
      <c r="HEO22" s="93">
        <v>10</v>
      </c>
      <c r="HEP22" s="94" t="s">
        <v>635</v>
      </c>
      <c r="HEQ22" s="93">
        <v>372</v>
      </c>
      <c r="HER22" s="93" t="s">
        <v>625</v>
      </c>
      <c r="HES22" s="95" t="s">
        <v>626</v>
      </c>
      <c r="HET22" s="93" t="s">
        <v>630</v>
      </c>
      <c r="HEU22" s="7">
        <v>167</v>
      </c>
      <c r="HEV22" s="8">
        <v>20.96</v>
      </c>
      <c r="HEW22" s="9">
        <f>HEV22*HEU22</f>
        <v>3500.32</v>
      </c>
      <c r="HEX22" s="4">
        <f>HEQ22-HEU22</f>
        <v>205</v>
      </c>
      <c r="HEY22" s="8">
        <v>16.77</v>
      </c>
      <c r="HEZ22" s="9">
        <f>HEY22*HEX22</f>
        <v>3437.85</v>
      </c>
      <c r="HFA22" s="9">
        <f>HEZ22+HEW22</f>
        <v>6938.17</v>
      </c>
      <c r="HFB22" s="4"/>
      <c r="HFC22" s="9">
        <f>HFA22+HFB22</f>
        <v>6938.17</v>
      </c>
      <c r="HFE22" s="93">
        <v>10</v>
      </c>
      <c r="HFF22" s="94" t="s">
        <v>635</v>
      </c>
      <c r="HFG22" s="93">
        <v>372</v>
      </c>
      <c r="HFH22" s="93" t="s">
        <v>625</v>
      </c>
      <c r="HFI22" s="95" t="s">
        <v>626</v>
      </c>
      <c r="HFJ22" s="93" t="s">
        <v>630</v>
      </c>
      <c r="HFK22" s="7">
        <v>167</v>
      </c>
      <c r="HFL22" s="8">
        <v>20.96</v>
      </c>
      <c r="HFM22" s="9">
        <f>HFL22*HFK22</f>
        <v>3500.32</v>
      </c>
      <c r="HFN22" s="4">
        <f>HFG22-HFK22</f>
        <v>205</v>
      </c>
      <c r="HFO22" s="8">
        <v>16.77</v>
      </c>
      <c r="HFP22" s="9">
        <f>HFO22*HFN22</f>
        <v>3437.85</v>
      </c>
      <c r="HFQ22" s="9">
        <f>HFP22+HFM22</f>
        <v>6938.17</v>
      </c>
      <c r="HFR22" s="4"/>
      <c r="HFS22" s="9">
        <f>HFQ22+HFR22</f>
        <v>6938.17</v>
      </c>
      <c r="HFU22" s="93">
        <v>10</v>
      </c>
      <c r="HFV22" s="94" t="s">
        <v>635</v>
      </c>
      <c r="HFW22" s="93">
        <v>372</v>
      </c>
      <c r="HFX22" s="93" t="s">
        <v>625</v>
      </c>
      <c r="HFY22" s="95" t="s">
        <v>626</v>
      </c>
      <c r="HFZ22" s="93" t="s">
        <v>630</v>
      </c>
      <c r="HGA22" s="7">
        <v>167</v>
      </c>
      <c r="HGB22" s="8">
        <v>20.96</v>
      </c>
      <c r="HGC22" s="9">
        <f>HGB22*HGA22</f>
        <v>3500.32</v>
      </c>
      <c r="HGD22" s="4">
        <f>HFW22-HGA22</f>
        <v>205</v>
      </c>
      <c r="HGE22" s="8">
        <v>16.77</v>
      </c>
      <c r="HGF22" s="9">
        <f>HGE22*HGD22</f>
        <v>3437.85</v>
      </c>
      <c r="HGG22" s="9">
        <f>HGF22+HGC22</f>
        <v>6938.17</v>
      </c>
      <c r="HGH22" s="4"/>
      <c r="HGI22" s="9">
        <f>HGG22+HGH22</f>
        <v>6938.17</v>
      </c>
      <c r="HGK22" s="93">
        <v>10</v>
      </c>
      <c r="HGL22" s="94" t="s">
        <v>635</v>
      </c>
      <c r="HGM22" s="93">
        <v>372</v>
      </c>
      <c r="HGN22" s="93" t="s">
        <v>625</v>
      </c>
      <c r="HGO22" s="95" t="s">
        <v>626</v>
      </c>
      <c r="HGP22" s="93" t="s">
        <v>630</v>
      </c>
      <c r="HGQ22" s="7">
        <v>167</v>
      </c>
      <c r="HGR22" s="8">
        <v>20.96</v>
      </c>
      <c r="HGS22" s="9">
        <f>HGR22*HGQ22</f>
        <v>3500.32</v>
      </c>
      <c r="HGT22" s="4">
        <f>HGM22-HGQ22</f>
        <v>205</v>
      </c>
      <c r="HGU22" s="8">
        <v>16.77</v>
      </c>
      <c r="HGV22" s="9">
        <f>HGU22*HGT22</f>
        <v>3437.85</v>
      </c>
      <c r="HGW22" s="9">
        <f>HGV22+HGS22</f>
        <v>6938.17</v>
      </c>
      <c r="HGX22" s="4"/>
      <c r="HGY22" s="9">
        <f>HGW22+HGX22</f>
        <v>6938.17</v>
      </c>
      <c r="HHA22" s="93">
        <v>10</v>
      </c>
      <c r="HHB22" s="94" t="s">
        <v>635</v>
      </c>
      <c r="HHC22" s="93">
        <v>372</v>
      </c>
      <c r="HHD22" s="93" t="s">
        <v>625</v>
      </c>
      <c r="HHE22" s="95" t="s">
        <v>626</v>
      </c>
      <c r="HHF22" s="93" t="s">
        <v>630</v>
      </c>
      <c r="HHG22" s="7">
        <v>167</v>
      </c>
      <c r="HHH22" s="8">
        <v>20.96</v>
      </c>
      <c r="HHI22" s="9">
        <f>HHH22*HHG22</f>
        <v>3500.32</v>
      </c>
      <c r="HHJ22" s="4">
        <f>HHC22-HHG22</f>
        <v>205</v>
      </c>
      <c r="HHK22" s="8">
        <v>16.77</v>
      </c>
      <c r="HHL22" s="9">
        <f>HHK22*HHJ22</f>
        <v>3437.85</v>
      </c>
      <c r="HHM22" s="9">
        <f>HHL22+HHI22</f>
        <v>6938.17</v>
      </c>
      <c r="HHN22" s="4"/>
      <c r="HHO22" s="9">
        <f>HHM22+HHN22</f>
        <v>6938.17</v>
      </c>
      <c r="HHQ22" s="93">
        <v>10</v>
      </c>
      <c r="HHR22" s="94" t="s">
        <v>635</v>
      </c>
      <c r="HHS22" s="93">
        <v>372</v>
      </c>
      <c r="HHT22" s="93" t="s">
        <v>625</v>
      </c>
      <c r="HHU22" s="95" t="s">
        <v>626</v>
      </c>
      <c r="HHV22" s="93" t="s">
        <v>630</v>
      </c>
      <c r="HHW22" s="7">
        <v>167</v>
      </c>
      <c r="HHX22" s="8">
        <v>20.96</v>
      </c>
      <c r="HHY22" s="9">
        <f>HHX22*HHW22</f>
        <v>3500.32</v>
      </c>
      <c r="HHZ22" s="4">
        <f>HHS22-HHW22</f>
        <v>205</v>
      </c>
      <c r="HIA22" s="8">
        <v>16.77</v>
      </c>
      <c r="HIB22" s="9">
        <f>HIA22*HHZ22</f>
        <v>3437.85</v>
      </c>
      <c r="HIC22" s="9">
        <f>HIB22+HHY22</f>
        <v>6938.17</v>
      </c>
      <c r="HID22" s="4"/>
      <c r="HIE22" s="9">
        <f>HIC22+HID22</f>
        <v>6938.17</v>
      </c>
      <c r="HIG22" s="93">
        <v>10</v>
      </c>
      <c r="HIH22" s="94" t="s">
        <v>635</v>
      </c>
      <c r="HII22" s="93">
        <v>372</v>
      </c>
      <c r="HIJ22" s="93" t="s">
        <v>625</v>
      </c>
      <c r="HIK22" s="95" t="s">
        <v>626</v>
      </c>
      <c r="HIL22" s="93" t="s">
        <v>630</v>
      </c>
      <c r="HIM22" s="7">
        <v>167</v>
      </c>
      <c r="HIN22" s="8">
        <v>20.96</v>
      </c>
      <c r="HIO22" s="9">
        <f>HIN22*HIM22</f>
        <v>3500.32</v>
      </c>
      <c r="HIP22" s="4">
        <f>HII22-HIM22</f>
        <v>205</v>
      </c>
      <c r="HIQ22" s="8">
        <v>16.77</v>
      </c>
      <c r="HIR22" s="9">
        <f>HIQ22*HIP22</f>
        <v>3437.85</v>
      </c>
      <c r="HIS22" s="9">
        <f>HIR22+HIO22</f>
        <v>6938.17</v>
      </c>
      <c r="HIT22" s="4"/>
      <c r="HIU22" s="9">
        <f>HIS22+HIT22</f>
        <v>6938.17</v>
      </c>
      <c r="HIW22" s="93">
        <v>10</v>
      </c>
      <c r="HIX22" s="94" t="s">
        <v>635</v>
      </c>
      <c r="HIY22" s="93">
        <v>372</v>
      </c>
      <c r="HIZ22" s="93" t="s">
        <v>625</v>
      </c>
      <c r="HJA22" s="95" t="s">
        <v>626</v>
      </c>
      <c r="HJB22" s="93" t="s">
        <v>630</v>
      </c>
      <c r="HJC22" s="7">
        <v>167</v>
      </c>
      <c r="HJD22" s="8">
        <v>20.96</v>
      </c>
      <c r="HJE22" s="9">
        <f>HJD22*HJC22</f>
        <v>3500.32</v>
      </c>
      <c r="HJF22" s="4">
        <f>HIY22-HJC22</f>
        <v>205</v>
      </c>
      <c r="HJG22" s="8">
        <v>16.77</v>
      </c>
      <c r="HJH22" s="9">
        <f>HJG22*HJF22</f>
        <v>3437.85</v>
      </c>
      <c r="HJI22" s="9">
        <f>HJH22+HJE22</f>
        <v>6938.17</v>
      </c>
      <c r="HJJ22" s="4"/>
      <c r="HJK22" s="9">
        <f>HJI22+HJJ22</f>
        <v>6938.17</v>
      </c>
      <c r="HJM22" s="93">
        <v>10</v>
      </c>
      <c r="HJN22" s="94" t="s">
        <v>635</v>
      </c>
      <c r="HJO22" s="93">
        <v>372</v>
      </c>
      <c r="HJP22" s="93" t="s">
        <v>625</v>
      </c>
      <c r="HJQ22" s="95" t="s">
        <v>626</v>
      </c>
      <c r="HJR22" s="93" t="s">
        <v>630</v>
      </c>
      <c r="HJS22" s="7">
        <v>167</v>
      </c>
      <c r="HJT22" s="8">
        <v>20.96</v>
      </c>
      <c r="HJU22" s="9">
        <f>HJT22*HJS22</f>
        <v>3500.32</v>
      </c>
      <c r="HJV22" s="4">
        <f>HJO22-HJS22</f>
        <v>205</v>
      </c>
      <c r="HJW22" s="8">
        <v>16.77</v>
      </c>
      <c r="HJX22" s="9">
        <f>HJW22*HJV22</f>
        <v>3437.85</v>
      </c>
      <c r="HJY22" s="9">
        <f>HJX22+HJU22</f>
        <v>6938.17</v>
      </c>
      <c r="HJZ22" s="4"/>
      <c r="HKA22" s="9">
        <f>HJY22+HJZ22</f>
        <v>6938.17</v>
      </c>
      <c r="HKC22" s="93">
        <v>10</v>
      </c>
      <c r="HKD22" s="94" t="s">
        <v>635</v>
      </c>
      <c r="HKE22" s="93">
        <v>372</v>
      </c>
      <c r="HKF22" s="93" t="s">
        <v>625</v>
      </c>
      <c r="HKG22" s="95" t="s">
        <v>626</v>
      </c>
      <c r="HKH22" s="93" t="s">
        <v>630</v>
      </c>
      <c r="HKI22" s="7">
        <v>167</v>
      </c>
      <c r="HKJ22" s="8">
        <v>20.96</v>
      </c>
      <c r="HKK22" s="9">
        <f>HKJ22*HKI22</f>
        <v>3500.32</v>
      </c>
      <c r="HKL22" s="4">
        <f>HKE22-HKI22</f>
        <v>205</v>
      </c>
      <c r="HKM22" s="8">
        <v>16.77</v>
      </c>
      <c r="HKN22" s="9">
        <f>HKM22*HKL22</f>
        <v>3437.85</v>
      </c>
      <c r="HKO22" s="9">
        <f>HKN22+HKK22</f>
        <v>6938.17</v>
      </c>
      <c r="HKP22" s="4"/>
      <c r="HKQ22" s="9">
        <f>HKO22+HKP22</f>
        <v>6938.17</v>
      </c>
      <c r="HKS22" s="93">
        <v>10</v>
      </c>
      <c r="HKT22" s="94" t="s">
        <v>635</v>
      </c>
      <c r="HKU22" s="93">
        <v>372</v>
      </c>
      <c r="HKV22" s="93" t="s">
        <v>625</v>
      </c>
      <c r="HKW22" s="95" t="s">
        <v>626</v>
      </c>
      <c r="HKX22" s="93" t="s">
        <v>630</v>
      </c>
      <c r="HKY22" s="7">
        <v>167</v>
      </c>
      <c r="HKZ22" s="8">
        <v>20.96</v>
      </c>
      <c r="HLA22" s="9">
        <f>HKZ22*HKY22</f>
        <v>3500.32</v>
      </c>
      <c r="HLB22" s="4">
        <f>HKU22-HKY22</f>
        <v>205</v>
      </c>
      <c r="HLC22" s="8">
        <v>16.77</v>
      </c>
      <c r="HLD22" s="9">
        <f>HLC22*HLB22</f>
        <v>3437.85</v>
      </c>
      <c r="HLE22" s="9">
        <f>HLD22+HLA22</f>
        <v>6938.17</v>
      </c>
      <c r="HLF22" s="4"/>
      <c r="HLG22" s="9">
        <f>HLE22+HLF22</f>
        <v>6938.17</v>
      </c>
      <c r="HLI22" s="93">
        <v>10</v>
      </c>
      <c r="HLJ22" s="94" t="s">
        <v>635</v>
      </c>
      <c r="HLK22" s="93">
        <v>372</v>
      </c>
      <c r="HLL22" s="93" t="s">
        <v>625</v>
      </c>
      <c r="HLM22" s="95" t="s">
        <v>626</v>
      </c>
      <c r="HLN22" s="93" t="s">
        <v>630</v>
      </c>
      <c r="HLO22" s="7">
        <v>167</v>
      </c>
      <c r="HLP22" s="8">
        <v>20.96</v>
      </c>
      <c r="HLQ22" s="9">
        <f>HLP22*HLO22</f>
        <v>3500.32</v>
      </c>
      <c r="HLR22" s="4">
        <f>HLK22-HLO22</f>
        <v>205</v>
      </c>
      <c r="HLS22" s="8">
        <v>16.77</v>
      </c>
      <c r="HLT22" s="9">
        <f>HLS22*HLR22</f>
        <v>3437.85</v>
      </c>
      <c r="HLU22" s="9">
        <f>HLT22+HLQ22</f>
        <v>6938.17</v>
      </c>
      <c r="HLV22" s="4"/>
      <c r="HLW22" s="9">
        <f>HLU22+HLV22</f>
        <v>6938.17</v>
      </c>
      <c r="HLY22" s="93">
        <v>10</v>
      </c>
      <c r="HLZ22" s="94" t="s">
        <v>635</v>
      </c>
      <c r="HMA22" s="93">
        <v>372</v>
      </c>
      <c r="HMB22" s="93" t="s">
        <v>625</v>
      </c>
      <c r="HMC22" s="95" t="s">
        <v>626</v>
      </c>
      <c r="HMD22" s="93" t="s">
        <v>630</v>
      </c>
      <c r="HME22" s="7">
        <v>167</v>
      </c>
      <c r="HMF22" s="8">
        <v>20.96</v>
      </c>
      <c r="HMG22" s="9">
        <f>HMF22*HME22</f>
        <v>3500.32</v>
      </c>
      <c r="HMH22" s="4">
        <f>HMA22-HME22</f>
        <v>205</v>
      </c>
      <c r="HMI22" s="8">
        <v>16.77</v>
      </c>
      <c r="HMJ22" s="9">
        <f>HMI22*HMH22</f>
        <v>3437.85</v>
      </c>
      <c r="HMK22" s="9">
        <f>HMJ22+HMG22</f>
        <v>6938.17</v>
      </c>
      <c r="HML22" s="4"/>
      <c r="HMM22" s="9">
        <f>HMK22+HML22</f>
        <v>6938.17</v>
      </c>
      <c r="HMO22" s="93">
        <v>10</v>
      </c>
      <c r="HMP22" s="94" t="s">
        <v>635</v>
      </c>
      <c r="HMQ22" s="93">
        <v>372</v>
      </c>
      <c r="HMR22" s="93" t="s">
        <v>625</v>
      </c>
      <c r="HMS22" s="95" t="s">
        <v>626</v>
      </c>
      <c r="HMT22" s="93" t="s">
        <v>630</v>
      </c>
      <c r="HMU22" s="7">
        <v>167</v>
      </c>
      <c r="HMV22" s="8">
        <v>20.96</v>
      </c>
      <c r="HMW22" s="9">
        <f>HMV22*HMU22</f>
        <v>3500.32</v>
      </c>
      <c r="HMX22" s="4">
        <f>HMQ22-HMU22</f>
        <v>205</v>
      </c>
      <c r="HMY22" s="8">
        <v>16.77</v>
      </c>
      <c r="HMZ22" s="9">
        <f>HMY22*HMX22</f>
        <v>3437.85</v>
      </c>
      <c r="HNA22" s="9">
        <f>HMZ22+HMW22</f>
        <v>6938.17</v>
      </c>
      <c r="HNB22" s="4"/>
      <c r="HNC22" s="9">
        <f>HNA22+HNB22</f>
        <v>6938.17</v>
      </c>
      <c r="HNE22" s="93">
        <v>10</v>
      </c>
      <c r="HNF22" s="94" t="s">
        <v>635</v>
      </c>
      <c r="HNG22" s="93">
        <v>372</v>
      </c>
      <c r="HNH22" s="93" t="s">
        <v>625</v>
      </c>
      <c r="HNI22" s="95" t="s">
        <v>626</v>
      </c>
      <c r="HNJ22" s="93" t="s">
        <v>630</v>
      </c>
      <c r="HNK22" s="7">
        <v>167</v>
      </c>
      <c r="HNL22" s="8">
        <v>20.96</v>
      </c>
      <c r="HNM22" s="9">
        <f>HNL22*HNK22</f>
        <v>3500.32</v>
      </c>
      <c r="HNN22" s="4">
        <f>HNG22-HNK22</f>
        <v>205</v>
      </c>
      <c r="HNO22" s="8">
        <v>16.77</v>
      </c>
      <c r="HNP22" s="9">
        <f>HNO22*HNN22</f>
        <v>3437.85</v>
      </c>
      <c r="HNQ22" s="9">
        <f>HNP22+HNM22</f>
        <v>6938.17</v>
      </c>
      <c r="HNR22" s="4"/>
      <c r="HNS22" s="9">
        <f>HNQ22+HNR22</f>
        <v>6938.17</v>
      </c>
      <c r="HNU22" s="93">
        <v>10</v>
      </c>
      <c r="HNV22" s="94" t="s">
        <v>635</v>
      </c>
      <c r="HNW22" s="93">
        <v>372</v>
      </c>
      <c r="HNX22" s="93" t="s">
        <v>625</v>
      </c>
      <c r="HNY22" s="95" t="s">
        <v>626</v>
      </c>
      <c r="HNZ22" s="93" t="s">
        <v>630</v>
      </c>
      <c r="HOA22" s="7">
        <v>167</v>
      </c>
      <c r="HOB22" s="8">
        <v>20.96</v>
      </c>
      <c r="HOC22" s="9">
        <f>HOB22*HOA22</f>
        <v>3500.32</v>
      </c>
      <c r="HOD22" s="4">
        <f>HNW22-HOA22</f>
        <v>205</v>
      </c>
      <c r="HOE22" s="8">
        <v>16.77</v>
      </c>
      <c r="HOF22" s="9">
        <f>HOE22*HOD22</f>
        <v>3437.85</v>
      </c>
      <c r="HOG22" s="9">
        <f>HOF22+HOC22</f>
        <v>6938.17</v>
      </c>
      <c r="HOH22" s="4"/>
      <c r="HOI22" s="9">
        <f>HOG22+HOH22</f>
        <v>6938.17</v>
      </c>
      <c r="HOK22" s="93">
        <v>10</v>
      </c>
      <c r="HOL22" s="94" t="s">
        <v>635</v>
      </c>
      <c r="HOM22" s="93">
        <v>372</v>
      </c>
      <c r="HON22" s="93" t="s">
        <v>625</v>
      </c>
      <c r="HOO22" s="95" t="s">
        <v>626</v>
      </c>
      <c r="HOP22" s="93" t="s">
        <v>630</v>
      </c>
      <c r="HOQ22" s="7">
        <v>167</v>
      </c>
      <c r="HOR22" s="8">
        <v>20.96</v>
      </c>
      <c r="HOS22" s="9">
        <f>HOR22*HOQ22</f>
        <v>3500.32</v>
      </c>
      <c r="HOT22" s="4">
        <f>HOM22-HOQ22</f>
        <v>205</v>
      </c>
      <c r="HOU22" s="8">
        <v>16.77</v>
      </c>
      <c r="HOV22" s="9">
        <f>HOU22*HOT22</f>
        <v>3437.85</v>
      </c>
      <c r="HOW22" s="9">
        <f>HOV22+HOS22</f>
        <v>6938.17</v>
      </c>
      <c r="HOX22" s="4"/>
      <c r="HOY22" s="9">
        <f>HOW22+HOX22</f>
        <v>6938.17</v>
      </c>
      <c r="HPA22" s="93">
        <v>10</v>
      </c>
      <c r="HPB22" s="94" t="s">
        <v>635</v>
      </c>
      <c r="HPC22" s="93">
        <v>372</v>
      </c>
      <c r="HPD22" s="93" t="s">
        <v>625</v>
      </c>
      <c r="HPE22" s="95" t="s">
        <v>626</v>
      </c>
      <c r="HPF22" s="93" t="s">
        <v>630</v>
      </c>
      <c r="HPG22" s="7">
        <v>167</v>
      </c>
      <c r="HPH22" s="8">
        <v>20.96</v>
      </c>
      <c r="HPI22" s="9">
        <f>HPH22*HPG22</f>
        <v>3500.32</v>
      </c>
      <c r="HPJ22" s="4">
        <f>HPC22-HPG22</f>
        <v>205</v>
      </c>
      <c r="HPK22" s="8">
        <v>16.77</v>
      </c>
      <c r="HPL22" s="9">
        <f>HPK22*HPJ22</f>
        <v>3437.85</v>
      </c>
      <c r="HPM22" s="9">
        <f>HPL22+HPI22</f>
        <v>6938.17</v>
      </c>
      <c r="HPN22" s="4"/>
      <c r="HPO22" s="9">
        <f>HPM22+HPN22</f>
        <v>6938.17</v>
      </c>
      <c r="HPQ22" s="93">
        <v>10</v>
      </c>
      <c r="HPR22" s="94" t="s">
        <v>635</v>
      </c>
      <c r="HPS22" s="93">
        <v>372</v>
      </c>
      <c r="HPT22" s="93" t="s">
        <v>625</v>
      </c>
      <c r="HPU22" s="95" t="s">
        <v>626</v>
      </c>
      <c r="HPV22" s="93" t="s">
        <v>630</v>
      </c>
      <c r="HPW22" s="7">
        <v>167</v>
      </c>
      <c r="HPX22" s="8">
        <v>20.96</v>
      </c>
      <c r="HPY22" s="9">
        <f>HPX22*HPW22</f>
        <v>3500.32</v>
      </c>
      <c r="HPZ22" s="4">
        <f>HPS22-HPW22</f>
        <v>205</v>
      </c>
      <c r="HQA22" s="8">
        <v>16.77</v>
      </c>
      <c r="HQB22" s="9">
        <f>HQA22*HPZ22</f>
        <v>3437.85</v>
      </c>
      <c r="HQC22" s="9">
        <f>HQB22+HPY22</f>
        <v>6938.17</v>
      </c>
      <c r="HQD22" s="4"/>
      <c r="HQE22" s="9">
        <f>HQC22+HQD22</f>
        <v>6938.17</v>
      </c>
      <c r="HQG22" s="93">
        <v>10</v>
      </c>
      <c r="HQH22" s="94" t="s">
        <v>635</v>
      </c>
      <c r="HQI22" s="93">
        <v>372</v>
      </c>
      <c r="HQJ22" s="93" t="s">
        <v>625</v>
      </c>
      <c r="HQK22" s="95" t="s">
        <v>626</v>
      </c>
      <c r="HQL22" s="93" t="s">
        <v>630</v>
      </c>
      <c r="HQM22" s="7">
        <v>167</v>
      </c>
      <c r="HQN22" s="8">
        <v>20.96</v>
      </c>
      <c r="HQO22" s="9">
        <f>HQN22*HQM22</f>
        <v>3500.32</v>
      </c>
      <c r="HQP22" s="4">
        <f>HQI22-HQM22</f>
        <v>205</v>
      </c>
      <c r="HQQ22" s="8">
        <v>16.77</v>
      </c>
      <c r="HQR22" s="9">
        <f>HQQ22*HQP22</f>
        <v>3437.85</v>
      </c>
      <c r="HQS22" s="9">
        <f>HQR22+HQO22</f>
        <v>6938.17</v>
      </c>
      <c r="HQT22" s="4"/>
      <c r="HQU22" s="9">
        <f>HQS22+HQT22</f>
        <v>6938.17</v>
      </c>
      <c r="HQW22" s="93">
        <v>10</v>
      </c>
      <c r="HQX22" s="94" t="s">
        <v>635</v>
      </c>
      <c r="HQY22" s="93">
        <v>372</v>
      </c>
      <c r="HQZ22" s="93" t="s">
        <v>625</v>
      </c>
      <c r="HRA22" s="95" t="s">
        <v>626</v>
      </c>
      <c r="HRB22" s="93" t="s">
        <v>630</v>
      </c>
      <c r="HRC22" s="7">
        <v>167</v>
      </c>
      <c r="HRD22" s="8">
        <v>20.96</v>
      </c>
      <c r="HRE22" s="9">
        <f>HRD22*HRC22</f>
        <v>3500.32</v>
      </c>
      <c r="HRF22" s="4">
        <f>HQY22-HRC22</f>
        <v>205</v>
      </c>
      <c r="HRG22" s="8">
        <v>16.77</v>
      </c>
      <c r="HRH22" s="9">
        <f>HRG22*HRF22</f>
        <v>3437.85</v>
      </c>
      <c r="HRI22" s="9">
        <f>HRH22+HRE22</f>
        <v>6938.17</v>
      </c>
      <c r="HRJ22" s="4"/>
      <c r="HRK22" s="9">
        <f>HRI22+HRJ22</f>
        <v>6938.17</v>
      </c>
      <c r="HRM22" s="93">
        <v>10</v>
      </c>
      <c r="HRN22" s="94" t="s">
        <v>635</v>
      </c>
      <c r="HRO22" s="93">
        <v>372</v>
      </c>
      <c r="HRP22" s="93" t="s">
        <v>625</v>
      </c>
      <c r="HRQ22" s="95" t="s">
        <v>626</v>
      </c>
      <c r="HRR22" s="93" t="s">
        <v>630</v>
      </c>
      <c r="HRS22" s="7">
        <v>167</v>
      </c>
      <c r="HRT22" s="8">
        <v>20.96</v>
      </c>
      <c r="HRU22" s="9">
        <f>HRT22*HRS22</f>
        <v>3500.32</v>
      </c>
      <c r="HRV22" s="4">
        <f>HRO22-HRS22</f>
        <v>205</v>
      </c>
      <c r="HRW22" s="8">
        <v>16.77</v>
      </c>
      <c r="HRX22" s="9">
        <f>HRW22*HRV22</f>
        <v>3437.85</v>
      </c>
      <c r="HRY22" s="9">
        <f>HRX22+HRU22</f>
        <v>6938.17</v>
      </c>
      <c r="HRZ22" s="4"/>
      <c r="HSA22" s="9">
        <f>HRY22+HRZ22</f>
        <v>6938.17</v>
      </c>
      <c r="HSC22" s="93">
        <v>10</v>
      </c>
      <c r="HSD22" s="94" t="s">
        <v>635</v>
      </c>
      <c r="HSE22" s="93">
        <v>372</v>
      </c>
      <c r="HSF22" s="93" t="s">
        <v>625</v>
      </c>
      <c r="HSG22" s="95" t="s">
        <v>626</v>
      </c>
      <c r="HSH22" s="93" t="s">
        <v>630</v>
      </c>
      <c r="HSI22" s="7">
        <v>167</v>
      </c>
      <c r="HSJ22" s="8">
        <v>20.96</v>
      </c>
      <c r="HSK22" s="9">
        <f>HSJ22*HSI22</f>
        <v>3500.32</v>
      </c>
      <c r="HSL22" s="4">
        <f>HSE22-HSI22</f>
        <v>205</v>
      </c>
      <c r="HSM22" s="8">
        <v>16.77</v>
      </c>
      <c r="HSN22" s="9">
        <f>HSM22*HSL22</f>
        <v>3437.85</v>
      </c>
      <c r="HSO22" s="9">
        <f>HSN22+HSK22</f>
        <v>6938.17</v>
      </c>
      <c r="HSP22" s="4"/>
      <c r="HSQ22" s="9">
        <f>HSO22+HSP22</f>
        <v>6938.17</v>
      </c>
      <c r="HSS22" s="93">
        <v>10</v>
      </c>
      <c r="HST22" s="94" t="s">
        <v>635</v>
      </c>
      <c r="HSU22" s="93">
        <v>372</v>
      </c>
      <c r="HSV22" s="93" t="s">
        <v>625</v>
      </c>
      <c r="HSW22" s="95" t="s">
        <v>626</v>
      </c>
      <c r="HSX22" s="93" t="s">
        <v>630</v>
      </c>
      <c r="HSY22" s="7">
        <v>167</v>
      </c>
      <c r="HSZ22" s="8">
        <v>20.96</v>
      </c>
      <c r="HTA22" s="9">
        <f>HSZ22*HSY22</f>
        <v>3500.32</v>
      </c>
      <c r="HTB22" s="4">
        <f>HSU22-HSY22</f>
        <v>205</v>
      </c>
      <c r="HTC22" s="8">
        <v>16.77</v>
      </c>
      <c r="HTD22" s="9">
        <f>HTC22*HTB22</f>
        <v>3437.85</v>
      </c>
      <c r="HTE22" s="9">
        <f>HTD22+HTA22</f>
        <v>6938.17</v>
      </c>
      <c r="HTF22" s="4"/>
      <c r="HTG22" s="9">
        <f>HTE22+HTF22</f>
        <v>6938.17</v>
      </c>
      <c r="HTI22" s="93">
        <v>10</v>
      </c>
      <c r="HTJ22" s="94" t="s">
        <v>635</v>
      </c>
      <c r="HTK22" s="93">
        <v>372</v>
      </c>
      <c r="HTL22" s="93" t="s">
        <v>625</v>
      </c>
      <c r="HTM22" s="95" t="s">
        <v>626</v>
      </c>
      <c r="HTN22" s="93" t="s">
        <v>630</v>
      </c>
      <c r="HTO22" s="7">
        <v>167</v>
      </c>
      <c r="HTP22" s="8">
        <v>20.96</v>
      </c>
      <c r="HTQ22" s="9">
        <f>HTP22*HTO22</f>
        <v>3500.32</v>
      </c>
      <c r="HTR22" s="4">
        <f>HTK22-HTO22</f>
        <v>205</v>
      </c>
      <c r="HTS22" s="8">
        <v>16.77</v>
      </c>
      <c r="HTT22" s="9">
        <f>HTS22*HTR22</f>
        <v>3437.85</v>
      </c>
      <c r="HTU22" s="9">
        <f>HTT22+HTQ22</f>
        <v>6938.17</v>
      </c>
      <c r="HTV22" s="4"/>
      <c r="HTW22" s="9">
        <f>HTU22+HTV22</f>
        <v>6938.17</v>
      </c>
      <c r="HTY22" s="93">
        <v>10</v>
      </c>
      <c r="HTZ22" s="94" t="s">
        <v>635</v>
      </c>
      <c r="HUA22" s="93">
        <v>372</v>
      </c>
      <c r="HUB22" s="93" t="s">
        <v>625</v>
      </c>
      <c r="HUC22" s="95" t="s">
        <v>626</v>
      </c>
      <c r="HUD22" s="93" t="s">
        <v>630</v>
      </c>
      <c r="HUE22" s="7">
        <v>167</v>
      </c>
      <c r="HUF22" s="8">
        <v>20.96</v>
      </c>
      <c r="HUG22" s="9">
        <f>HUF22*HUE22</f>
        <v>3500.32</v>
      </c>
      <c r="HUH22" s="4">
        <f>HUA22-HUE22</f>
        <v>205</v>
      </c>
      <c r="HUI22" s="8">
        <v>16.77</v>
      </c>
      <c r="HUJ22" s="9">
        <f>HUI22*HUH22</f>
        <v>3437.85</v>
      </c>
      <c r="HUK22" s="9">
        <f>HUJ22+HUG22</f>
        <v>6938.17</v>
      </c>
      <c r="HUL22" s="4"/>
      <c r="HUM22" s="9">
        <f>HUK22+HUL22</f>
        <v>6938.17</v>
      </c>
      <c r="HUO22" s="93">
        <v>10</v>
      </c>
      <c r="HUP22" s="94" t="s">
        <v>635</v>
      </c>
      <c r="HUQ22" s="93">
        <v>372</v>
      </c>
      <c r="HUR22" s="93" t="s">
        <v>625</v>
      </c>
      <c r="HUS22" s="95" t="s">
        <v>626</v>
      </c>
      <c r="HUT22" s="93" t="s">
        <v>630</v>
      </c>
      <c r="HUU22" s="7">
        <v>167</v>
      </c>
      <c r="HUV22" s="8">
        <v>20.96</v>
      </c>
      <c r="HUW22" s="9">
        <f>HUV22*HUU22</f>
        <v>3500.32</v>
      </c>
      <c r="HUX22" s="4">
        <f>HUQ22-HUU22</f>
        <v>205</v>
      </c>
      <c r="HUY22" s="8">
        <v>16.77</v>
      </c>
      <c r="HUZ22" s="9">
        <f>HUY22*HUX22</f>
        <v>3437.85</v>
      </c>
      <c r="HVA22" s="9">
        <f>HUZ22+HUW22</f>
        <v>6938.17</v>
      </c>
      <c r="HVB22" s="4"/>
      <c r="HVC22" s="9">
        <f>HVA22+HVB22</f>
        <v>6938.17</v>
      </c>
      <c r="HVE22" s="93">
        <v>10</v>
      </c>
      <c r="HVF22" s="94" t="s">
        <v>635</v>
      </c>
      <c r="HVG22" s="93">
        <v>372</v>
      </c>
      <c r="HVH22" s="93" t="s">
        <v>625</v>
      </c>
      <c r="HVI22" s="95" t="s">
        <v>626</v>
      </c>
      <c r="HVJ22" s="93" t="s">
        <v>630</v>
      </c>
      <c r="HVK22" s="7">
        <v>167</v>
      </c>
      <c r="HVL22" s="8">
        <v>20.96</v>
      </c>
      <c r="HVM22" s="9">
        <f>HVL22*HVK22</f>
        <v>3500.32</v>
      </c>
      <c r="HVN22" s="4">
        <f>HVG22-HVK22</f>
        <v>205</v>
      </c>
      <c r="HVO22" s="8">
        <v>16.77</v>
      </c>
      <c r="HVP22" s="9">
        <f>HVO22*HVN22</f>
        <v>3437.85</v>
      </c>
      <c r="HVQ22" s="9">
        <f>HVP22+HVM22</f>
        <v>6938.17</v>
      </c>
      <c r="HVR22" s="4"/>
      <c r="HVS22" s="9">
        <f>HVQ22+HVR22</f>
        <v>6938.17</v>
      </c>
      <c r="HVU22" s="93">
        <v>10</v>
      </c>
      <c r="HVV22" s="94" t="s">
        <v>635</v>
      </c>
      <c r="HVW22" s="93">
        <v>372</v>
      </c>
      <c r="HVX22" s="93" t="s">
        <v>625</v>
      </c>
      <c r="HVY22" s="95" t="s">
        <v>626</v>
      </c>
      <c r="HVZ22" s="93" t="s">
        <v>630</v>
      </c>
      <c r="HWA22" s="7">
        <v>167</v>
      </c>
      <c r="HWB22" s="8">
        <v>20.96</v>
      </c>
      <c r="HWC22" s="9">
        <f>HWB22*HWA22</f>
        <v>3500.32</v>
      </c>
      <c r="HWD22" s="4">
        <f>HVW22-HWA22</f>
        <v>205</v>
      </c>
      <c r="HWE22" s="8">
        <v>16.77</v>
      </c>
      <c r="HWF22" s="9">
        <f>HWE22*HWD22</f>
        <v>3437.85</v>
      </c>
      <c r="HWG22" s="9">
        <f>HWF22+HWC22</f>
        <v>6938.17</v>
      </c>
      <c r="HWH22" s="4"/>
      <c r="HWI22" s="9">
        <f>HWG22+HWH22</f>
        <v>6938.17</v>
      </c>
      <c r="HWK22" s="93">
        <v>10</v>
      </c>
      <c r="HWL22" s="94" t="s">
        <v>635</v>
      </c>
      <c r="HWM22" s="93">
        <v>372</v>
      </c>
      <c r="HWN22" s="93" t="s">
        <v>625</v>
      </c>
      <c r="HWO22" s="95" t="s">
        <v>626</v>
      </c>
      <c r="HWP22" s="93" t="s">
        <v>630</v>
      </c>
      <c r="HWQ22" s="7">
        <v>167</v>
      </c>
      <c r="HWR22" s="8">
        <v>20.96</v>
      </c>
      <c r="HWS22" s="9">
        <f>HWR22*HWQ22</f>
        <v>3500.32</v>
      </c>
      <c r="HWT22" s="4">
        <f>HWM22-HWQ22</f>
        <v>205</v>
      </c>
      <c r="HWU22" s="8">
        <v>16.77</v>
      </c>
      <c r="HWV22" s="9">
        <f>HWU22*HWT22</f>
        <v>3437.85</v>
      </c>
      <c r="HWW22" s="9">
        <f>HWV22+HWS22</f>
        <v>6938.17</v>
      </c>
      <c r="HWX22" s="4"/>
      <c r="HWY22" s="9">
        <f>HWW22+HWX22</f>
        <v>6938.17</v>
      </c>
      <c r="HXA22" s="93">
        <v>10</v>
      </c>
      <c r="HXB22" s="94" t="s">
        <v>635</v>
      </c>
      <c r="HXC22" s="93">
        <v>372</v>
      </c>
      <c r="HXD22" s="93" t="s">
        <v>625</v>
      </c>
      <c r="HXE22" s="95" t="s">
        <v>626</v>
      </c>
      <c r="HXF22" s="93" t="s">
        <v>630</v>
      </c>
      <c r="HXG22" s="7">
        <v>167</v>
      </c>
      <c r="HXH22" s="8">
        <v>20.96</v>
      </c>
      <c r="HXI22" s="9">
        <f>HXH22*HXG22</f>
        <v>3500.32</v>
      </c>
      <c r="HXJ22" s="4">
        <f>HXC22-HXG22</f>
        <v>205</v>
      </c>
      <c r="HXK22" s="8">
        <v>16.77</v>
      </c>
      <c r="HXL22" s="9">
        <f>HXK22*HXJ22</f>
        <v>3437.85</v>
      </c>
      <c r="HXM22" s="9">
        <f>HXL22+HXI22</f>
        <v>6938.17</v>
      </c>
      <c r="HXN22" s="4"/>
      <c r="HXO22" s="9">
        <f>HXM22+HXN22</f>
        <v>6938.17</v>
      </c>
      <c r="HXQ22" s="93">
        <v>10</v>
      </c>
      <c r="HXR22" s="94" t="s">
        <v>635</v>
      </c>
      <c r="HXS22" s="93">
        <v>372</v>
      </c>
      <c r="HXT22" s="93" t="s">
        <v>625</v>
      </c>
      <c r="HXU22" s="95" t="s">
        <v>626</v>
      </c>
      <c r="HXV22" s="93" t="s">
        <v>630</v>
      </c>
      <c r="HXW22" s="7">
        <v>167</v>
      </c>
      <c r="HXX22" s="8">
        <v>20.96</v>
      </c>
      <c r="HXY22" s="9">
        <f>HXX22*HXW22</f>
        <v>3500.32</v>
      </c>
      <c r="HXZ22" s="4">
        <f>HXS22-HXW22</f>
        <v>205</v>
      </c>
      <c r="HYA22" s="8">
        <v>16.77</v>
      </c>
      <c r="HYB22" s="9">
        <f>HYA22*HXZ22</f>
        <v>3437.85</v>
      </c>
      <c r="HYC22" s="9">
        <f>HYB22+HXY22</f>
        <v>6938.17</v>
      </c>
      <c r="HYD22" s="4"/>
      <c r="HYE22" s="9">
        <f>HYC22+HYD22</f>
        <v>6938.17</v>
      </c>
      <c r="HYG22" s="93">
        <v>10</v>
      </c>
      <c r="HYH22" s="94" t="s">
        <v>635</v>
      </c>
      <c r="HYI22" s="93">
        <v>372</v>
      </c>
      <c r="HYJ22" s="93" t="s">
        <v>625</v>
      </c>
      <c r="HYK22" s="95" t="s">
        <v>626</v>
      </c>
      <c r="HYL22" s="93" t="s">
        <v>630</v>
      </c>
      <c r="HYM22" s="7">
        <v>167</v>
      </c>
      <c r="HYN22" s="8">
        <v>20.96</v>
      </c>
      <c r="HYO22" s="9">
        <f>HYN22*HYM22</f>
        <v>3500.32</v>
      </c>
      <c r="HYP22" s="4">
        <f>HYI22-HYM22</f>
        <v>205</v>
      </c>
      <c r="HYQ22" s="8">
        <v>16.77</v>
      </c>
      <c r="HYR22" s="9">
        <f>HYQ22*HYP22</f>
        <v>3437.85</v>
      </c>
      <c r="HYS22" s="9">
        <f>HYR22+HYO22</f>
        <v>6938.17</v>
      </c>
      <c r="HYT22" s="4"/>
      <c r="HYU22" s="9">
        <f>HYS22+HYT22</f>
        <v>6938.17</v>
      </c>
      <c r="HYW22" s="93">
        <v>10</v>
      </c>
      <c r="HYX22" s="94" t="s">
        <v>635</v>
      </c>
      <c r="HYY22" s="93">
        <v>372</v>
      </c>
      <c r="HYZ22" s="93" t="s">
        <v>625</v>
      </c>
      <c r="HZA22" s="95" t="s">
        <v>626</v>
      </c>
      <c r="HZB22" s="93" t="s">
        <v>630</v>
      </c>
      <c r="HZC22" s="7">
        <v>167</v>
      </c>
      <c r="HZD22" s="8">
        <v>20.96</v>
      </c>
      <c r="HZE22" s="9">
        <f>HZD22*HZC22</f>
        <v>3500.32</v>
      </c>
      <c r="HZF22" s="4">
        <f>HYY22-HZC22</f>
        <v>205</v>
      </c>
      <c r="HZG22" s="8">
        <v>16.77</v>
      </c>
      <c r="HZH22" s="9">
        <f>HZG22*HZF22</f>
        <v>3437.85</v>
      </c>
      <c r="HZI22" s="9">
        <f>HZH22+HZE22</f>
        <v>6938.17</v>
      </c>
      <c r="HZJ22" s="4"/>
      <c r="HZK22" s="9">
        <f>HZI22+HZJ22</f>
        <v>6938.17</v>
      </c>
      <c r="HZM22" s="93">
        <v>10</v>
      </c>
      <c r="HZN22" s="94" t="s">
        <v>635</v>
      </c>
      <c r="HZO22" s="93">
        <v>372</v>
      </c>
      <c r="HZP22" s="93" t="s">
        <v>625</v>
      </c>
      <c r="HZQ22" s="95" t="s">
        <v>626</v>
      </c>
      <c r="HZR22" s="93" t="s">
        <v>630</v>
      </c>
      <c r="HZS22" s="7">
        <v>167</v>
      </c>
      <c r="HZT22" s="8">
        <v>20.96</v>
      </c>
      <c r="HZU22" s="9">
        <f>HZT22*HZS22</f>
        <v>3500.32</v>
      </c>
      <c r="HZV22" s="4">
        <f>HZO22-HZS22</f>
        <v>205</v>
      </c>
      <c r="HZW22" s="8">
        <v>16.77</v>
      </c>
      <c r="HZX22" s="9">
        <f>HZW22*HZV22</f>
        <v>3437.85</v>
      </c>
      <c r="HZY22" s="9">
        <f>HZX22+HZU22</f>
        <v>6938.17</v>
      </c>
      <c r="HZZ22" s="4"/>
      <c r="IAA22" s="9">
        <f>HZY22+HZZ22</f>
        <v>6938.17</v>
      </c>
      <c r="IAC22" s="93">
        <v>10</v>
      </c>
      <c r="IAD22" s="94" t="s">
        <v>635</v>
      </c>
      <c r="IAE22" s="93">
        <v>372</v>
      </c>
      <c r="IAF22" s="93" t="s">
        <v>625</v>
      </c>
      <c r="IAG22" s="95" t="s">
        <v>626</v>
      </c>
      <c r="IAH22" s="93" t="s">
        <v>630</v>
      </c>
      <c r="IAI22" s="7">
        <v>167</v>
      </c>
      <c r="IAJ22" s="8">
        <v>20.96</v>
      </c>
      <c r="IAK22" s="9">
        <f>IAJ22*IAI22</f>
        <v>3500.32</v>
      </c>
      <c r="IAL22" s="4">
        <f>IAE22-IAI22</f>
        <v>205</v>
      </c>
      <c r="IAM22" s="8">
        <v>16.77</v>
      </c>
      <c r="IAN22" s="9">
        <f>IAM22*IAL22</f>
        <v>3437.85</v>
      </c>
      <c r="IAO22" s="9">
        <f>IAN22+IAK22</f>
        <v>6938.17</v>
      </c>
      <c r="IAP22" s="4"/>
      <c r="IAQ22" s="9">
        <f>IAO22+IAP22</f>
        <v>6938.17</v>
      </c>
      <c r="IAS22" s="93">
        <v>10</v>
      </c>
      <c r="IAT22" s="94" t="s">
        <v>635</v>
      </c>
      <c r="IAU22" s="93">
        <v>372</v>
      </c>
      <c r="IAV22" s="93" t="s">
        <v>625</v>
      </c>
      <c r="IAW22" s="95" t="s">
        <v>626</v>
      </c>
      <c r="IAX22" s="93" t="s">
        <v>630</v>
      </c>
      <c r="IAY22" s="7">
        <v>167</v>
      </c>
      <c r="IAZ22" s="8">
        <v>20.96</v>
      </c>
      <c r="IBA22" s="9">
        <f>IAZ22*IAY22</f>
        <v>3500.32</v>
      </c>
      <c r="IBB22" s="4">
        <f>IAU22-IAY22</f>
        <v>205</v>
      </c>
      <c r="IBC22" s="8">
        <v>16.77</v>
      </c>
      <c r="IBD22" s="9">
        <f>IBC22*IBB22</f>
        <v>3437.85</v>
      </c>
      <c r="IBE22" s="9">
        <f>IBD22+IBA22</f>
        <v>6938.17</v>
      </c>
      <c r="IBF22" s="4"/>
      <c r="IBG22" s="9">
        <f>IBE22+IBF22</f>
        <v>6938.17</v>
      </c>
      <c r="IBI22" s="93">
        <v>10</v>
      </c>
      <c r="IBJ22" s="94" t="s">
        <v>635</v>
      </c>
      <c r="IBK22" s="93">
        <v>372</v>
      </c>
      <c r="IBL22" s="93" t="s">
        <v>625</v>
      </c>
      <c r="IBM22" s="95" t="s">
        <v>626</v>
      </c>
      <c r="IBN22" s="93" t="s">
        <v>630</v>
      </c>
      <c r="IBO22" s="7">
        <v>167</v>
      </c>
      <c r="IBP22" s="8">
        <v>20.96</v>
      </c>
      <c r="IBQ22" s="9">
        <f>IBP22*IBO22</f>
        <v>3500.32</v>
      </c>
      <c r="IBR22" s="4">
        <f>IBK22-IBO22</f>
        <v>205</v>
      </c>
      <c r="IBS22" s="8">
        <v>16.77</v>
      </c>
      <c r="IBT22" s="9">
        <f>IBS22*IBR22</f>
        <v>3437.85</v>
      </c>
      <c r="IBU22" s="9">
        <f>IBT22+IBQ22</f>
        <v>6938.17</v>
      </c>
      <c r="IBV22" s="4"/>
      <c r="IBW22" s="9">
        <f>IBU22+IBV22</f>
        <v>6938.17</v>
      </c>
      <c r="IBY22" s="93">
        <v>10</v>
      </c>
      <c r="IBZ22" s="94" t="s">
        <v>635</v>
      </c>
      <c r="ICA22" s="93">
        <v>372</v>
      </c>
      <c r="ICB22" s="93" t="s">
        <v>625</v>
      </c>
      <c r="ICC22" s="95" t="s">
        <v>626</v>
      </c>
      <c r="ICD22" s="93" t="s">
        <v>630</v>
      </c>
      <c r="ICE22" s="7">
        <v>167</v>
      </c>
      <c r="ICF22" s="8">
        <v>20.96</v>
      </c>
      <c r="ICG22" s="9">
        <f>ICF22*ICE22</f>
        <v>3500.32</v>
      </c>
      <c r="ICH22" s="4">
        <f>ICA22-ICE22</f>
        <v>205</v>
      </c>
      <c r="ICI22" s="8">
        <v>16.77</v>
      </c>
      <c r="ICJ22" s="9">
        <f>ICI22*ICH22</f>
        <v>3437.85</v>
      </c>
      <c r="ICK22" s="9">
        <f>ICJ22+ICG22</f>
        <v>6938.17</v>
      </c>
      <c r="ICL22" s="4"/>
      <c r="ICM22" s="9">
        <f>ICK22+ICL22</f>
        <v>6938.17</v>
      </c>
      <c r="ICO22" s="93">
        <v>10</v>
      </c>
      <c r="ICP22" s="94" t="s">
        <v>635</v>
      </c>
      <c r="ICQ22" s="93">
        <v>372</v>
      </c>
      <c r="ICR22" s="93" t="s">
        <v>625</v>
      </c>
      <c r="ICS22" s="95" t="s">
        <v>626</v>
      </c>
      <c r="ICT22" s="93" t="s">
        <v>630</v>
      </c>
      <c r="ICU22" s="7">
        <v>167</v>
      </c>
      <c r="ICV22" s="8">
        <v>20.96</v>
      </c>
      <c r="ICW22" s="9">
        <f>ICV22*ICU22</f>
        <v>3500.32</v>
      </c>
      <c r="ICX22" s="4">
        <f>ICQ22-ICU22</f>
        <v>205</v>
      </c>
      <c r="ICY22" s="8">
        <v>16.77</v>
      </c>
      <c r="ICZ22" s="9">
        <f>ICY22*ICX22</f>
        <v>3437.85</v>
      </c>
      <c r="IDA22" s="9">
        <f>ICZ22+ICW22</f>
        <v>6938.17</v>
      </c>
      <c r="IDB22" s="4"/>
      <c r="IDC22" s="9">
        <f>IDA22+IDB22</f>
        <v>6938.17</v>
      </c>
      <c r="IDE22" s="93">
        <v>10</v>
      </c>
      <c r="IDF22" s="94" t="s">
        <v>635</v>
      </c>
      <c r="IDG22" s="93">
        <v>372</v>
      </c>
      <c r="IDH22" s="93" t="s">
        <v>625</v>
      </c>
      <c r="IDI22" s="95" t="s">
        <v>626</v>
      </c>
      <c r="IDJ22" s="93" t="s">
        <v>630</v>
      </c>
      <c r="IDK22" s="7">
        <v>167</v>
      </c>
      <c r="IDL22" s="8">
        <v>20.96</v>
      </c>
      <c r="IDM22" s="9">
        <f>IDL22*IDK22</f>
        <v>3500.32</v>
      </c>
      <c r="IDN22" s="4">
        <f>IDG22-IDK22</f>
        <v>205</v>
      </c>
      <c r="IDO22" s="8">
        <v>16.77</v>
      </c>
      <c r="IDP22" s="9">
        <f>IDO22*IDN22</f>
        <v>3437.85</v>
      </c>
      <c r="IDQ22" s="9">
        <f>IDP22+IDM22</f>
        <v>6938.17</v>
      </c>
      <c r="IDR22" s="4"/>
      <c r="IDS22" s="9">
        <f>IDQ22+IDR22</f>
        <v>6938.17</v>
      </c>
      <c r="IDU22" s="93">
        <v>10</v>
      </c>
      <c r="IDV22" s="94" t="s">
        <v>635</v>
      </c>
      <c r="IDW22" s="93">
        <v>372</v>
      </c>
      <c r="IDX22" s="93" t="s">
        <v>625</v>
      </c>
      <c r="IDY22" s="95" t="s">
        <v>626</v>
      </c>
      <c r="IDZ22" s="93" t="s">
        <v>630</v>
      </c>
      <c r="IEA22" s="7">
        <v>167</v>
      </c>
      <c r="IEB22" s="8">
        <v>20.96</v>
      </c>
      <c r="IEC22" s="9">
        <f>IEB22*IEA22</f>
        <v>3500.32</v>
      </c>
      <c r="IED22" s="4">
        <f>IDW22-IEA22</f>
        <v>205</v>
      </c>
      <c r="IEE22" s="8">
        <v>16.77</v>
      </c>
      <c r="IEF22" s="9">
        <f>IEE22*IED22</f>
        <v>3437.85</v>
      </c>
      <c r="IEG22" s="9">
        <f>IEF22+IEC22</f>
        <v>6938.17</v>
      </c>
      <c r="IEH22" s="4"/>
      <c r="IEI22" s="9">
        <f>IEG22+IEH22</f>
        <v>6938.17</v>
      </c>
      <c r="IEK22" s="93">
        <v>10</v>
      </c>
      <c r="IEL22" s="94" t="s">
        <v>635</v>
      </c>
      <c r="IEM22" s="93">
        <v>372</v>
      </c>
      <c r="IEN22" s="93" t="s">
        <v>625</v>
      </c>
      <c r="IEO22" s="95" t="s">
        <v>626</v>
      </c>
      <c r="IEP22" s="93" t="s">
        <v>630</v>
      </c>
      <c r="IEQ22" s="7">
        <v>167</v>
      </c>
      <c r="IER22" s="8">
        <v>20.96</v>
      </c>
      <c r="IES22" s="9">
        <f>IER22*IEQ22</f>
        <v>3500.32</v>
      </c>
      <c r="IET22" s="4">
        <f>IEM22-IEQ22</f>
        <v>205</v>
      </c>
      <c r="IEU22" s="8">
        <v>16.77</v>
      </c>
      <c r="IEV22" s="9">
        <f>IEU22*IET22</f>
        <v>3437.85</v>
      </c>
      <c r="IEW22" s="9">
        <f>IEV22+IES22</f>
        <v>6938.17</v>
      </c>
      <c r="IEX22" s="4"/>
      <c r="IEY22" s="9">
        <f>IEW22+IEX22</f>
        <v>6938.17</v>
      </c>
      <c r="IFA22" s="93">
        <v>10</v>
      </c>
      <c r="IFB22" s="94" t="s">
        <v>635</v>
      </c>
      <c r="IFC22" s="93">
        <v>372</v>
      </c>
      <c r="IFD22" s="93" t="s">
        <v>625</v>
      </c>
      <c r="IFE22" s="95" t="s">
        <v>626</v>
      </c>
      <c r="IFF22" s="93" t="s">
        <v>630</v>
      </c>
      <c r="IFG22" s="7">
        <v>167</v>
      </c>
      <c r="IFH22" s="8">
        <v>20.96</v>
      </c>
      <c r="IFI22" s="9">
        <f>IFH22*IFG22</f>
        <v>3500.32</v>
      </c>
      <c r="IFJ22" s="4">
        <f>IFC22-IFG22</f>
        <v>205</v>
      </c>
      <c r="IFK22" s="8">
        <v>16.77</v>
      </c>
      <c r="IFL22" s="9">
        <f>IFK22*IFJ22</f>
        <v>3437.85</v>
      </c>
      <c r="IFM22" s="9">
        <f>IFL22+IFI22</f>
        <v>6938.17</v>
      </c>
      <c r="IFN22" s="4"/>
      <c r="IFO22" s="9">
        <f>IFM22+IFN22</f>
        <v>6938.17</v>
      </c>
      <c r="IFQ22" s="93">
        <v>10</v>
      </c>
      <c r="IFR22" s="94" t="s">
        <v>635</v>
      </c>
      <c r="IFS22" s="93">
        <v>372</v>
      </c>
      <c r="IFT22" s="93" t="s">
        <v>625</v>
      </c>
      <c r="IFU22" s="95" t="s">
        <v>626</v>
      </c>
      <c r="IFV22" s="93" t="s">
        <v>630</v>
      </c>
      <c r="IFW22" s="7">
        <v>167</v>
      </c>
      <c r="IFX22" s="8">
        <v>20.96</v>
      </c>
      <c r="IFY22" s="9">
        <f>IFX22*IFW22</f>
        <v>3500.32</v>
      </c>
      <c r="IFZ22" s="4">
        <f>IFS22-IFW22</f>
        <v>205</v>
      </c>
      <c r="IGA22" s="8">
        <v>16.77</v>
      </c>
      <c r="IGB22" s="9">
        <f>IGA22*IFZ22</f>
        <v>3437.85</v>
      </c>
      <c r="IGC22" s="9">
        <f>IGB22+IFY22</f>
        <v>6938.17</v>
      </c>
      <c r="IGD22" s="4"/>
      <c r="IGE22" s="9">
        <f>IGC22+IGD22</f>
        <v>6938.17</v>
      </c>
      <c r="IGG22" s="93">
        <v>10</v>
      </c>
      <c r="IGH22" s="94" t="s">
        <v>635</v>
      </c>
      <c r="IGI22" s="93">
        <v>372</v>
      </c>
      <c r="IGJ22" s="93" t="s">
        <v>625</v>
      </c>
      <c r="IGK22" s="95" t="s">
        <v>626</v>
      </c>
      <c r="IGL22" s="93" t="s">
        <v>630</v>
      </c>
      <c r="IGM22" s="7">
        <v>167</v>
      </c>
      <c r="IGN22" s="8">
        <v>20.96</v>
      </c>
      <c r="IGO22" s="9">
        <f>IGN22*IGM22</f>
        <v>3500.32</v>
      </c>
      <c r="IGP22" s="4">
        <f>IGI22-IGM22</f>
        <v>205</v>
      </c>
      <c r="IGQ22" s="8">
        <v>16.77</v>
      </c>
      <c r="IGR22" s="9">
        <f>IGQ22*IGP22</f>
        <v>3437.85</v>
      </c>
      <c r="IGS22" s="9">
        <f>IGR22+IGO22</f>
        <v>6938.17</v>
      </c>
      <c r="IGT22" s="4"/>
      <c r="IGU22" s="9">
        <f>IGS22+IGT22</f>
        <v>6938.17</v>
      </c>
      <c r="IGW22" s="93">
        <v>10</v>
      </c>
      <c r="IGX22" s="94" t="s">
        <v>635</v>
      </c>
      <c r="IGY22" s="93">
        <v>372</v>
      </c>
      <c r="IGZ22" s="93" t="s">
        <v>625</v>
      </c>
      <c r="IHA22" s="95" t="s">
        <v>626</v>
      </c>
      <c r="IHB22" s="93" t="s">
        <v>630</v>
      </c>
      <c r="IHC22" s="7">
        <v>167</v>
      </c>
      <c r="IHD22" s="8">
        <v>20.96</v>
      </c>
      <c r="IHE22" s="9">
        <f>IHD22*IHC22</f>
        <v>3500.32</v>
      </c>
      <c r="IHF22" s="4">
        <f>IGY22-IHC22</f>
        <v>205</v>
      </c>
      <c r="IHG22" s="8">
        <v>16.77</v>
      </c>
      <c r="IHH22" s="9">
        <f>IHG22*IHF22</f>
        <v>3437.85</v>
      </c>
      <c r="IHI22" s="9">
        <f>IHH22+IHE22</f>
        <v>6938.17</v>
      </c>
      <c r="IHJ22" s="4"/>
      <c r="IHK22" s="9">
        <f>IHI22+IHJ22</f>
        <v>6938.17</v>
      </c>
      <c r="IHM22" s="93">
        <v>10</v>
      </c>
      <c r="IHN22" s="94" t="s">
        <v>635</v>
      </c>
      <c r="IHO22" s="93">
        <v>372</v>
      </c>
      <c r="IHP22" s="93" t="s">
        <v>625</v>
      </c>
      <c r="IHQ22" s="95" t="s">
        <v>626</v>
      </c>
      <c r="IHR22" s="93" t="s">
        <v>630</v>
      </c>
      <c r="IHS22" s="7">
        <v>167</v>
      </c>
      <c r="IHT22" s="8">
        <v>20.96</v>
      </c>
      <c r="IHU22" s="9">
        <f>IHT22*IHS22</f>
        <v>3500.32</v>
      </c>
      <c r="IHV22" s="4">
        <f>IHO22-IHS22</f>
        <v>205</v>
      </c>
      <c r="IHW22" s="8">
        <v>16.77</v>
      </c>
      <c r="IHX22" s="9">
        <f>IHW22*IHV22</f>
        <v>3437.85</v>
      </c>
      <c r="IHY22" s="9">
        <f>IHX22+IHU22</f>
        <v>6938.17</v>
      </c>
      <c r="IHZ22" s="4"/>
      <c r="IIA22" s="9">
        <f>IHY22+IHZ22</f>
        <v>6938.17</v>
      </c>
      <c r="IIC22" s="93">
        <v>10</v>
      </c>
      <c r="IID22" s="94" t="s">
        <v>635</v>
      </c>
      <c r="IIE22" s="93">
        <v>372</v>
      </c>
      <c r="IIF22" s="93" t="s">
        <v>625</v>
      </c>
      <c r="IIG22" s="95" t="s">
        <v>626</v>
      </c>
      <c r="IIH22" s="93" t="s">
        <v>630</v>
      </c>
      <c r="III22" s="7">
        <v>167</v>
      </c>
      <c r="IIJ22" s="8">
        <v>20.96</v>
      </c>
      <c r="IIK22" s="9">
        <f>IIJ22*III22</f>
        <v>3500.32</v>
      </c>
      <c r="IIL22" s="4">
        <f>IIE22-III22</f>
        <v>205</v>
      </c>
      <c r="IIM22" s="8">
        <v>16.77</v>
      </c>
      <c r="IIN22" s="9">
        <f>IIM22*IIL22</f>
        <v>3437.85</v>
      </c>
      <c r="IIO22" s="9">
        <f>IIN22+IIK22</f>
        <v>6938.17</v>
      </c>
      <c r="IIP22" s="4"/>
      <c r="IIQ22" s="9">
        <f>IIO22+IIP22</f>
        <v>6938.17</v>
      </c>
      <c r="IIS22" s="93">
        <v>10</v>
      </c>
      <c r="IIT22" s="94" t="s">
        <v>635</v>
      </c>
      <c r="IIU22" s="93">
        <v>372</v>
      </c>
      <c r="IIV22" s="93" t="s">
        <v>625</v>
      </c>
      <c r="IIW22" s="95" t="s">
        <v>626</v>
      </c>
      <c r="IIX22" s="93" t="s">
        <v>630</v>
      </c>
      <c r="IIY22" s="7">
        <v>167</v>
      </c>
      <c r="IIZ22" s="8">
        <v>20.96</v>
      </c>
      <c r="IJA22" s="9">
        <f>IIZ22*IIY22</f>
        <v>3500.32</v>
      </c>
      <c r="IJB22" s="4">
        <f>IIU22-IIY22</f>
        <v>205</v>
      </c>
      <c r="IJC22" s="8">
        <v>16.77</v>
      </c>
      <c r="IJD22" s="9">
        <f>IJC22*IJB22</f>
        <v>3437.85</v>
      </c>
      <c r="IJE22" s="9">
        <f>IJD22+IJA22</f>
        <v>6938.17</v>
      </c>
      <c r="IJF22" s="4"/>
      <c r="IJG22" s="9">
        <f>IJE22+IJF22</f>
        <v>6938.17</v>
      </c>
      <c r="IJI22" s="93">
        <v>10</v>
      </c>
      <c r="IJJ22" s="94" t="s">
        <v>635</v>
      </c>
      <c r="IJK22" s="93">
        <v>372</v>
      </c>
      <c r="IJL22" s="93" t="s">
        <v>625</v>
      </c>
      <c r="IJM22" s="95" t="s">
        <v>626</v>
      </c>
      <c r="IJN22" s="93" t="s">
        <v>630</v>
      </c>
      <c r="IJO22" s="7">
        <v>167</v>
      </c>
      <c r="IJP22" s="8">
        <v>20.96</v>
      </c>
      <c r="IJQ22" s="9">
        <f>IJP22*IJO22</f>
        <v>3500.32</v>
      </c>
      <c r="IJR22" s="4">
        <f>IJK22-IJO22</f>
        <v>205</v>
      </c>
      <c r="IJS22" s="8">
        <v>16.77</v>
      </c>
      <c r="IJT22" s="9">
        <f>IJS22*IJR22</f>
        <v>3437.85</v>
      </c>
      <c r="IJU22" s="9">
        <f>IJT22+IJQ22</f>
        <v>6938.17</v>
      </c>
      <c r="IJV22" s="4"/>
      <c r="IJW22" s="9">
        <f>IJU22+IJV22</f>
        <v>6938.17</v>
      </c>
      <c r="IJY22" s="93">
        <v>10</v>
      </c>
      <c r="IJZ22" s="94" t="s">
        <v>635</v>
      </c>
      <c r="IKA22" s="93">
        <v>372</v>
      </c>
      <c r="IKB22" s="93" t="s">
        <v>625</v>
      </c>
      <c r="IKC22" s="95" t="s">
        <v>626</v>
      </c>
      <c r="IKD22" s="93" t="s">
        <v>630</v>
      </c>
      <c r="IKE22" s="7">
        <v>167</v>
      </c>
      <c r="IKF22" s="8">
        <v>20.96</v>
      </c>
      <c r="IKG22" s="9">
        <f>IKF22*IKE22</f>
        <v>3500.32</v>
      </c>
      <c r="IKH22" s="4">
        <f>IKA22-IKE22</f>
        <v>205</v>
      </c>
      <c r="IKI22" s="8">
        <v>16.77</v>
      </c>
      <c r="IKJ22" s="9">
        <f>IKI22*IKH22</f>
        <v>3437.85</v>
      </c>
      <c r="IKK22" s="9">
        <f>IKJ22+IKG22</f>
        <v>6938.17</v>
      </c>
      <c r="IKL22" s="4"/>
      <c r="IKM22" s="9">
        <f>IKK22+IKL22</f>
        <v>6938.17</v>
      </c>
      <c r="IKO22" s="93">
        <v>10</v>
      </c>
      <c r="IKP22" s="94" t="s">
        <v>635</v>
      </c>
      <c r="IKQ22" s="93">
        <v>372</v>
      </c>
      <c r="IKR22" s="93" t="s">
        <v>625</v>
      </c>
      <c r="IKS22" s="95" t="s">
        <v>626</v>
      </c>
      <c r="IKT22" s="93" t="s">
        <v>630</v>
      </c>
      <c r="IKU22" s="7">
        <v>167</v>
      </c>
      <c r="IKV22" s="8">
        <v>20.96</v>
      </c>
      <c r="IKW22" s="9">
        <f>IKV22*IKU22</f>
        <v>3500.32</v>
      </c>
      <c r="IKX22" s="4">
        <f>IKQ22-IKU22</f>
        <v>205</v>
      </c>
      <c r="IKY22" s="8">
        <v>16.77</v>
      </c>
      <c r="IKZ22" s="9">
        <f>IKY22*IKX22</f>
        <v>3437.85</v>
      </c>
      <c r="ILA22" s="9">
        <f>IKZ22+IKW22</f>
        <v>6938.17</v>
      </c>
      <c r="ILB22" s="4"/>
      <c r="ILC22" s="9">
        <f>ILA22+ILB22</f>
        <v>6938.17</v>
      </c>
      <c r="ILE22" s="93">
        <v>10</v>
      </c>
      <c r="ILF22" s="94" t="s">
        <v>635</v>
      </c>
      <c r="ILG22" s="93">
        <v>372</v>
      </c>
      <c r="ILH22" s="93" t="s">
        <v>625</v>
      </c>
      <c r="ILI22" s="95" t="s">
        <v>626</v>
      </c>
      <c r="ILJ22" s="93" t="s">
        <v>630</v>
      </c>
      <c r="ILK22" s="7">
        <v>167</v>
      </c>
      <c r="ILL22" s="8">
        <v>20.96</v>
      </c>
      <c r="ILM22" s="9">
        <f>ILL22*ILK22</f>
        <v>3500.32</v>
      </c>
      <c r="ILN22" s="4">
        <f>ILG22-ILK22</f>
        <v>205</v>
      </c>
      <c r="ILO22" s="8">
        <v>16.77</v>
      </c>
      <c r="ILP22" s="9">
        <f>ILO22*ILN22</f>
        <v>3437.85</v>
      </c>
      <c r="ILQ22" s="9">
        <f>ILP22+ILM22</f>
        <v>6938.17</v>
      </c>
      <c r="ILR22" s="4"/>
      <c r="ILS22" s="9">
        <f>ILQ22+ILR22</f>
        <v>6938.17</v>
      </c>
      <c r="ILU22" s="93">
        <v>10</v>
      </c>
      <c r="ILV22" s="94" t="s">
        <v>635</v>
      </c>
      <c r="ILW22" s="93">
        <v>372</v>
      </c>
      <c r="ILX22" s="93" t="s">
        <v>625</v>
      </c>
      <c r="ILY22" s="95" t="s">
        <v>626</v>
      </c>
      <c r="ILZ22" s="93" t="s">
        <v>630</v>
      </c>
      <c r="IMA22" s="7">
        <v>167</v>
      </c>
      <c r="IMB22" s="8">
        <v>20.96</v>
      </c>
      <c r="IMC22" s="9">
        <f>IMB22*IMA22</f>
        <v>3500.32</v>
      </c>
      <c r="IMD22" s="4">
        <f>ILW22-IMA22</f>
        <v>205</v>
      </c>
      <c r="IME22" s="8">
        <v>16.77</v>
      </c>
      <c r="IMF22" s="9">
        <f>IME22*IMD22</f>
        <v>3437.85</v>
      </c>
      <c r="IMG22" s="9">
        <f>IMF22+IMC22</f>
        <v>6938.17</v>
      </c>
      <c r="IMH22" s="4"/>
      <c r="IMI22" s="9">
        <f>IMG22+IMH22</f>
        <v>6938.17</v>
      </c>
      <c r="IMK22" s="93">
        <v>10</v>
      </c>
      <c r="IML22" s="94" t="s">
        <v>635</v>
      </c>
      <c r="IMM22" s="93">
        <v>372</v>
      </c>
      <c r="IMN22" s="93" t="s">
        <v>625</v>
      </c>
      <c r="IMO22" s="95" t="s">
        <v>626</v>
      </c>
      <c r="IMP22" s="93" t="s">
        <v>630</v>
      </c>
      <c r="IMQ22" s="7">
        <v>167</v>
      </c>
      <c r="IMR22" s="8">
        <v>20.96</v>
      </c>
      <c r="IMS22" s="9">
        <f>IMR22*IMQ22</f>
        <v>3500.32</v>
      </c>
      <c r="IMT22" s="4">
        <f>IMM22-IMQ22</f>
        <v>205</v>
      </c>
      <c r="IMU22" s="8">
        <v>16.77</v>
      </c>
      <c r="IMV22" s="9">
        <f>IMU22*IMT22</f>
        <v>3437.85</v>
      </c>
      <c r="IMW22" s="9">
        <f>IMV22+IMS22</f>
        <v>6938.17</v>
      </c>
      <c r="IMX22" s="4"/>
      <c r="IMY22" s="9">
        <f>IMW22+IMX22</f>
        <v>6938.17</v>
      </c>
      <c r="INA22" s="93">
        <v>10</v>
      </c>
      <c r="INB22" s="94" t="s">
        <v>635</v>
      </c>
      <c r="INC22" s="93">
        <v>372</v>
      </c>
      <c r="IND22" s="93" t="s">
        <v>625</v>
      </c>
      <c r="INE22" s="95" t="s">
        <v>626</v>
      </c>
      <c r="INF22" s="93" t="s">
        <v>630</v>
      </c>
      <c r="ING22" s="7">
        <v>167</v>
      </c>
      <c r="INH22" s="8">
        <v>20.96</v>
      </c>
      <c r="INI22" s="9">
        <f>INH22*ING22</f>
        <v>3500.32</v>
      </c>
      <c r="INJ22" s="4">
        <f>INC22-ING22</f>
        <v>205</v>
      </c>
      <c r="INK22" s="8">
        <v>16.77</v>
      </c>
      <c r="INL22" s="9">
        <f>INK22*INJ22</f>
        <v>3437.85</v>
      </c>
      <c r="INM22" s="9">
        <f>INL22+INI22</f>
        <v>6938.17</v>
      </c>
      <c r="INN22" s="4"/>
      <c r="INO22" s="9">
        <f>INM22+INN22</f>
        <v>6938.17</v>
      </c>
      <c r="INQ22" s="93">
        <v>10</v>
      </c>
      <c r="INR22" s="94" t="s">
        <v>635</v>
      </c>
      <c r="INS22" s="93">
        <v>372</v>
      </c>
      <c r="INT22" s="93" t="s">
        <v>625</v>
      </c>
      <c r="INU22" s="95" t="s">
        <v>626</v>
      </c>
      <c r="INV22" s="93" t="s">
        <v>630</v>
      </c>
      <c r="INW22" s="7">
        <v>167</v>
      </c>
      <c r="INX22" s="8">
        <v>20.96</v>
      </c>
      <c r="INY22" s="9">
        <f>INX22*INW22</f>
        <v>3500.32</v>
      </c>
      <c r="INZ22" s="4">
        <f>INS22-INW22</f>
        <v>205</v>
      </c>
      <c r="IOA22" s="8">
        <v>16.77</v>
      </c>
      <c r="IOB22" s="9">
        <f>IOA22*INZ22</f>
        <v>3437.85</v>
      </c>
      <c r="IOC22" s="9">
        <f>IOB22+INY22</f>
        <v>6938.17</v>
      </c>
      <c r="IOD22" s="4"/>
      <c r="IOE22" s="9">
        <f>IOC22+IOD22</f>
        <v>6938.17</v>
      </c>
      <c r="IOG22" s="93">
        <v>10</v>
      </c>
      <c r="IOH22" s="94" t="s">
        <v>635</v>
      </c>
      <c r="IOI22" s="93">
        <v>372</v>
      </c>
      <c r="IOJ22" s="93" t="s">
        <v>625</v>
      </c>
      <c r="IOK22" s="95" t="s">
        <v>626</v>
      </c>
      <c r="IOL22" s="93" t="s">
        <v>630</v>
      </c>
      <c r="IOM22" s="7">
        <v>167</v>
      </c>
      <c r="ION22" s="8">
        <v>20.96</v>
      </c>
      <c r="IOO22" s="9">
        <f>ION22*IOM22</f>
        <v>3500.32</v>
      </c>
      <c r="IOP22" s="4">
        <f>IOI22-IOM22</f>
        <v>205</v>
      </c>
      <c r="IOQ22" s="8">
        <v>16.77</v>
      </c>
      <c r="IOR22" s="9">
        <f>IOQ22*IOP22</f>
        <v>3437.85</v>
      </c>
      <c r="IOS22" s="9">
        <f>IOR22+IOO22</f>
        <v>6938.17</v>
      </c>
      <c r="IOT22" s="4"/>
      <c r="IOU22" s="9">
        <f>IOS22+IOT22</f>
        <v>6938.17</v>
      </c>
      <c r="IOW22" s="93">
        <v>10</v>
      </c>
      <c r="IOX22" s="94" t="s">
        <v>635</v>
      </c>
      <c r="IOY22" s="93">
        <v>372</v>
      </c>
      <c r="IOZ22" s="93" t="s">
        <v>625</v>
      </c>
      <c r="IPA22" s="95" t="s">
        <v>626</v>
      </c>
      <c r="IPB22" s="93" t="s">
        <v>630</v>
      </c>
      <c r="IPC22" s="7">
        <v>167</v>
      </c>
      <c r="IPD22" s="8">
        <v>20.96</v>
      </c>
      <c r="IPE22" s="9">
        <f>IPD22*IPC22</f>
        <v>3500.32</v>
      </c>
      <c r="IPF22" s="4">
        <f>IOY22-IPC22</f>
        <v>205</v>
      </c>
      <c r="IPG22" s="8">
        <v>16.77</v>
      </c>
      <c r="IPH22" s="9">
        <f>IPG22*IPF22</f>
        <v>3437.85</v>
      </c>
      <c r="IPI22" s="9">
        <f>IPH22+IPE22</f>
        <v>6938.17</v>
      </c>
      <c r="IPJ22" s="4"/>
      <c r="IPK22" s="9">
        <f>IPI22+IPJ22</f>
        <v>6938.17</v>
      </c>
      <c r="IPM22" s="93">
        <v>10</v>
      </c>
      <c r="IPN22" s="94" t="s">
        <v>635</v>
      </c>
      <c r="IPO22" s="93">
        <v>372</v>
      </c>
      <c r="IPP22" s="93" t="s">
        <v>625</v>
      </c>
      <c r="IPQ22" s="95" t="s">
        <v>626</v>
      </c>
      <c r="IPR22" s="93" t="s">
        <v>630</v>
      </c>
      <c r="IPS22" s="7">
        <v>167</v>
      </c>
      <c r="IPT22" s="8">
        <v>20.96</v>
      </c>
      <c r="IPU22" s="9">
        <f>IPT22*IPS22</f>
        <v>3500.32</v>
      </c>
      <c r="IPV22" s="4">
        <f>IPO22-IPS22</f>
        <v>205</v>
      </c>
      <c r="IPW22" s="8">
        <v>16.77</v>
      </c>
      <c r="IPX22" s="9">
        <f>IPW22*IPV22</f>
        <v>3437.85</v>
      </c>
      <c r="IPY22" s="9">
        <f>IPX22+IPU22</f>
        <v>6938.17</v>
      </c>
      <c r="IPZ22" s="4"/>
      <c r="IQA22" s="9">
        <f>IPY22+IPZ22</f>
        <v>6938.17</v>
      </c>
      <c r="IQC22" s="93">
        <v>10</v>
      </c>
      <c r="IQD22" s="94" t="s">
        <v>635</v>
      </c>
      <c r="IQE22" s="93">
        <v>372</v>
      </c>
      <c r="IQF22" s="93" t="s">
        <v>625</v>
      </c>
      <c r="IQG22" s="95" t="s">
        <v>626</v>
      </c>
      <c r="IQH22" s="93" t="s">
        <v>630</v>
      </c>
      <c r="IQI22" s="7">
        <v>167</v>
      </c>
      <c r="IQJ22" s="8">
        <v>20.96</v>
      </c>
      <c r="IQK22" s="9">
        <f>IQJ22*IQI22</f>
        <v>3500.32</v>
      </c>
      <c r="IQL22" s="4">
        <f>IQE22-IQI22</f>
        <v>205</v>
      </c>
      <c r="IQM22" s="8">
        <v>16.77</v>
      </c>
      <c r="IQN22" s="9">
        <f>IQM22*IQL22</f>
        <v>3437.85</v>
      </c>
      <c r="IQO22" s="9">
        <f>IQN22+IQK22</f>
        <v>6938.17</v>
      </c>
      <c r="IQP22" s="4"/>
      <c r="IQQ22" s="9">
        <f>IQO22+IQP22</f>
        <v>6938.17</v>
      </c>
      <c r="IQS22" s="93">
        <v>10</v>
      </c>
      <c r="IQT22" s="94" t="s">
        <v>635</v>
      </c>
      <c r="IQU22" s="93">
        <v>372</v>
      </c>
      <c r="IQV22" s="93" t="s">
        <v>625</v>
      </c>
      <c r="IQW22" s="95" t="s">
        <v>626</v>
      </c>
      <c r="IQX22" s="93" t="s">
        <v>630</v>
      </c>
      <c r="IQY22" s="7">
        <v>167</v>
      </c>
      <c r="IQZ22" s="8">
        <v>20.96</v>
      </c>
      <c r="IRA22" s="9">
        <f>IQZ22*IQY22</f>
        <v>3500.32</v>
      </c>
      <c r="IRB22" s="4">
        <f>IQU22-IQY22</f>
        <v>205</v>
      </c>
      <c r="IRC22" s="8">
        <v>16.77</v>
      </c>
      <c r="IRD22" s="9">
        <f>IRC22*IRB22</f>
        <v>3437.85</v>
      </c>
      <c r="IRE22" s="9">
        <f>IRD22+IRA22</f>
        <v>6938.17</v>
      </c>
      <c r="IRF22" s="4"/>
      <c r="IRG22" s="9">
        <f>IRE22+IRF22</f>
        <v>6938.17</v>
      </c>
      <c r="IRI22" s="93">
        <v>10</v>
      </c>
      <c r="IRJ22" s="94" t="s">
        <v>635</v>
      </c>
      <c r="IRK22" s="93">
        <v>372</v>
      </c>
      <c r="IRL22" s="93" t="s">
        <v>625</v>
      </c>
      <c r="IRM22" s="95" t="s">
        <v>626</v>
      </c>
      <c r="IRN22" s="93" t="s">
        <v>630</v>
      </c>
      <c r="IRO22" s="7">
        <v>167</v>
      </c>
      <c r="IRP22" s="8">
        <v>20.96</v>
      </c>
      <c r="IRQ22" s="9">
        <f>IRP22*IRO22</f>
        <v>3500.32</v>
      </c>
      <c r="IRR22" s="4">
        <f>IRK22-IRO22</f>
        <v>205</v>
      </c>
      <c r="IRS22" s="8">
        <v>16.77</v>
      </c>
      <c r="IRT22" s="9">
        <f>IRS22*IRR22</f>
        <v>3437.85</v>
      </c>
      <c r="IRU22" s="9">
        <f>IRT22+IRQ22</f>
        <v>6938.17</v>
      </c>
      <c r="IRV22" s="4"/>
      <c r="IRW22" s="9">
        <f>IRU22+IRV22</f>
        <v>6938.17</v>
      </c>
      <c r="IRY22" s="93">
        <v>10</v>
      </c>
      <c r="IRZ22" s="94" t="s">
        <v>635</v>
      </c>
      <c r="ISA22" s="93">
        <v>372</v>
      </c>
      <c r="ISB22" s="93" t="s">
        <v>625</v>
      </c>
      <c r="ISC22" s="95" t="s">
        <v>626</v>
      </c>
      <c r="ISD22" s="93" t="s">
        <v>630</v>
      </c>
      <c r="ISE22" s="7">
        <v>167</v>
      </c>
      <c r="ISF22" s="8">
        <v>20.96</v>
      </c>
      <c r="ISG22" s="9">
        <f>ISF22*ISE22</f>
        <v>3500.32</v>
      </c>
      <c r="ISH22" s="4">
        <f>ISA22-ISE22</f>
        <v>205</v>
      </c>
      <c r="ISI22" s="8">
        <v>16.77</v>
      </c>
      <c r="ISJ22" s="9">
        <f>ISI22*ISH22</f>
        <v>3437.85</v>
      </c>
      <c r="ISK22" s="9">
        <f>ISJ22+ISG22</f>
        <v>6938.17</v>
      </c>
      <c r="ISL22" s="4"/>
      <c r="ISM22" s="9">
        <f>ISK22+ISL22</f>
        <v>6938.17</v>
      </c>
      <c r="ISO22" s="93">
        <v>10</v>
      </c>
      <c r="ISP22" s="94" t="s">
        <v>635</v>
      </c>
      <c r="ISQ22" s="93">
        <v>372</v>
      </c>
      <c r="ISR22" s="93" t="s">
        <v>625</v>
      </c>
      <c r="ISS22" s="95" t="s">
        <v>626</v>
      </c>
      <c r="IST22" s="93" t="s">
        <v>630</v>
      </c>
      <c r="ISU22" s="7">
        <v>167</v>
      </c>
      <c r="ISV22" s="8">
        <v>20.96</v>
      </c>
      <c r="ISW22" s="9">
        <f>ISV22*ISU22</f>
        <v>3500.32</v>
      </c>
      <c r="ISX22" s="4">
        <f>ISQ22-ISU22</f>
        <v>205</v>
      </c>
      <c r="ISY22" s="8">
        <v>16.77</v>
      </c>
      <c r="ISZ22" s="9">
        <f>ISY22*ISX22</f>
        <v>3437.85</v>
      </c>
      <c r="ITA22" s="9">
        <f>ISZ22+ISW22</f>
        <v>6938.17</v>
      </c>
      <c r="ITB22" s="4"/>
      <c r="ITC22" s="9">
        <f>ITA22+ITB22</f>
        <v>6938.17</v>
      </c>
      <c r="ITE22" s="93">
        <v>10</v>
      </c>
      <c r="ITF22" s="94" t="s">
        <v>635</v>
      </c>
      <c r="ITG22" s="93">
        <v>372</v>
      </c>
      <c r="ITH22" s="93" t="s">
        <v>625</v>
      </c>
      <c r="ITI22" s="95" t="s">
        <v>626</v>
      </c>
      <c r="ITJ22" s="93" t="s">
        <v>630</v>
      </c>
      <c r="ITK22" s="7">
        <v>167</v>
      </c>
      <c r="ITL22" s="8">
        <v>20.96</v>
      </c>
      <c r="ITM22" s="9">
        <f>ITL22*ITK22</f>
        <v>3500.32</v>
      </c>
      <c r="ITN22" s="4">
        <f>ITG22-ITK22</f>
        <v>205</v>
      </c>
      <c r="ITO22" s="8">
        <v>16.77</v>
      </c>
      <c r="ITP22" s="9">
        <f>ITO22*ITN22</f>
        <v>3437.85</v>
      </c>
      <c r="ITQ22" s="9">
        <f>ITP22+ITM22</f>
        <v>6938.17</v>
      </c>
      <c r="ITR22" s="4"/>
      <c r="ITS22" s="9">
        <f>ITQ22+ITR22</f>
        <v>6938.17</v>
      </c>
      <c r="ITU22" s="93">
        <v>10</v>
      </c>
      <c r="ITV22" s="94" t="s">
        <v>635</v>
      </c>
      <c r="ITW22" s="93">
        <v>372</v>
      </c>
      <c r="ITX22" s="93" t="s">
        <v>625</v>
      </c>
      <c r="ITY22" s="95" t="s">
        <v>626</v>
      </c>
      <c r="ITZ22" s="93" t="s">
        <v>630</v>
      </c>
      <c r="IUA22" s="7">
        <v>167</v>
      </c>
      <c r="IUB22" s="8">
        <v>20.96</v>
      </c>
      <c r="IUC22" s="9">
        <f>IUB22*IUA22</f>
        <v>3500.32</v>
      </c>
      <c r="IUD22" s="4">
        <f>ITW22-IUA22</f>
        <v>205</v>
      </c>
      <c r="IUE22" s="8">
        <v>16.77</v>
      </c>
      <c r="IUF22" s="9">
        <f>IUE22*IUD22</f>
        <v>3437.85</v>
      </c>
      <c r="IUG22" s="9">
        <f>IUF22+IUC22</f>
        <v>6938.17</v>
      </c>
      <c r="IUH22" s="4"/>
      <c r="IUI22" s="9">
        <f>IUG22+IUH22</f>
        <v>6938.17</v>
      </c>
      <c r="IUK22" s="93">
        <v>10</v>
      </c>
      <c r="IUL22" s="94" t="s">
        <v>635</v>
      </c>
      <c r="IUM22" s="93">
        <v>372</v>
      </c>
      <c r="IUN22" s="93" t="s">
        <v>625</v>
      </c>
      <c r="IUO22" s="95" t="s">
        <v>626</v>
      </c>
      <c r="IUP22" s="93" t="s">
        <v>630</v>
      </c>
      <c r="IUQ22" s="7">
        <v>167</v>
      </c>
      <c r="IUR22" s="8">
        <v>20.96</v>
      </c>
      <c r="IUS22" s="9">
        <f>IUR22*IUQ22</f>
        <v>3500.32</v>
      </c>
      <c r="IUT22" s="4">
        <f>IUM22-IUQ22</f>
        <v>205</v>
      </c>
      <c r="IUU22" s="8">
        <v>16.77</v>
      </c>
      <c r="IUV22" s="9">
        <f>IUU22*IUT22</f>
        <v>3437.85</v>
      </c>
      <c r="IUW22" s="9">
        <f>IUV22+IUS22</f>
        <v>6938.17</v>
      </c>
      <c r="IUX22" s="4"/>
      <c r="IUY22" s="9">
        <f>IUW22+IUX22</f>
        <v>6938.17</v>
      </c>
      <c r="IVA22" s="93">
        <v>10</v>
      </c>
      <c r="IVB22" s="94" t="s">
        <v>635</v>
      </c>
      <c r="IVC22" s="93">
        <v>372</v>
      </c>
      <c r="IVD22" s="93" t="s">
        <v>625</v>
      </c>
      <c r="IVE22" s="95" t="s">
        <v>626</v>
      </c>
      <c r="IVF22" s="93" t="s">
        <v>630</v>
      </c>
      <c r="IVG22" s="7">
        <v>167</v>
      </c>
      <c r="IVH22" s="8">
        <v>20.96</v>
      </c>
      <c r="IVI22" s="9">
        <f>IVH22*IVG22</f>
        <v>3500.32</v>
      </c>
      <c r="IVJ22" s="4">
        <f>IVC22-IVG22</f>
        <v>205</v>
      </c>
      <c r="IVK22" s="8">
        <v>16.77</v>
      </c>
      <c r="IVL22" s="9">
        <f>IVK22*IVJ22</f>
        <v>3437.85</v>
      </c>
      <c r="IVM22" s="9">
        <f>IVL22+IVI22</f>
        <v>6938.17</v>
      </c>
      <c r="IVN22" s="4"/>
      <c r="IVO22" s="9">
        <f>IVM22+IVN22</f>
        <v>6938.17</v>
      </c>
      <c r="IVQ22" s="93">
        <v>10</v>
      </c>
      <c r="IVR22" s="94" t="s">
        <v>635</v>
      </c>
      <c r="IVS22" s="93">
        <v>372</v>
      </c>
      <c r="IVT22" s="93" t="s">
        <v>625</v>
      </c>
      <c r="IVU22" s="95" t="s">
        <v>626</v>
      </c>
      <c r="IVV22" s="93" t="s">
        <v>630</v>
      </c>
      <c r="IVW22" s="7">
        <v>167</v>
      </c>
      <c r="IVX22" s="8">
        <v>20.96</v>
      </c>
      <c r="IVY22" s="9">
        <f>IVX22*IVW22</f>
        <v>3500.32</v>
      </c>
      <c r="IVZ22" s="4">
        <f>IVS22-IVW22</f>
        <v>205</v>
      </c>
      <c r="IWA22" s="8">
        <v>16.77</v>
      </c>
      <c r="IWB22" s="9">
        <f>IWA22*IVZ22</f>
        <v>3437.85</v>
      </c>
      <c r="IWC22" s="9">
        <f>IWB22+IVY22</f>
        <v>6938.17</v>
      </c>
      <c r="IWD22" s="4"/>
      <c r="IWE22" s="9">
        <f>IWC22+IWD22</f>
        <v>6938.17</v>
      </c>
      <c r="IWG22" s="93">
        <v>10</v>
      </c>
      <c r="IWH22" s="94" t="s">
        <v>635</v>
      </c>
      <c r="IWI22" s="93">
        <v>372</v>
      </c>
      <c r="IWJ22" s="93" t="s">
        <v>625</v>
      </c>
      <c r="IWK22" s="95" t="s">
        <v>626</v>
      </c>
      <c r="IWL22" s="93" t="s">
        <v>630</v>
      </c>
      <c r="IWM22" s="7">
        <v>167</v>
      </c>
      <c r="IWN22" s="8">
        <v>20.96</v>
      </c>
      <c r="IWO22" s="9">
        <f>IWN22*IWM22</f>
        <v>3500.32</v>
      </c>
      <c r="IWP22" s="4">
        <f>IWI22-IWM22</f>
        <v>205</v>
      </c>
      <c r="IWQ22" s="8">
        <v>16.77</v>
      </c>
      <c r="IWR22" s="9">
        <f>IWQ22*IWP22</f>
        <v>3437.85</v>
      </c>
      <c r="IWS22" s="9">
        <f>IWR22+IWO22</f>
        <v>6938.17</v>
      </c>
      <c r="IWT22" s="4"/>
      <c r="IWU22" s="9">
        <f>IWS22+IWT22</f>
        <v>6938.17</v>
      </c>
      <c r="IWW22" s="93">
        <v>10</v>
      </c>
      <c r="IWX22" s="94" t="s">
        <v>635</v>
      </c>
      <c r="IWY22" s="93">
        <v>372</v>
      </c>
      <c r="IWZ22" s="93" t="s">
        <v>625</v>
      </c>
      <c r="IXA22" s="95" t="s">
        <v>626</v>
      </c>
      <c r="IXB22" s="93" t="s">
        <v>630</v>
      </c>
      <c r="IXC22" s="7">
        <v>167</v>
      </c>
      <c r="IXD22" s="8">
        <v>20.96</v>
      </c>
      <c r="IXE22" s="9">
        <f>IXD22*IXC22</f>
        <v>3500.32</v>
      </c>
      <c r="IXF22" s="4">
        <f>IWY22-IXC22</f>
        <v>205</v>
      </c>
      <c r="IXG22" s="8">
        <v>16.77</v>
      </c>
      <c r="IXH22" s="9">
        <f>IXG22*IXF22</f>
        <v>3437.85</v>
      </c>
      <c r="IXI22" s="9">
        <f>IXH22+IXE22</f>
        <v>6938.17</v>
      </c>
      <c r="IXJ22" s="4"/>
      <c r="IXK22" s="9">
        <f>IXI22+IXJ22</f>
        <v>6938.17</v>
      </c>
      <c r="IXM22" s="93">
        <v>10</v>
      </c>
      <c r="IXN22" s="94" t="s">
        <v>635</v>
      </c>
      <c r="IXO22" s="93">
        <v>372</v>
      </c>
      <c r="IXP22" s="93" t="s">
        <v>625</v>
      </c>
      <c r="IXQ22" s="95" t="s">
        <v>626</v>
      </c>
      <c r="IXR22" s="93" t="s">
        <v>630</v>
      </c>
      <c r="IXS22" s="7">
        <v>167</v>
      </c>
      <c r="IXT22" s="8">
        <v>20.96</v>
      </c>
      <c r="IXU22" s="9">
        <f>IXT22*IXS22</f>
        <v>3500.32</v>
      </c>
      <c r="IXV22" s="4">
        <f>IXO22-IXS22</f>
        <v>205</v>
      </c>
      <c r="IXW22" s="8">
        <v>16.77</v>
      </c>
      <c r="IXX22" s="9">
        <f>IXW22*IXV22</f>
        <v>3437.85</v>
      </c>
      <c r="IXY22" s="9">
        <f>IXX22+IXU22</f>
        <v>6938.17</v>
      </c>
      <c r="IXZ22" s="4"/>
      <c r="IYA22" s="9">
        <f>IXY22+IXZ22</f>
        <v>6938.17</v>
      </c>
      <c r="IYC22" s="93">
        <v>10</v>
      </c>
      <c r="IYD22" s="94" t="s">
        <v>635</v>
      </c>
      <c r="IYE22" s="93">
        <v>372</v>
      </c>
      <c r="IYF22" s="93" t="s">
        <v>625</v>
      </c>
      <c r="IYG22" s="95" t="s">
        <v>626</v>
      </c>
      <c r="IYH22" s="93" t="s">
        <v>630</v>
      </c>
      <c r="IYI22" s="7">
        <v>167</v>
      </c>
      <c r="IYJ22" s="8">
        <v>20.96</v>
      </c>
      <c r="IYK22" s="9">
        <f>IYJ22*IYI22</f>
        <v>3500.32</v>
      </c>
      <c r="IYL22" s="4">
        <f>IYE22-IYI22</f>
        <v>205</v>
      </c>
      <c r="IYM22" s="8">
        <v>16.77</v>
      </c>
      <c r="IYN22" s="9">
        <f>IYM22*IYL22</f>
        <v>3437.85</v>
      </c>
      <c r="IYO22" s="9">
        <f>IYN22+IYK22</f>
        <v>6938.17</v>
      </c>
      <c r="IYP22" s="4"/>
      <c r="IYQ22" s="9">
        <f>IYO22+IYP22</f>
        <v>6938.17</v>
      </c>
      <c r="IYS22" s="93">
        <v>10</v>
      </c>
      <c r="IYT22" s="94" t="s">
        <v>635</v>
      </c>
      <c r="IYU22" s="93">
        <v>372</v>
      </c>
      <c r="IYV22" s="93" t="s">
        <v>625</v>
      </c>
      <c r="IYW22" s="95" t="s">
        <v>626</v>
      </c>
      <c r="IYX22" s="93" t="s">
        <v>630</v>
      </c>
      <c r="IYY22" s="7">
        <v>167</v>
      </c>
      <c r="IYZ22" s="8">
        <v>20.96</v>
      </c>
      <c r="IZA22" s="9">
        <f>IYZ22*IYY22</f>
        <v>3500.32</v>
      </c>
      <c r="IZB22" s="4">
        <f>IYU22-IYY22</f>
        <v>205</v>
      </c>
      <c r="IZC22" s="8">
        <v>16.77</v>
      </c>
      <c r="IZD22" s="9">
        <f>IZC22*IZB22</f>
        <v>3437.85</v>
      </c>
      <c r="IZE22" s="9">
        <f>IZD22+IZA22</f>
        <v>6938.17</v>
      </c>
      <c r="IZF22" s="4"/>
      <c r="IZG22" s="9">
        <f>IZE22+IZF22</f>
        <v>6938.17</v>
      </c>
      <c r="IZI22" s="93">
        <v>10</v>
      </c>
      <c r="IZJ22" s="94" t="s">
        <v>635</v>
      </c>
      <c r="IZK22" s="93">
        <v>372</v>
      </c>
      <c r="IZL22" s="93" t="s">
        <v>625</v>
      </c>
      <c r="IZM22" s="95" t="s">
        <v>626</v>
      </c>
      <c r="IZN22" s="93" t="s">
        <v>630</v>
      </c>
      <c r="IZO22" s="7">
        <v>167</v>
      </c>
      <c r="IZP22" s="8">
        <v>20.96</v>
      </c>
      <c r="IZQ22" s="9">
        <f>IZP22*IZO22</f>
        <v>3500.32</v>
      </c>
      <c r="IZR22" s="4">
        <f>IZK22-IZO22</f>
        <v>205</v>
      </c>
      <c r="IZS22" s="8">
        <v>16.77</v>
      </c>
      <c r="IZT22" s="9">
        <f>IZS22*IZR22</f>
        <v>3437.85</v>
      </c>
      <c r="IZU22" s="9">
        <f>IZT22+IZQ22</f>
        <v>6938.17</v>
      </c>
      <c r="IZV22" s="4"/>
      <c r="IZW22" s="9">
        <f>IZU22+IZV22</f>
        <v>6938.17</v>
      </c>
      <c r="IZY22" s="93">
        <v>10</v>
      </c>
      <c r="IZZ22" s="94" t="s">
        <v>635</v>
      </c>
      <c r="JAA22" s="93">
        <v>372</v>
      </c>
      <c r="JAB22" s="93" t="s">
        <v>625</v>
      </c>
      <c r="JAC22" s="95" t="s">
        <v>626</v>
      </c>
      <c r="JAD22" s="93" t="s">
        <v>630</v>
      </c>
      <c r="JAE22" s="7">
        <v>167</v>
      </c>
      <c r="JAF22" s="8">
        <v>20.96</v>
      </c>
      <c r="JAG22" s="9">
        <f>JAF22*JAE22</f>
        <v>3500.32</v>
      </c>
      <c r="JAH22" s="4">
        <f>JAA22-JAE22</f>
        <v>205</v>
      </c>
      <c r="JAI22" s="8">
        <v>16.77</v>
      </c>
      <c r="JAJ22" s="9">
        <f>JAI22*JAH22</f>
        <v>3437.85</v>
      </c>
      <c r="JAK22" s="9">
        <f>JAJ22+JAG22</f>
        <v>6938.17</v>
      </c>
      <c r="JAL22" s="4"/>
      <c r="JAM22" s="9">
        <f>JAK22+JAL22</f>
        <v>6938.17</v>
      </c>
      <c r="JAO22" s="93">
        <v>10</v>
      </c>
      <c r="JAP22" s="94" t="s">
        <v>635</v>
      </c>
      <c r="JAQ22" s="93">
        <v>372</v>
      </c>
      <c r="JAR22" s="93" t="s">
        <v>625</v>
      </c>
      <c r="JAS22" s="95" t="s">
        <v>626</v>
      </c>
      <c r="JAT22" s="93" t="s">
        <v>630</v>
      </c>
      <c r="JAU22" s="7">
        <v>167</v>
      </c>
      <c r="JAV22" s="8">
        <v>20.96</v>
      </c>
      <c r="JAW22" s="9">
        <f>JAV22*JAU22</f>
        <v>3500.32</v>
      </c>
      <c r="JAX22" s="4">
        <f>JAQ22-JAU22</f>
        <v>205</v>
      </c>
      <c r="JAY22" s="8">
        <v>16.77</v>
      </c>
      <c r="JAZ22" s="9">
        <f>JAY22*JAX22</f>
        <v>3437.85</v>
      </c>
      <c r="JBA22" s="9">
        <f>JAZ22+JAW22</f>
        <v>6938.17</v>
      </c>
      <c r="JBB22" s="4"/>
      <c r="JBC22" s="9">
        <f>JBA22+JBB22</f>
        <v>6938.17</v>
      </c>
      <c r="JBE22" s="93">
        <v>10</v>
      </c>
      <c r="JBF22" s="94" t="s">
        <v>635</v>
      </c>
      <c r="JBG22" s="93">
        <v>372</v>
      </c>
      <c r="JBH22" s="93" t="s">
        <v>625</v>
      </c>
      <c r="JBI22" s="95" t="s">
        <v>626</v>
      </c>
      <c r="JBJ22" s="93" t="s">
        <v>630</v>
      </c>
      <c r="JBK22" s="7">
        <v>167</v>
      </c>
      <c r="JBL22" s="8">
        <v>20.96</v>
      </c>
      <c r="JBM22" s="9">
        <f>JBL22*JBK22</f>
        <v>3500.32</v>
      </c>
      <c r="JBN22" s="4">
        <f>JBG22-JBK22</f>
        <v>205</v>
      </c>
      <c r="JBO22" s="8">
        <v>16.77</v>
      </c>
      <c r="JBP22" s="9">
        <f>JBO22*JBN22</f>
        <v>3437.85</v>
      </c>
      <c r="JBQ22" s="9">
        <f>JBP22+JBM22</f>
        <v>6938.17</v>
      </c>
      <c r="JBR22" s="4"/>
      <c r="JBS22" s="9">
        <f>JBQ22+JBR22</f>
        <v>6938.17</v>
      </c>
      <c r="JBU22" s="93">
        <v>10</v>
      </c>
      <c r="JBV22" s="94" t="s">
        <v>635</v>
      </c>
      <c r="JBW22" s="93">
        <v>372</v>
      </c>
      <c r="JBX22" s="93" t="s">
        <v>625</v>
      </c>
      <c r="JBY22" s="95" t="s">
        <v>626</v>
      </c>
      <c r="JBZ22" s="93" t="s">
        <v>630</v>
      </c>
      <c r="JCA22" s="7">
        <v>167</v>
      </c>
      <c r="JCB22" s="8">
        <v>20.96</v>
      </c>
      <c r="JCC22" s="9">
        <f>JCB22*JCA22</f>
        <v>3500.32</v>
      </c>
      <c r="JCD22" s="4">
        <f>JBW22-JCA22</f>
        <v>205</v>
      </c>
      <c r="JCE22" s="8">
        <v>16.77</v>
      </c>
      <c r="JCF22" s="9">
        <f>JCE22*JCD22</f>
        <v>3437.85</v>
      </c>
      <c r="JCG22" s="9">
        <f>JCF22+JCC22</f>
        <v>6938.17</v>
      </c>
      <c r="JCH22" s="4"/>
      <c r="JCI22" s="9">
        <f>JCG22+JCH22</f>
        <v>6938.17</v>
      </c>
      <c r="JCK22" s="93">
        <v>10</v>
      </c>
      <c r="JCL22" s="94" t="s">
        <v>635</v>
      </c>
      <c r="JCM22" s="93">
        <v>372</v>
      </c>
      <c r="JCN22" s="93" t="s">
        <v>625</v>
      </c>
      <c r="JCO22" s="95" t="s">
        <v>626</v>
      </c>
      <c r="JCP22" s="93" t="s">
        <v>630</v>
      </c>
      <c r="JCQ22" s="7">
        <v>167</v>
      </c>
      <c r="JCR22" s="8">
        <v>20.96</v>
      </c>
      <c r="JCS22" s="9">
        <f>JCR22*JCQ22</f>
        <v>3500.32</v>
      </c>
      <c r="JCT22" s="4">
        <f>JCM22-JCQ22</f>
        <v>205</v>
      </c>
      <c r="JCU22" s="8">
        <v>16.77</v>
      </c>
      <c r="JCV22" s="9">
        <f>JCU22*JCT22</f>
        <v>3437.85</v>
      </c>
      <c r="JCW22" s="9">
        <f>JCV22+JCS22</f>
        <v>6938.17</v>
      </c>
      <c r="JCX22" s="4"/>
      <c r="JCY22" s="9">
        <f>JCW22+JCX22</f>
        <v>6938.17</v>
      </c>
      <c r="JDA22" s="93">
        <v>10</v>
      </c>
      <c r="JDB22" s="94" t="s">
        <v>635</v>
      </c>
      <c r="JDC22" s="93">
        <v>372</v>
      </c>
      <c r="JDD22" s="93" t="s">
        <v>625</v>
      </c>
      <c r="JDE22" s="95" t="s">
        <v>626</v>
      </c>
      <c r="JDF22" s="93" t="s">
        <v>630</v>
      </c>
      <c r="JDG22" s="7">
        <v>167</v>
      </c>
      <c r="JDH22" s="8">
        <v>20.96</v>
      </c>
      <c r="JDI22" s="9">
        <f>JDH22*JDG22</f>
        <v>3500.32</v>
      </c>
      <c r="JDJ22" s="4">
        <f>JDC22-JDG22</f>
        <v>205</v>
      </c>
      <c r="JDK22" s="8">
        <v>16.77</v>
      </c>
      <c r="JDL22" s="9">
        <f>JDK22*JDJ22</f>
        <v>3437.85</v>
      </c>
      <c r="JDM22" s="9">
        <f>JDL22+JDI22</f>
        <v>6938.17</v>
      </c>
      <c r="JDN22" s="4"/>
      <c r="JDO22" s="9">
        <f>JDM22+JDN22</f>
        <v>6938.17</v>
      </c>
      <c r="JDQ22" s="93">
        <v>10</v>
      </c>
      <c r="JDR22" s="94" t="s">
        <v>635</v>
      </c>
      <c r="JDS22" s="93">
        <v>372</v>
      </c>
      <c r="JDT22" s="93" t="s">
        <v>625</v>
      </c>
      <c r="JDU22" s="95" t="s">
        <v>626</v>
      </c>
      <c r="JDV22" s="93" t="s">
        <v>630</v>
      </c>
      <c r="JDW22" s="7">
        <v>167</v>
      </c>
      <c r="JDX22" s="8">
        <v>20.96</v>
      </c>
      <c r="JDY22" s="9">
        <f>JDX22*JDW22</f>
        <v>3500.32</v>
      </c>
      <c r="JDZ22" s="4">
        <f>JDS22-JDW22</f>
        <v>205</v>
      </c>
      <c r="JEA22" s="8">
        <v>16.77</v>
      </c>
      <c r="JEB22" s="9">
        <f>JEA22*JDZ22</f>
        <v>3437.85</v>
      </c>
      <c r="JEC22" s="9">
        <f>JEB22+JDY22</f>
        <v>6938.17</v>
      </c>
      <c r="JED22" s="4"/>
      <c r="JEE22" s="9">
        <f>JEC22+JED22</f>
        <v>6938.17</v>
      </c>
      <c r="JEG22" s="93">
        <v>10</v>
      </c>
      <c r="JEH22" s="94" t="s">
        <v>635</v>
      </c>
      <c r="JEI22" s="93">
        <v>372</v>
      </c>
      <c r="JEJ22" s="93" t="s">
        <v>625</v>
      </c>
      <c r="JEK22" s="95" t="s">
        <v>626</v>
      </c>
      <c r="JEL22" s="93" t="s">
        <v>630</v>
      </c>
      <c r="JEM22" s="7">
        <v>167</v>
      </c>
      <c r="JEN22" s="8">
        <v>20.96</v>
      </c>
      <c r="JEO22" s="9">
        <f>JEN22*JEM22</f>
        <v>3500.32</v>
      </c>
      <c r="JEP22" s="4">
        <f>JEI22-JEM22</f>
        <v>205</v>
      </c>
      <c r="JEQ22" s="8">
        <v>16.77</v>
      </c>
      <c r="JER22" s="9">
        <f>JEQ22*JEP22</f>
        <v>3437.85</v>
      </c>
      <c r="JES22" s="9">
        <f>JER22+JEO22</f>
        <v>6938.17</v>
      </c>
      <c r="JET22" s="4"/>
      <c r="JEU22" s="9">
        <f>JES22+JET22</f>
        <v>6938.17</v>
      </c>
      <c r="JEW22" s="93">
        <v>10</v>
      </c>
      <c r="JEX22" s="94" t="s">
        <v>635</v>
      </c>
      <c r="JEY22" s="93">
        <v>372</v>
      </c>
      <c r="JEZ22" s="93" t="s">
        <v>625</v>
      </c>
      <c r="JFA22" s="95" t="s">
        <v>626</v>
      </c>
      <c r="JFB22" s="93" t="s">
        <v>630</v>
      </c>
      <c r="JFC22" s="7">
        <v>167</v>
      </c>
      <c r="JFD22" s="8">
        <v>20.96</v>
      </c>
      <c r="JFE22" s="9">
        <f>JFD22*JFC22</f>
        <v>3500.32</v>
      </c>
      <c r="JFF22" s="4">
        <f>JEY22-JFC22</f>
        <v>205</v>
      </c>
      <c r="JFG22" s="8">
        <v>16.77</v>
      </c>
      <c r="JFH22" s="9">
        <f>JFG22*JFF22</f>
        <v>3437.85</v>
      </c>
      <c r="JFI22" s="9">
        <f>JFH22+JFE22</f>
        <v>6938.17</v>
      </c>
      <c r="JFJ22" s="4"/>
      <c r="JFK22" s="9">
        <f>JFI22+JFJ22</f>
        <v>6938.17</v>
      </c>
      <c r="JFM22" s="93">
        <v>10</v>
      </c>
      <c r="JFN22" s="94" t="s">
        <v>635</v>
      </c>
      <c r="JFO22" s="93">
        <v>372</v>
      </c>
      <c r="JFP22" s="93" t="s">
        <v>625</v>
      </c>
      <c r="JFQ22" s="95" t="s">
        <v>626</v>
      </c>
      <c r="JFR22" s="93" t="s">
        <v>630</v>
      </c>
      <c r="JFS22" s="7">
        <v>167</v>
      </c>
      <c r="JFT22" s="8">
        <v>20.96</v>
      </c>
      <c r="JFU22" s="9">
        <f>JFT22*JFS22</f>
        <v>3500.32</v>
      </c>
      <c r="JFV22" s="4">
        <f>JFO22-JFS22</f>
        <v>205</v>
      </c>
      <c r="JFW22" s="8">
        <v>16.77</v>
      </c>
      <c r="JFX22" s="9">
        <f>JFW22*JFV22</f>
        <v>3437.85</v>
      </c>
      <c r="JFY22" s="9">
        <f>JFX22+JFU22</f>
        <v>6938.17</v>
      </c>
      <c r="JFZ22" s="4"/>
      <c r="JGA22" s="9">
        <f>JFY22+JFZ22</f>
        <v>6938.17</v>
      </c>
      <c r="JGC22" s="93">
        <v>10</v>
      </c>
      <c r="JGD22" s="94" t="s">
        <v>635</v>
      </c>
      <c r="JGE22" s="93">
        <v>372</v>
      </c>
      <c r="JGF22" s="93" t="s">
        <v>625</v>
      </c>
      <c r="JGG22" s="95" t="s">
        <v>626</v>
      </c>
      <c r="JGH22" s="93" t="s">
        <v>630</v>
      </c>
      <c r="JGI22" s="7">
        <v>167</v>
      </c>
      <c r="JGJ22" s="8">
        <v>20.96</v>
      </c>
      <c r="JGK22" s="9">
        <f>JGJ22*JGI22</f>
        <v>3500.32</v>
      </c>
      <c r="JGL22" s="4">
        <f>JGE22-JGI22</f>
        <v>205</v>
      </c>
      <c r="JGM22" s="8">
        <v>16.77</v>
      </c>
      <c r="JGN22" s="9">
        <f>JGM22*JGL22</f>
        <v>3437.85</v>
      </c>
      <c r="JGO22" s="9">
        <f>JGN22+JGK22</f>
        <v>6938.17</v>
      </c>
      <c r="JGP22" s="4"/>
      <c r="JGQ22" s="9">
        <f>JGO22+JGP22</f>
        <v>6938.17</v>
      </c>
      <c r="JGS22" s="93">
        <v>10</v>
      </c>
      <c r="JGT22" s="94" t="s">
        <v>635</v>
      </c>
      <c r="JGU22" s="93">
        <v>372</v>
      </c>
      <c r="JGV22" s="93" t="s">
        <v>625</v>
      </c>
      <c r="JGW22" s="95" t="s">
        <v>626</v>
      </c>
      <c r="JGX22" s="93" t="s">
        <v>630</v>
      </c>
      <c r="JGY22" s="7">
        <v>167</v>
      </c>
      <c r="JGZ22" s="8">
        <v>20.96</v>
      </c>
      <c r="JHA22" s="9">
        <f>JGZ22*JGY22</f>
        <v>3500.32</v>
      </c>
      <c r="JHB22" s="4">
        <f>JGU22-JGY22</f>
        <v>205</v>
      </c>
      <c r="JHC22" s="8">
        <v>16.77</v>
      </c>
      <c r="JHD22" s="9">
        <f>JHC22*JHB22</f>
        <v>3437.85</v>
      </c>
      <c r="JHE22" s="9">
        <f>JHD22+JHA22</f>
        <v>6938.17</v>
      </c>
      <c r="JHF22" s="4"/>
      <c r="JHG22" s="9">
        <f>JHE22+JHF22</f>
        <v>6938.17</v>
      </c>
      <c r="JHI22" s="93">
        <v>10</v>
      </c>
      <c r="JHJ22" s="94" t="s">
        <v>635</v>
      </c>
      <c r="JHK22" s="93">
        <v>372</v>
      </c>
      <c r="JHL22" s="93" t="s">
        <v>625</v>
      </c>
      <c r="JHM22" s="95" t="s">
        <v>626</v>
      </c>
      <c r="JHN22" s="93" t="s">
        <v>630</v>
      </c>
      <c r="JHO22" s="7">
        <v>167</v>
      </c>
      <c r="JHP22" s="8">
        <v>20.96</v>
      </c>
      <c r="JHQ22" s="9">
        <f>JHP22*JHO22</f>
        <v>3500.32</v>
      </c>
      <c r="JHR22" s="4">
        <f>JHK22-JHO22</f>
        <v>205</v>
      </c>
      <c r="JHS22" s="8">
        <v>16.77</v>
      </c>
      <c r="JHT22" s="9">
        <f>JHS22*JHR22</f>
        <v>3437.85</v>
      </c>
      <c r="JHU22" s="9">
        <f>JHT22+JHQ22</f>
        <v>6938.17</v>
      </c>
      <c r="JHV22" s="4"/>
      <c r="JHW22" s="9">
        <f>JHU22+JHV22</f>
        <v>6938.17</v>
      </c>
      <c r="JHY22" s="93">
        <v>10</v>
      </c>
      <c r="JHZ22" s="94" t="s">
        <v>635</v>
      </c>
      <c r="JIA22" s="93">
        <v>372</v>
      </c>
      <c r="JIB22" s="93" t="s">
        <v>625</v>
      </c>
      <c r="JIC22" s="95" t="s">
        <v>626</v>
      </c>
      <c r="JID22" s="93" t="s">
        <v>630</v>
      </c>
      <c r="JIE22" s="7">
        <v>167</v>
      </c>
      <c r="JIF22" s="8">
        <v>20.96</v>
      </c>
      <c r="JIG22" s="9">
        <f>JIF22*JIE22</f>
        <v>3500.32</v>
      </c>
      <c r="JIH22" s="4">
        <f>JIA22-JIE22</f>
        <v>205</v>
      </c>
      <c r="JII22" s="8">
        <v>16.77</v>
      </c>
      <c r="JIJ22" s="9">
        <f>JII22*JIH22</f>
        <v>3437.85</v>
      </c>
      <c r="JIK22" s="9">
        <f>JIJ22+JIG22</f>
        <v>6938.17</v>
      </c>
      <c r="JIL22" s="4"/>
      <c r="JIM22" s="9">
        <f>JIK22+JIL22</f>
        <v>6938.17</v>
      </c>
      <c r="JIO22" s="93">
        <v>10</v>
      </c>
      <c r="JIP22" s="94" t="s">
        <v>635</v>
      </c>
      <c r="JIQ22" s="93">
        <v>372</v>
      </c>
      <c r="JIR22" s="93" t="s">
        <v>625</v>
      </c>
      <c r="JIS22" s="95" t="s">
        <v>626</v>
      </c>
      <c r="JIT22" s="93" t="s">
        <v>630</v>
      </c>
      <c r="JIU22" s="7">
        <v>167</v>
      </c>
      <c r="JIV22" s="8">
        <v>20.96</v>
      </c>
      <c r="JIW22" s="9">
        <f>JIV22*JIU22</f>
        <v>3500.32</v>
      </c>
      <c r="JIX22" s="4">
        <f>JIQ22-JIU22</f>
        <v>205</v>
      </c>
      <c r="JIY22" s="8">
        <v>16.77</v>
      </c>
      <c r="JIZ22" s="9">
        <f>JIY22*JIX22</f>
        <v>3437.85</v>
      </c>
      <c r="JJA22" s="9">
        <f>JIZ22+JIW22</f>
        <v>6938.17</v>
      </c>
      <c r="JJB22" s="4"/>
      <c r="JJC22" s="9">
        <f>JJA22+JJB22</f>
        <v>6938.17</v>
      </c>
      <c r="JJE22" s="93">
        <v>10</v>
      </c>
      <c r="JJF22" s="94" t="s">
        <v>635</v>
      </c>
      <c r="JJG22" s="93">
        <v>372</v>
      </c>
      <c r="JJH22" s="93" t="s">
        <v>625</v>
      </c>
      <c r="JJI22" s="95" t="s">
        <v>626</v>
      </c>
      <c r="JJJ22" s="93" t="s">
        <v>630</v>
      </c>
      <c r="JJK22" s="7">
        <v>167</v>
      </c>
      <c r="JJL22" s="8">
        <v>20.96</v>
      </c>
      <c r="JJM22" s="9">
        <f>JJL22*JJK22</f>
        <v>3500.32</v>
      </c>
      <c r="JJN22" s="4">
        <f>JJG22-JJK22</f>
        <v>205</v>
      </c>
      <c r="JJO22" s="8">
        <v>16.77</v>
      </c>
      <c r="JJP22" s="9">
        <f>JJO22*JJN22</f>
        <v>3437.85</v>
      </c>
      <c r="JJQ22" s="9">
        <f>JJP22+JJM22</f>
        <v>6938.17</v>
      </c>
      <c r="JJR22" s="4"/>
      <c r="JJS22" s="9">
        <f>JJQ22+JJR22</f>
        <v>6938.17</v>
      </c>
      <c r="JJU22" s="93">
        <v>10</v>
      </c>
      <c r="JJV22" s="94" t="s">
        <v>635</v>
      </c>
      <c r="JJW22" s="93">
        <v>372</v>
      </c>
      <c r="JJX22" s="93" t="s">
        <v>625</v>
      </c>
      <c r="JJY22" s="95" t="s">
        <v>626</v>
      </c>
      <c r="JJZ22" s="93" t="s">
        <v>630</v>
      </c>
      <c r="JKA22" s="7">
        <v>167</v>
      </c>
      <c r="JKB22" s="8">
        <v>20.96</v>
      </c>
      <c r="JKC22" s="9">
        <f>JKB22*JKA22</f>
        <v>3500.32</v>
      </c>
      <c r="JKD22" s="4">
        <f>JJW22-JKA22</f>
        <v>205</v>
      </c>
      <c r="JKE22" s="8">
        <v>16.77</v>
      </c>
      <c r="JKF22" s="9">
        <f>JKE22*JKD22</f>
        <v>3437.85</v>
      </c>
      <c r="JKG22" s="9">
        <f>JKF22+JKC22</f>
        <v>6938.17</v>
      </c>
      <c r="JKH22" s="4"/>
      <c r="JKI22" s="9">
        <f>JKG22+JKH22</f>
        <v>6938.17</v>
      </c>
      <c r="JKK22" s="93">
        <v>10</v>
      </c>
      <c r="JKL22" s="94" t="s">
        <v>635</v>
      </c>
      <c r="JKM22" s="93">
        <v>372</v>
      </c>
      <c r="JKN22" s="93" t="s">
        <v>625</v>
      </c>
      <c r="JKO22" s="95" t="s">
        <v>626</v>
      </c>
      <c r="JKP22" s="93" t="s">
        <v>630</v>
      </c>
      <c r="JKQ22" s="7">
        <v>167</v>
      </c>
      <c r="JKR22" s="8">
        <v>20.96</v>
      </c>
      <c r="JKS22" s="9">
        <f>JKR22*JKQ22</f>
        <v>3500.32</v>
      </c>
      <c r="JKT22" s="4">
        <f>JKM22-JKQ22</f>
        <v>205</v>
      </c>
      <c r="JKU22" s="8">
        <v>16.77</v>
      </c>
      <c r="JKV22" s="9">
        <f>JKU22*JKT22</f>
        <v>3437.85</v>
      </c>
      <c r="JKW22" s="9">
        <f>JKV22+JKS22</f>
        <v>6938.17</v>
      </c>
      <c r="JKX22" s="4"/>
      <c r="JKY22" s="9">
        <f>JKW22+JKX22</f>
        <v>6938.17</v>
      </c>
      <c r="JLA22" s="93">
        <v>10</v>
      </c>
      <c r="JLB22" s="94" t="s">
        <v>635</v>
      </c>
      <c r="JLC22" s="93">
        <v>372</v>
      </c>
      <c r="JLD22" s="93" t="s">
        <v>625</v>
      </c>
      <c r="JLE22" s="95" t="s">
        <v>626</v>
      </c>
      <c r="JLF22" s="93" t="s">
        <v>630</v>
      </c>
      <c r="JLG22" s="7">
        <v>167</v>
      </c>
      <c r="JLH22" s="8">
        <v>20.96</v>
      </c>
      <c r="JLI22" s="9">
        <f>JLH22*JLG22</f>
        <v>3500.32</v>
      </c>
      <c r="JLJ22" s="4">
        <f>JLC22-JLG22</f>
        <v>205</v>
      </c>
      <c r="JLK22" s="8">
        <v>16.77</v>
      </c>
      <c r="JLL22" s="9">
        <f>JLK22*JLJ22</f>
        <v>3437.85</v>
      </c>
      <c r="JLM22" s="9">
        <f>JLL22+JLI22</f>
        <v>6938.17</v>
      </c>
      <c r="JLN22" s="4"/>
      <c r="JLO22" s="9">
        <f>JLM22+JLN22</f>
        <v>6938.17</v>
      </c>
      <c r="JLQ22" s="93">
        <v>10</v>
      </c>
      <c r="JLR22" s="94" t="s">
        <v>635</v>
      </c>
      <c r="JLS22" s="93">
        <v>372</v>
      </c>
      <c r="JLT22" s="93" t="s">
        <v>625</v>
      </c>
      <c r="JLU22" s="95" t="s">
        <v>626</v>
      </c>
      <c r="JLV22" s="93" t="s">
        <v>630</v>
      </c>
      <c r="JLW22" s="7">
        <v>167</v>
      </c>
      <c r="JLX22" s="8">
        <v>20.96</v>
      </c>
      <c r="JLY22" s="9">
        <f>JLX22*JLW22</f>
        <v>3500.32</v>
      </c>
      <c r="JLZ22" s="4">
        <f>JLS22-JLW22</f>
        <v>205</v>
      </c>
      <c r="JMA22" s="8">
        <v>16.77</v>
      </c>
      <c r="JMB22" s="9">
        <f>JMA22*JLZ22</f>
        <v>3437.85</v>
      </c>
      <c r="JMC22" s="9">
        <f>JMB22+JLY22</f>
        <v>6938.17</v>
      </c>
      <c r="JMD22" s="4"/>
      <c r="JME22" s="9">
        <f>JMC22+JMD22</f>
        <v>6938.17</v>
      </c>
      <c r="JMG22" s="93">
        <v>10</v>
      </c>
      <c r="JMH22" s="94" t="s">
        <v>635</v>
      </c>
      <c r="JMI22" s="93">
        <v>372</v>
      </c>
      <c r="JMJ22" s="93" t="s">
        <v>625</v>
      </c>
      <c r="JMK22" s="95" t="s">
        <v>626</v>
      </c>
      <c r="JML22" s="93" t="s">
        <v>630</v>
      </c>
      <c r="JMM22" s="7">
        <v>167</v>
      </c>
      <c r="JMN22" s="8">
        <v>20.96</v>
      </c>
      <c r="JMO22" s="9">
        <f>JMN22*JMM22</f>
        <v>3500.32</v>
      </c>
      <c r="JMP22" s="4">
        <f>JMI22-JMM22</f>
        <v>205</v>
      </c>
      <c r="JMQ22" s="8">
        <v>16.77</v>
      </c>
      <c r="JMR22" s="9">
        <f>JMQ22*JMP22</f>
        <v>3437.85</v>
      </c>
      <c r="JMS22" s="9">
        <f>JMR22+JMO22</f>
        <v>6938.17</v>
      </c>
      <c r="JMT22" s="4"/>
      <c r="JMU22" s="9">
        <f>JMS22+JMT22</f>
        <v>6938.17</v>
      </c>
      <c r="JMW22" s="93">
        <v>10</v>
      </c>
      <c r="JMX22" s="94" t="s">
        <v>635</v>
      </c>
      <c r="JMY22" s="93">
        <v>372</v>
      </c>
      <c r="JMZ22" s="93" t="s">
        <v>625</v>
      </c>
      <c r="JNA22" s="95" t="s">
        <v>626</v>
      </c>
      <c r="JNB22" s="93" t="s">
        <v>630</v>
      </c>
      <c r="JNC22" s="7">
        <v>167</v>
      </c>
      <c r="JND22" s="8">
        <v>20.96</v>
      </c>
      <c r="JNE22" s="9">
        <f>JND22*JNC22</f>
        <v>3500.32</v>
      </c>
      <c r="JNF22" s="4">
        <f>JMY22-JNC22</f>
        <v>205</v>
      </c>
      <c r="JNG22" s="8">
        <v>16.77</v>
      </c>
      <c r="JNH22" s="9">
        <f>JNG22*JNF22</f>
        <v>3437.85</v>
      </c>
      <c r="JNI22" s="9">
        <f>JNH22+JNE22</f>
        <v>6938.17</v>
      </c>
      <c r="JNJ22" s="4"/>
      <c r="JNK22" s="9">
        <f>JNI22+JNJ22</f>
        <v>6938.17</v>
      </c>
      <c r="JNM22" s="93">
        <v>10</v>
      </c>
      <c r="JNN22" s="94" t="s">
        <v>635</v>
      </c>
      <c r="JNO22" s="93">
        <v>372</v>
      </c>
      <c r="JNP22" s="93" t="s">
        <v>625</v>
      </c>
      <c r="JNQ22" s="95" t="s">
        <v>626</v>
      </c>
      <c r="JNR22" s="93" t="s">
        <v>630</v>
      </c>
      <c r="JNS22" s="7">
        <v>167</v>
      </c>
      <c r="JNT22" s="8">
        <v>20.96</v>
      </c>
      <c r="JNU22" s="9">
        <f>JNT22*JNS22</f>
        <v>3500.32</v>
      </c>
      <c r="JNV22" s="4">
        <f>JNO22-JNS22</f>
        <v>205</v>
      </c>
      <c r="JNW22" s="8">
        <v>16.77</v>
      </c>
      <c r="JNX22" s="9">
        <f>JNW22*JNV22</f>
        <v>3437.85</v>
      </c>
      <c r="JNY22" s="9">
        <f>JNX22+JNU22</f>
        <v>6938.17</v>
      </c>
      <c r="JNZ22" s="4"/>
      <c r="JOA22" s="9">
        <f>JNY22+JNZ22</f>
        <v>6938.17</v>
      </c>
      <c r="JOC22" s="93">
        <v>10</v>
      </c>
      <c r="JOD22" s="94" t="s">
        <v>635</v>
      </c>
      <c r="JOE22" s="93">
        <v>372</v>
      </c>
      <c r="JOF22" s="93" t="s">
        <v>625</v>
      </c>
      <c r="JOG22" s="95" t="s">
        <v>626</v>
      </c>
      <c r="JOH22" s="93" t="s">
        <v>630</v>
      </c>
      <c r="JOI22" s="7">
        <v>167</v>
      </c>
      <c r="JOJ22" s="8">
        <v>20.96</v>
      </c>
      <c r="JOK22" s="9">
        <f>JOJ22*JOI22</f>
        <v>3500.32</v>
      </c>
      <c r="JOL22" s="4">
        <f>JOE22-JOI22</f>
        <v>205</v>
      </c>
      <c r="JOM22" s="8">
        <v>16.77</v>
      </c>
      <c r="JON22" s="9">
        <f>JOM22*JOL22</f>
        <v>3437.85</v>
      </c>
      <c r="JOO22" s="9">
        <f>JON22+JOK22</f>
        <v>6938.17</v>
      </c>
      <c r="JOP22" s="4"/>
      <c r="JOQ22" s="9">
        <f>JOO22+JOP22</f>
        <v>6938.17</v>
      </c>
      <c r="JOS22" s="93">
        <v>10</v>
      </c>
      <c r="JOT22" s="94" t="s">
        <v>635</v>
      </c>
      <c r="JOU22" s="93">
        <v>372</v>
      </c>
      <c r="JOV22" s="93" t="s">
        <v>625</v>
      </c>
      <c r="JOW22" s="95" t="s">
        <v>626</v>
      </c>
      <c r="JOX22" s="93" t="s">
        <v>630</v>
      </c>
      <c r="JOY22" s="7">
        <v>167</v>
      </c>
      <c r="JOZ22" s="8">
        <v>20.96</v>
      </c>
      <c r="JPA22" s="9">
        <f>JOZ22*JOY22</f>
        <v>3500.32</v>
      </c>
      <c r="JPB22" s="4">
        <f>JOU22-JOY22</f>
        <v>205</v>
      </c>
      <c r="JPC22" s="8">
        <v>16.77</v>
      </c>
      <c r="JPD22" s="9">
        <f>JPC22*JPB22</f>
        <v>3437.85</v>
      </c>
      <c r="JPE22" s="9">
        <f>JPD22+JPA22</f>
        <v>6938.17</v>
      </c>
      <c r="JPF22" s="4"/>
      <c r="JPG22" s="9">
        <f>JPE22+JPF22</f>
        <v>6938.17</v>
      </c>
      <c r="JPI22" s="93">
        <v>10</v>
      </c>
      <c r="JPJ22" s="94" t="s">
        <v>635</v>
      </c>
      <c r="JPK22" s="93">
        <v>372</v>
      </c>
      <c r="JPL22" s="93" t="s">
        <v>625</v>
      </c>
      <c r="JPM22" s="95" t="s">
        <v>626</v>
      </c>
      <c r="JPN22" s="93" t="s">
        <v>630</v>
      </c>
      <c r="JPO22" s="7">
        <v>167</v>
      </c>
      <c r="JPP22" s="8">
        <v>20.96</v>
      </c>
      <c r="JPQ22" s="9">
        <f>JPP22*JPO22</f>
        <v>3500.32</v>
      </c>
      <c r="JPR22" s="4">
        <f>JPK22-JPO22</f>
        <v>205</v>
      </c>
      <c r="JPS22" s="8">
        <v>16.77</v>
      </c>
      <c r="JPT22" s="9">
        <f>JPS22*JPR22</f>
        <v>3437.85</v>
      </c>
      <c r="JPU22" s="9">
        <f>JPT22+JPQ22</f>
        <v>6938.17</v>
      </c>
      <c r="JPV22" s="4"/>
      <c r="JPW22" s="9">
        <f>JPU22+JPV22</f>
        <v>6938.17</v>
      </c>
      <c r="JPY22" s="93">
        <v>10</v>
      </c>
      <c r="JPZ22" s="94" t="s">
        <v>635</v>
      </c>
      <c r="JQA22" s="93">
        <v>372</v>
      </c>
      <c r="JQB22" s="93" t="s">
        <v>625</v>
      </c>
      <c r="JQC22" s="95" t="s">
        <v>626</v>
      </c>
      <c r="JQD22" s="93" t="s">
        <v>630</v>
      </c>
      <c r="JQE22" s="7">
        <v>167</v>
      </c>
      <c r="JQF22" s="8">
        <v>20.96</v>
      </c>
      <c r="JQG22" s="9">
        <f>JQF22*JQE22</f>
        <v>3500.32</v>
      </c>
      <c r="JQH22" s="4">
        <f>JQA22-JQE22</f>
        <v>205</v>
      </c>
      <c r="JQI22" s="8">
        <v>16.77</v>
      </c>
      <c r="JQJ22" s="9">
        <f>JQI22*JQH22</f>
        <v>3437.85</v>
      </c>
      <c r="JQK22" s="9">
        <f>JQJ22+JQG22</f>
        <v>6938.17</v>
      </c>
      <c r="JQL22" s="4"/>
      <c r="JQM22" s="9">
        <f>JQK22+JQL22</f>
        <v>6938.17</v>
      </c>
      <c r="JQO22" s="93">
        <v>10</v>
      </c>
      <c r="JQP22" s="94" t="s">
        <v>635</v>
      </c>
      <c r="JQQ22" s="93">
        <v>372</v>
      </c>
      <c r="JQR22" s="93" t="s">
        <v>625</v>
      </c>
      <c r="JQS22" s="95" t="s">
        <v>626</v>
      </c>
      <c r="JQT22" s="93" t="s">
        <v>630</v>
      </c>
      <c r="JQU22" s="7">
        <v>167</v>
      </c>
      <c r="JQV22" s="8">
        <v>20.96</v>
      </c>
      <c r="JQW22" s="9">
        <f>JQV22*JQU22</f>
        <v>3500.32</v>
      </c>
      <c r="JQX22" s="4">
        <f>JQQ22-JQU22</f>
        <v>205</v>
      </c>
      <c r="JQY22" s="8">
        <v>16.77</v>
      </c>
      <c r="JQZ22" s="9">
        <f>JQY22*JQX22</f>
        <v>3437.85</v>
      </c>
      <c r="JRA22" s="9">
        <f>JQZ22+JQW22</f>
        <v>6938.17</v>
      </c>
      <c r="JRB22" s="4"/>
      <c r="JRC22" s="9">
        <f>JRA22+JRB22</f>
        <v>6938.17</v>
      </c>
      <c r="JRE22" s="93">
        <v>10</v>
      </c>
      <c r="JRF22" s="94" t="s">
        <v>635</v>
      </c>
      <c r="JRG22" s="93">
        <v>372</v>
      </c>
      <c r="JRH22" s="93" t="s">
        <v>625</v>
      </c>
      <c r="JRI22" s="95" t="s">
        <v>626</v>
      </c>
      <c r="JRJ22" s="93" t="s">
        <v>630</v>
      </c>
      <c r="JRK22" s="7">
        <v>167</v>
      </c>
      <c r="JRL22" s="8">
        <v>20.96</v>
      </c>
      <c r="JRM22" s="9">
        <f>JRL22*JRK22</f>
        <v>3500.32</v>
      </c>
      <c r="JRN22" s="4">
        <f>JRG22-JRK22</f>
        <v>205</v>
      </c>
      <c r="JRO22" s="8">
        <v>16.77</v>
      </c>
      <c r="JRP22" s="9">
        <f>JRO22*JRN22</f>
        <v>3437.85</v>
      </c>
      <c r="JRQ22" s="9">
        <f>JRP22+JRM22</f>
        <v>6938.17</v>
      </c>
      <c r="JRR22" s="4"/>
      <c r="JRS22" s="9">
        <f>JRQ22+JRR22</f>
        <v>6938.17</v>
      </c>
      <c r="JRU22" s="93">
        <v>10</v>
      </c>
      <c r="JRV22" s="94" t="s">
        <v>635</v>
      </c>
      <c r="JRW22" s="93">
        <v>372</v>
      </c>
      <c r="JRX22" s="93" t="s">
        <v>625</v>
      </c>
      <c r="JRY22" s="95" t="s">
        <v>626</v>
      </c>
      <c r="JRZ22" s="93" t="s">
        <v>630</v>
      </c>
      <c r="JSA22" s="7">
        <v>167</v>
      </c>
      <c r="JSB22" s="8">
        <v>20.96</v>
      </c>
      <c r="JSC22" s="9">
        <f>JSB22*JSA22</f>
        <v>3500.32</v>
      </c>
      <c r="JSD22" s="4">
        <f>JRW22-JSA22</f>
        <v>205</v>
      </c>
      <c r="JSE22" s="8">
        <v>16.77</v>
      </c>
      <c r="JSF22" s="9">
        <f>JSE22*JSD22</f>
        <v>3437.85</v>
      </c>
      <c r="JSG22" s="9">
        <f>JSF22+JSC22</f>
        <v>6938.17</v>
      </c>
      <c r="JSH22" s="4"/>
      <c r="JSI22" s="9">
        <f>JSG22+JSH22</f>
        <v>6938.17</v>
      </c>
      <c r="JSK22" s="93">
        <v>10</v>
      </c>
      <c r="JSL22" s="94" t="s">
        <v>635</v>
      </c>
      <c r="JSM22" s="93">
        <v>372</v>
      </c>
      <c r="JSN22" s="93" t="s">
        <v>625</v>
      </c>
      <c r="JSO22" s="95" t="s">
        <v>626</v>
      </c>
      <c r="JSP22" s="93" t="s">
        <v>630</v>
      </c>
      <c r="JSQ22" s="7">
        <v>167</v>
      </c>
      <c r="JSR22" s="8">
        <v>20.96</v>
      </c>
      <c r="JSS22" s="9">
        <f>JSR22*JSQ22</f>
        <v>3500.32</v>
      </c>
      <c r="JST22" s="4">
        <f>JSM22-JSQ22</f>
        <v>205</v>
      </c>
      <c r="JSU22" s="8">
        <v>16.77</v>
      </c>
      <c r="JSV22" s="9">
        <f>JSU22*JST22</f>
        <v>3437.85</v>
      </c>
      <c r="JSW22" s="9">
        <f>JSV22+JSS22</f>
        <v>6938.17</v>
      </c>
      <c r="JSX22" s="4"/>
      <c r="JSY22" s="9">
        <f>JSW22+JSX22</f>
        <v>6938.17</v>
      </c>
      <c r="JTA22" s="93">
        <v>10</v>
      </c>
      <c r="JTB22" s="94" t="s">
        <v>635</v>
      </c>
      <c r="JTC22" s="93">
        <v>372</v>
      </c>
      <c r="JTD22" s="93" t="s">
        <v>625</v>
      </c>
      <c r="JTE22" s="95" t="s">
        <v>626</v>
      </c>
      <c r="JTF22" s="93" t="s">
        <v>630</v>
      </c>
      <c r="JTG22" s="7">
        <v>167</v>
      </c>
      <c r="JTH22" s="8">
        <v>20.96</v>
      </c>
      <c r="JTI22" s="9">
        <f>JTH22*JTG22</f>
        <v>3500.32</v>
      </c>
      <c r="JTJ22" s="4">
        <f>JTC22-JTG22</f>
        <v>205</v>
      </c>
      <c r="JTK22" s="8">
        <v>16.77</v>
      </c>
      <c r="JTL22" s="9">
        <f>JTK22*JTJ22</f>
        <v>3437.85</v>
      </c>
      <c r="JTM22" s="9">
        <f>JTL22+JTI22</f>
        <v>6938.17</v>
      </c>
      <c r="JTN22" s="4"/>
      <c r="JTO22" s="9">
        <f>JTM22+JTN22</f>
        <v>6938.17</v>
      </c>
      <c r="JTQ22" s="93">
        <v>10</v>
      </c>
      <c r="JTR22" s="94" t="s">
        <v>635</v>
      </c>
      <c r="JTS22" s="93">
        <v>372</v>
      </c>
      <c r="JTT22" s="93" t="s">
        <v>625</v>
      </c>
      <c r="JTU22" s="95" t="s">
        <v>626</v>
      </c>
      <c r="JTV22" s="93" t="s">
        <v>630</v>
      </c>
      <c r="JTW22" s="7">
        <v>167</v>
      </c>
      <c r="JTX22" s="8">
        <v>20.96</v>
      </c>
      <c r="JTY22" s="9">
        <f>JTX22*JTW22</f>
        <v>3500.32</v>
      </c>
      <c r="JTZ22" s="4">
        <f>JTS22-JTW22</f>
        <v>205</v>
      </c>
      <c r="JUA22" s="8">
        <v>16.77</v>
      </c>
      <c r="JUB22" s="9">
        <f>JUA22*JTZ22</f>
        <v>3437.85</v>
      </c>
      <c r="JUC22" s="9">
        <f>JUB22+JTY22</f>
        <v>6938.17</v>
      </c>
      <c r="JUD22" s="4"/>
      <c r="JUE22" s="9">
        <f>JUC22+JUD22</f>
        <v>6938.17</v>
      </c>
      <c r="JUG22" s="93">
        <v>10</v>
      </c>
      <c r="JUH22" s="94" t="s">
        <v>635</v>
      </c>
      <c r="JUI22" s="93">
        <v>372</v>
      </c>
      <c r="JUJ22" s="93" t="s">
        <v>625</v>
      </c>
      <c r="JUK22" s="95" t="s">
        <v>626</v>
      </c>
      <c r="JUL22" s="93" t="s">
        <v>630</v>
      </c>
      <c r="JUM22" s="7">
        <v>167</v>
      </c>
      <c r="JUN22" s="8">
        <v>20.96</v>
      </c>
      <c r="JUO22" s="9">
        <f>JUN22*JUM22</f>
        <v>3500.32</v>
      </c>
      <c r="JUP22" s="4">
        <f>JUI22-JUM22</f>
        <v>205</v>
      </c>
      <c r="JUQ22" s="8">
        <v>16.77</v>
      </c>
      <c r="JUR22" s="9">
        <f>JUQ22*JUP22</f>
        <v>3437.85</v>
      </c>
      <c r="JUS22" s="9">
        <f>JUR22+JUO22</f>
        <v>6938.17</v>
      </c>
      <c r="JUT22" s="4"/>
      <c r="JUU22" s="9">
        <f>JUS22+JUT22</f>
        <v>6938.17</v>
      </c>
      <c r="JUW22" s="93">
        <v>10</v>
      </c>
      <c r="JUX22" s="94" t="s">
        <v>635</v>
      </c>
      <c r="JUY22" s="93">
        <v>372</v>
      </c>
      <c r="JUZ22" s="93" t="s">
        <v>625</v>
      </c>
      <c r="JVA22" s="95" t="s">
        <v>626</v>
      </c>
      <c r="JVB22" s="93" t="s">
        <v>630</v>
      </c>
      <c r="JVC22" s="7">
        <v>167</v>
      </c>
      <c r="JVD22" s="8">
        <v>20.96</v>
      </c>
      <c r="JVE22" s="9">
        <f>JVD22*JVC22</f>
        <v>3500.32</v>
      </c>
      <c r="JVF22" s="4">
        <f>JUY22-JVC22</f>
        <v>205</v>
      </c>
      <c r="JVG22" s="8">
        <v>16.77</v>
      </c>
      <c r="JVH22" s="9">
        <f>JVG22*JVF22</f>
        <v>3437.85</v>
      </c>
      <c r="JVI22" s="9">
        <f>JVH22+JVE22</f>
        <v>6938.17</v>
      </c>
      <c r="JVJ22" s="4"/>
      <c r="JVK22" s="9">
        <f>JVI22+JVJ22</f>
        <v>6938.17</v>
      </c>
      <c r="JVM22" s="93">
        <v>10</v>
      </c>
      <c r="JVN22" s="94" t="s">
        <v>635</v>
      </c>
      <c r="JVO22" s="93">
        <v>372</v>
      </c>
      <c r="JVP22" s="93" t="s">
        <v>625</v>
      </c>
      <c r="JVQ22" s="95" t="s">
        <v>626</v>
      </c>
      <c r="JVR22" s="93" t="s">
        <v>630</v>
      </c>
      <c r="JVS22" s="7">
        <v>167</v>
      </c>
      <c r="JVT22" s="8">
        <v>20.96</v>
      </c>
      <c r="JVU22" s="9">
        <f>JVT22*JVS22</f>
        <v>3500.32</v>
      </c>
      <c r="JVV22" s="4">
        <f>JVO22-JVS22</f>
        <v>205</v>
      </c>
      <c r="JVW22" s="8">
        <v>16.77</v>
      </c>
      <c r="JVX22" s="9">
        <f>JVW22*JVV22</f>
        <v>3437.85</v>
      </c>
      <c r="JVY22" s="9">
        <f>JVX22+JVU22</f>
        <v>6938.17</v>
      </c>
      <c r="JVZ22" s="4"/>
      <c r="JWA22" s="9">
        <f>JVY22+JVZ22</f>
        <v>6938.17</v>
      </c>
      <c r="JWC22" s="93">
        <v>10</v>
      </c>
      <c r="JWD22" s="94" t="s">
        <v>635</v>
      </c>
      <c r="JWE22" s="93">
        <v>372</v>
      </c>
      <c r="JWF22" s="93" t="s">
        <v>625</v>
      </c>
      <c r="JWG22" s="95" t="s">
        <v>626</v>
      </c>
      <c r="JWH22" s="93" t="s">
        <v>630</v>
      </c>
      <c r="JWI22" s="7">
        <v>167</v>
      </c>
      <c r="JWJ22" s="8">
        <v>20.96</v>
      </c>
      <c r="JWK22" s="9">
        <f>JWJ22*JWI22</f>
        <v>3500.32</v>
      </c>
      <c r="JWL22" s="4">
        <f>JWE22-JWI22</f>
        <v>205</v>
      </c>
      <c r="JWM22" s="8">
        <v>16.77</v>
      </c>
      <c r="JWN22" s="9">
        <f>JWM22*JWL22</f>
        <v>3437.85</v>
      </c>
      <c r="JWO22" s="9">
        <f>JWN22+JWK22</f>
        <v>6938.17</v>
      </c>
      <c r="JWP22" s="4"/>
      <c r="JWQ22" s="9">
        <f>JWO22+JWP22</f>
        <v>6938.17</v>
      </c>
      <c r="JWS22" s="93">
        <v>10</v>
      </c>
      <c r="JWT22" s="94" t="s">
        <v>635</v>
      </c>
      <c r="JWU22" s="93">
        <v>372</v>
      </c>
      <c r="JWV22" s="93" t="s">
        <v>625</v>
      </c>
      <c r="JWW22" s="95" t="s">
        <v>626</v>
      </c>
      <c r="JWX22" s="93" t="s">
        <v>630</v>
      </c>
      <c r="JWY22" s="7">
        <v>167</v>
      </c>
      <c r="JWZ22" s="8">
        <v>20.96</v>
      </c>
      <c r="JXA22" s="9">
        <f>JWZ22*JWY22</f>
        <v>3500.32</v>
      </c>
      <c r="JXB22" s="4">
        <f>JWU22-JWY22</f>
        <v>205</v>
      </c>
      <c r="JXC22" s="8">
        <v>16.77</v>
      </c>
      <c r="JXD22" s="9">
        <f>JXC22*JXB22</f>
        <v>3437.85</v>
      </c>
      <c r="JXE22" s="9">
        <f>JXD22+JXA22</f>
        <v>6938.17</v>
      </c>
      <c r="JXF22" s="4"/>
      <c r="JXG22" s="9">
        <f>JXE22+JXF22</f>
        <v>6938.17</v>
      </c>
      <c r="JXI22" s="93">
        <v>10</v>
      </c>
      <c r="JXJ22" s="94" t="s">
        <v>635</v>
      </c>
      <c r="JXK22" s="93">
        <v>372</v>
      </c>
      <c r="JXL22" s="93" t="s">
        <v>625</v>
      </c>
      <c r="JXM22" s="95" t="s">
        <v>626</v>
      </c>
      <c r="JXN22" s="93" t="s">
        <v>630</v>
      </c>
      <c r="JXO22" s="7">
        <v>167</v>
      </c>
      <c r="JXP22" s="8">
        <v>20.96</v>
      </c>
      <c r="JXQ22" s="9">
        <f>JXP22*JXO22</f>
        <v>3500.32</v>
      </c>
      <c r="JXR22" s="4">
        <f>JXK22-JXO22</f>
        <v>205</v>
      </c>
      <c r="JXS22" s="8">
        <v>16.77</v>
      </c>
      <c r="JXT22" s="9">
        <f>JXS22*JXR22</f>
        <v>3437.85</v>
      </c>
      <c r="JXU22" s="9">
        <f>JXT22+JXQ22</f>
        <v>6938.17</v>
      </c>
      <c r="JXV22" s="4"/>
      <c r="JXW22" s="9">
        <f>JXU22+JXV22</f>
        <v>6938.17</v>
      </c>
      <c r="JXY22" s="93">
        <v>10</v>
      </c>
      <c r="JXZ22" s="94" t="s">
        <v>635</v>
      </c>
      <c r="JYA22" s="93">
        <v>372</v>
      </c>
      <c r="JYB22" s="93" t="s">
        <v>625</v>
      </c>
      <c r="JYC22" s="95" t="s">
        <v>626</v>
      </c>
      <c r="JYD22" s="93" t="s">
        <v>630</v>
      </c>
      <c r="JYE22" s="7">
        <v>167</v>
      </c>
      <c r="JYF22" s="8">
        <v>20.96</v>
      </c>
      <c r="JYG22" s="9">
        <f>JYF22*JYE22</f>
        <v>3500.32</v>
      </c>
      <c r="JYH22" s="4">
        <f>JYA22-JYE22</f>
        <v>205</v>
      </c>
      <c r="JYI22" s="8">
        <v>16.77</v>
      </c>
      <c r="JYJ22" s="9">
        <f>JYI22*JYH22</f>
        <v>3437.85</v>
      </c>
      <c r="JYK22" s="9">
        <f>JYJ22+JYG22</f>
        <v>6938.17</v>
      </c>
      <c r="JYL22" s="4"/>
      <c r="JYM22" s="9">
        <f>JYK22+JYL22</f>
        <v>6938.17</v>
      </c>
      <c r="JYO22" s="93">
        <v>10</v>
      </c>
      <c r="JYP22" s="94" t="s">
        <v>635</v>
      </c>
      <c r="JYQ22" s="93">
        <v>372</v>
      </c>
      <c r="JYR22" s="93" t="s">
        <v>625</v>
      </c>
      <c r="JYS22" s="95" t="s">
        <v>626</v>
      </c>
      <c r="JYT22" s="93" t="s">
        <v>630</v>
      </c>
      <c r="JYU22" s="7">
        <v>167</v>
      </c>
      <c r="JYV22" s="8">
        <v>20.96</v>
      </c>
      <c r="JYW22" s="9">
        <f>JYV22*JYU22</f>
        <v>3500.32</v>
      </c>
      <c r="JYX22" s="4">
        <f>JYQ22-JYU22</f>
        <v>205</v>
      </c>
      <c r="JYY22" s="8">
        <v>16.77</v>
      </c>
      <c r="JYZ22" s="9">
        <f>JYY22*JYX22</f>
        <v>3437.85</v>
      </c>
      <c r="JZA22" s="9">
        <f>JYZ22+JYW22</f>
        <v>6938.17</v>
      </c>
      <c r="JZB22" s="4"/>
      <c r="JZC22" s="9">
        <f>JZA22+JZB22</f>
        <v>6938.17</v>
      </c>
      <c r="JZE22" s="93">
        <v>10</v>
      </c>
      <c r="JZF22" s="94" t="s">
        <v>635</v>
      </c>
      <c r="JZG22" s="93">
        <v>372</v>
      </c>
      <c r="JZH22" s="93" t="s">
        <v>625</v>
      </c>
      <c r="JZI22" s="95" t="s">
        <v>626</v>
      </c>
      <c r="JZJ22" s="93" t="s">
        <v>630</v>
      </c>
      <c r="JZK22" s="7">
        <v>167</v>
      </c>
      <c r="JZL22" s="8">
        <v>20.96</v>
      </c>
      <c r="JZM22" s="9">
        <f>JZL22*JZK22</f>
        <v>3500.32</v>
      </c>
      <c r="JZN22" s="4">
        <f>JZG22-JZK22</f>
        <v>205</v>
      </c>
      <c r="JZO22" s="8">
        <v>16.77</v>
      </c>
      <c r="JZP22" s="9">
        <f>JZO22*JZN22</f>
        <v>3437.85</v>
      </c>
      <c r="JZQ22" s="9">
        <f>JZP22+JZM22</f>
        <v>6938.17</v>
      </c>
      <c r="JZR22" s="4"/>
      <c r="JZS22" s="9">
        <f>JZQ22+JZR22</f>
        <v>6938.17</v>
      </c>
      <c r="JZU22" s="93">
        <v>10</v>
      </c>
      <c r="JZV22" s="94" t="s">
        <v>635</v>
      </c>
      <c r="JZW22" s="93">
        <v>372</v>
      </c>
      <c r="JZX22" s="93" t="s">
        <v>625</v>
      </c>
      <c r="JZY22" s="95" t="s">
        <v>626</v>
      </c>
      <c r="JZZ22" s="93" t="s">
        <v>630</v>
      </c>
      <c r="KAA22" s="7">
        <v>167</v>
      </c>
      <c r="KAB22" s="8">
        <v>20.96</v>
      </c>
      <c r="KAC22" s="9">
        <f>KAB22*KAA22</f>
        <v>3500.32</v>
      </c>
      <c r="KAD22" s="4">
        <f>JZW22-KAA22</f>
        <v>205</v>
      </c>
      <c r="KAE22" s="8">
        <v>16.77</v>
      </c>
      <c r="KAF22" s="9">
        <f>KAE22*KAD22</f>
        <v>3437.85</v>
      </c>
      <c r="KAG22" s="9">
        <f>KAF22+KAC22</f>
        <v>6938.17</v>
      </c>
      <c r="KAH22" s="4"/>
      <c r="KAI22" s="9">
        <f>KAG22+KAH22</f>
        <v>6938.17</v>
      </c>
      <c r="KAK22" s="93">
        <v>10</v>
      </c>
      <c r="KAL22" s="94" t="s">
        <v>635</v>
      </c>
      <c r="KAM22" s="93">
        <v>372</v>
      </c>
      <c r="KAN22" s="93" t="s">
        <v>625</v>
      </c>
      <c r="KAO22" s="95" t="s">
        <v>626</v>
      </c>
      <c r="KAP22" s="93" t="s">
        <v>630</v>
      </c>
      <c r="KAQ22" s="7">
        <v>167</v>
      </c>
      <c r="KAR22" s="8">
        <v>20.96</v>
      </c>
      <c r="KAS22" s="9">
        <f>KAR22*KAQ22</f>
        <v>3500.32</v>
      </c>
      <c r="KAT22" s="4">
        <f>KAM22-KAQ22</f>
        <v>205</v>
      </c>
      <c r="KAU22" s="8">
        <v>16.77</v>
      </c>
      <c r="KAV22" s="9">
        <f>KAU22*KAT22</f>
        <v>3437.85</v>
      </c>
      <c r="KAW22" s="9">
        <f>KAV22+KAS22</f>
        <v>6938.17</v>
      </c>
      <c r="KAX22" s="4"/>
      <c r="KAY22" s="9">
        <f>KAW22+KAX22</f>
        <v>6938.17</v>
      </c>
      <c r="KBA22" s="93">
        <v>10</v>
      </c>
      <c r="KBB22" s="94" t="s">
        <v>635</v>
      </c>
      <c r="KBC22" s="93">
        <v>372</v>
      </c>
      <c r="KBD22" s="93" t="s">
        <v>625</v>
      </c>
      <c r="KBE22" s="95" t="s">
        <v>626</v>
      </c>
      <c r="KBF22" s="93" t="s">
        <v>630</v>
      </c>
      <c r="KBG22" s="7">
        <v>167</v>
      </c>
      <c r="KBH22" s="8">
        <v>20.96</v>
      </c>
      <c r="KBI22" s="9">
        <f>KBH22*KBG22</f>
        <v>3500.32</v>
      </c>
      <c r="KBJ22" s="4">
        <f>KBC22-KBG22</f>
        <v>205</v>
      </c>
      <c r="KBK22" s="8">
        <v>16.77</v>
      </c>
      <c r="KBL22" s="9">
        <f>KBK22*KBJ22</f>
        <v>3437.85</v>
      </c>
      <c r="KBM22" s="9">
        <f>KBL22+KBI22</f>
        <v>6938.17</v>
      </c>
      <c r="KBN22" s="4"/>
      <c r="KBO22" s="9">
        <f>KBM22+KBN22</f>
        <v>6938.17</v>
      </c>
      <c r="KBQ22" s="93">
        <v>10</v>
      </c>
      <c r="KBR22" s="94" t="s">
        <v>635</v>
      </c>
      <c r="KBS22" s="93">
        <v>372</v>
      </c>
      <c r="KBT22" s="93" t="s">
        <v>625</v>
      </c>
      <c r="KBU22" s="95" t="s">
        <v>626</v>
      </c>
      <c r="KBV22" s="93" t="s">
        <v>630</v>
      </c>
      <c r="KBW22" s="7">
        <v>167</v>
      </c>
      <c r="KBX22" s="8">
        <v>20.96</v>
      </c>
      <c r="KBY22" s="9">
        <f>KBX22*KBW22</f>
        <v>3500.32</v>
      </c>
      <c r="KBZ22" s="4">
        <f>KBS22-KBW22</f>
        <v>205</v>
      </c>
      <c r="KCA22" s="8">
        <v>16.77</v>
      </c>
      <c r="KCB22" s="9">
        <f>KCA22*KBZ22</f>
        <v>3437.85</v>
      </c>
      <c r="KCC22" s="9">
        <f>KCB22+KBY22</f>
        <v>6938.17</v>
      </c>
      <c r="KCD22" s="4"/>
      <c r="KCE22" s="9">
        <f>KCC22+KCD22</f>
        <v>6938.17</v>
      </c>
      <c r="KCG22" s="93">
        <v>10</v>
      </c>
      <c r="KCH22" s="94" t="s">
        <v>635</v>
      </c>
      <c r="KCI22" s="93">
        <v>372</v>
      </c>
      <c r="KCJ22" s="93" t="s">
        <v>625</v>
      </c>
      <c r="KCK22" s="95" t="s">
        <v>626</v>
      </c>
      <c r="KCL22" s="93" t="s">
        <v>630</v>
      </c>
      <c r="KCM22" s="7">
        <v>167</v>
      </c>
      <c r="KCN22" s="8">
        <v>20.96</v>
      </c>
      <c r="KCO22" s="9">
        <f>KCN22*KCM22</f>
        <v>3500.32</v>
      </c>
      <c r="KCP22" s="4">
        <f>KCI22-KCM22</f>
        <v>205</v>
      </c>
      <c r="KCQ22" s="8">
        <v>16.77</v>
      </c>
      <c r="KCR22" s="9">
        <f>KCQ22*KCP22</f>
        <v>3437.85</v>
      </c>
      <c r="KCS22" s="9">
        <f>KCR22+KCO22</f>
        <v>6938.17</v>
      </c>
      <c r="KCT22" s="4"/>
      <c r="KCU22" s="9">
        <f>KCS22+KCT22</f>
        <v>6938.17</v>
      </c>
      <c r="KCW22" s="93">
        <v>10</v>
      </c>
      <c r="KCX22" s="94" t="s">
        <v>635</v>
      </c>
      <c r="KCY22" s="93">
        <v>372</v>
      </c>
      <c r="KCZ22" s="93" t="s">
        <v>625</v>
      </c>
      <c r="KDA22" s="95" t="s">
        <v>626</v>
      </c>
      <c r="KDB22" s="93" t="s">
        <v>630</v>
      </c>
      <c r="KDC22" s="7">
        <v>167</v>
      </c>
      <c r="KDD22" s="8">
        <v>20.96</v>
      </c>
      <c r="KDE22" s="9">
        <f>KDD22*KDC22</f>
        <v>3500.32</v>
      </c>
      <c r="KDF22" s="4">
        <f>KCY22-KDC22</f>
        <v>205</v>
      </c>
      <c r="KDG22" s="8">
        <v>16.77</v>
      </c>
      <c r="KDH22" s="9">
        <f>KDG22*KDF22</f>
        <v>3437.85</v>
      </c>
      <c r="KDI22" s="9">
        <f>KDH22+KDE22</f>
        <v>6938.17</v>
      </c>
      <c r="KDJ22" s="4"/>
      <c r="KDK22" s="9">
        <f>KDI22+KDJ22</f>
        <v>6938.17</v>
      </c>
      <c r="KDM22" s="93">
        <v>10</v>
      </c>
      <c r="KDN22" s="94" t="s">
        <v>635</v>
      </c>
      <c r="KDO22" s="93">
        <v>372</v>
      </c>
      <c r="KDP22" s="93" t="s">
        <v>625</v>
      </c>
      <c r="KDQ22" s="95" t="s">
        <v>626</v>
      </c>
      <c r="KDR22" s="93" t="s">
        <v>630</v>
      </c>
      <c r="KDS22" s="7">
        <v>167</v>
      </c>
      <c r="KDT22" s="8">
        <v>20.96</v>
      </c>
      <c r="KDU22" s="9">
        <f>KDT22*KDS22</f>
        <v>3500.32</v>
      </c>
      <c r="KDV22" s="4">
        <f>KDO22-KDS22</f>
        <v>205</v>
      </c>
      <c r="KDW22" s="8">
        <v>16.77</v>
      </c>
      <c r="KDX22" s="9">
        <f>KDW22*KDV22</f>
        <v>3437.85</v>
      </c>
      <c r="KDY22" s="9">
        <f>KDX22+KDU22</f>
        <v>6938.17</v>
      </c>
      <c r="KDZ22" s="4"/>
      <c r="KEA22" s="9">
        <f>KDY22+KDZ22</f>
        <v>6938.17</v>
      </c>
      <c r="KEC22" s="93">
        <v>10</v>
      </c>
      <c r="KED22" s="94" t="s">
        <v>635</v>
      </c>
      <c r="KEE22" s="93">
        <v>372</v>
      </c>
      <c r="KEF22" s="93" t="s">
        <v>625</v>
      </c>
      <c r="KEG22" s="95" t="s">
        <v>626</v>
      </c>
      <c r="KEH22" s="93" t="s">
        <v>630</v>
      </c>
      <c r="KEI22" s="7">
        <v>167</v>
      </c>
      <c r="KEJ22" s="8">
        <v>20.96</v>
      </c>
      <c r="KEK22" s="9">
        <f>KEJ22*KEI22</f>
        <v>3500.32</v>
      </c>
      <c r="KEL22" s="4">
        <f>KEE22-KEI22</f>
        <v>205</v>
      </c>
      <c r="KEM22" s="8">
        <v>16.77</v>
      </c>
      <c r="KEN22" s="9">
        <f>KEM22*KEL22</f>
        <v>3437.85</v>
      </c>
      <c r="KEO22" s="9">
        <f>KEN22+KEK22</f>
        <v>6938.17</v>
      </c>
      <c r="KEP22" s="4"/>
      <c r="KEQ22" s="9">
        <f>KEO22+KEP22</f>
        <v>6938.17</v>
      </c>
      <c r="KES22" s="93">
        <v>10</v>
      </c>
      <c r="KET22" s="94" t="s">
        <v>635</v>
      </c>
      <c r="KEU22" s="93">
        <v>372</v>
      </c>
      <c r="KEV22" s="93" t="s">
        <v>625</v>
      </c>
      <c r="KEW22" s="95" t="s">
        <v>626</v>
      </c>
      <c r="KEX22" s="93" t="s">
        <v>630</v>
      </c>
      <c r="KEY22" s="7">
        <v>167</v>
      </c>
      <c r="KEZ22" s="8">
        <v>20.96</v>
      </c>
      <c r="KFA22" s="9">
        <f>KEZ22*KEY22</f>
        <v>3500.32</v>
      </c>
      <c r="KFB22" s="4">
        <f>KEU22-KEY22</f>
        <v>205</v>
      </c>
      <c r="KFC22" s="8">
        <v>16.77</v>
      </c>
      <c r="KFD22" s="9">
        <f>KFC22*KFB22</f>
        <v>3437.85</v>
      </c>
      <c r="KFE22" s="9">
        <f>KFD22+KFA22</f>
        <v>6938.17</v>
      </c>
      <c r="KFF22" s="4"/>
      <c r="KFG22" s="9">
        <f>KFE22+KFF22</f>
        <v>6938.17</v>
      </c>
      <c r="KFI22" s="93">
        <v>10</v>
      </c>
      <c r="KFJ22" s="94" t="s">
        <v>635</v>
      </c>
      <c r="KFK22" s="93">
        <v>372</v>
      </c>
      <c r="KFL22" s="93" t="s">
        <v>625</v>
      </c>
      <c r="KFM22" s="95" t="s">
        <v>626</v>
      </c>
      <c r="KFN22" s="93" t="s">
        <v>630</v>
      </c>
      <c r="KFO22" s="7">
        <v>167</v>
      </c>
      <c r="KFP22" s="8">
        <v>20.96</v>
      </c>
      <c r="KFQ22" s="9">
        <f>KFP22*KFO22</f>
        <v>3500.32</v>
      </c>
      <c r="KFR22" s="4">
        <f>KFK22-KFO22</f>
        <v>205</v>
      </c>
      <c r="KFS22" s="8">
        <v>16.77</v>
      </c>
      <c r="KFT22" s="9">
        <f>KFS22*KFR22</f>
        <v>3437.85</v>
      </c>
      <c r="KFU22" s="9">
        <f>KFT22+KFQ22</f>
        <v>6938.17</v>
      </c>
      <c r="KFV22" s="4"/>
      <c r="KFW22" s="9">
        <f>KFU22+KFV22</f>
        <v>6938.17</v>
      </c>
      <c r="KFY22" s="93">
        <v>10</v>
      </c>
      <c r="KFZ22" s="94" t="s">
        <v>635</v>
      </c>
      <c r="KGA22" s="93">
        <v>372</v>
      </c>
      <c r="KGB22" s="93" t="s">
        <v>625</v>
      </c>
      <c r="KGC22" s="95" t="s">
        <v>626</v>
      </c>
      <c r="KGD22" s="93" t="s">
        <v>630</v>
      </c>
      <c r="KGE22" s="7">
        <v>167</v>
      </c>
      <c r="KGF22" s="8">
        <v>20.96</v>
      </c>
      <c r="KGG22" s="9">
        <f>KGF22*KGE22</f>
        <v>3500.32</v>
      </c>
      <c r="KGH22" s="4">
        <f>KGA22-KGE22</f>
        <v>205</v>
      </c>
      <c r="KGI22" s="8">
        <v>16.77</v>
      </c>
      <c r="KGJ22" s="9">
        <f>KGI22*KGH22</f>
        <v>3437.85</v>
      </c>
      <c r="KGK22" s="9">
        <f>KGJ22+KGG22</f>
        <v>6938.17</v>
      </c>
      <c r="KGL22" s="4"/>
      <c r="KGM22" s="9">
        <f>KGK22+KGL22</f>
        <v>6938.17</v>
      </c>
      <c r="KGO22" s="93">
        <v>10</v>
      </c>
      <c r="KGP22" s="94" t="s">
        <v>635</v>
      </c>
      <c r="KGQ22" s="93">
        <v>372</v>
      </c>
      <c r="KGR22" s="93" t="s">
        <v>625</v>
      </c>
      <c r="KGS22" s="95" t="s">
        <v>626</v>
      </c>
      <c r="KGT22" s="93" t="s">
        <v>630</v>
      </c>
      <c r="KGU22" s="7">
        <v>167</v>
      </c>
      <c r="KGV22" s="8">
        <v>20.96</v>
      </c>
      <c r="KGW22" s="9">
        <f>KGV22*KGU22</f>
        <v>3500.32</v>
      </c>
      <c r="KGX22" s="4">
        <f>KGQ22-KGU22</f>
        <v>205</v>
      </c>
      <c r="KGY22" s="8">
        <v>16.77</v>
      </c>
      <c r="KGZ22" s="9">
        <f>KGY22*KGX22</f>
        <v>3437.85</v>
      </c>
      <c r="KHA22" s="9">
        <f>KGZ22+KGW22</f>
        <v>6938.17</v>
      </c>
      <c r="KHB22" s="4"/>
      <c r="KHC22" s="9">
        <f>KHA22+KHB22</f>
        <v>6938.17</v>
      </c>
      <c r="KHE22" s="93">
        <v>10</v>
      </c>
      <c r="KHF22" s="94" t="s">
        <v>635</v>
      </c>
      <c r="KHG22" s="93">
        <v>372</v>
      </c>
      <c r="KHH22" s="93" t="s">
        <v>625</v>
      </c>
      <c r="KHI22" s="95" t="s">
        <v>626</v>
      </c>
      <c r="KHJ22" s="93" t="s">
        <v>630</v>
      </c>
      <c r="KHK22" s="7">
        <v>167</v>
      </c>
      <c r="KHL22" s="8">
        <v>20.96</v>
      </c>
      <c r="KHM22" s="9">
        <f>KHL22*KHK22</f>
        <v>3500.32</v>
      </c>
      <c r="KHN22" s="4">
        <f>KHG22-KHK22</f>
        <v>205</v>
      </c>
      <c r="KHO22" s="8">
        <v>16.77</v>
      </c>
      <c r="KHP22" s="9">
        <f>KHO22*KHN22</f>
        <v>3437.85</v>
      </c>
      <c r="KHQ22" s="9">
        <f>KHP22+KHM22</f>
        <v>6938.17</v>
      </c>
      <c r="KHR22" s="4"/>
      <c r="KHS22" s="9">
        <f>KHQ22+KHR22</f>
        <v>6938.17</v>
      </c>
      <c r="KHU22" s="93">
        <v>10</v>
      </c>
      <c r="KHV22" s="94" t="s">
        <v>635</v>
      </c>
      <c r="KHW22" s="93">
        <v>372</v>
      </c>
      <c r="KHX22" s="93" t="s">
        <v>625</v>
      </c>
      <c r="KHY22" s="95" t="s">
        <v>626</v>
      </c>
      <c r="KHZ22" s="93" t="s">
        <v>630</v>
      </c>
      <c r="KIA22" s="7">
        <v>167</v>
      </c>
      <c r="KIB22" s="8">
        <v>20.96</v>
      </c>
      <c r="KIC22" s="9">
        <f>KIB22*KIA22</f>
        <v>3500.32</v>
      </c>
      <c r="KID22" s="4">
        <f>KHW22-KIA22</f>
        <v>205</v>
      </c>
      <c r="KIE22" s="8">
        <v>16.77</v>
      </c>
      <c r="KIF22" s="9">
        <f>KIE22*KID22</f>
        <v>3437.85</v>
      </c>
      <c r="KIG22" s="9">
        <f>KIF22+KIC22</f>
        <v>6938.17</v>
      </c>
      <c r="KIH22" s="4"/>
      <c r="KII22" s="9">
        <f>KIG22+KIH22</f>
        <v>6938.17</v>
      </c>
      <c r="KIK22" s="93">
        <v>10</v>
      </c>
      <c r="KIL22" s="94" t="s">
        <v>635</v>
      </c>
      <c r="KIM22" s="93">
        <v>372</v>
      </c>
      <c r="KIN22" s="93" t="s">
        <v>625</v>
      </c>
      <c r="KIO22" s="95" t="s">
        <v>626</v>
      </c>
      <c r="KIP22" s="93" t="s">
        <v>630</v>
      </c>
      <c r="KIQ22" s="7">
        <v>167</v>
      </c>
      <c r="KIR22" s="8">
        <v>20.96</v>
      </c>
      <c r="KIS22" s="9">
        <f>KIR22*KIQ22</f>
        <v>3500.32</v>
      </c>
      <c r="KIT22" s="4">
        <f>KIM22-KIQ22</f>
        <v>205</v>
      </c>
      <c r="KIU22" s="8">
        <v>16.77</v>
      </c>
      <c r="KIV22" s="9">
        <f>KIU22*KIT22</f>
        <v>3437.85</v>
      </c>
      <c r="KIW22" s="9">
        <f>KIV22+KIS22</f>
        <v>6938.17</v>
      </c>
      <c r="KIX22" s="4"/>
      <c r="KIY22" s="9">
        <f>KIW22+KIX22</f>
        <v>6938.17</v>
      </c>
      <c r="KJA22" s="93">
        <v>10</v>
      </c>
      <c r="KJB22" s="94" t="s">
        <v>635</v>
      </c>
      <c r="KJC22" s="93">
        <v>372</v>
      </c>
      <c r="KJD22" s="93" t="s">
        <v>625</v>
      </c>
      <c r="KJE22" s="95" t="s">
        <v>626</v>
      </c>
      <c r="KJF22" s="93" t="s">
        <v>630</v>
      </c>
      <c r="KJG22" s="7">
        <v>167</v>
      </c>
      <c r="KJH22" s="8">
        <v>20.96</v>
      </c>
      <c r="KJI22" s="9">
        <f>KJH22*KJG22</f>
        <v>3500.32</v>
      </c>
      <c r="KJJ22" s="4">
        <f>KJC22-KJG22</f>
        <v>205</v>
      </c>
      <c r="KJK22" s="8">
        <v>16.77</v>
      </c>
      <c r="KJL22" s="9">
        <f>KJK22*KJJ22</f>
        <v>3437.85</v>
      </c>
      <c r="KJM22" s="9">
        <f>KJL22+KJI22</f>
        <v>6938.17</v>
      </c>
      <c r="KJN22" s="4"/>
      <c r="KJO22" s="9">
        <f>KJM22+KJN22</f>
        <v>6938.17</v>
      </c>
      <c r="KJQ22" s="93">
        <v>10</v>
      </c>
      <c r="KJR22" s="94" t="s">
        <v>635</v>
      </c>
      <c r="KJS22" s="93">
        <v>372</v>
      </c>
      <c r="KJT22" s="93" t="s">
        <v>625</v>
      </c>
      <c r="KJU22" s="95" t="s">
        <v>626</v>
      </c>
      <c r="KJV22" s="93" t="s">
        <v>630</v>
      </c>
      <c r="KJW22" s="7">
        <v>167</v>
      </c>
      <c r="KJX22" s="8">
        <v>20.96</v>
      </c>
      <c r="KJY22" s="9">
        <f>KJX22*KJW22</f>
        <v>3500.32</v>
      </c>
      <c r="KJZ22" s="4">
        <f>KJS22-KJW22</f>
        <v>205</v>
      </c>
      <c r="KKA22" s="8">
        <v>16.77</v>
      </c>
      <c r="KKB22" s="9">
        <f>KKA22*KJZ22</f>
        <v>3437.85</v>
      </c>
      <c r="KKC22" s="9">
        <f>KKB22+KJY22</f>
        <v>6938.17</v>
      </c>
      <c r="KKD22" s="4"/>
      <c r="KKE22" s="9">
        <f>KKC22+KKD22</f>
        <v>6938.17</v>
      </c>
      <c r="KKG22" s="93">
        <v>10</v>
      </c>
      <c r="KKH22" s="94" t="s">
        <v>635</v>
      </c>
      <c r="KKI22" s="93">
        <v>372</v>
      </c>
      <c r="KKJ22" s="93" t="s">
        <v>625</v>
      </c>
      <c r="KKK22" s="95" t="s">
        <v>626</v>
      </c>
      <c r="KKL22" s="93" t="s">
        <v>630</v>
      </c>
      <c r="KKM22" s="7">
        <v>167</v>
      </c>
      <c r="KKN22" s="8">
        <v>20.96</v>
      </c>
      <c r="KKO22" s="9">
        <f>KKN22*KKM22</f>
        <v>3500.32</v>
      </c>
      <c r="KKP22" s="4">
        <f>KKI22-KKM22</f>
        <v>205</v>
      </c>
      <c r="KKQ22" s="8">
        <v>16.77</v>
      </c>
      <c r="KKR22" s="9">
        <f>KKQ22*KKP22</f>
        <v>3437.85</v>
      </c>
      <c r="KKS22" s="9">
        <f>KKR22+KKO22</f>
        <v>6938.17</v>
      </c>
      <c r="KKT22" s="4"/>
      <c r="KKU22" s="9">
        <f>KKS22+KKT22</f>
        <v>6938.17</v>
      </c>
      <c r="KKW22" s="93">
        <v>10</v>
      </c>
      <c r="KKX22" s="94" t="s">
        <v>635</v>
      </c>
      <c r="KKY22" s="93">
        <v>372</v>
      </c>
      <c r="KKZ22" s="93" t="s">
        <v>625</v>
      </c>
      <c r="KLA22" s="95" t="s">
        <v>626</v>
      </c>
      <c r="KLB22" s="93" t="s">
        <v>630</v>
      </c>
      <c r="KLC22" s="7">
        <v>167</v>
      </c>
      <c r="KLD22" s="8">
        <v>20.96</v>
      </c>
      <c r="KLE22" s="9">
        <f>KLD22*KLC22</f>
        <v>3500.32</v>
      </c>
      <c r="KLF22" s="4">
        <f>KKY22-KLC22</f>
        <v>205</v>
      </c>
      <c r="KLG22" s="8">
        <v>16.77</v>
      </c>
      <c r="KLH22" s="9">
        <f>KLG22*KLF22</f>
        <v>3437.85</v>
      </c>
      <c r="KLI22" s="9">
        <f>KLH22+KLE22</f>
        <v>6938.17</v>
      </c>
      <c r="KLJ22" s="4"/>
      <c r="KLK22" s="9">
        <f>KLI22+KLJ22</f>
        <v>6938.17</v>
      </c>
      <c r="KLM22" s="93">
        <v>10</v>
      </c>
      <c r="KLN22" s="94" t="s">
        <v>635</v>
      </c>
      <c r="KLO22" s="93">
        <v>372</v>
      </c>
      <c r="KLP22" s="93" t="s">
        <v>625</v>
      </c>
      <c r="KLQ22" s="95" t="s">
        <v>626</v>
      </c>
      <c r="KLR22" s="93" t="s">
        <v>630</v>
      </c>
      <c r="KLS22" s="7">
        <v>167</v>
      </c>
      <c r="KLT22" s="8">
        <v>20.96</v>
      </c>
      <c r="KLU22" s="9">
        <f>KLT22*KLS22</f>
        <v>3500.32</v>
      </c>
      <c r="KLV22" s="4">
        <f>KLO22-KLS22</f>
        <v>205</v>
      </c>
      <c r="KLW22" s="8">
        <v>16.77</v>
      </c>
      <c r="KLX22" s="9">
        <f>KLW22*KLV22</f>
        <v>3437.85</v>
      </c>
      <c r="KLY22" s="9">
        <f>KLX22+KLU22</f>
        <v>6938.17</v>
      </c>
      <c r="KLZ22" s="4"/>
      <c r="KMA22" s="9">
        <f>KLY22+KLZ22</f>
        <v>6938.17</v>
      </c>
      <c r="KMC22" s="93">
        <v>10</v>
      </c>
      <c r="KMD22" s="94" t="s">
        <v>635</v>
      </c>
      <c r="KME22" s="93">
        <v>372</v>
      </c>
      <c r="KMF22" s="93" t="s">
        <v>625</v>
      </c>
      <c r="KMG22" s="95" t="s">
        <v>626</v>
      </c>
      <c r="KMH22" s="93" t="s">
        <v>630</v>
      </c>
      <c r="KMI22" s="7">
        <v>167</v>
      </c>
      <c r="KMJ22" s="8">
        <v>20.96</v>
      </c>
      <c r="KMK22" s="9">
        <f>KMJ22*KMI22</f>
        <v>3500.32</v>
      </c>
      <c r="KML22" s="4">
        <f>KME22-KMI22</f>
        <v>205</v>
      </c>
      <c r="KMM22" s="8">
        <v>16.77</v>
      </c>
      <c r="KMN22" s="9">
        <f>KMM22*KML22</f>
        <v>3437.85</v>
      </c>
      <c r="KMO22" s="9">
        <f>KMN22+KMK22</f>
        <v>6938.17</v>
      </c>
      <c r="KMP22" s="4"/>
      <c r="KMQ22" s="9">
        <f>KMO22+KMP22</f>
        <v>6938.17</v>
      </c>
      <c r="KMS22" s="93">
        <v>10</v>
      </c>
      <c r="KMT22" s="94" t="s">
        <v>635</v>
      </c>
      <c r="KMU22" s="93">
        <v>372</v>
      </c>
      <c r="KMV22" s="93" t="s">
        <v>625</v>
      </c>
      <c r="KMW22" s="95" t="s">
        <v>626</v>
      </c>
      <c r="KMX22" s="93" t="s">
        <v>630</v>
      </c>
      <c r="KMY22" s="7">
        <v>167</v>
      </c>
      <c r="KMZ22" s="8">
        <v>20.96</v>
      </c>
      <c r="KNA22" s="9">
        <f>KMZ22*KMY22</f>
        <v>3500.32</v>
      </c>
      <c r="KNB22" s="4">
        <f>KMU22-KMY22</f>
        <v>205</v>
      </c>
      <c r="KNC22" s="8">
        <v>16.77</v>
      </c>
      <c r="KND22" s="9">
        <f>KNC22*KNB22</f>
        <v>3437.85</v>
      </c>
      <c r="KNE22" s="9">
        <f>KND22+KNA22</f>
        <v>6938.17</v>
      </c>
      <c r="KNF22" s="4"/>
      <c r="KNG22" s="9">
        <f>KNE22+KNF22</f>
        <v>6938.17</v>
      </c>
      <c r="KNI22" s="93">
        <v>10</v>
      </c>
      <c r="KNJ22" s="94" t="s">
        <v>635</v>
      </c>
      <c r="KNK22" s="93">
        <v>372</v>
      </c>
      <c r="KNL22" s="93" t="s">
        <v>625</v>
      </c>
      <c r="KNM22" s="95" t="s">
        <v>626</v>
      </c>
      <c r="KNN22" s="93" t="s">
        <v>630</v>
      </c>
      <c r="KNO22" s="7">
        <v>167</v>
      </c>
      <c r="KNP22" s="8">
        <v>20.96</v>
      </c>
      <c r="KNQ22" s="9">
        <f>KNP22*KNO22</f>
        <v>3500.32</v>
      </c>
      <c r="KNR22" s="4">
        <f>KNK22-KNO22</f>
        <v>205</v>
      </c>
      <c r="KNS22" s="8">
        <v>16.77</v>
      </c>
      <c r="KNT22" s="9">
        <f>KNS22*KNR22</f>
        <v>3437.85</v>
      </c>
      <c r="KNU22" s="9">
        <f>KNT22+KNQ22</f>
        <v>6938.17</v>
      </c>
      <c r="KNV22" s="4"/>
      <c r="KNW22" s="9">
        <f>KNU22+KNV22</f>
        <v>6938.17</v>
      </c>
      <c r="KNY22" s="93">
        <v>10</v>
      </c>
      <c r="KNZ22" s="94" t="s">
        <v>635</v>
      </c>
      <c r="KOA22" s="93">
        <v>372</v>
      </c>
      <c r="KOB22" s="93" t="s">
        <v>625</v>
      </c>
      <c r="KOC22" s="95" t="s">
        <v>626</v>
      </c>
      <c r="KOD22" s="93" t="s">
        <v>630</v>
      </c>
      <c r="KOE22" s="7">
        <v>167</v>
      </c>
      <c r="KOF22" s="8">
        <v>20.96</v>
      </c>
      <c r="KOG22" s="9">
        <f>KOF22*KOE22</f>
        <v>3500.32</v>
      </c>
      <c r="KOH22" s="4">
        <f>KOA22-KOE22</f>
        <v>205</v>
      </c>
      <c r="KOI22" s="8">
        <v>16.77</v>
      </c>
      <c r="KOJ22" s="9">
        <f>KOI22*KOH22</f>
        <v>3437.85</v>
      </c>
      <c r="KOK22" s="9">
        <f>KOJ22+KOG22</f>
        <v>6938.17</v>
      </c>
      <c r="KOL22" s="4"/>
      <c r="KOM22" s="9">
        <f>KOK22+KOL22</f>
        <v>6938.17</v>
      </c>
      <c r="KOO22" s="93">
        <v>10</v>
      </c>
      <c r="KOP22" s="94" t="s">
        <v>635</v>
      </c>
      <c r="KOQ22" s="93">
        <v>372</v>
      </c>
      <c r="KOR22" s="93" t="s">
        <v>625</v>
      </c>
      <c r="KOS22" s="95" t="s">
        <v>626</v>
      </c>
      <c r="KOT22" s="93" t="s">
        <v>630</v>
      </c>
      <c r="KOU22" s="7">
        <v>167</v>
      </c>
      <c r="KOV22" s="8">
        <v>20.96</v>
      </c>
      <c r="KOW22" s="9">
        <f>KOV22*KOU22</f>
        <v>3500.32</v>
      </c>
      <c r="KOX22" s="4">
        <f>KOQ22-KOU22</f>
        <v>205</v>
      </c>
      <c r="KOY22" s="8">
        <v>16.77</v>
      </c>
      <c r="KOZ22" s="9">
        <f>KOY22*KOX22</f>
        <v>3437.85</v>
      </c>
      <c r="KPA22" s="9">
        <f>KOZ22+KOW22</f>
        <v>6938.17</v>
      </c>
      <c r="KPB22" s="4"/>
      <c r="KPC22" s="9">
        <f>KPA22+KPB22</f>
        <v>6938.17</v>
      </c>
      <c r="KPE22" s="93">
        <v>10</v>
      </c>
      <c r="KPF22" s="94" t="s">
        <v>635</v>
      </c>
      <c r="KPG22" s="93">
        <v>372</v>
      </c>
      <c r="KPH22" s="93" t="s">
        <v>625</v>
      </c>
      <c r="KPI22" s="95" t="s">
        <v>626</v>
      </c>
      <c r="KPJ22" s="93" t="s">
        <v>630</v>
      </c>
      <c r="KPK22" s="7">
        <v>167</v>
      </c>
      <c r="KPL22" s="8">
        <v>20.96</v>
      </c>
      <c r="KPM22" s="9">
        <f>KPL22*KPK22</f>
        <v>3500.32</v>
      </c>
      <c r="KPN22" s="4">
        <f>KPG22-KPK22</f>
        <v>205</v>
      </c>
      <c r="KPO22" s="8">
        <v>16.77</v>
      </c>
      <c r="KPP22" s="9">
        <f>KPO22*KPN22</f>
        <v>3437.85</v>
      </c>
      <c r="KPQ22" s="9">
        <f>KPP22+KPM22</f>
        <v>6938.17</v>
      </c>
      <c r="KPR22" s="4"/>
      <c r="KPS22" s="9">
        <f>KPQ22+KPR22</f>
        <v>6938.17</v>
      </c>
      <c r="KPU22" s="93">
        <v>10</v>
      </c>
      <c r="KPV22" s="94" t="s">
        <v>635</v>
      </c>
      <c r="KPW22" s="93">
        <v>372</v>
      </c>
      <c r="KPX22" s="93" t="s">
        <v>625</v>
      </c>
      <c r="KPY22" s="95" t="s">
        <v>626</v>
      </c>
      <c r="KPZ22" s="93" t="s">
        <v>630</v>
      </c>
      <c r="KQA22" s="7">
        <v>167</v>
      </c>
      <c r="KQB22" s="8">
        <v>20.96</v>
      </c>
      <c r="KQC22" s="9">
        <f>KQB22*KQA22</f>
        <v>3500.32</v>
      </c>
      <c r="KQD22" s="4">
        <f>KPW22-KQA22</f>
        <v>205</v>
      </c>
      <c r="KQE22" s="8">
        <v>16.77</v>
      </c>
      <c r="KQF22" s="9">
        <f>KQE22*KQD22</f>
        <v>3437.85</v>
      </c>
      <c r="KQG22" s="9">
        <f>KQF22+KQC22</f>
        <v>6938.17</v>
      </c>
      <c r="KQH22" s="4"/>
      <c r="KQI22" s="9">
        <f>KQG22+KQH22</f>
        <v>6938.17</v>
      </c>
      <c r="KQK22" s="93">
        <v>10</v>
      </c>
      <c r="KQL22" s="94" t="s">
        <v>635</v>
      </c>
      <c r="KQM22" s="93">
        <v>372</v>
      </c>
      <c r="KQN22" s="93" t="s">
        <v>625</v>
      </c>
      <c r="KQO22" s="95" t="s">
        <v>626</v>
      </c>
      <c r="KQP22" s="93" t="s">
        <v>630</v>
      </c>
      <c r="KQQ22" s="7">
        <v>167</v>
      </c>
      <c r="KQR22" s="8">
        <v>20.96</v>
      </c>
      <c r="KQS22" s="9">
        <f>KQR22*KQQ22</f>
        <v>3500.32</v>
      </c>
      <c r="KQT22" s="4">
        <f>KQM22-KQQ22</f>
        <v>205</v>
      </c>
      <c r="KQU22" s="8">
        <v>16.77</v>
      </c>
      <c r="KQV22" s="9">
        <f>KQU22*KQT22</f>
        <v>3437.85</v>
      </c>
      <c r="KQW22" s="9">
        <f>KQV22+KQS22</f>
        <v>6938.17</v>
      </c>
      <c r="KQX22" s="4"/>
      <c r="KQY22" s="9">
        <f>KQW22+KQX22</f>
        <v>6938.17</v>
      </c>
      <c r="KRA22" s="93">
        <v>10</v>
      </c>
      <c r="KRB22" s="94" t="s">
        <v>635</v>
      </c>
      <c r="KRC22" s="93">
        <v>372</v>
      </c>
      <c r="KRD22" s="93" t="s">
        <v>625</v>
      </c>
      <c r="KRE22" s="95" t="s">
        <v>626</v>
      </c>
      <c r="KRF22" s="93" t="s">
        <v>630</v>
      </c>
      <c r="KRG22" s="7">
        <v>167</v>
      </c>
      <c r="KRH22" s="8">
        <v>20.96</v>
      </c>
      <c r="KRI22" s="9">
        <f>KRH22*KRG22</f>
        <v>3500.32</v>
      </c>
      <c r="KRJ22" s="4">
        <f>KRC22-KRG22</f>
        <v>205</v>
      </c>
      <c r="KRK22" s="8">
        <v>16.77</v>
      </c>
      <c r="KRL22" s="9">
        <f>KRK22*KRJ22</f>
        <v>3437.85</v>
      </c>
      <c r="KRM22" s="9">
        <f>KRL22+KRI22</f>
        <v>6938.17</v>
      </c>
      <c r="KRN22" s="4"/>
      <c r="KRO22" s="9">
        <f>KRM22+KRN22</f>
        <v>6938.17</v>
      </c>
      <c r="KRQ22" s="93">
        <v>10</v>
      </c>
      <c r="KRR22" s="94" t="s">
        <v>635</v>
      </c>
      <c r="KRS22" s="93">
        <v>372</v>
      </c>
      <c r="KRT22" s="93" t="s">
        <v>625</v>
      </c>
      <c r="KRU22" s="95" t="s">
        <v>626</v>
      </c>
      <c r="KRV22" s="93" t="s">
        <v>630</v>
      </c>
      <c r="KRW22" s="7">
        <v>167</v>
      </c>
      <c r="KRX22" s="8">
        <v>20.96</v>
      </c>
      <c r="KRY22" s="9">
        <f>KRX22*KRW22</f>
        <v>3500.32</v>
      </c>
      <c r="KRZ22" s="4">
        <f>KRS22-KRW22</f>
        <v>205</v>
      </c>
      <c r="KSA22" s="8">
        <v>16.77</v>
      </c>
      <c r="KSB22" s="9">
        <f>KSA22*KRZ22</f>
        <v>3437.85</v>
      </c>
      <c r="KSC22" s="9">
        <f>KSB22+KRY22</f>
        <v>6938.17</v>
      </c>
      <c r="KSD22" s="4"/>
      <c r="KSE22" s="9">
        <f>KSC22+KSD22</f>
        <v>6938.17</v>
      </c>
      <c r="KSG22" s="93">
        <v>10</v>
      </c>
      <c r="KSH22" s="94" t="s">
        <v>635</v>
      </c>
      <c r="KSI22" s="93">
        <v>372</v>
      </c>
      <c r="KSJ22" s="93" t="s">
        <v>625</v>
      </c>
      <c r="KSK22" s="95" t="s">
        <v>626</v>
      </c>
      <c r="KSL22" s="93" t="s">
        <v>630</v>
      </c>
      <c r="KSM22" s="7">
        <v>167</v>
      </c>
      <c r="KSN22" s="8">
        <v>20.96</v>
      </c>
      <c r="KSO22" s="9">
        <f>KSN22*KSM22</f>
        <v>3500.32</v>
      </c>
      <c r="KSP22" s="4">
        <f>KSI22-KSM22</f>
        <v>205</v>
      </c>
      <c r="KSQ22" s="8">
        <v>16.77</v>
      </c>
      <c r="KSR22" s="9">
        <f>KSQ22*KSP22</f>
        <v>3437.85</v>
      </c>
      <c r="KSS22" s="9">
        <f>KSR22+KSO22</f>
        <v>6938.17</v>
      </c>
      <c r="KST22" s="4"/>
      <c r="KSU22" s="9">
        <f>KSS22+KST22</f>
        <v>6938.17</v>
      </c>
      <c r="KSW22" s="93">
        <v>10</v>
      </c>
      <c r="KSX22" s="94" t="s">
        <v>635</v>
      </c>
      <c r="KSY22" s="93">
        <v>372</v>
      </c>
      <c r="KSZ22" s="93" t="s">
        <v>625</v>
      </c>
      <c r="KTA22" s="95" t="s">
        <v>626</v>
      </c>
      <c r="KTB22" s="93" t="s">
        <v>630</v>
      </c>
      <c r="KTC22" s="7">
        <v>167</v>
      </c>
      <c r="KTD22" s="8">
        <v>20.96</v>
      </c>
      <c r="KTE22" s="9">
        <f>KTD22*KTC22</f>
        <v>3500.32</v>
      </c>
      <c r="KTF22" s="4">
        <f>KSY22-KTC22</f>
        <v>205</v>
      </c>
      <c r="KTG22" s="8">
        <v>16.77</v>
      </c>
      <c r="KTH22" s="9">
        <f>KTG22*KTF22</f>
        <v>3437.85</v>
      </c>
      <c r="KTI22" s="9">
        <f>KTH22+KTE22</f>
        <v>6938.17</v>
      </c>
      <c r="KTJ22" s="4"/>
      <c r="KTK22" s="9">
        <f>KTI22+KTJ22</f>
        <v>6938.17</v>
      </c>
      <c r="KTM22" s="93">
        <v>10</v>
      </c>
      <c r="KTN22" s="94" t="s">
        <v>635</v>
      </c>
      <c r="KTO22" s="93">
        <v>372</v>
      </c>
      <c r="KTP22" s="93" t="s">
        <v>625</v>
      </c>
      <c r="KTQ22" s="95" t="s">
        <v>626</v>
      </c>
      <c r="KTR22" s="93" t="s">
        <v>630</v>
      </c>
      <c r="KTS22" s="7">
        <v>167</v>
      </c>
      <c r="KTT22" s="8">
        <v>20.96</v>
      </c>
      <c r="KTU22" s="9">
        <f>KTT22*KTS22</f>
        <v>3500.32</v>
      </c>
      <c r="KTV22" s="4">
        <f>KTO22-KTS22</f>
        <v>205</v>
      </c>
      <c r="KTW22" s="8">
        <v>16.77</v>
      </c>
      <c r="KTX22" s="9">
        <f>KTW22*KTV22</f>
        <v>3437.85</v>
      </c>
      <c r="KTY22" s="9">
        <f>KTX22+KTU22</f>
        <v>6938.17</v>
      </c>
      <c r="KTZ22" s="4"/>
      <c r="KUA22" s="9">
        <f>KTY22+KTZ22</f>
        <v>6938.17</v>
      </c>
      <c r="KUC22" s="93">
        <v>10</v>
      </c>
      <c r="KUD22" s="94" t="s">
        <v>635</v>
      </c>
      <c r="KUE22" s="93">
        <v>372</v>
      </c>
      <c r="KUF22" s="93" t="s">
        <v>625</v>
      </c>
      <c r="KUG22" s="95" t="s">
        <v>626</v>
      </c>
      <c r="KUH22" s="93" t="s">
        <v>630</v>
      </c>
      <c r="KUI22" s="7">
        <v>167</v>
      </c>
      <c r="KUJ22" s="8">
        <v>20.96</v>
      </c>
      <c r="KUK22" s="9">
        <f>KUJ22*KUI22</f>
        <v>3500.32</v>
      </c>
      <c r="KUL22" s="4">
        <f>KUE22-KUI22</f>
        <v>205</v>
      </c>
      <c r="KUM22" s="8">
        <v>16.77</v>
      </c>
      <c r="KUN22" s="9">
        <f>KUM22*KUL22</f>
        <v>3437.85</v>
      </c>
      <c r="KUO22" s="9">
        <f>KUN22+KUK22</f>
        <v>6938.17</v>
      </c>
      <c r="KUP22" s="4"/>
      <c r="KUQ22" s="9">
        <f>KUO22+KUP22</f>
        <v>6938.17</v>
      </c>
      <c r="KUS22" s="93">
        <v>10</v>
      </c>
      <c r="KUT22" s="94" t="s">
        <v>635</v>
      </c>
      <c r="KUU22" s="93">
        <v>372</v>
      </c>
      <c r="KUV22" s="93" t="s">
        <v>625</v>
      </c>
      <c r="KUW22" s="95" t="s">
        <v>626</v>
      </c>
      <c r="KUX22" s="93" t="s">
        <v>630</v>
      </c>
      <c r="KUY22" s="7">
        <v>167</v>
      </c>
      <c r="KUZ22" s="8">
        <v>20.96</v>
      </c>
      <c r="KVA22" s="9">
        <f>KUZ22*KUY22</f>
        <v>3500.32</v>
      </c>
      <c r="KVB22" s="4">
        <f>KUU22-KUY22</f>
        <v>205</v>
      </c>
      <c r="KVC22" s="8">
        <v>16.77</v>
      </c>
      <c r="KVD22" s="9">
        <f>KVC22*KVB22</f>
        <v>3437.85</v>
      </c>
      <c r="KVE22" s="9">
        <f>KVD22+KVA22</f>
        <v>6938.17</v>
      </c>
      <c r="KVF22" s="4"/>
      <c r="KVG22" s="9">
        <f>KVE22+KVF22</f>
        <v>6938.17</v>
      </c>
      <c r="KVI22" s="93">
        <v>10</v>
      </c>
      <c r="KVJ22" s="94" t="s">
        <v>635</v>
      </c>
      <c r="KVK22" s="93">
        <v>372</v>
      </c>
      <c r="KVL22" s="93" t="s">
        <v>625</v>
      </c>
      <c r="KVM22" s="95" t="s">
        <v>626</v>
      </c>
      <c r="KVN22" s="93" t="s">
        <v>630</v>
      </c>
      <c r="KVO22" s="7">
        <v>167</v>
      </c>
      <c r="KVP22" s="8">
        <v>20.96</v>
      </c>
      <c r="KVQ22" s="9">
        <f>KVP22*KVO22</f>
        <v>3500.32</v>
      </c>
      <c r="KVR22" s="4">
        <f>KVK22-KVO22</f>
        <v>205</v>
      </c>
      <c r="KVS22" s="8">
        <v>16.77</v>
      </c>
      <c r="KVT22" s="9">
        <f>KVS22*KVR22</f>
        <v>3437.85</v>
      </c>
      <c r="KVU22" s="9">
        <f>KVT22+KVQ22</f>
        <v>6938.17</v>
      </c>
      <c r="KVV22" s="4"/>
      <c r="KVW22" s="9">
        <f>KVU22+KVV22</f>
        <v>6938.17</v>
      </c>
      <c r="KVY22" s="93">
        <v>10</v>
      </c>
      <c r="KVZ22" s="94" t="s">
        <v>635</v>
      </c>
      <c r="KWA22" s="93">
        <v>372</v>
      </c>
      <c r="KWB22" s="93" t="s">
        <v>625</v>
      </c>
      <c r="KWC22" s="95" t="s">
        <v>626</v>
      </c>
      <c r="KWD22" s="93" t="s">
        <v>630</v>
      </c>
      <c r="KWE22" s="7">
        <v>167</v>
      </c>
      <c r="KWF22" s="8">
        <v>20.96</v>
      </c>
      <c r="KWG22" s="9">
        <f>KWF22*KWE22</f>
        <v>3500.32</v>
      </c>
      <c r="KWH22" s="4">
        <f>KWA22-KWE22</f>
        <v>205</v>
      </c>
      <c r="KWI22" s="8">
        <v>16.77</v>
      </c>
      <c r="KWJ22" s="9">
        <f>KWI22*KWH22</f>
        <v>3437.85</v>
      </c>
      <c r="KWK22" s="9">
        <f>KWJ22+KWG22</f>
        <v>6938.17</v>
      </c>
      <c r="KWL22" s="4"/>
      <c r="KWM22" s="9">
        <f>KWK22+KWL22</f>
        <v>6938.17</v>
      </c>
      <c r="KWO22" s="93">
        <v>10</v>
      </c>
      <c r="KWP22" s="94" t="s">
        <v>635</v>
      </c>
      <c r="KWQ22" s="93">
        <v>372</v>
      </c>
      <c r="KWR22" s="93" t="s">
        <v>625</v>
      </c>
      <c r="KWS22" s="95" t="s">
        <v>626</v>
      </c>
      <c r="KWT22" s="93" t="s">
        <v>630</v>
      </c>
      <c r="KWU22" s="7">
        <v>167</v>
      </c>
      <c r="KWV22" s="8">
        <v>20.96</v>
      </c>
      <c r="KWW22" s="9">
        <f>KWV22*KWU22</f>
        <v>3500.32</v>
      </c>
      <c r="KWX22" s="4">
        <f>KWQ22-KWU22</f>
        <v>205</v>
      </c>
      <c r="KWY22" s="8">
        <v>16.77</v>
      </c>
      <c r="KWZ22" s="9">
        <f>KWY22*KWX22</f>
        <v>3437.85</v>
      </c>
      <c r="KXA22" s="9">
        <f>KWZ22+KWW22</f>
        <v>6938.17</v>
      </c>
      <c r="KXB22" s="4"/>
      <c r="KXC22" s="9">
        <f>KXA22+KXB22</f>
        <v>6938.17</v>
      </c>
      <c r="KXE22" s="93">
        <v>10</v>
      </c>
      <c r="KXF22" s="94" t="s">
        <v>635</v>
      </c>
      <c r="KXG22" s="93">
        <v>372</v>
      </c>
      <c r="KXH22" s="93" t="s">
        <v>625</v>
      </c>
      <c r="KXI22" s="95" t="s">
        <v>626</v>
      </c>
      <c r="KXJ22" s="93" t="s">
        <v>630</v>
      </c>
      <c r="KXK22" s="7">
        <v>167</v>
      </c>
      <c r="KXL22" s="8">
        <v>20.96</v>
      </c>
      <c r="KXM22" s="9">
        <f>KXL22*KXK22</f>
        <v>3500.32</v>
      </c>
      <c r="KXN22" s="4">
        <f>KXG22-KXK22</f>
        <v>205</v>
      </c>
      <c r="KXO22" s="8">
        <v>16.77</v>
      </c>
      <c r="KXP22" s="9">
        <f>KXO22*KXN22</f>
        <v>3437.85</v>
      </c>
      <c r="KXQ22" s="9">
        <f>KXP22+KXM22</f>
        <v>6938.17</v>
      </c>
      <c r="KXR22" s="4"/>
      <c r="KXS22" s="9">
        <f>KXQ22+KXR22</f>
        <v>6938.17</v>
      </c>
      <c r="KXU22" s="93">
        <v>10</v>
      </c>
      <c r="KXV22" s="94" t="s">
        <v>635</v>
      </c>
      <c r="KXW22" s="93">
        <v>372</v>
      </c>
      <c r="KXX22" s="93" t="s">
        <v>625</v>
      </c>
      <c r="KXY22" s="95" t="s">
        <v>626</v>
      </c>
      <c r="KXZ22" s="93" t="s">
        <v>630</v>
      </c>
      <c r="KYA22" s="7">
        <v>167</v>
      </c>
      <c r="KYB22" s="8">
        <v>20.96</v>
      </c>
      <c r="KYC22" s="9">
        <f>KYB22*KYA22</f>
        <v>3500.32</v>
      </c>
      <c r="KYD22" s="4">
        <f>KXW22-KYA22</f>
        <v>205</v>
      </c>
      <c r="KYE22" s="8">
        <v>16.77</v>
      </c>
      <c r="KYF22" s="9">
        <f>KYE22*KYD22</f>
        <v>3437.85</v>
      </c>
      <c r="KYG22" s="9">
        <f>KYF22+KYC22</f>
        <v>6938.17</v>
      </c>
      <c r="KYH22" s="4"/>
      <c r="KYI22" s="9">
        <f>KYG22+KYH22</f>
        <v>6938.17</v>
      </c>
      <c r="KYK22" s="93">
        <v>10</v>
      </c>
      <c r="KYL22" s="94" t="s">
        <v>635</v>
      </c>
      <c r="KYM22" s="93">
        <v>372</v>
      </c>
      <c r="KYN22" s="93" t="s">
        <v>625</v>
      </c>
      <c r="KYO22" s="95" t="s">
        <v>626</v>
      </c>
      <c r="KYP22" s="93" t="s">
        <v>630</v>
      </c>
      <c r="KYQ22" s="7">
        <v>167</v>
      </c>
      <c r="KYR22" s="8">
        <v>20.96</v>
      </c>
      <c r="KYS22" s="9">
        <f>KYR22*KYQ22</f>
        <v>3500.32</v>
      </c>
      <c r="KYT22" s="4">
        <f>KYM22-KYQ22</f>
        <v>205</v>
      </c>
      <c r="KYU22" s="8">
        <v>16.77</v>
      </c>
      <c r="KYV22" s="9">
        <f>KYU22*KYT22</f>
        <v>3437.85</v>
      </c>
      <c r="KYW22" s="9">
        <f>KYV22+KYS22</f>
        <v>6938.17</v>
      </c>
      <c r="KYX22" s="4"/>
      <c r="KYY22" s="9">
        <f>KYW22+KYX22</f>
        <v>6938.17</v>
      </c>
      <c r="KZA22" s="93">
        <v>10</v>
      </c>
      <c r="KZB22" s="94" t="s">
        <v>635</v>
      </c>
      <c r="KZC22" s="93">
        <v>372</v>
      </c>
      <c r="KZD22" s="93" t="s">
        <v>625</v>
      </c>
      <c r="KZE22" s="95" t="s">
        <v>626</v>
      </c>
      <c r="KZF22" s="93" t="s">
        <v>630</v>
      </c>
      <c r="KZG22" s="7">
        <v>167</v>
      </c>
      <c r="KZH22" s="8">
        <v>20.96</v>
      </c>
      <c r="KZI22" s="9">
        <f>KZH22*KZG22</f>
        <v>3500.32</v>
      </c>
      <c r="KZJ22" s="4">
        <f>KZC22-KZG22</f>
        <v>205</v>
      </c>
      <c r="KZK22" s="8">
        <v>16.77</v>
      </c>
      <c r="KZL22" s="9">
        <f>KZK22*KZJ22</f>
        <v>3437.85</v>
      </c>
      <c r="KZM22" s="9">
        <f>KZL22+KZI22</f>
        <v>6938.17</v>
      </c>
      <c r="KZN22" s="4"/>
      <c r="KZO22" s="9">
        <f>KZM22+KZN22</f>
        <v>6938.17</v>
      </c>
      <c r="KZQ22" s="93">
        <v>10</v>
      </c>
      <c r="KZR22" s="94" t="s">
        <v>635</v>
      </c>
      <c r="KZS22" s="93">
        <v>372</v>
      </c>
      <c r="KZT22" s="93" t="s">
        <v>625</v>
      </c>
      <c r="KZU22" s="95" t="s">
        <v>626</v>
      </c>
      <c r="KZV22" s="93" t="s">
        <v>630</v>
      </c>
      <c r="KZW22" s="7">
        <v>167</v>
      </c>
      <c r="KZX22" s="8">
        <v>20.96</v>
      </c>
      <c r="KZY22" s="9">
        <f>KZX22*KZW22</f>
        <v>3500.32</v>
      </c>
      <c r="KZZ22" s="4">
        <f>KZS22-KZW22</f>
        <v>205</v>
      </c>
      <c r="LAA22" s="8">
        <v>16.77</v>
      </c>
      <c r="LAB22" s="9">
        <f>LAA22*KZZ22</f>
        <v>3437.85</v>
      </c>
      <c r="LAC22" s="9">
        <f>LAB22+KZY22</f>
        <v>6938.17</v>
      </c>
      <c r="LAD22" s="4"/>
      <c r="LAE22" s="9">
        <f>LAC22+LAD22</f>
        <v>6938.17</v>
      </c>
      <c r="LAG22" s="93">
        <v>10</v>
      </c>
      <c r="LAH22" s="94" t="s">
        <v>635</v>
      </c>
      <c r="LAI22" s="93">
        <v>372</v>
      </c>
      <c r="LAJ22" s="93" t="s">
        <v>625</v>
      </c>
      <c r="LAK22" s="95" t="s">
        <v>626</v>
      </c>
      <c r="LAL22" s="93" t="s">
        <v>630</v>
      </c>
      <c r="LAM22" s="7">
        <v>167</v>
      </c>
      <c r="LAN22" s="8">
        <v>20.96</v>
      </c>
      <c r="LAO22" s="9">
        <f>LAN22*LAM22</f>
        <v>3500.32</v>
      </c>
      <c r="LAP22" s="4">
        <f>LAI22-LAM22</f>
        <v>205</v>
      </c>
      <c r="LAQ22" s="8">
        <v>16.77</v>
      </c>
      <c r="LAR22" s="9">
        <f>LAQ22*LAP22</f>
        <v>3437.85</v>
      </c>
      <c r="LAS22" s="9">
        <f>LAR22+LAO22</f>
        <v>6938.17</v>
      </c>
      <c r="LAT22" s="4"/>
      <c r="LAU22" s="9">
        <f>LAS22+LAT22</f>
        <v>6938.17</v>
      </c>
      <c r="LAW22" s="93">
        <v>10</v>
      </c>
      <c r="LAX22" s="94" t="s">
        <v>635</v>
      </c>
      <c r="LAY22" s="93">
        <v>372</v>
      </c>
      <c r="LAZ22" s="93" t="s">
        <v>625</v>
      </c>
      <c r="LBA22" s="95" t="s">
        <v>626</v>
      </c>
      <c r="LBB22" s="93" t="s">
        <v>630</v>
      </c>
      <c r="LBC22" s="7">
        <v>167</v>
      </c>
      <c r="LBD22" s="8">
        <v>20.96</v>
      </c>
      <c r="LBE22" s="9">
        <f>LBD22*LBC22</f>
        <v>3500.32</v>
      </c>
      <c r="LBF22" s="4">
        <f>LAY22-LBC22</f>
        <v>205</v>
      </c>
      <c r="LBG22" s="8">
        <v>16.77</v>
      </c>
      <c r="LBH22" s="9">
        <f>LBG22*LBF22</f>
        <v>3437.85</v>
      </c>
      <c r="LBI22" s="9">
        <f>LBH22+LBE22</f>
        <v>6938.17</v>
      </c>
      <c r="LBJ22" s="4"/>
      <c r="LBK22" s="9">
        <f>LBI22+LBJ22</f>
        <v>6938.17</v>
      </c>
      <c r="LBM22" s="93">
        <v>10</v>
      </c>
      <c r="LBN22" s="94" t="s">
        <v>635</v>
      </c>
      <c r="LBO22" s="93">
        <v>372</v>
      </c>
      <c r="LBP22" s="93" t="s">
        <v>625</v>
      </c>
      <c r="LBQ22" s="95" t="s">
        <v>626</v>
      </c>
      <c r="LBR22" s="93" t="s">
        <v>630</v>
      </c>
      <c r="LBS22" s="7">
        <v>167</v>
      </c>
      <c r="LBT22" s="8">
        <v>20.96</v>
      </c>
      <c r="LBU22" s="9">
        <f>LBT22*LBS22</f>
        <v>3500.32</v>
      </c>
      <c r="LBV22" s="4">
        <f>LBO22-LBS22</f>
        <v>205</v>
      </c>
      <c r="LBW22" s="8">
        <v>16.77</v>
      </c>
      <c r="LBX22" s="9">
        <f>LBW22*LBV22</f>
        <v>3437.85</v>
      </c>
      <c r="LBY22" s="9">
        <f>LBX22+LBU22</f>
        <v>6938.17</v>
      </c>
      <c r="LBZ22" s="4"/>
      <c r="LCA22" s="9">
        <f>LBY22+LBZ22</f>
        <v>6938.17</v>
      </c>
      <c r="LCC22" s="93">
        <v>10</v>
      </c>
      <c r="LCD22" s="94" t="s">
        <v>635</v>
      </c>
      <c r="LCE22" s="93">
        <v>372</v>
      </c>
      <c r="LCF22" s="93" t="s">
        <v>625</v>
      </c>
      <c r="LCG22" s="95" t="s">
        <v>626</v>
      </c>
      <c r="LCH22" s="93" t="s">
        <v>630</v>
      </c>
      <c r="LCI22" s="7">
        <v>167</v>
      </c>
      <c r="LCJ22" s="8">
        <v>20.96</v>
      </c>
      <c r="LCK22" s="9">
        <f>LCJ22*LCI22</f>
        <v>3500.32</v>
      </c>
      <c r="LCL22" s="4">
        <f>LCE22-LCI22</f>
        <v>205</v>
      </c>
      <c r="LCM22" s="8">
        <v>16.77</v>
      </c>
      <c r="LCN22" s="9">
        <f>LCM22*LCL22</f>
        <v>3437.85</v>
      </c>
      <c r="LCO22" s="9">
        <f>LCN22+LCK22</f>
        <v>6938.17</v>
      </c>
      <c r="LCP22" s="4"/>
      <c r="LCQ22" s="9">
        <f>LCO22+LCP22</f>
        <v>6938.17</v>
      </c>
      <c r="LCS22" s="93">
        <v>10</v>
      </c>
      <c r="LCT22" s="94" t="s">
        <v>635</v>
      </c>
      <c r="LCU22" s="93">
        <v>372</v>
      </c>
      <c r="LCV22" s="93" t="s">
        <v>625</v>
      </c>
      <c r="LCW22" s="95" t="s">
        <v>626</v>
      </c>
      <c r="LCX22" s="93" t="s">
        <v>630</v>
      </c>
      <c r="LCY22" s="7">
        <v>167</v>
      </c>
      <c r="LCZ22" s="8">
        <v>20.96</v>
      </c>
      <c r="LDA22" s="9">
        <f>LCZ22*LCY22</f>
        <v>3500.32</v>
      </c>
      <c r="LDB22" s="4">
        <f>LCU22-LCY22</f>
        <v>205</v>
      </c>
      <c r="LDC22" s="8">
        <v>16.77</v>
      </c>
      <c r="LDD22" s="9">
        <f>LDC22*LDB22</f>
        <v>3437.85</v>
      </c>
      <c r="LDE22" s="9">
        <f>LDD22+LDA22</f>
        <v>6938.17</v>
      </c>
      <c r="LDF22" s="4"/>
      <c r="LDG22" s="9">
        <f>LDE22+LDF22</f>
        <v>6938.17</v>
      </c>
      <c r="LDI22" s="93">
        <v>10</v>
      </c>
      <c r="LDJ22" s="94" t="s">
        <v>635</v>
      </c>
      <c r="LDK22" s="93">
        <v>372</v>
      </c>
      <c r="LDL22" s="93" t="s">
        <v>625</v>
      </c>
      <c r="LDM22" s="95" t="s">
        <v>626</v>
      </c>
      <c r="LDN22" s="93" t="s">
        <v>630</v>
      </c>
      <c r="LDO22" s="7">
        <v>167</v>
      </c>
      <c r="LDP22" s="8">
        <v>20.96</v>
      </c>
      <c r="LDQ22" s="9">
        <f>LDP22*LDO22</f>
        <v>3500.32</v>
      </c>
      <c r="LDR22" s="4">
        <f>LDK22-LDO22</f>
        <v>205</v>
      </c>
      <c r="LDS22" s="8">
        <v>16.77</v>
      </c>
      <c r="LDT22" s="9">
        <f>LDS22*LDR22</f>
        <v>3437.85</v>
      </c>
      <c r="LDU22" s="9">
        <f>LDT22+LDQ22</f>
        <v>6938.17</v>
      </c>
      <c r="LDV22" s="4"/>
      <c r="LDW22" s="9">
        <f>LDU22+LDV22</f>
        <v>6938.17</v>
      </c>
      <c r="LDY22" s="93">
        <v>10</v>
      </c>
      <c r="LDZ22" s="94" t="s">
        <v>635</v>
      </c>
      <c r="LEA22" s="93">
        <v>372</v>
      </c>
      <c r="LEB22" s="93" t="s">
        <v>625</v>
      </c>
      <c r="LEC22" s="95" t="s">
        <v>626</v>
      </c>
      <c r="LED22" s="93" t="s">
        <v>630</v>
      </c>
      <c r="LEE22" s="7">
        <v>167</v>
      </c>
      <c r="LEF22" s="8">
        <v>20.96</v>
      </c>
      <c r="LEG22" s="9">
        <f>LEF22*LEE22</f>
        <v>3500.32</v>
      </c>
      <c r="LEH22" s="4">
        <f>LEA22-LEE22</f>
        <v>205</v>
      </c>
      <c r="LEI22" s="8">
        <v>16.77</v>
      </c>
      <c r="LEJ22" s="9">
        <f>LEI22*LEH22</f>
        <v>3437.85</v>
      </c>
      <c r="LEK22" s="9">
        <f>LEJ22+LEG22</f>
        <v>6938.17</v>
      </c>
      <c r="LEL22" s="4"/>
      <c r="LEM22" s="9">
        <f>LEK22+LEL22</f>
        <v>6938.17</v>
      </c>
      <c r="LEO22" s="93">
        <v>10</v>
      </c>
      <c r="LEP22" s="94" t="s">
        <v>635</v>
      </c>
      <c r="LEQ22" s="93">
        <v>372</v>
      </c>
      <c r="LER22" s="93" t="s">
        <v>625</v>
      </c>
      <c r="LES22" s="95" t="s">
        <v>626</v>
      </c>
      <c r="LET22" s="93" t="s">
        <v>630</v>
      </c>
      <c r="LEU22" s="7">
        <v>167</v>
      </c>
      <c r="LEV22" s="8">
        <v>20.96</v>
      </c>
      <c r="LEW22" s="9">
        <f>LEV22*LEU22</f>
        <v>3500.32</v>
      </c>
      <c r="LEX22" s="4">
        <f>LEQ22-LEU22</f>
        <v>205</v>
      </c>
      <c r="LEY22" s="8">
        <v>16.77</v>
      </c>
      <c r="LEZ22" s="9">
        <f>LEY22*LEX22</f>
        <v>3437.85</v>
      </c>
      <c r="LFA22" s="9">
        <f>LEZ22+LEW22</f>
        <v>6938.17</v>
      </c>
      <c r="LFB22" s="4"/>
      <c r="LFC22" s="9">
        <f>LFA22+LFB22</f>
        <v>6938.17</v>
      </c>
      <c r="LFE22" s="93">
        <v>10</v>
      </c>
      <c r="LFF22" s="94" t="s">
        <v>635</v>
      </c>
      <c r="LFG22" s="93">
        <v>372</v>
      </c>
      <c r="LFH22" s="93" t="s">
        <v>625</v>
      </c>
      <c r="LFI22" s="95" t="s">
        <v>626</v>
      </c>
      <c r="LFJ22" s="93" t="s">
        <v>630</v>
      </c>
      <c r="LFK22" s="7">
        <v>167</v>
      </c>
      <c r="LFL22" s="8">
        <v>20.96</v>
      </c>
      <c r="LFM22" s="9">
        <f>LFL22*LFK22</f>
        <v>3500.32</v>
      </c>
      <c r="LFN22" s="4">
        <f>LFG22-LFK22</f>
        <v>205</v>
      </c>
      <c r="LFO22" s="8">
        <v>16.77</v>
      </c>
      <c r="LFP22" s="9">
        <f>LFO22*LFN22</f>
        <v>3437.85</v>
      </c>
      <c r="LFQ22" s="9">
        <f>LFP22+LFM22</f>
        <v>6938.17</v>
      </c>
      <c r="LFR22" s="4"/>
      <c r="LFS22" s="9">
        <f>LFQ22+LFR22</f>
        <v>6938.17</v>
      </c>
      <c r="LFU22" s="93">
        <v>10</v>
      </c>
      <c r="LFV22" s="94" t="s">
        <v>635</v>
      </c>
      <c r="LFW22" s="93">
        <v>372</v>
      </c>
      <c r="LFX22" s="93" t="s">
        <v>625</v>
      </c>
      <c r="LFY22" s="95" t="s">
        <v>626</v>
      </c>
      <c r="LFZ22" s="93" t="s">
        <v>630</v>
      </c>
      <c r="LGA22" s="7">
        <v>167</v>
      </c>
      <c r="LGB22" s="8">
        <v>20.96</v>
      </c>
      <c r="LGC22" s="9">
        <f>LGB22*LGA22</f>
        <v>3500.32</v>
      </c>
      <c r="LGD22" s="4">
        <f>LFW22-LGA22</f>
        <v>205</v>
      </c>
      <c r="LGE22" s="8">
        <v>16.77</v>
      </c>
      <c r="LGF22" s="9">
        <f>LGE22*LGD22</f>
        <v>3437.85</v>
      </c>
      <c r="LGG22" s="9">
        <f>LGF22+LGC22</f>
        <v>6938.17</v>
      </c>
      <c r="LGH22" s="4"/>
      <c r="LGI22" s="9">
        <f>LGG22+LGH22</f>
        <v>6938.17</v>
      </c>
      <c r="LGK22" s="93">
        <v>10</v>
      </c>
      <c r="LGL22" s="94" t="s">
        <v>635</v>
      </c>
      <c r="LGM22" s="93">
        <v>372</v>
      </c>
      <c r="LGN22" s="93" t="s">
        <v>625</v>
      </c>
      <c r="LGO22" s="95" t="s">
        <v>626</v>
      </c>
      <c r="LGP22" s="93" t="s">
        <v>630</v>
      </c>
      <c r="LGQ22" s="7">
        <v>167</v>
      </c>
      <c r="LGR22" s="8">
        <v>20.96</v>
      </c>
      <c r="LGS22" s="9">
        <f>LGR22*LGQ22</f>
        <v>3500.32</v>
      </c>
      <c r="LGT22" s="4">
        <f>LGM22-LGQ22</f>
        <v>205</v>
      </c>
      <c r="LGU22" s="8">
        <v>16.77</v>
      </c>
      <c r="LGV22" s="9">
        <f>LGU22*LGT22</f>
        <v>3437.85</v>
      </c>
      <c r="LGW22" s="9">
        <f>LGV22+LGS22</f>
        <v>6938.17</v>
      </c>
      <c r="LGX22" s="4"/>
      <c r="LGY22" s="9">
        <f>LGW22+LGX22</f>
        <v>6938.17</v>
      </c>
      <c r="LHA22" s="93">
        <v>10</v>
      </c>
      <c r="LHB22" s="94" t="s">
        <v>635</v>
      </c>
      <c r="LHC22" s="93">
        <v>372</v>
      </c>
      <c r="LHD22" s="93" t="s">
        <v>625</v>
      </c>
      <c r="LHE22" s="95" t="s">
        <v>626</v>
      </c>
      <c r="LHF22" s="93" t="s">
        <v>630</v>
      </c>
      <c r="LHG22" s="7">
        <v>167</v>
      </c>
      <c r="LHH22" s="8">
        <v>20.96</v>
      </c>
      <c r="LHI22" s="9">
        <f>LHH22*LHG22</f>
        <v>3500.32</v>
      </c>
      <c r="LHJ22" s="4">
        <f>LHC22-LHG22</f>
        <v>205</v>
      </c>
      <c r="LHK22" s="8">
        <v>16.77</v>
      </c>
      <c r="LHL22" s="9">
        <f>LHK22*LHJ22</f>
        <v>3437.85</v>
      </c>
      <c r="LHM22" s="9">
        <f>LHL22+LHI22</f>
        <v>6938.17</v>
      </c>
      <c r="LHN22" s="4"/>
      <c r="LHO22" s="9">
        <f>LHM22+LHN22</f>
        <v>6938.17</v>
      </c>
      <c r="LHQ22" s="93">
        <v>10</v>
      </c>
      <c r="LHR22" s="94" t="s">
        <v>635</v>
      </c>
      <c r="LHS22" s="93">
        <v>372</v>
      </c>
      <c r="LHT22" s="93" t="s">
        <v>625</v>
      </c>
      <c r="LHU22" s="95" t="s">
        <v>626</v>
      </c>
      <c r="LHV22" s="93" t="s">
        <v>630</v>
      </c>
      <c r="LHW22" s="7">
        <v>167</v>
      </c>
      <c r="LHX22" s="8">
        <v>20.96</v>
      </c>
      <c r="LHY22" s="9">
        <f>LHX22*LHW22</f>
        <v>3500.32</v>
      </c>
      <c r="LHZ22" s="4">
        <f>LHS22-LHW22</f>
        <v>205</v>
      </c>
      <c r="LIA22" s="8">
        <v>16.77</v>
      </c>
      <c r="LIB22" s="9">
        <f>LIA22*LHZ22</f>
        <v>3437.85</v>
      </c>
      <c r="LIC22" s="9">
        <f>LIB22+LHY22</f>
        <v>6938.17</v>
      </c>
      <c r="LID22" s="4"/>
      <c r="LIE22" s="9">
        <f>LIC22+LID22</f>
        <v>6938.17</v>
      </c>
      <c r="LIG22" s="93">
        <v>10</v>
      </c>
      <c r="LIH22" s="94" t="s">
        <v>635</v>
      </c>
      <c r="LII22" s="93">
        <v>372</v>
      </c>
      <c r="LIJ22" s="93" t="s">
        <v>625</v>
      </c>
      <c r="LIK22" s="95" t="s">
        <v>626</v>
      </c>
      <c r="LIL22" s="93" t="s">
        <v>630</v>
      </c>
      <c r="LIM22" s="7">
        <v>167</v>
      </c>
      <c r="LIN22" s="8">
        <v>20.96</v>
      </c>
      <c r="LIO22" s="9">
        <f>LIN22*LIM22</f>
        <v>3500.32</v>
      </c>
      <c r="LIP22" s="4">
        <f>LII22-LIM22</f>
        <v>205</v>
      </c>
      <c r="LIQ22" s="8">
        <v>16.77</v>
      </c>
      <c r="LIR22" s="9">
        <f>LIQ22*LIP22</f>
        <v>3437.85</v>
      </c>
      <c r="LIS22" s="9">
        <f>LIR22+LIO22</f>
        <v>6938.17</v>
      </c>
      <c r="LIT22" s="4"/>
      <c r="LIU22" s="9">
        <f>LIS22+LIT22</f>
        <v>6938.17</v>
      </c>
      <c r="LIW22" s="93">
        <v>10</v>
      </c>
      <c r="LIX22" s="94" t="s">
        <v>635</v>
      </c>
      <c r="LIY22" s="93">
        <v>372</v>
      </c>
      <c r="LIZ22" s="93" t="s">
        <v>625</v>
      </c>
      <c r="LJA22" s="95" t="s">
        <v>626</v>
      </c>
      <c r="LJB22" s="93" t="s">
        <v>630</v>
      </c>
      <c r="LJC22" s="7">
        <v>167</v>
      </c>
      <c r="LJD22" s="8">
        <v>20.96</v>
      </c>
      <c r="LJE22" s="9">
        <f>LJD22*LJC22</f>
        <v>3500.32</v>
      </c>
      <c r="LJF22" s="4">
        <f>LIY22-LJC22</f>
        <v>205</v>
      </c>
      <c r="LJG22" s="8">
        <v>16.77</v>
      </c>
      <c r="LJH22" s="9">
        <f>LJG22*LJF22</f>
        <v>3437.85</v>
      </c>
      <c r="LJI22" s="9">
        <f>LJH22+LJE22</f>
        <v>6938.17</v>
      </c>
      <c r="LJJ22" s="4"/>
      <c r="LJK22" s="9">
        <f>LJI22+LJJ22</f>
        <v>6938.17</v>
      </c>
      <c r="LJM22" s="93">
        <v>10</v>
      </c>
      <c r="LJN22" s="94" t="s">
        <v>635</v>
      </c>
      <c r="LJO22" s="93">
        <v>372</v>
      </c>
      <c r="LJP22" s="93" t="s">
        <v>625</v>
      </c>
      <c r="LJQ22" s="95" t="s">
        <v>626</v>
      </c>
      <c r="LJR22" s="93" t="s">
        <v>630</v>
      </c>
      <c r="LJS22" s="7">
        <v>167</v>
      </c>
      <c r="LJT22" s="8">
        <v>20.96</v>
      </c>
      <c r="LJU22" s="9">
        <f>LJT22*LJS22</f>
        <v>3500.32</v>
      </c>
      <c r="LJV22" s="4">
        <f>LJO22-LJS22</f>
        <v>205</v>
      </c>
      <c r="LJW22" s="8">
        <v>16.77</v>
      </c>
      <c r="LJX22" s="9">
        <f>LJW22*LJV22</f>
        <v>3437.85</v>
      </c>
      <c r="LJY22" s="9">
        <f>LJX22+LJU22</f>
        <v>6938.17</v>
      </c>
      <c r="LJZ22" s="4"/>
      <c r="LKA22" s="9">
        <f>LJY22+LJZ22</f>
        <v>6938.17</v>
      </c>
      <c r="LKC22" s="93">
        <v>10</v>
      </c>
      <c r="LKD22" s="94" t="s">
        <v>635</v>
      </c>
      <c r="LKE22" s="93">
        <v>372</v>
      </c>
      <c r="LKF22" s="93" t="s">
        <v>625</v>
      </c>
      <c r="LKG22" s="95" t="s">
        <v>626</v>
      </c>
      <c r="LKH22" s="93" t="s">
        <v>630</v>
      </c>
      <c r="LKI22" s="7">
        <v>167</v>
      </c>
      <c r="LKJ22" s="8">
        <v>20.96</v>
      </c>
      <c r="LKK22" s="9">
        <f>LKJ22*LKI22</f>
        <v>3500.32</v>
      </c>
      <c r="LKL22" s="4">
        <f>LKE22-LKI22</f>
        <v>205</v>
      </c>
      <c r="LKM22" s="8">
        <v>16.77</v>
      </c>
      <c r="LKN22" s="9">
        <f>LKM22*LKL22</f>
        <v>3437.85</v>
      </c>
      <c r="LKO22" s="9">
        <f>LKN22+LKK22</f>
        <v>6938.17</v>
      </c>
      <c r="LKP22" s="4"/>
      <c r="LKQ22" s="9">
        <f>LKO22+LKP22</f>
        <v>6938.17</v>
      </c>
      <c r="LKS22" s="93">
        <v>10</v>
      </c>
      <c r="LKT22" s="94" t="s">
        <v>635</v>
      </c>
      <c r="LKU22" s="93">
        <v>372</v>
      </c>
      <c r="LKV22" s="93" t="s">
        <v>625</v>
      </c>
      <c r="LKW22" s="95" t="s">
        <v>626</v>
      </c>
      <c r="LKX22" s="93" t="s">
        <v>630</v>
      </c>
      <c r="LKY22" s="7">
        <v>167</v>
      </c>
      <c r="LKZ22" s="8">
        <v>20.96</v>
      </c>
      <c r="LLA22" s="9">
        <f>LKZ22*LKY22</f>
        <v>3500.32</v>
      </c>
      <c r="LLB22" s="4">
        <f>LKU22-LKY22</f>
        <v>205</v>
      </c>
      <c r="LLC22" s="8">
        <v>16.77</v>
      </c>
      <c r="LLD22" s="9">
        <f>LLC22*LLB22</f>
        <v>3437.85</v>
      </c>
      <c r="LLE22" s="9">
        <f>LLD22+LLA22</f>
        <v>6938.17</v>
      </c>
      <c r="LLF22" s="4"/>
      <c r="LLG22" s="9">
        <f>LLE22+LLF22</f>
        <v>6938.17</v>
      </c>
      <c r="LLI22" s="93">
        <v>10</v>
      </c>
      <c r="LLJ22" s="94" t="s">
        <v>635</v>
      </c>
      <c r="LLK22" s="93">
        <v>372</v>
      </c>
      <c r="LLL22" s="93" t="s">
        <v>625</v>
      </c>
      <c r="LLM22" s="95" t="s">
        <v>626</v>
      </c>
      <c r="LLN22" s="93" t="s">
        <v>630</v>
      </c>
      <c r="LLO22" s="7">
        <v>167</v>
      </c>
      <c r="LLP22" s="8">
        <v>20.96</v>
      </c>
      <c r="LLQ22" s="9">
        <f>LLP22*LLO22</f>
        <v>3500.32</v>
      </c>
      <c r="LLR22" s="4">
        <f>LLK22-LLO22</f>
        <v>205</v>
      </c>
      <c r="LLS22" s="8">
        <v>16.77</v>
      </c>
      <c r="LLT22" s="9">
        <f>LLS22*LLR22</f>
        <v>3437.85</v>
      </c>
      <c r="LLU22" s="9">
        <f>LLT22+LLQ22</f>
        <v>6938.17</v>
      </c>
      <c r="LLV22" s="4"/>
      <c r="LLW22" s="9">
        <f>LLU22+LLV22</f>
        <v>6938.17</v>
      </c>
      <c r="LLY22" s="93">
        <v>10</v>
      </c>
      <c r="LLZ22" s="94" t="s">
        <v>635</v>
      </c>
      <c r="LMA22" s="93">
        <v>372</v>
      </c>
      <c r="LMB22" s="93" t="s">
        <v>625</v>
      </c>
      <c r="LMC22" s="95" t="s">
        <v>626</v>
      </c>
      <c r="LMD22" s="93" t="s">
        <v>630</v>
      </c>
      <c r="LME22" s="7">
        <v>167</v>
      </c>
      <c r="LMF22" s="8">
        <v>20.96</v>
      </c>
      <c r="LMG22" s="9">
        <f>LMF22*LME22</f>
        <v>3500.32</v>
      </c>
      <c r="LMH22" s="4">
        <f>LMA22-LME22</f>
        <v>205</v>
      </c>
      <c r="LMI22" s="8">
        <v>16.77</v>
      </c>
      <c r="LMJ22" s="9">
        <f>LMI22*LMH22</f>
        <v>3437.85</v>
      </c>
      <c r="LMK22" s="9">
        <f>LMJ22+LMG22</f>
        <v>6938.17</v>
      </c>
      <c r="LML22" s="4"/>
      <c r="LMM22" s="9">
        <f>LMK22+LML22</f>
        <v>6938.17</v>
      </c>
      <c r="LMO22" s="93">
        <v>10</v>
      </c>
      <c r="LMP22" s="94" t="s">
        <v>635</v>
      </c>
      <c r="LMQ22" s="93">
        <v>372</v>
      </c>
      <c r="LMR22" s="93" t="s">
        <v>625</v>
      </c>
      <c r="LMS22" s="95" t="s">
        <v>626</v>
      </c>
      <c r="LMT22" s="93" t="s">
        <v>630</v>
      </c>
      <c r="LMU22" s="7">
        <v>167</v>
      </c>
      <c r="LMV22" s="8">
        <v>20.96</v>
      </c>
      <c r="LMW22" s="9">
        <f>LMV22*LMU22</f>
        <v>3500.32</v>
      </c>
      <c r="LMX22" s="4">
        <f>LMQ22-LMU22</f>
        <v>205</v>
      </c>
      <c r="LMY22" s="8">
        <v>16.77</v>
      </c>
      <c r="LMZ22" s="9">
        <f>LMY22*LMX22</f>
        <v>3437.85</v>
      </c>
      <c r="LNA22" s="9">
        <f>LMZ22+LMW22</f>
        <v>6938.17</v>
      </c>
      <c r="LNB22" s="4"/>
      <c r="LNC22" s="9">
        <f>LNA22+LNB22</f>
        <v>6938.17</v>
      </c>
      <c r="LNE22" s="93">
        <v>10</v>
      </c>
      <c r="LNF22" s="94" t="s">
        <v>635</v>
      </c>
      <c r="LNG22" s="93">
        <v>372</v>
      </c>
      <c r="LNH22" s="93" t="s">
        <v>625</v>
      </c>
      <c r="LNI22" s="95" t="s">
        <v>626</v>
      </c>
      <c r="LNJ22" s="93" t="s">
        <v>630</v>
      </c>
      <c r="LNK22" s="7">
        <v>167</v>
      </c>
      <c r="LNL22" s="8">
        <v>20.96</v>
      </c>
      <c r="LNM22" s="9">
        <f>LNL22*LNK22</f>
        <v>3500.32</v>
      </c>
      <c r="LNN22" s="4">
        <f>LNG22-LNK22</f>
        <v>205</v>
      </c>
      <c r="LNO22" s="8">
        <v>16.77</v>
      </c>
      <c r="LNP22" s="9">
        <f>LNO22*LNN22</f>
        <v>3437.85</v>
      </c>
      <c r="LNQ22" s="9">
        <f>LNP22+LNM22</f>
        <v>6938.17</v>
      </c>
      <c r="LNR22" s="4"/>
      <c r="LNS22" s="9">
        <f>LNQ22+LNR22</f>
        <v>6938.17</v>
      </c>
      <c r="LNU22" s="93">
        <v>10</v>
      </c>
      <c r="LNV22" s="94" t="s">
        <v>635</v>
      </c>
      <c r="LNW22" s="93">
        <v>372</v>
      </c>
      <c r="LNX22" s="93" t="s">
        <v>625</v>
      </c>
      <c r="LNY22" s="95" t="s">
        <v>626</v>
      </c>
      <c r="LNZ22" s="93" t="s">
        <v>630</v>
      </c>
      <c r="LOA22" s="7">
        <v>167</v>
      </c>
      <c r="LOB22" s="8">
        <v>20.96</v>
      </c>
      <c r="LOC22" s="9">
        <f>LOB22*LOA22</f>
        <v>3500.32</v>
      </c>
      <c r="LOD22" s="4">
        <f>LNW22-LOA22</f>
        <v>205</v>
      </c>
      <c r="LOE22" s="8">
        <v>16.77</v>
      </c>
      <c r="LOF22" s="9">
        <f>LOE22*LOD22</f>
        <v>3437.85</v>
      </c>
      <c r="LOG22" s="9">
        <f>LOF22+LOC22</f>
        <v>6938.17</v>
      </c>
      <c r="LOH22" s="4"/>
      <c r="LOI22" s="9">
        <f>LOG22+LOH22</f>
        <v>6938.17</v>
      </c>
      <c r="LOK22" s="93">
        <v>10</v>
      </c>
      <c r="LOL22" s="94" t="s">
        <v>635</v>
      </c>
      <c r="LOM22" s="93">
        <v>372</v>
      </c>
      <c r="LON22" s="93" t="s">
        <v>625</v>
      </c>
      <c r="LOO22" s="95" t="s">
        <v>626</v>
      </c>
      <c r="LOP22" s="93" t="s">
        <v>630</v>
      </c>
      <c r="LOQ22" s="7">
        <v>167</v>
      </c>
      <c r="LOR22" s="8">
        <v>20.96</v>
      </c>
      <c r="LOS22" s="9">
        <f>LOR22*LOQ22</f>
        <v>3500.32</v>
      </c>
      <c r="LOT22" s="4">
        <f>LOM22-LOQ22</f>
        <v>205</v>
      </c>
      <c r="LOU22" s="8">
        <v>16.77</v>
      </c>
      <c r="LOV22" s="9">
        <f>LOU22*LOT22</f>
        <v>3437.85</v>
      </c>
      <c r="LOW22" s="9">
        <f>LOV22+LOS22</f>
        <v>6938.17</v>
      </c>
      <c r="LOX22" s="4"/>
      <c r="LOY22" s="9">
        <f>LOW22+LOX22</f>
        <v>6938.17</v>
      </c>
      <c r="LPA22" s="93">
        <v>10</v>
      </c>
      <c r="LPB22" s="94" t="s">
        <v>635</v>
      </c>
      <c r="LPC22" s="93">
        <v>372</v>
      </c>
      <c r="LPD22" s="93" t="s">
        <v>625</v>
      </c>
      <c r="LPE22" s="95" t="s">
        <v>626</v>
      </c>
      <c r="LPF22" s="93" t="s">
        <v>630</v>
      </c>
      <c r="LPG22" s="7">
        <v>167</v>
      </c>
      <c r="LPH22" s="8">
        <v>20.96</v>
      </c>
      <c r="LPI22" s="9">
        <f>LPH22*LPG22</f>
        <v>3500.32</v>
      </c>
      <c r="LPJ22" s="4">
        <f>LPC22-LPG22</f>
        <v>205</v>
      </c>
      <c r="LPK22" s="8">
        <v>16.77</v>
      </c>
      <c r="LPL22" s="9">
        <f>LPK22*LPJ22</f>
        <v>3437.85</v>
      </c>
      <c r="LPM22" s="9">
        <f>LPL22+LPI22</f>
        <v>6938.17</v>
      </c>
      <c r="LPN22" s="4"/>
      <c r="LPO22" s="9">
        <f>LPM22+LPN22</f>
        <v>6938.17</v>
      </c>
      <c r="LPQ22" s="93">
        <v>10</v>
      </c>
      <c r="LPR22" s="94" t="s">
        <v>635</v>
      </c>
      <c r="LPS22" s="93">
        <v>372</v>
      </c>
      <c r="LPT22" s="93" t="s">
        <v>625</v>
      </c>
      <c r="LPU22" s="95" t="s">
        <v>626</v>
      </c>
      <c r="LPV22" s="93" t="s">
        <v>630</v>
      </c>
      <c r="LPW22" s="7">
        <v>167</v>
      </c>
      <c r="LPX22" s="8">
        <v>20.96</v>
      </c>
      <c r="LPY22" s="9">
        <f>LPX22*LPW22</f>
        <v>3500.32</v>
      </c>
      <c r="LPZ22" s="4">
        <f>LPS22-LPW22</f>
        <v>205</v>
      </c>
      <c r="LQA22" s="8">
        <v>16.77</v>
      </c>
      <c r="LQB22" s="9">
        <f>LQA22*LPZ22</f>
        <v>3437.85</v>
      </c>
      <c r="LQC22" s="9">
        <f>LQB22+LPY22</f>
        <v>6938.17</v>
      </c>
      <c r="LQD22" s="4"/>
      <c r="LQE22" s="9">
        <f>LQC22+LQD22</f>
        <v>6938.17</v>
      </c>
      <c r="LQG22" s="93">
        <v>10</v>
      </c>
      <c r="LQH22" s="94" t="s">
        <v>635</v>
      </c>
      <c r="LQI22" s="93">
        <v>372</v>
      </c>
      <c r="LQJ22" s="93" t="s">
        <v>625</v>
      </c>
      <c r="LQK22" s="95" t="s">
        <v>626</v>
      </c>
      <c r="LQL22" s="93" t="s">
        <v>630</v>
      </c>
      <c r="LQM22" s="7">
        <v>167</v>
      </c>
      <c r="LQN22" s="8">
        <v>20.96</v>
      </c>
      <c r="LQO22" s="9">
        <f>LQN22*LQM22</f>
        <v>3500.32</v>
      </c>
      <c r="LQP22" s="4">
        <f>LQI22-LQM22</f>
        <v>205</v>
      </c>
      <c r="LQQ22" s="8">
        <v>16.77</v>
      </c>
      <c r="LQR22" s="9">
        <f>LQQ22*LQP22</f>
        <v>3437.85</v>
      </c>
      <c r="LQS22" s="9">
        <f>LQR22+LQO22</f>
        <v>6938.17</v>
      </c>
      <c r="LQT22" s="4"/>
      <c r="LQU22" s="9">
        <f>LQS22+LQT22</f>
        <v>6938.17</v>
      </c>
      <c r="LQW22" s="93">
        <v>10</v>
      </c>
      <c r="LQX22" s="94" t="s">
        <v>635</v>
      </c>
      <c r="LQY22" s="93">
        <v>372</v>
      </c>
      <c r="LQZ22" s="93" t="s">
        <v>625</v>
      </c>
      <c r="LRA22" s="95" t="s">
        <v>626</v>
      </c>
      <c r="LRB22" s="93" t="s">
        <v>630</v>
      </c>
      <c r="LRC22" s="7">
        <v>167</v>
      </c>
      <c r="LRD22" s="8">
        <v>20.96</v>
      </c>
      <c r="LRE22" s="9">
        <f>LRD22*LRC22</f>
        <v>3500.32</v>
      </c>
      <c r="LRF22" s="4">
        <f>LQY22-LRC22</f>
        <v>205</v>
      </c>
      <c r="LRG22" s="8">
        <v>16.77</v>
      </c>
      <c r="LRH22" s="9">
        <f>LRG22*LRF22</f>
        <v>3437.85</v>
      </c>
      <c r="LRI22" s="9">
        <f>LRH22+LRE22</f>
        <v>6938.17</v>
      </c>
      <c r="LRJ22" s="4"/>
      <c r="LRK22" s="9">
        <f>LRI22+LRJ22</f>
        <v>6938.17</v>
      </c>
      <c r="LRM22" s="93">
        <v>10</v>
      </c>
      <c r="LRN22" s="94" t="s">
        <v>635</v>
      </c>
      <c r="LRO22" s="93">
        <v>372</v>
      </c>
      <c r="LRP22" s="93" t="s">
        <v>625</v>
      </c>
      <c r="LRQ22" s="95" t="s">
        <v>626</v>
      </c>
      <c r="LRR22" s="93" t="s">
        <v>630</v>
      </c>
      <c r="LRS22" s="7">
        <v>167</v>
      </c>
      <c r="LRT22" s="8">
        <v>20.96</v>
      </c>
      <c r="LRU22" s="9">
        <f>LRT22*LRS22</f>
        <v>3500.32</v>
      </c>
      <c r="LRV22" s="4">
        <f>LRO22-LRS22</f>
        <v>205</v>
      </c>
      <c r="LRW22" s="8">
        <v>16.77</v>
      </c>
      <c r="LRX22" s="9">
        <f>LRW22*LRV22</f>
        <v>3437.85</v>
      </c>
      <c r="LRY22" s="9">
        <f>LRX22+LRU22</f>
        <v>6938.17</v>
      </c>
      <c r="LRZ22" s="4"/>
      <c r="LSA22" s="9">
        <f>LRY22+LRZ22</f>
        <v>6938.17</v>
      </c>
      <c r="LSC22" s="93">
        <v>10</v>
      </c>
      <c r="LSD22" s="94" t="s">
        <v>635</v>
      </c>
      <c r="LSE22" s="93">
        <v>372</v>
      </c>
      <c r="LSF22" s="93" t="s">
        <v>625</v>
      </c>
      <c r="LSG22" s="95" t="s">
        <v>626</v>
      </c>
      <c r="LSH22" s="93" t="s">
        <v>630</v>
      </c>
      <c r="LSI22" s="7">
        <v>167</v>
      </c>
      <c r="LSJ22" s="8">
        <v>20.96</v>
      </c>
      <c r="LSK22" s="9">
        <f>LSJ22*LSI22</f>
        <v>3500.32</v>
      </c>
      <c r="LSL22" s="4">
        <f>LSE22-LSI22</f>
        <v>205</v>
      </c>
      <c r="LSM22" s="8">
        <v>16.77</v>
      </c>
      <c r="LSN22" s="9">
        <f>LSM22*LSL22</f>
        <v>3437.85</v>
      </c>
      <c r="LSO22" s="9">
        <f>LSN22+LSK22</f>
        <v>6938.17</v>
      </c>
      <c r="LSP22" s="4"/>
      <c r="LSQ22" s="9">
        <f>LSO22+LSP22</f>
        <v>6938.17</v>
      </c>
      <c r="LSS22" s="93">
        <v>10</v>
      </c>
      <c r="LST22" s="94" t="s">
        <v>635</v>
      </c>
      <c r="LSU22" s="93">
        <v>372</v>
      </c>
      <c r="LSV22" s="93" t="s">
        <v>625</v>
      </c>
      <c r="LSW22" s="95" t="s">
        <v>626</v>
      </c>
      <c r="LSX22" s="93" t="s">
        <v>630</v>
      </c>
      <c r="LSY22" s="7">
        <v>167</v>
      </c>
      <c r="LSZ22" s="8">
        <v>20.96</v>
      </c>
      <c r="LTA22" s="9">
        <f>LSZ22*LSY22</f>
        <v>3500.32</v>
      </c>
      <c r="LTB22" s="4">
        <f>LSU22-LSY22</f>
        <v>205</v>
      </c>
      <c r="LTC22" s="8">
        <v>16.77</v>
      </c>
      <c r="LTD22" s="9">
        <f>LTC22*LTB22</f>
        <v>3437.85</v>
      </c>
      <c r="LTE22" s="9">
        <f>LTD22+LTA22</f>
        <v>6938.17</v>
      </c>
      <c r="LTF22" s="4"/>
      <c r="LTG22" s="9">
        <f>LTE22+LTF22</f>
        <v>6938.17</v>
      </c>
      <c r="LTI22" s="93">
        <v>10</v>
      </c>
      <c r="LTJ22" s="94" t="s">
        <v>635</v>
      </c>
      <c r="LTK22" s="93">
        <v>372</v>
      </c>
      <c r="LTL22" s="93" t="s">
        <v>625</v>
      </c>
      <c r="LTM22" s="95" t="s">
        <v>626</v>
      </c>
      <c r="LTN22" s="93" t="s">
        <v>630</v>
      </c>
      <c r="LTO22" s="7">
        <v>167</v>
      </c>
      <c r="LTP22" s="8">
        <v>20.96</v>
      </c>
      <c r="LTQ22" s="9">
        <f>LTP22*LTO22</f>
        <v>3500.32</v>
      </c>
      <c r="LTR22" s="4">
        <f>LTK22-LTO22</f>
        <v>205</v>
      </c>
      <c r="LTS22" s="8">
        <v>16.77</v>
      </c>
      <c r="LTT22" s="9">
        <f>LTS22*LTR22</f>
        <v>3437.85</v>
      </c>
      <c r="LTU22" s="9">
        <f>LTT22+LTQ22</f>
        <v>6938.17</v>
      </c>
      <c r="LTV22" s="4"/>
      <c r="LTW22" s="9">
        <f>LTU22+LTV22</f>
        <v>6938.17</v>
      </c>
      <c r="LTY22" s="93">
        <v>10</v>
      </c>
      <c r="LTZ22" s="94" t="s">
        <v>635</v>
      </c>
      <c r="LUA22" s="93">
        <v>372</v>
      </c>
      <c r="LUB22" s="93" t="s">
        <v>625</v>
      </c>
      <c r="LUC22" s="95" t="s">
        <v>626</v>
      </c>
      <c r="LUD22" s="93" t="s">
        <v>630</v>
      </c>
      <c r="LUE22" s="7">
        <v>167</v>
      </c>
      <c r="LUF22" s="8">
        <v>20.96</v>
      </c>
      <c r="LUG22" s="9">
        <f>LUF22*LUE22</f>
        <v>3500.32</v>
      </c>
      <c r="LUH22" s="4">
        <f>LUA22-LUE22</f>
        <v>205</v>
      </c>
      <c r="LUI22" s="8">
        <v>16.77</v>
      </c>
      <c r="LUJ22" s="9">
        <f>LUI22*LUH22</f>
        <v>3437.85</v>
      </c>
      <c r="LUK22" s="9">
        <f>LUJ22+LUG22</f>
        <v>6938.17</v>
      </c>
      <c r="LUL22" s="4"/>
      <c r="LUM22" s="9">
        <f>LUK22+LUL22</f>
        <v>6938.17</v>
      </c>
      <c r="LUO22" s="93">
        <v>10</v>
      </c>
      <c r="LUP22" s="94" t="s">
        <v>635</v>
      </c>
      <c r="LUQ22" s="93">
        <v>372</v>
      </c>
      <c r="LUR22" s="93" t="s">
        <v>625</v>
      </c>
      <c r="LUS22" s="95" t="s">
        <v>626</v>
      </c>
      <c r="LUT22" s="93" t="s">
        <v>630</v>
      </c>
      <c r="LUU22" s="7">
        <v>167</v>
      </c>
      <c r="LUV22" s="8">
        <v>20.96</v>
      </c>
      <c r="LUW22" s="9">
        <f>LUV22*LUU22</f>
        <v>3500.32</v>
      </c>
      <c r="LUX22" s="4">
        <f>LUQ22-LUU22</f>
        <v>205</v>
      </c>
      <c r="LUY22" s="8">
        <v>16.77</v>
      </c>
      <c r="LUZ22" s="9">
        <f>LUY22*LUX22</f>
        <v>3437.85</v>
      </c>
      <c r="LVA22" s="9">
        <f>LUZ22+LUW22</f>
        <v>6938.17</v>
      </c>
      <c r="LVB22" s="4"/>
      <c r="LVC22" s="9">
        <f>LVA22+LVB22</f>
        <v>6938.17</v>
      </c>
      <c r="LVE22" s="93">
        <v>10</v>
      </c>
      <c r="LVF22" s="94" t="s">
        <v>635</v>
      </c>
      <c r="LVG22" s="93">
        <v>372</v>
      </c>
      <c r="LVH22" s="93" t="s">
        <v>625</v>
      </c>
      <c r="LVI22" s="95" t="s">
        <v>626</v>
      </c>
      <c r="LVJ22" s="93" t="s">
        <v>630</v>
      </c>
      <c r="LVK22" s="7">
        <v>167</v>
      </c>
      <c r="LVL22" s="8">
        <v>20.96</v>
      </c>
      <c r="LVM22" s="9">
        <f>LVL22*LVK22</f>
        <v>3500.32</v>
      </c>
      <c r="LVN22" s="4">
        <f>LVG22-LVK22</f>
        <v>205</v>
      </c>
      <c r="LVO22" s="8">
        <v>16.77</v>
      </c>
      <c r="LVP22" s="9">
        <f>LVO22*LVN22</f>
        <v>3437.85</v>
      </c>
      <c r="LVQ22" s="9">
        <f>LVP22+LVM22</f>
        <v>6938.17</v>
      </c>
      <c r="LVR22" s="4"/>
      <c r="LVS22" s="9">
        <f>LVQ22+LVR22</f>
        <v>6938.17</v>
      </c>
      <c r="LVU22" s="93">
        <v>10</v>
      </c>
      <c r="LVV22" s="94" t="s">
        <v>635</v>
      </c>
      <c r="LVW22" s="93">
        <v>372</v>
      </c>
      <c r="LVX22" s="93" t="s">
        <v>625</v>
      </c>
      <c r="LVY22" s="95" t="s">
        <v>626</v>
      </c>
      <c r="LVZ22" s="93" t="s">
        <v>630</v>
      </c>
      <c r="LWA22" s="7">
        <v>167</v>
      </c>
      <c r="LWB22" s="8">
        <v>20.96</v>
      </c>
      <c r="LWC22" s="9">
        <f>LWB22*LWA22</f>
        <v>3500.32</v>
      </c>
      <c r="LWD22" s="4">
        <f>LVW22-LWA22</f>
        <v>205</v>
      </c>
      <c r="LWE22" s="8">
        <v>16.77</v>
      </c>
      <c r="LWF22" s="9">
        <f>LWE22*LWD22</f>
        <v>3437.85</v>
      </c>
      <c r="LWG22" s="9">
        <f>LWF22+LWC22</f>
        <v>6938.17</v>
      </c>
      <c r="LWH22" s="4"/>
      <c r="LWI22" s="9">
        <f>LWG22+LWH22</f>
        <v>6938.17</v>
      </c>
      <c r="LWK22" s="93">
        <v>10</v>
      </c>
      <c r="LWL22" s="94" t="s">
        <v>635</v>
      </c>
      <c r="LWM22" s="93">
        <v>372</v>
      </c>
      <c r="LWN22" s="93" t="s">
        <v>625</v>
      </c>
      <c r="LWO22" s="95" t="s">
        <v>626</v>
      </c>
      <c r="LWP22" s="93" t="s">
        <v>630</v>
      </c>
      <c r="LWQ22" s="7">
        <v>167</v>
      </c>
      <c r="LWR22" s="8">
        <v>20.96</v>
      </c>
      <c r="LWS22" s="9">
        <f>LWR22*LWQ22</f>
        <v>3500.32</v>
      </c>
      <c r="LWT22" s="4">
        <f>LWM22-LWQ22</f>
        <v>205</v>
      </c>
      <c r="LWU22" s="8">
        <v>16.77</v>
      </c>
      <c r="LWV22" s="9">
        <f>LWU22*LWT22</f>
        <v>3437.85</v>
      </c>
      <c r="LWW22" s="9">
        <f>LWV22+LWS22</f>
        <v>6938.17</v>
      </c>
      <c r="LWX22" s="4"/>
      <c r="LWY22" s="9">
        <f>LWW22+LWX22</f>
        <v>6938.17</v>
      </c>
      <c r="LXA22" s="93">
        <v>10</v>
      </c>
      <c r="LXB22" s="94" t="s">
        <v>635</v>
      </c>
      <c r="LXC22" s="93">
        <v>372</v>
      </c>
      <c r="LXD22" s="93" t="s">
        <v>625</v>
      </c>
      <c r="LXE22" s="95" t="s">
        <v>626</v>
      </c>
      <c r="LXF22" s="93" t="s">
        <v>630</v>
      </c>
      <c r="LXG22" s="7">
        <v>167</v>
      </c>
      <c r="LXH22" s="8">
        <v>20.96</v>
      </c>
      <c r="LXI22" s="9">
        <f>LXH22*LXG22</f>
        <v>3500.32</v>
      </c>
      <c r="LXJ22" s="4">
        <f>LXC22-LXG22</f>
        <v>205</v>
      </c>
      <c r="LXK22" s="8">
        <v>16.77</v>
      </c>
      <c r="LXL22" s="9">
        <f>LXK22*LXJ22</f>
        <v>3437.85</v>
      </c>
      <c r="LXM22" s="9">
        <f>LXL22+LXI22</f>
        <v>6938.17</v>
      </c>
      <c r="LXN22" s="4"/>
      <c r="LXO22" s="9">
        <f>LXM22+LXN22</f>
        <v>6938.17</v>
      </c>
      <c r="LXQ22" s="93">
        <v>10</v>
      </c>
      <c r="LXR22" s="94" t="s">
        <v>635</v>
      </c>
      <c r="LXS22" s="93">
        <v>372</v>
      </c>
      <c r="LXT22" s="93" t="s">
        <v>625</v>
      </c>
      <c r="LXU22" s="95" t="s">
        <v>626</v>
      </c>
      <c r="LXV22" s="93" t="s">
        <v>630</v>
      </c>
      <c r="LXW22" s="7">
        <v>167</v>
      </c>
      <c r="LXX22" s="8">
        <v>20.96</v>
      </c>
      <c r="LXY22" s="9">
        <f>LXX22*LXW22</f>
        <v>3500.32</v>
      </c>
      <c r="LXZ22" s="4">
        <f>LXS22-LXW22</f>
        <v>205</v>
      </c>
      <c r="LYA22" s="8">
        <v>16.77</v>
      </c>
      <c r="LYB22" s="9">
        <f>LYA22*LXZ22</f>
        <v>3437.85</v>
      </c>
      <c r="LYC22" s="9">
        <f>LYB22+LXY22</f>
        <v>6938.17</v>
      </c>
      <c r="LYD22" s="4"/>
      <c r="LYE22" s="9">
        <f>LYC22+LYD22</f>
        <v>6938.17</v>
      </c>
      <c r="LYG22" s="93">
        <v>10</v>
      </c>
      <c r="LYH22" s="94" t="s">
        <v>635</v>
      </c>
      <c r="LYI22" s="93">
        <v>372</v>
      </c>
      <c r="LYJ22" s="93" t="s">
        <v>625</v>
      </c>
      <c r="LYK22" s="95" t="s">
        <v>626</v>
      </c>
      <c r="LYL22" s="93" t="s">
        <v>630</v>
      </c>
      <c r="LYM22" s="7">
        <v>167</v>
      </c>
      <c r="LYN22" s="8">
        <v>20.96</v>
      </c>
      <c r="LYO22" s="9">
        <f>LYN22*LYM22</f>
        <v>3500.32</v>
      </c>
      <c r="LYP22" s="4">
        <f>LYI22-LYM22</f>
        <v>205</v>
      </c>
      <c r="LYQ22" s="8">
        <v>16.77</v>
      </c>
      <c r="LYR22" s="9">
        <f>LYQ22*LYP22</f>
        <v>3437.85</v>
      </c>
      <c r="LYS22" s="9">
        <f>LYR22+LYO22</f>
        <v>6938.17</v>
      </c>
      <c r="LYT22" s="4"/>
      <c r="LYU22" s="9">
        <f>LYS22+LYT22</f>
        <v>6938.17</v>
      </c>
      <c r="LYW22" s="93">
        <v>10</v>
      </c>
      <c r="LYX22" s="94" t="s">
        <v>635</v>
      </c>
      <c r="LYY22" s="93">
        <v>372</v>
      </c>
      <c r="LYZ22" s="93" t="s">
        <v>625</v>
      </c>
      <c r="LZA22" s="95" t="s">
        <v>626</v>
      </c>
      <c r="LZB22" s="93" t="s">
        <v>630</v>
      </c>
      <c r="LZC22" s="7">
        <v>167</v>
      </c>
      <c r="LZD22" s="8">
        <v>20.96</v>
      </c>
      <c r="LZE22" s="9">
        <f>LZD22*LZC22</f>
        <v>3500.32</v>
      </c>
      <c r="LZF22" s="4">
        <f>LYY22-LZC22</f>
        <v>205</v>
      </c>
      <c r="LZG22" s="8">
        <v>16.77</v>
      </c>
      <c r="LZH22" s="9">
        <f>LZG22*LZF22</f>
        <v>3437.85</v>
      </c>
      <c r="LZI22" s="9">
        <f>LZH22+LZE22</f>
        <v>6938.17</v>
      </c>
      <c r="LZJ22" s="4"/>
      <c r="LZK22" s="9">
        <f>LZI22+LZJ22</f>
        <v>6938.17</v>
      </c>
      <c r="LZM22" s="93">
        <v>10</v>
      </c>
      <c r="LZN22" s="94" t="s">
        <v>635</v>
      </c>
      <c r="LZO22" s="93">
        <v>372</v>
      </c>
      <c r="LZP22" s="93" t="s">
        <v>625</v>
      </c>
      <c r="LZQ22" s="95" t="s">
        <v>626</v>
      </c>
      <c r="LZR22" s="93" t="s">
        <v>630</v>
      </c>
      <c r="LZS22" s="7">
        <v>167</v>
      </c>
      <c r="LZT22" s="8">
        <v>20.96</v>
      </c>
      <c r="LZU22" s="9">
        <f>LZT22*LZS22</f>
        <v>3500.32</v>
      </c>
      <c r="LZV22" s="4">
        <f>LZO22-LZS22</f>
        <v>205</v>
      </c>
      <c r="LZW22" s="8">
        <v>16.77</v>
      </c>
      <c r="LZX22" s="9">
        <f>LZW22*LZV22</f>
        <v>3437.85</v>
      </c>
      <c r="LZY22" s="9">
        <f>LZX22+LZU22</f>
        <v>6938.17</v>
      </c>
      <c r="LZZ22" s="4"/>
      <c r="MAA22" s="9">
        <f>LZY22+LZZ22</f>
        <v>6938.17</v>
      </c>
      <c r="MAC22" s="93">
        <v>10</v>
      </c>
      <c r="MAD22" s="94" t="s">
        <v>635</v>
      </c>
      <c r="MAE22" s="93">
        <v>372</v>
      </c>
      <c r="MAF22" s="93" t="s">
        <v>625</v>
      </c>
      <c r="MAG22" s="95" t="s">
        <v>626</v>
      </c>
      <c r="MAH22" s="93" t="s">
        <v>630</v>
      </c>
      <c r="MAI22" s="7">
        <v>167</v>
      </c>
      <c r="MAJ22" s="8">
        <v>20.96</v>
      </c>
      <c r="MAK22" s="9">
        <f>MAJ22*MAI22</f>
        <v>3500.32</v>
      </c>
      <c r="MAL22" s="4">
        <f>MAE22-MAI22</f>
        <v>205</v>
      </c>
      <c r="MAM22" s="8">
        <v>16.77</v>
      </c>
      <c r="MAN22" s="9">
        <f>MAM22*MAL22</f>
        <v>3437.85</v>
      </c>
      <c r="MAO22" s="9">
        <f>MAN22+MAK22</f>
        <v>6938.17</v>
      </c>
      <c r="MAP22" s="4"/>
      <c r="MAQ22" s="9">
        <f>MAO22+MAP22</f>
        <v>6938.17</v>
      </c>
      <c r="MAS22" s="93">
        <v>10</v>
      </c>
      <c r="MAT22" s="94" t="s">
        <v>635</v>
      </c>
      <c r="MAU22" s="93">
        <v>372</v>
      </c>
      <c r="MAV22" s="93" t="s">
        <v>625</v>
      </c>
      <c r="MAW22" s="95" t="s">
        <v>626</v>
      </c>
      <c r="MAX22" s="93" t="s">
        <v>630</v>
      </c>
      <c r="MAY22" s="7">
        <v>167</v>
      </c>
      <c r="MAZ22" s="8">
        <v>20.96</v>
      </c>
      <c r="MBA22" s="9">
        <f>MAZ22*MAY22</f>
        <v>3500.32</v>
      </c>
      <c r="MBB22" s="4">
        <f>MAU22-MAY22</f>
        <v>205</v>
      </c>
      <c r="MBC22" s="8">
        <v>16.77</v>
      </c>
      <c r="MBD22" s="9">
        <f>MBC22*MBB22</f>
        <v>3437.85</v>
      </c>
      <c r="MBE22" s="9">
        <f>MBD22+MBA22</f>
        <v>6938.17</v>
      </c>
      <c r="MBF22" s="4"/>
      <c r="MBG22" s="9">
        <f>MBE22+MBF22</f>
        <v>6938.17</v>
      </c>
      <c r="MBI22" s="93">
        <v>10</v>
      </c>
      <c r="MBJ22" s="94" t="s">
        <v>635</v>
      </c>
      <c r="MBK22" s="93">
        <v>372</v>
      </c>
      <c r="MBL22" s="93" t="s">
        <v>625</v>
      </c>
      <c r="MBM22" s="95" t="s">
        <v>626</v>
      </c>
      <c r="MBN22" s="93" t="s">
        <v>630</v>
      </c>
      <c r="MBO22" s="7">
        <v>167</v>
      </c>
      <c r="MBP22" s="8">
        <v>20.96</v>
      </c>
      <c r="MBQ22" s="9">
        <f>MBP22*MBO22</f>
        <v>3500.32</v>
      </c>
      <c r="MBR22" s="4">
        <f>MBK22-MBO22</f>
        <v>205</v>
      </c>
      <c r="MBS22" s="8">
        <v>16.77</v>
      </c>
      <c r="MBT22" s="9">
        <f>MBS22*MBR22</f>
        <v>3437.85</v>
      </c>
      <c r="MBU22" s="9">
        <f>MBT22+MBQ22</f>
        <v>6938.17</v>
      </c>
      <c r="MBV22" s="4"/>
      <c r="MBW22" s="9">
        <f>MBU22+MBV22</f>
        <v>6938.17</v>
      </c>
      <c r="MBY22" s="93">
        <v>10</v>
      </c>
      <c r="MBZ22" s="94" t="s">
        <v>635</v>
      </c>
      <c r="MCA22" s="93">
        <v>372</v>
      </c>
      <c r="MCB22" s="93" t="s">
        <v>625</v>
      </c>
      <c r="MCC22" s="95" t="s">
        <v>626</v>
      </c>
      <c r="MCD22" s="93" t="s">
        <v>630</v>
      </c>
      <c r="MCE22" s="7">
        <v>167</v>
      </c>
      <c r="MCF22" s="8">
        <v>20.96</v>
      </c>
      <c r="MCG22" s="9">
        <f>MCF22*MCE22</f>
        <v>3500.32</v>
      </c>
      <c r="MCH22" s="4">
        <f>MCA22-MCE22</f>
        <v>205</v>
      </c>
      <c r="MCI22" s="8">
        <v>16.77</v>
      </c>
      <c r="MCJ22" s="9">
        <f>MCI22*MCH22</f>
        <v>3437.85</v>
      </c>
      <c r="MCK22" s="9">
        <f>MCJ22+MCG22</f>
        <v>6938.17</v>
      </c>
      <c r="MCL22" s="4"/>
      <c r="MCM22" s="9">
        <f>MCK22+MCL22</f>
        <v>6938.17</v>
      </c>
      <c r="MCO22" s="93">
        <v>10</v>
      </c>
      <c r="MCP22" s="94" t="s">
        <v>635</v>
      </c>
      <c r="MCQ22" s="93">
        <v>372</v>
      </c>
      <c r="MCR22" s="93" t="s">
        <v>625</v>
      </c>
      <c r="MCS22" s="95" t="s">
        <v>626</v>
      </c>
      <c r="MCT22" s="93" t="s">
        <v>630</v>
      </c>
      <c r="MCU22" s="7">
        <v>167</v>
      </c>
      <c r="MCV22" s="8">
        <v>20.96</v>
      </c>
      <c r="MCW22" s="9">
        <f>MCV22*MCU22</f>
        <v>3500.32</v>
      </c>
      <c r="MCX22" s="4">
        <f>MCQ22-MCU22</f>
        <v>205</v>
      </c>
      <c r="MCY22" s="8">
        <v>16.77</v>
      </c>
      <c r="MCZ22" s="9">
        <f>MCY22*MCX22</f>
        <v>3437.85</v>
      </c>
      <c r="MDA22" s="9">
        <f>MCZ22+MCW22</f>
        <v>6938.17</v>
      </c>
      <c r="MDB22" s="4"/>
      <c r="MDC22" s="9">
        <f>MDA22+MDB22</f>
        <v>6938.17</v>
      </c>
      <c r="MDE22" s="93">
        <v>10</v>
      </c>
      <c r="MDF22" s="94" t="s">
        <v>635</v>
      </c>
      <c r="MDG22" s="93">
        <v>372</v>
      </c>
      <c r="MDH22" s="93" t="s">
        <v>625</v>
      </c>
      <c r="MDI22" s="95" t="s">
        <v>626</v>
      </c>
      <c r="MDJ22" s="93" t="s">
        <v>630</v>
      </c>
      <c r="MDK22" s="7">
        <v>167</v>
      </c>
      <c r="MDL22" s="8">
        <v>20.96</v>
      </c>
      <c r="MDM22" s="9">
        <f>MDL22*MDK22</f>
        <v>3500.32</v>
      </c>
      <c r="MDN22" s="4">
        <f>MDG22-MDK22</f>
        <v>205</v>
      </c>
      <c r="MDO22" s="8">
        <v>16.77</v>
      </c>
      <c r="MDP22" s="9">
        <f>MDO22*MDN22</f>
        <v>3437.85</v>
      </c>
      <c r="MDQ22" s="9">
        <f>MDP22+MDM22</f>
        <v>6938.17</v>
      </c>
      <c r="MDR22" s="4"/>
      <c r="MDS22" s="9">
        <f>MDQ22+MDR22</f>
        <v>6938.17</v>
      </c>
      <c r="MDU22" s="93">
        <v>10</v>
      </c>
      <c r="MDV22" s="94" t="s">
        <v>635</v>
      </c>
      <c r="MDW22" s="93">
        <v>372</v>
      </c>
      <c r="MDX22" s="93" t="s">
        <v>625</v>
      </c>
      <c r="MDY22" s="95" t="s">
        <v>626</v>
      </c>
      <c r="MDZ22" s="93" t="s">
        <v>630</v>
      </c>
      <c r="MEA22" s="7">
        <v>167</v>
      </c>
      <c r="MEB22" s="8">
        <v>20.96</v>
      </c>
      <c r="MEC22" s="9">
        <f>MEB22*MEA22</f>
        <v>3500.32</v>
      </c>
      <c r="MED22" s="4">
        <f>MDW22-MEA22</f>
        <v>205</v>
      </c>
      <c r="MEE22" s="8">
        <v>16.77</v>
      </c>
      <c r="MEF22" s="9">
        <f>MEE22*MED22</f>
        <v>3437.85</v>
      </c>
      <c r="MEG22" s="9">
        <f>MEF22+MEC22</f>
        <v>6938.17</v>
      </c>
      <c r="MEH22" s="4"/>
      <c r="MEI22" s="9">
        <f>MEG22+MEH22</f>
        <v>6938.17</v>
      </c>
      <c r="MEK22" s="93">
        <v>10</v>
      </c>
      <c r="MEL22" s="94" t="s">
        <v>635</v>
      </c>
      <c r="MEM22" s="93">
        <v>372</v>
      </c>
      <c r="MEN22" s="93" t="s">
        <v>625</v>
      </c>
      <c r="MEO22" s="95" t="s">
        <v>626</v>
      </c>
      <c r="MEP22" s="93" t="s">
        <v>630</v>
      </c>
      <c r="MEQ22" s="7">
        <v>167</v>
      </c>
      <c r="MER22" s="8">
        <v>20.96</v>
      </c>
      <c r="MES22" s="9">
        <f>MER22*MEQ22</f>
        <v>3500.32</v>
      </c>
      <c r="MET22" s="4">
        <f>MEM22-MEQ22</f>
        <v>205</v>
      </c>
      <c r="MEU22" s="8">
        <v>16.77</v>
      </c>
      <c r="MEV22" s="9">
        <f>MEU22*MET22</f>
        <v>3437.85</v>
      </c>
      <c r="MEW22" s="9">
        <f>MEV22+MES22</f>
        <v>6938.17</v>
      </c>
      <c r="MEX22" s="4"/>
      <c r="MEY22" s="9">
        <f>MEW22+MEX22</f>
        <v>6938.17</v>
      </c>
      <c r="MFA22" s="93">
        <v>10</v>
      </c>
      <c r="MFB22" s="94" t="s">
        <v>635</v>
      </c>
      <c r="MFC22" s="93">
        <v>372</v>
      </c>
      <c r="MFD22" s="93" t="s">
        <v>625</v>
      </c>
      <c r="MFE22" s="95" t="s">
        <v>626</v>
      </c>
      <c r="MFF22" s="93" t="s">
        <v>630</v>
      </c>
      <c r="MFG22" s="7">
        <v>167</v>
      </c>
      <c r="MFH22" s="8">
        <v>20.96</v>
      </c>
      <c r="MFI22" s="9">
        <f>MFH22*MFG22</f>
        <v>3500.32</v>
      </c>
      <c r="MFJ22" s="4">
        <f>MFC22-MFG22</f>
        <v>205</v>
      </c>
      <c r="MFK22" s="8">
        <v>16.77</v>
      </c>
      <c r="MFL22" s="9">
        <f>MFK22*MFJ22</f>
        <v>3437.85</v>
      </c>
      <c r="MFM22" s="9">
        <f>MFL22+MFI22</f>
        <v>6938.17</v>
      </c>
      <c r="MFN22" s="4"/>
      <c r="MFO22" s="9">
        <f>MFM22+MFN22</f>
        <v>6938.17</v>
      </c>
      <c r="MFQ22" s="93">
        <v>10</v>
      </c>
      <c r="MFR22" s="94" t="s">
        <v>635</v>
      </c>
      <c r="MFS22" s="93">
        <v>372</v>
      </c>
      <c r="MFT22" s="93" t="s">
        <v>625</v>
      </c>
      <c r="MFU22" s="95" t="s">
        <v>626</v>
      </c>
      <c r="MFV22" s="93" t="s">
        <v>630</v>
      </c>
      <c r="MFW22" s="7">
        <v>167</v>
      </c>
      <c r="MFX22" s="8">
        <v>20.96</v>
      </c>
      <c r="MFY22" s="9">
        <f>MFX22*MFW22</f>
        <v>3500.32</v>
      </c>
      <c r="MFZ22" s="4">
        <f>MFS22-MFW22</f>
        <v>205</v>
      </c>
      <c r="MGA22" s="8">
        <v>16.77</v>
      </c>
      <c r="MGB22" s="9">
        <f>MGA22*MFZ22</f>
        <v>3437.85</v>
      </c>
      <c r="MGC22" s="9">
        <f>MGB22+MFY22</f>
        <v>6938.17</v>
      </c>
      <c r="MGD22" s="4"/>
      <c r="MGE22" s="9">
        <f>MGC22+MGD22</f>
        <v>6938.17</v>
      </c>
      <c r="MGG22" s="93">
        <v>10</v>
      </c>
      <c r="MGH22" s="94" t="s">
        <v>635</v>
      </c>
      <c r="MGI22" s="93">
        <v>372</v>
      </c>
      <c r="MGJ22" s="93" t="s">
        <v>625</v>
      </c>
      <c r="MGK22" s="95" t="s">
        <v>626</v>
      </c>
      <c r="MGL22" s="93" t="s">
        <v>630</v>
      </c>
      <c r="MGM22" s="7">
        <v>167</v>
      </c>
      <c r="MGN22" s="8">
        <v>20.96</v>
      </c>
      <c r="MGO22" s="9">
        <f>MGN22*MGM22</f>
        <v>3500.32</v>
      </c>
      <c r="MGP22" s="4">
        <f>MGI22-MGM22</f>
        <v>205</v>
      </c>
      <c r="MGQ22" s="8">
        <v>16.77</v>
      </c>
      <c r="MGR22" s="9">
        <f>MGQ22*MGP22</f>
        <v>3437.85</v>
      </c>
      <c r="MGS22" s="9">
        <f>MGR22+MGO22</f>
        <v>6938.17</v>
      </c>
      <c r="MGT22" s="4"/>
      <c r="MGU22" s="9">
        <f>MGS22+MGT22</f>
        <v>6938.17</v>
      </c>
      <c r="MGW22" s="93">
        <v>10</v>
      </c>
      <c r="MGX22" s="94" t="s">
        <v>635</v>
      </c>
      <c r="MGY22" s="93">
        <v>372</v>
      </c>
      <c r="MGZ22" s="93" t="s">
        <v>625</v>
      </c>
      <c r="MHA22" s="95" t="s">
        <v>626</v>
      </c>
      <c r="MHB22" s="93" t="s">
        <v>630</v>
      </c>
      <c r="MHC22" s="7">
        <v>167</v>
      </c>
      <c r="MHD22" s="8">
        <v>20.96</v>
      </c>
      <c r="MHE22" s="9">
        <f>MHD22*MHC22</f>
        <v>3500.32</v>
      </c>
      <c r="MHF22" s="4">
        <f>MGY22-MHC22</f>
        <v>205</v>
      </c>
      <c r="MHG22" s="8">
        <v>16.77</v>
      </c>
      <c r="MHH22" s="9">
        <f>MHG22*MHF22</f>
        <v>3437.85</v>
      </c>
      <c r="MHI22" s="9">
        <f>MHH22+MHE22</f>
        <v>6938.17</v>
      </c>
      <c r="MHJ22" s="4"/>
      <c r="MHK22" s="9">
        <f>MHI22+MHJ22</f>
        <v>6938.17</v>
      </c>
      <c r="MHM22" s="93">
        <v>10</v>
      </c>
      <c r="MHN22" s="94" t="s">
        <v>635</v>
      </c>
      <c r="MHO22" s="93">
        <v>372</v>
      </c>
      <c r="MHP22" s="93" t="s">
        <v>625</v>
      </c>
      <c r="MHQ22" s="95" t="s">
        <v>626</v>
      </c>
      <c r="MHR22" s="93" t="s">
        <v>630</v>
      </c>
      <c r="MHS22" s="7">
        <v>167</v>
      </c>
      <c r="MHT22" s="8">
        <v>20.96</v>
      </c>
      <c r="MHU22" s="9">
        <f>MHT22*MHS22</f>
        <v>3500.32</v>
      </c>
      <c r="MHV22" s="4">
        <f>MHO22-MHS22</f>
        <v>205</v>
      </c>
      <c r="MHW22" s="8">
        <v>16.77</v>
      </c>
      <c r="MHX22" s="9">
        <f>MHW22*MHV22</f>
        <v>3437.85</v>
      </c>
      <c r="MHY22" s="9">
        <f>MHX22+MHU22</f>
        <v>6938.17</v>
      </c>
      <c r="MHZ22" s="4"/>
      <c r="MIA22" s="9">
        <f>MHY22+MHZ22</f>
        <v>6938.17</v>
      </c>
      <c r="MIC22" s="93">
        <v>10</v>
      </c>
      <c r="MID22" s="94" t="s">
        <v>635</v>
      </c>
      <c r="MIE22" s="93">
        <v>372</v>
      </c>
      <c r="MIF22" s="93" t="s">
        <v>625</v>
      </c>
      <c r="MIG22" s="95" t="s">
        <v>626</v>
      </c>
      <c r="MIH22" s="93" t="s">
        <v>630</v>
      </c>
      <c r="MII22" s="7">
        <v>167</v>
      </c>
      <c r="MIJ22" s="8">
        <v>20.96</v>
      </c>
      <c r="MIK22" s="9">
        <f>MIJ22*MII22</f>
        <v>3500.32</v>
      </c>
      <c r="MIL22" s="4">
        <f>MIE22-MII22</f>
        <v>205</v>
      </c>
      <c r="MIM22" s="8">
        <v>16.77</v>
      </c>
      <c r="MIN22" s="9">
        <f>MIM22*MIL22</f>
        <v>3437.85</v>
      </c>
      <c r="MIO22" s="9">
        <f>MIN22+MIK22</f>
        <v>6938.17</v>
      </c>
      <c r="MIP22" s="4"/>
      <c r="MIQ22" s="9">
        <f>MIO22+MIP22</f>
        <v>6938.17</v>
      </c>
      <c r="MIS22" s="93">
        <v>10</v>
      </c>
      <c r="MIT22" s="94" t="s">
        <v>635</v>
      </c>
      <c r="MIU22" s="93">
        <v>372</v>
      </c>
      <c r="MIV22" s="93" t="s">
        <v>625</v>
      </c>
      <c r="MIW22" s="95" t="s">
        <v>626</v>
      </c>
      <c r="MIX22" s="93" t="s">
        <v>630</v>
      </c>
      <c r="MIY22" s="7">
        <v>167</v>
      </c>
      <c r="MIZ22" s="8">
        <v>20.96</v>
      </c>
      <c r="MJA22" s="9">
        <f>MIZ22*MIY22</f>
        <v>3500.32</v>
      </c>
      <c r="MJB22" s="4">
        <f>MIU22-MIY22</f>
        <v>205</v>
      </c>
      <c r="MJC22" s="8">
        <v>16.77</v>
      </c>
      <c r="MJD22" s="9">
        <f>MJC22*MJB22</f>
        <v>3437.85</v>
      </c>
      <c r="MJE22" s="9">
        <f>MJD22+MJA22</f>
        <v>6938.17</v>
      </c>
      <c r="MJF22" s="4"/>
      <c r="MJG22" s="9">
        <f>MJE22+MJF22</f>
        <v>6938.17</v>
      </c>
      <c r="MJI22" s="93">
        <v>10</v>
      </c>
      <c r="MJJ22" s="94" t="s">
        <v>635</v>
      </c>
      <c r="MJK22" s="93">
        <v>372</v>
      </c>
      <c r="MJL22" s="93" t="s">
        <v>625</v>
      </c>
      <c r="MJM22" s="95" t="s">
        <v>626</v>
      </c>
      <c r="MJN22" s="93" t="s">
        <v>630</v>
      </c>
      <c r="MJO22" s="7">
        <v>167</v>
      </c>
      <c r="MJP22" s="8">
        <v>20.96</v>
      </c>
      <c r="MJQ22" s="9">
        <f>MJP22*MJO22</f>
        <v>3500.32</v>
      </c>
      <c r="MJR22" s="4">
        <f>MJK22-MJO22</f>
        <v>205</v>
      </c>
      <c r="MJS22" s="8">
        <v>16.77</v>
      </c>
      <c r="MJT22" s="9">
        <f>MJS22*MJR22</f>
        <v>3437.85</v>
      </c>
      <c r="MJU22" s="9">
        <f>MJT22+MJQ22</f>
        <v>6938.17</v>
      </c>
      <c r="MJV22" s="4"/>
      <c r="MJW22" s="9">
        <f>MJU22+MJV22</f>
        <v>6938.17</v>
      </c>
      <c r="MJY22" s="93">
        <v>10</v>
      </c>
      <c r="MJZ22" s="94" t="s">
        <v>635</v>
      </c>
      <c r="MKA22" s="93">
        <v>372</v>
      </c>
      <c r="MKB22" s="93" t="s">
        <v>625</v>
      </c>
      <c r="MKC22" s="95" t="s">
        <v>626</v>
      </c>
      <c r="MKD22" s="93" t="s">
        <v>630</v>
      </c>
      <c r="MKE22" s="7">
        <v>167</v>
      </c>
      <c r="MKF22" s="8">
        <v>20.96</v>
      </c>
      <c r="MKG22" s="9">
        <f>MKF22*MKE22</f>
        <v>3500.32</v>
      </c>
      <c r="MKH22" s="4">
        <f>MKA22-MKE22</f>
        <v>205</v>
      </c>
      <c r="MKI22" s="8">
        <v>16.77</v>
      </c>
      <c r="MKJ22" s="9">
        <f>MKI22*MKH22</f>
        <v>3437.85</v>
      </c>
      <c r="MKK22" s="9">
        <f>MKJ22+MKG22</f>
        <v>6938.17</v>
      </c>
      <c r="MKL22" s="4"/>
      <c r="MKM22" s="9">
        <f>MKK22+MKL22</f>
        <v>6938.17</v>
      </c>
      <c r="MKO22" s="93">
        <v>10</v>
      </c>
      <c r="MKP22" s="94" t="s">
        <v>635</v>
      </c>
      <c r="MKQ22" s="93">
        <v>372</v>
      </c>
      <c r="MKR22" s="93" t="s">
        <v>625</v>
      </c>
      <c r="MKS22" s="95" t="s">
        <v>626</v>
      </c>
      <c r="MKT22" s="93" t="s">
        <v>630</v>
      </c>
      <c r="MKU22" s="7">
        <v>167</v>
      </c>
      <c r="MKV22" s="8">
        <v>20.96</v>
      </c>
      <c r="MKW22" s="9">
        <f>MKV22*MKU22</f>
        <v>3500.32</v>
      </c>
      <c r="MKX22" s="4">
        <f>MKQ22-MKU22</f>
        <v>205</v>
      </c>
      <c r="MKY22" s="8">
        <v>16.77</v>
      </c>
      <c r="MKZ22" s="9">
        <f>MKY22*MKX22</f>
        <v>3437.85</v>
      </c>
      <c r="MLA22" s="9">
        <f>MKZ22+MKW22</f>
        <v>6938.17</v>
      </c>
      <c r="MLB22" s="4"/>
      <c r="MLC22" s="9">
        <f>MLA22+MLB22</f>
        <v>6938.17</v>
      </c>
      <c r="MLE22" s="93">
        <v>10</v>
      </c>
      <c r="MLF22" s="94" t="s">
        <v>635</v>
      </c>
      <c r="MLG22" s="93">
        <v>372</v>
      </c>
      <c r="MLH22" s="93" t="s">
        <v>625</v>
      </c>
      <c r="MLI22" s="95" t="s">
        <v>626</v>
      </c>
      <c r="MLJ22" s="93" t="s">
        <v>630</v>
      </c>
      <c r="MLK22" s="7">
        <v>167</v>
      </c>
      <c r="MLL22" s="8">
        <v>20.96</v>
      </c>
      <c r="MLM22" s="9">
        <f>MLL22*MLK22</f>
        <v>3500.32</v>
      </c>
      <c r="MLN22" s="4">
        <f>MLG22-MLK22</f>
        <v>205</v>
      </c>
      <c r="MLO22" s="8">
        <v>16.77</v>
      </c>
      <c r="MLP22" s="9">
        <f>MLO22*MLN22</f>
        <v>3437.85</v>
      </c>
      <c r="MLQ22" s="9">
        <f>MLP22+MLM22</f>
        <v>6938.17</v>
      </c>
      <c r="MLR22" s="4"/>
      <c r="MLS22" s="9">
        <f>MLQ22+MLR22</f>
        <v>6938.17</v>
      </c>
      <c r="MLU22" s="93">
        <v>10</v>
      </c>
      <c r="MLV22" s="94" t="s">
        <v>635</v>
      </c>
      <c r="MLW22" s="93">
        <v>372</v>
      </c>
      <c r="MLX22" s="93" t="s">
        <v>625</v>
      </c>
      <c r="MLY22" s="95" t="s">
        <v>626</v>
      </c>
      <c r="MLZ22" s="93" t="s">
        <v>630</v>
      </c>
      <c r="MMA22" s="7">
        <v>167</v>
      </c>
      <c r="MMB22" s="8">
        <v>20.96</v>
      </c>
      <c r="MMC22" s="9">
        <f>MMB22*MMA22</f>
        <v>3500.32</v>
      </c>
      <c r="MMD22" s="4">
        <f>MLW22-MMA22</f>
        <v>205</v>
      </c>
      <c r="MME22" s="8">
        <v>16.77</v>
      </c>
      <c r="MMF22" s="9">
        <f>MME22*MMD22</f>
        <v>3437.85</v>
      </c>
      <c r="MMG22" s="9">
        <f>MMF22+MMC22</f>
        <v>6938.17</v>
      </c>
      <c r="MMH22" s="4"/>
      <c r="MMI22" s="9">
        <f>MMG22+MMH22</f>
        <v>6938.17</v>
      </c>
      <c r="MMK22" s="93">
        <v>10</v>
      </c>
      <c r="MML22" s="94" t="s">
        <v>635</v>
      </c>
      <c r="MMM22" s="93">
        <v>372</v>
      </c>
      <c r="MMN22" s="93" t="s">
        <v>625</v>
      </c>
      <c r="MMO22" s="95" t="s">
        <v>626</v>
      </c>
      <c r="MMP22" s="93" t="s">
        <v>630</v>
      </c>
      <c r="MMQ22" s="7">
        <v>167</v>
      </c>
      <c r="MMR22" s="8">
        <v>20.96</v>
      </c>
      <c r="MMS22" s="9">
        <f>MMR22*MMQ22</f>
        <v>3500.32</v>
      </c>
      <c r="MMT22" s="4">
        <f>MMM22-MMQ22</f>
        <v>205</v>
      </c>
      <c r="MMU22" s="8">
        <v>16.77</v>
      </c>
      <c r="MMV22" s="9">
        <f>MMU22*MMT22</f>
        <v>3437.85</v>
      </c>
      <c r="MMW22" s="9">
        <f>MMV22+MMS22</f>
        <v>6938.17</v>
      </c>
      <c r="MMX22" s="4"/>
      <c r="MMY22" s="9">
        <f>MMW22+MMX22</f>
        <v>6938.17</v>
      </c>
      <c r="MNA22" s="93">
        <v>10</v>
      </c>
      <c r="MNB22" s="94" t="s">
        <v>635</v>
      </c>
      <c r="MNC22" s="93">
        <v>372</v>
      </c>
      <c r="MND22" s="93" t="s">
        <v>625</v>
      </c>
      <c r="MNE22" s="95" t="s">
        <v>626</v>
      </c>
      <c r="MNF22" s="93" t="s">
        <v>630</v>
      </c>
      <c r="MNG22" s="7">
        <v>167</v>
      </c>
      <c r="MNH22" s="8">
        <v>20.96</v>
      </c>
      <c r="MNI22" s="9">
        <f>MNH22*MNG22</f>
        <v>3500.32</v>
      </c>
      <c r="MNJ22" s="4">
        <f>MNC22-MNG22</f>
        <v>205</v>
      </c>
      <c r="MNK22" s="8">
        <v>16.77</v>
      </c>
      <c r="MNL22" s="9">
        <f>MNK22*MNJ22</f>
        <v>3437.85</v>
      </c>
      <c r="MNM22" s="9">
        <f>MNL22+MNI22</f>
        <v>6938.17</v>
      </c>
      <c r="MNN22" s="4"/>
      <c r="MNO22" s="9">
        <f>MNM22+MNN22</f>
        <v>6938.17</v>
      </c>
      <c r="MNQ22" s="93">
        <v>10</v>
      </c>
      <c r="MNR22" s="94" t="s">
        <v>635</v>
      </c>
      <c r="MNS22" s="93">
        <v>372</v>
      </c>
      <c r="MNT22" s="93" t="s">
        <v>625</v>
      </c>
      <c r="MNU22" s="95" t="s">
        <v>626</v>
      </c>
      <c r="MNV22" s="93" t="s">
        <v>630</v>
      </c>
      <c r="MNW22" s="7">
        <v>167</v>
      </c>
      <c r="MNX22" s="8">
        <v>20.96</v>
      </c>
      <c r="MNY22" s="9">
        <f>MNX22*MNW22</f>
        <v>3500.32</v>
      </c>
      <c r="MNZ22" s="4">
        <f>MNS22-MNW22</f>
        <v>205</v>
      </c>
      <c r="MOA22" s="8">
        <v>16.77</v>
      </c>
      <c r="MOB22" s="9">
        <f>MOA22*MNZ22</f>
        <v>3437.85</v>
      </c>
      <c r="MOC22" s="9">
        <f>MOB22+MNY22</f>
        <v>6938.17</v>
      </c>
      <c r="MOD22" s="4"/>
      <c r="MOE22" s="9">
        <f>MOC22+MOD22</f>
        <v>6938.17</v>
      </c>
      <c r="MOG22" s="93">
        <v>10</v>
      </c>
      <c r="MOH22" s="94" t="s">
        <v>635</v>
      </c>
      <c r="MOI22" s="93">
        <v>372</v>
      </c>
      <c r="MOJ22" s="93" t="s">
        <v>625</v>
      </c>
      <c r="MOK22" s="95" t="s">
        <v>626</v>
      </c>
      <c r="MOL22" s="93" t="s">
        <v>630</v>
      </c>
      <c r="MOM22" s="7">
        <v>167</v>
      </c>
      <c r="MON22" s="8">
        <v>20.96</v>
      </c>
      <c r="MOO22" s="9">
        <f>MON22*MOM22</f>
        <v>3500.32</v>
      </c>
      <c r="MOP22" s="4">
        <f>MOI22-MOM22</f>
        <v>205</v>
      </c>
      <c r="MOQ22" s="8">
        <v>16.77</v>
      </c>
      <c r="MOR22" s="9">
        <f>MOQ22*MOP22</f>
        <v>3437.85</v>
      </c>
      <c r="MOS22" s="9">
        <f>MOR22+MOO22</f>
        <v>6938.17</v>
      </c>
      <c r="MOT22" s="4"/>
      <c r="MOU22" s="9">
        <f>MOS22+MOT22</f>
        <v>6938.17</v>
      </c>
      <c r="MOW22" s="93">
        <v>10</v>
      </c>
      <c r="MOX22" s="94" t="s">
        <v>635</v>
      </c>
      <c r="MOY22" s="93">
        <v>372</v>
      </c>
      <c r="MOZ22" s="93" t="s">
        <v>625</v>
      </c>
      <c r="MPA22" s="95" t="s">
        <v>626</v>
      </c>
      <c r="MPB22" s="93" t="s">
        <v>630</v>
      </c>
      <c r="MPC22" s="7">
        <v>167</v>
      </c>
      <c r="MPD22" s="8">
        <v>20.96</v>
      </c>
      <c r="MPE22" s="9">
        <f>MPD22*MPC22</f>
        <v>3500.32</v>
      </c>
      <c r="MPF22" s="4">
        <f>MOY22-MPC22</f>
        <v>205</v>
      </c>
      <c r="MPG22" s="8">
        <v>16.77</v>
      </c>
      <c r="MPH22" s="9">
        <f>MPG22*MPF22</f>
        <v>3437.85</v>
      </c>
      <c r="MPI22" s="9">
        <f>MPH22+MPE22</f>
        <v>6938.17</v>
      </c>
      <c r="MPJ22" s="4"/>
      <c r="MPK22" s="9">
        <f>MPI22+MPJ22</f>
        <v>6938.17</v>
      </c>
      <c r="MPM22" s="93">
        <v>10</v>
      </c>
      <c r="MPN22" s="94" t="s">
        <v>635</v>
      </c>
      <c r="MPO22" s="93">
        <v>372</v>
      </c>
      <c r="MPP22" s="93" t="s">
        <v>625</v>
      </c>
      <c r="MPQ22" s="95" t="s">
        <v>626</v>
      </c>
      <c r="MPR22" s="93" t="s">
        <v>630</v>
      </c>
      <c r="MPS22" s="7">
        <v>167</v>
      </c>
      <c r="MPT22" s="8">
        <v>20.96</v>
      </c>
      <c r="MPU22" s="9">
        <f>MPT22*MPS22</f>
        <v>3500.32</v>
      </c>
      <c r="MPV22" s="4">
        <f>MPO22-MPS22</f>
        <v>205</v>
      </c>
      <c r="MPW22" s="8">
        <v>16.77</v>
      </c>
      <c r="MPX22" s="9">
        <f>MPW22*MPV22</f>
        <v>3437.85</v>
      </c>
      <c r="MPY22" s="9">
        <f>MPX22+MPU22</f>
        <v>6938.17</v>
      </c>
      <c r="MPZ22" s="4"/>
      <c r="MQA22" s="9">
        <f>MPY22+MPZ22</f>
        <v>6938.17</v>
      </c>
      <c r="MQC22" s="93">
        <v>10</v>
      </c>
      <c r="MQD22" s="94" t="s">
        <v>635</v>
      </c>
      <c r="MQE22" s="93">
        <v>372</v>
      </c>
      <c r="MQF22" s="93" t="s">
        <v>625</v>
      </c>
      <c r="MQG22" s="95" t="s">
        <v>626</v>
      </c>
      <c r="MQH22" s="93" t="s">
        <v>630</v>
      </c>
      <c r="MQI22" s="7">
        <v>167</v>
      </c>
      <c r="MQJ22" s="8">
        <v>20.96</v>
      </c>
      <c r="MQK22" s="9">
        <f>MQJ22*MQI22</f>
        <v>3500.32</v>
      </c>
      <c r="MQL22" s="4">
        <f>MQE22-MQI22</f>
        <v>205</v>
      </c>
      <c r="MQM22" s="8">
        <v>16.77</v>
      </c>
      <c r="MQN22" s="9">
        <f>MQM22*MQL22</f>
        <v>3437.85</v>
      </c>
      <c r="MQO22" s="9">
        <f>MQN22+MQK22</f>
        <v>6938.17</v>
      </c>
      <c r="MQP22" s="4"/>
      <c r="MQQ22" s="9">
        <f>MQO22+MQP22</f>
        <v>6938.17</v>
      </c>
      <c r="MQS22" s="93">
        <v>10</v>
      </c>
      <c r="MQT22" s="94" t="s">
        <v>635</v>
      </c>
      <c r="MQU22" s="93">
        <v>372</v>
      </c>
      <c r="MQV22" s="93" t="s">
        <v>625</v>
      </c>
      <c r="MQW22" s="95" t="s">
        <v>626</v>
      </c>
      <c r="MQX22" s="93" t="s">
        <v>630</v>
      </c>
      <c r="MQY22" s="7">
        <v>167</v>
      </c>
      <c r="MQZ22" s="8">
        <v>20.96</v>
      </c>
      <c r="MRA22" s="9">
        <f>MQZ22*MQY22</f>
        <v>3500.32</v>
      </c>
      <c r="MRB22" s="4">
        <f>MQU22-MQY22</f>
        <v>205</v>
      </c>
      <c r="MRC22" s="8">
        <v>16.77</v>
      </c>
      <c r="MRD22" s="9">
        <f>MRC22*MRB22</f>
        <v>3437.85</v>
      </c>
      <c r="MRE22" s="9">
        <f>MRD22+MRA22</f>
        <v>6938.17</v>
      </c>
      <c r="MRF22" s="4"/>
      <c r="MRG22" s="9">
        <f>MRE22+MRF22</f>
        <v>6938.17</v>
      </c>
      <c r="MRI22" s="93">
        <v>10</v>
      </c>
      <c r="MRJ22" s="94" t="s">
        <v>635</v>
      </c>
      <c r="MRK22" s="93">
        <v>372</v>
      </c>
      <c r="MRL22" s="93" t="s">
        <v>625</v>
      </c>
      <c r="MRM22" s="95" t="s">
        <v>626</v>
      </c>
      <c r="MRN22" s="93" t="s">
        <v>630</v>
      </c>
      <c r="MRO22" s="7">
        <v>167</v>
      </c>
      <c r="MRP22" s="8">
        <v>20.96</v>
      </c>
      <c r="MRQ22" s="9">
        <f>MRP22*MRO22</f>
        <v>3500.32</v>
      </c>
      <c r="MRR22" s="4">
        <f>MRK22-MRO22</f>
        <v>205</v>
      </c>
      <c r="MRS22" s="8">
        <v>16.77</v>
      </c>
      <c r="MRT22" s="9">
        <f>MRS22*MRR22</f>
        <v>3437.85</v>
      </c>
      <c r="MRU22" s="9">
        <f>MRT22+MRQ22</f>
        <v>6938.17</v>
      </c>
      <c r="MRV22" s="4"/>
      <c r="MRW22" s="9">
        <f>MRU22+MRV22</f>
        <v>6938.17</v>
      </c>
      <c r="MRY22" s="93">
        <v>10</v>
      </c>
      <c r="MRZ22" s="94" t="s">
        <v>635</v>
      </c>
      <c r="MSA22" s="93">
        <v>372</v>
      </c>
      <c r="MSB22" s="93" t="s">
        <v>625</v>
      </c>
      <c r="MSC22" s="95" t="s">
        <v>626</v>
      </c>
      <c r="MSD22" s="93" t="s">
        <v>630</v>
      </c>
      <c r="MSE22" s="7">
        <v>167</v>
      </c>
      <c r="MSF22" s="8">
        <v>20.96</v>
      </c>
      <c r="MSG22" s="9">
        <f>MSF22*MSE22</f>
        <v>3500.32</v>
      </c>
      <c r="MSH22" s="4">
        <f>MSA22-MSE22</f>
        <v>205</v>
      </c>
      <c r="MSI22" s="8">
        <v>16.77</v>
      </c>
      <c r="MSJ22" s="9">
        <f>MSI22*MSH22</f>
        <v>3437.85</v>
      </c>
      <c r="MSK22" s="9">
        <f>MSJ22+MSG22</f>
        <v>6938.17</v>
      </c>
      <c r="MSL22" s="4"/>
      <c r="MSM22" s="9">
        <f>MSK22+MSL22</f>
        <v>6938.17</v>
      </c>
      <c r="MSO22" s="93">
        <v>10</v>
      </c>
      <c r="MSP22" s="94" t="s">
        <v>635</v>
      </c>
      <c r="MSQ22" s="93">
        <v>372</v>
      </c>
      <c r="MSR22" s="93" t="s">
        <v>625</v>
      </c>
      <c r="MSS22" s="95" t="s">
        <v>626</v>
      </c>
      <c r="MST22" s="93" t="s">
        <v>630</v>
      </c>
      <c r="MSU22" s="7">
        <v>167</v>
      </c>
      <c r="MSV22" s="8">
        <v>20.96</v>
      </c>
      <c r="MSW22" s="9">
        <f>MSV22*MSU22</f>
        <v>3500.32</v>
      </c>
      <c r="MSX22" s="4">
        <f>MSQ22-MSU22</f>
        <v>205</v>
      </c>
      <c r="MSY22" s="8">
        <v>16.77</v>
      </c>
      <c r="MSZ22" s="9">
        <f>MSY22*MSX22</f>
        <v>3437.85</v>
      </c>
      <c r="MTA22" s="9">
        <f>MSZ22+MSW22</f>
        <v>6938.17</v>
      </c>
      <c r="MTB22" s="4"/>
      <c r="MTC22" s="9">
        <f>MTA22+MTB22</f>
        <v>6938.17</v>
      </c>
      <c r="MTE22" s="93">
        <v>10</v>
      </c>
      <c r="MTF22" s="94" t="s">
        <v>635</v>
      </c>
      <c r="MTG22" s="93">
        <v>372</v>
      </c>
      <c r="MTH22" s="93" t="s">
        <v>625</v>
      </c>
      <c r="MTI22" s="95" t="s">
        <v>626</v>
      </c>
      <c r="MTJ22" s="93" t="s">
        <v>630</v>
      </c>
      <c r="MTK22" s="7">
        <v>167</v>
      </c>
      <c r="MTL22" s="8">
        <v>20.96</v>
      </c>
      <c r="MTM22" s="9">
        <f>MTL22*MTK22</f>
        <v>3500.32</v>
      </c>
      <c r="MTN22" s="4">
        <f>MTG22-MTK22</f>
        <v>205</v>
      </c>
      <c r="MTO22" s="8">
        <v>16.77</v>
      </c>
      <c r="MTP22" s="9">
        <f>MTO22*MTN22</f>
        <v>3437.85</v>
      </c>
      <c r="MTQ22" s="9">
        <f>MTP22+MTM22</f>
        <v>6938.17</v>
      </c>
      <c r="MTR22" s="4"/>
      <c r="MTS22" s="9">
        <f>MTQ22+MTR22</f>
        <v>6938.17</v>
      </c>
      <c r="MTU22" s="93">
        <v>10</v>
      </c>
      <c r="MTV22" s="94" t="s">
        <v>635</v>
      </c>
      <c r="MTW22" s="93">
        <v>372</v>
      </c>
      <c r="MTX22" s="93" t="s">
        <v>625</v>
      </c>
      <c r="MTY22" s="95" t="s">
        <v>626</v>
      </c>
      <c r="MTZ22" s="93" t="s">
        <v>630</v>
      </c>
      <c r="MUA22" s="7">
        <v>167</v>
      </c>
      <c r="MUB22" s="8">
        <v>20.96</v>
      </c>
      <c r="MUC22" s="9">
        <f>MUB22*MUA22</f>
        <v>3500.32</v>
      </c>
      <c r="MUD22" s="4">
        <f>MTW22-MUA22</f>
        <v>205</v>
      </c>
      <c r="MUE22" s="8">
        <v>16.77</v>
      </c>
      <c r="MUF22" s="9">
        <f>MUE22*MUD22</f>
        <v>3437.85</v>
      </c>
      <c r="MUG22" s="9">
        <f>MUF22+MUC22</f>
        <v>6938.17</v>
      </c>
      <c r="MUH22" s="4"/>
      <c r="MUI22" s="9">
        <f>MUG22+MUH22</f>
        <v>6938.17</v>
      </c>
      <c r="MUK22" s="93">
        <v>10</v>
      </c>
      <c r="MUL22" s="94" t="s">
        <v>635</v>
      </c>
      <c r="MUM22" s="93">
        <v>372</v>
      </c>
      <c r="MUN22" s="93" t="s">
        <v>625</v>
      </c>
      <c r="MUO22" s="95" t="s">
        <v>626</v>
      </c>
      <c r="MUP22" s="93" t="s">
        <v>630</v>
      </c>
      <c r="MUQ22" s="7">
        <v>167</v>
      </c>
      <c r="MUR22" s="8">
        <v>20.96</v>
      </c>
      <c r="MUS22" s="9">
        <f>MUR22*MUQ22</f>
        <v>3500.32</v>
      </c>
      <c r="MUT22" s="4">
        <f>MUM22-MUQ22</f>
        <v>205</v>
      </c>
      <c r="MUU22" s="8">
        <v>16.77</v>
      </c>
      <c r="MUV22" s="9">
        <f>MUU22*MUT22</f>
        <v>3437.85</v>
      </c>
      <c r="MUW22" s="9">
        <f>MUV22+MUS22</f>
        <v>6938.17</v>
      </c>
      <c r="MUX22" s="4"/>
      <c r="MUY22" s="9">
        <f>MUW22+MUX22</f>
        <v>6938.17</v>
      </c>
      <c r="MVA22" s="93">
        <v>10</v>
      </c>
      <c r="MVB22" s="94" t="s">
        <v>635</v>
      </c>
      <c r="MVC22" s="93">
        <v>372</v>
      </c>
      <c r="MVD22" s="93" t="s">
        <v>625</v>
      </c>
      <c r="MVE22" s="95" t="s">
        <v>626</v>
      </c>
      <c r="MVF22" s="93" t="s">
        <v>630</v>
      </c>
      <c r="MVG22" s="7">
        <v>167</v>
      </c>
      <c r="MVH22" s="8">
        <v>20.96</v>
      </c>
      <c r="MVI22" s="9">
        <f>MVH22*MVG22</f>
        <v>3500.32</v>
      </c>
      <c r="MVJ22" s="4">
        <f>MVC22-MVG22</f>
        <v>205</v>
      </c>
      <c r="MVK22" s="8">
        <v>16.77</v>
      </c>
      <c r="MVL22" s="9">
        <f>MVK22*MVJ22</f>
        <v>3437.85</v>
      </c>
      <c r="MVM22" s="9">
        <f>MVL22+MVI22</f>
        <v>6938.17</v>
      </c>
      <c r="MVN22" s="4"/>
      <c r="MVO22" s="9">
        <f>MVM22+MVN22</f>
        <v>6938.17</v>
      </c>
      <c r="MVQ22" s="93">
        <v>10</v>
      </c>
      <c r="MVR22" s="94" t="s">
        <v>635</v>
      </c>
      <c r="MVS22" s="93">
        <v>372</v>
      </c>
      <c r="MVT22" s="93" t="s">
        <v>625</v>
      </c>
      <c r="MVU22" s="95" t="s">
        <v>626</v>
      </c>
      <c r="MVV22" s="93" t="s">
        <v>630</v>
      </c>
      <c r="MVW22" s="7">
        <v>167</v>
      </c>
      <c r="MVX22" s="8">
        <v>20.96</v>
      </c>
      <c r="MVY22" s="9">
        <f>MVX22*MVW22</f>
        <v>3500.32</v>
      </c>
      <c r="MVZ22" s="4">
        <f>MVS22-MVW22</f>
        <v>205</v>
      </c>
      <c r="MWA22" s="8">
        <v>16.77</v>
      </c>
      <c r="MWB22" s="9">
        <f>MWA22*MVZ22</f>
        <v>3437.85</v>
      </c>
      <c r="MWC22" s="9">
        <f>MWB22+MVY22</f>
        <v>6938.17</v>
      </c>
      <c r="MWD22" s="4"/>
      <c r="MWE22" s="9">
        <f>MWC22+MWD22</f>
        <v>6938.17</v>
      </c>
      <c r="MWG22" s="93">
        <v>10</v>
      </c>
      <c r="MWH22" s="94" t="s">
        <v>635</v>
      </c>
      <c r="MWI22" s="93">
        <v>372</v>
      </c>
      <c r="MWJ22" s="93" t="s">
        <v>625</v>
      </c>
      <c r="MWK22" s="95" t="s">
        <v>626</v>
      </c>
      <c r="MWL22" s="93" t="s">
        <v>630</v>
      </c>
      <c r="MWM22" s="7">
        <v>167</v>
      </c>
      <c r="MWN22" s="8">
        <v>20.96</v>
      </c>
      <c r="MWO22" s="9">
        <f>MWN22*MWM22</f>
        <v>3500.32</v>
      </c>
      <c r="MWP22" s="4">
        <f>MWI22-MWM22</f>
        <v>205</v>
      </c>
      <c r="MWQ22" s="8">
        <v>16.77</v>
      </c>
      <c r="MWR22" s="9">
        <f>MWQ22*MWP22</f>
        <v>3437.85</v>
      </c>
      <c r="MWS22" s="9">
        <f>MWR22+MWO22</f>
        <v>6938.17</v>
      </c>
      <c r="MWT22" s="4"/>
      <c r="MWU22" s="9">
        <f>MWS22+MWT22</f>
        <v>6938.17</v>
      </c>
      <c r="MWW22" s="93">
        <v>10</v>
      </c>
      <c r="MWX22" s="94" t="s">
        <v>635</v>
      </c>
      <c r="MWY22" s="93">
        <v>372</v>
      </c>
      <c r="MWZ22" s="93" t="s">
        <v>625</v>
      </c>
      <c r="MXA22" s="95" t="s">
        <v>626</v>
      </c>
      <c r="MXB22" s="93" t="s">
        <v>630</v>
      </c>
      <c r="MXC22" s="7">
        <v>167</v>
      </c>
      <c r="MXD22" s="8">
        <v>20.96</v>
      </c>
      <c r="MXE22" s="9">
        <f>MXD22*MXC22</f>
        <v>3500.32</v>
      </c>
      <c r="MXF22" s="4">
        <f>MWY22-MXC22</f>
        <v>205</v>
      </c>
      <c r="MXG22" s="8">
        <v>16.77</v>
      </c>
      <c r="MXH22" s="9">
        <f>MXG22*MXF22</f>
        <v>3437.85</v>
      </c>
      <c r="MXI22" s="9">
        <f>MXH22+MXE22</f>
        <v>6938.17</v>
      </c>
      <c r="MXJ22" s="4"/>
      <c r="MXK22" s="9">
        <f>MXI22+MXJ22</f>
        <v>6938.17</v>
      </c>
      <c r="MXM22" s="93">
        <v>10</v>
      </c>
      <c r="MXN22" s="94" t="s">
        <v>635</v>
      </c>
      <c r="MXO22" s="93">
        <v>372</v>
      </c>
      <c r="MXP22" s="93" t="s">
        <v>625</v>
      </c>
      <c r="MXQ22" s="95" t="s">
        <v>626</v>
      </c>
      <c r="MXR22" s="93" t="s">
        <v>630</v>
      </c>
      <c r="MXS22" s="7">
        <v>167</v>
      </c>
      <c r="MXT22" s="8">
        <v>20.96</v>
      </c>
      <c r="MXU22" s="9">
        <f>MXT22*MXS22</f>
        <v>3500.32</v>
      </c>
      <c r="MXV22" s="4">
        <f>MXO22-MXS22</f>
        <v>205</v>
      </c>
      <c r="MXW22" s="8">
        <v>16.77</v>
      </c>
      <c r="MXX22" s="9">
        <f>MXW22*MXV22</f>
        <v>3437.85</v>
      </c>
      <c r="MXY22" s="9">
        <f>MXX22+MXU22</f>
        <v>6938.17</v>
      </c>
      <c r="MXZ22" s="4"/>
      <c r="MYA22" s="9">
        <f>MXY22+MXZ22</f>
        <v>6938.17</v>
      </c>
      <c r="MYC22" s="93">
        <v>10</v>
      </c>
      <c r="MYD22" s="94" t="s">
        <v>635</v>
      </c>
      <c r="MYE22" s="93">
        <v>372</v>
      </c>
      <c r="MYF22" s="93" t="s">
        <v>625</v>
      </c>
      <c r="MYG22" s="95" t="s">
        <v>626</v>
      </c>
      <c r="MYH22" s="93" t="s">
        <v>630</v>
      </c>
      <c r="MYI22" s="7">
        <v>167</v>
      </c>
      <c r="MYJ22" s="8">
        <v>20.96</v>
      </c>
      <c r="MYK22" s="9">
        <f>MYJ22*MYI22</f>
        <v>3500.32</v>
      </c>
      <c r="MYL22" s="4">
        <f>MYE22-MYI22</f>
        <v>205</v>
      </c>
      <c r="MYM22" s="8">
        <v>16.77</v>
      </c>
      <c r="MYN22" s="9">
        <f>MYM22*MYL22</f>
        <v>3437.85</v>
      </c>
      <c r="MYO22" s="9">
        <f>MYN22+MYK22</f>
        <v>6938.17</v>
      </c>
      <c r="MYP22" s="4"/>
      <c r="MYQ22" s="9">
        <f>MYO22+MYP22</f>
        <v>6938.17</v>
      </c>
      <c r="MYS22" s="93">
        <v>10</v>
      </c>
      <c r="MYT22" s="94" t="s">
        <v>635</v>
      </c>
      <c r="MYU22" s="93">
        <v>372</v>
      </c>
      <c r="MYV22" s="93" t="s">
        <v>625</v>
      </c>
      <c r="MYW22" s="95" t="s">
        <v>626</v>
      </c>
      <c r="MYX22" s="93" t="s">
        <v>630</v>
      </c>
      <c r="MYY22" s="7">
        <v>167</v>
      </c>
      <c r="MYZ22" s="8">
        <v>20.96</v>
      </c>
      <c r="MZA22" s="9">
        <f>MYZ22*MYY22</f>
        <v>3500.32</v>
      </c>
      <c r="MZB22" s="4">
        <f>MYU22-MYY22</f>
        <v>205</v>
      </c>
      <c r="MZC22" s="8">
        <v>16.77</v>
      </c>
      <c r="MZD22" s="9">
        <f>MZC22*MZB22</f>
        <v>3437.85</v>
      </c>
      <c r="MZE22" s="9">
        <f>MZD22+MZA22</f>
        <v>6938.17</v>
      </c>
      <c r="MZF22" s="4"/>
      <c r="MZG22" s="9">
        <f>MZE22+MZF22</f>
        <v>6938.17</v>
      </c>
      <c r="MZI22" s="93">
        <v>10</v>
      </c>
      <c r="MZJ22" s="94" t="s">
        <v>635</v>
      </c>
      <c r="MZK22" s="93">
        <v>372</v>
      </c>
      <c r="MZL22" s="93" t="s">
        <v>625</v>
      </c>
      <c r="MZM22" s="95" t="s">
        <v>626</v>
      </c>
      <c r="MZN22" s="93" t="s">
        <v>630</v>
      </c>
      <c r="MZO22" s="7">
        <v>167</v>
      </c>
      <c r="MZP22" s="8">
        <v>20.96</v>
      </c>
      <c r="MZQ22" s="9">
        <f>MZP22*MZO22</f>
        <v>3500.32</v>
      </c>
      <c r="MZR22" s="4">
        <f>MZK22-MZO22</f>
        <v>205</v>
      </c>
      <c r="MZS22" s="8">
        <v>16.77</v>
      </c>
      <c r="MZT22" s="9">
        <f>MZS22*MZR22</f>
        <v>3437.85</v>
      </c>
      <c r="MZU22" s="9">
        <f>MZT22+MZQ22</f>
        <v>6938.17</v>
      </c>
      <c r="MZV22" s="4"/>
      <c r="MZW22" s="9">
        <f>MZU22+MZV22</f>
        <v>6938.17</v>
      </c>
      <c r="MZY22" s="93">
        <v>10</v>
      </c>
      <c r="MZZ22" s="94" t="s">
        <v>635</v>
      </c>
      <c r="NAA22" s="93">
        <v>372</v>
      </c>
      <c r="NAB22" s="93" t="s">
        <v>625</v>
      </c>
      <c r="NAC22" s="95" t="s">
        <v>626</v>
      </c>
      <c r="NAD22" s="93" t="s">
        <v>630</v>
      </c>
      <c r="NAE22" s="7">
        <v>167</v>
      </c>
      <c r="NAF22" s="8">
        <v>20.96</v>
      </c>
      <c r="NAG22" s="9">
        <f>NAF22*NAE22</f>
        <v>3500.32</v>
      </c>
      <c r="NAH22" s="4">
        <f>NAA22-NAE22</f>
        <v>205</v>
      </c>
      <c r="NAI22" s="8">
        <v>16.77</v>
      </c>
      <c r="NAJ22" s="9">
        <f>NAI22*NAH22</f>
        <v>3437.85</v>
      </c>
      <c r="NAK22" s="9">
        <f>NAJ22+NAG22</f>
        <v>6938.17</v>
      </c>
      <c r="NAL22" s="4"/>
      <c r="NAM22" s="9">
        <f>NAK22+NAL22</f>
        <v>6938.17</v>
      </c>
      <c r="NAO22" s="93">
        <v>10</v>
      </c>
      <c r="NAP22" s="94" t="s">
        <v>635</v>
      </c>
      <c r="NAQ22" s="93">
        <v>372</v>
      </c>
      <c r="NAR22" s="93" t="s">
        <v>625</v>
      </c>
      <c r="NAS22" s="95" t="s">
        <v>626</v>
      </c>
      <c r="NAT22" s="93" t="s">
        <v>630</v>
      </c>
      <c r="NAU22" s="7">
        <v>167</v>
      </c>
      <c r="NAV22" s="8">
        <v>20.96</v>
      </c>
      <c r="NAW22" s="9">
        <f>NAV22*NAU22</f>
        <v>3500.32</v>
      </c>
      <c r="NAX22" s="4">
        <f>NAQ22-NAU22</f>
        <v>205</v>
      </c>
      <c r="NAY22" s="8">
        <v>16.77</v>
      </c>
      <c r="NAZ22" s="9">
        <f>NAY22*NAX22</f>
        <v>3437.85</v>
      </c>
      <c r="NBA22" s="9">
        <f>NAZ22+NAW22</f>
        <v>6938.17</v>
      </c>
      <c r="NBB22" s="4"/>
      <c r="NBC22" s="9">
        <f>NBA22+NBB22</f>
        <v>6938.17</v>
      </c>
      <c r="NBE22" s="93">
        <v>10</v>
      </c>
      <c r="NBF22" s="94" t="s">
        <v>635</v>
      </c>
      <c r="NBG22" s="93">
        <v>372</v>
      </c>
      <c r="NBH22" s="93" t="s">
        <v>625</v>
      </c>
      <c r="NBI22" s="95" t="s">
        <v>626</v>
      </c>
      <c r="NBJ22" s="93" t="s">
        <v>630</v>
      </c>
      <c r="NBK22" s="7">
        <v>167</v>
      </c>
      <c r="NBL22" s="8">
        <v>20.96</v>
      </c>
      <c r="NBM22" s="9">
        <f>NBL22*NBK22</f>
        <v>3500.32</v>
      </c>
      <c r="NBN22" s="4">
        <f>NBG22-NBK22</f>
        <v>205</v>
      </c>
      <c r="NBO22" s="8">
        <v>16.77</v>
      </c>
      <c r="NBP22" s="9">
        <f>NBO22*NBN22</f>
        <v>3437.85</v>
      </c>
      <c r="NBQ22" s="9">
        <f>NBP22+NBM22</f>
        <v>6938.17</v>
      </c>
      <c r="NBR22" s="4"/>
      <c r="NBS22" s="9">
        <f>NBQ22+NBR22</f>
        <v>6938.17</v>
      </c>
      <c r="NBU22" s="93">
        <v>10</v>
      </c>
      <c r="NBV22" s="94" t="s">
        <v>635</v>
      </c>
      <c r="NBW22" s="93">
        <v>372</v>
      </c>
      <c r="NBX22" s="93" t="s">
        <v>625</v>
      </c>
      <c r="NBY22" s="95" t="s">
        <v>626</v>
      </c>
      <c r="NBZ22" s="93" t="s">
        <v>630</v>
      </c>
      <c r="NCA22" s="7">
        <v>167</v>
      </c>
      <c r="NCB22" s="8">
        <v>20.96</v>
      </c>
      <c r="NCC22" s="9">
        <f>NCB22*NCA22</f>
        <v>3500.32</v>
      </c>
      <c r="NCD22" s="4">
        <f>NBW22-NCA22</f>
        <v>205</v>
      </c>
      <c r="NCE22" s="8">
        <v>16.77</v>
      </c>
      <c r="NCF22" s="9">
        <f>NCE22*NCD22</f>
        <v>3437.85</v>
      </c>
      <c r="NCG22" s="9">
        <f>NCF22+NCC22</f>
        <v>6938.17</v>
      </c>
      <c r="NCH22" s="4"/>
      <c r="NCI22" s="9">
        <f>NCG22+NCH22</f>
        <v>6938.17</v>
      </c>
      <c r="NCK22" s="93">
        <v>10</v>
      </c>
      <c r="NCL22" s="94" t="s">
        <v>635</v>
      </c>
      <c r="NCM22" s="93">
        <v>372</v>
      </c>
      <c r="NCN22" s="93" t="s">
        <v>625</v>
      </c>
      <c r="NCO22" s="95" t="s">
        <v>626</v>
      </c>
      <c r="NCP22" s="93" t="s">
        <v>630</v>
      </c>
      <c r="NCQ22" s="7">
        <v>167</v>
      </c>
      <c r="NCR22" s="8">
        <v>20.96</v>
      </c>
      <c r="NCS22" s="9">
        <f>NCR22*NCQ22</f>
        <v>3500.32</v>
      </c>
      <c r="NCT22" s="4">
        <f>NCM22-NCQ22</f>
        <v>205</v>
      </c>
      <c r="NCU22" s="8">
        <v>16.77</v>
      </c>
      <c r="NCV22" s="9">
        <f>NCU22*NCT22</f>
        <v>3437.85</v>
      </c>
      <c r="NCW22" s="9">
        <f>NCV22+NCS22</f>
        <v>6938.17</v>
      </c>
      <c r="NCX22" s="4"/>
      <c r="NCY22" s="9">
        <f>NCW22+NCX22</f>
        <v>6938.17</v>
      </c>
      <c r="NDA22" s="93">
        <v>10</v>
      </c>
      <c r="NDB22" s="94" t="s">
        <v>635</v>
      </c>
      <c r="NDC22" s="93">
        <v>372</v>
      </c>
      <c r="NDD22" s="93" t="s">
        <v>625</v>
      </c>
      <c r="NDE22" s="95" t="s">
        <v>626</v>
      </c>
      <c r="NDF22" s="93" t="s">
        <v>630</v>
      </c>
      <c r="NDG22" s="7">
        <v>167</v>
      </c>
      <c r="NDH22" s="8">
        <v>20.96</v>
      </c>
      <c r="NDI22" s="9">
        <f>NDH22*NDG22</f>
        <v>3500.32</v>
      </c>
      <c r="NDJ22" s="4">
        <f>NDC22-NDG22</f>
        <v>205</v>
      </c>
      <c r="NDK22" s="8">
        <v>16.77</v>
      </c>
      <c r="NDL22" s="9">
        <f>NDK22*NDJ22</f>
        <v>3437.85</v>
      </c>
      <c r="NDM22" s="9">
        <f>NDL22+NDI22</f>
        <v>6938.17</v>
      </c>
      <c r="NDN22" s="4"/>
      <c r="NDO22" s="9">
        <f>NDM22+NDN22</f>
        <v>6938.17</v>
      </c>
      <c r="NDQ22" s="93">
        <v>10</v>
      </c>
      <c r="NDR22" s="94" t="s">
        <v>635</v>
      </c>
      <c r="NDS22" s="93">
        <v>372</v>
      </c>
      <c r="NDT22" s="93" t="s">
        <v>625</v>
      </c>
      <c r="NDU22" s="95" t="s">
        <v>626</v>
      </c>
      <c r="NDV22" s="93" t="s">
        <v>630</v>
      </c>
      <c r="NDW22" s="7">
        <v>167</v>
      </c>
      <c r="NDX22" s="8">
        <v>20.96</v>
      </c>
      <c r="NDY22" s="9">
        <f>NDX22*NDW22</f>
        <v>3500.32</v>
      </c>
      <c r="NDZ22" s="4">
        <f>NDS22-NDW22</f>
        <v>205</v>
      </c>
      <c r="NEA22" s="8">
        <v>16.77</v>
      </c>
      <c r="NEB22" s="9">
        <f>NEA22*NDZ22</f>
        <v>3437.85</v>
      </c>
      <c r="NEC22" s="9">
        <f>NEB22+NDY22</f>
        <v>6938.17</v>
      </c>
      <c r="NED22" s="4"/>
      <c r="NEE22" s="9">
        <f>NEC22+NED22</f>
        <v>6938.17</v>
      </c>
      <c r="NEG22" s="93">
        <v>10</v>
      </c>
      <c r="NEH22" s="94" t="s">
        <v>635</v>
      </c>
      <c r="NEI22" s="93">
        <v>372</v>
      </c>
      <c r="NEJ22" s="93" t="s">
        <v>625</v>
      </c>
      <c r="NEK22" s="95" t="s">
        <v>626</v>
      </c>
      <c r="NEL22" s="93" t="s">
        <v>630</v>
      </c>
      <c r="NEM22" s="7">
        <v>167</v>
      </c>
      <c r="NEN22" s="8">
        <v>20.96</v>
      </c>
      <c r="NEO22" s="9">
        <f>NEN22*NEM22</f>
        <v>3500.32</v>
      </c>
      <c r="NEP22" s="4">
        <f>NEI22-NEM22</f>
        <v>205</v>
      </c>
      <c r="NEQ22" s="8">
        <v>16.77</v>
      </c>
      <c r="NER22" s="9">
        <f>NEQ22*NEP22</f>
        <v>3437.85</v>
      </c>
      <c r="NES22" s="9">
        <f>NER22+NEO22</f>
        <v>6938.17</v>
      </c>
      <c r="NET22" s="4"/>
      <c r="NEU22" s="9">
        <f>NES22+NET22</f>
        <v>6938.17</v>
      </c>
      <c r="NEW22" s="93">
        <v>10</v>
      </c>
      <c r="NEX22" s="94" t="s">
        <v>635</v>
      </c>
      <c r="NEY22" s="93">
        <v>372</v>
      </c>
      <c r="NEZ22" s="93" t="s">
        <v>625</v>
      </c>
      <c r="NFA22" s="95" t="s">
        <v>626</v>
      </c>
      <c r="NFB22" s="93" t="s">
        <v>630</v>
      </c>
      <c r="NFC22" s="7">
        <v>167</v>
      </c>
      <c r="NFD22" s="8">
        <v>20.96</v>
      </c>
      <c r="NFE22" s="9">
        <f>NFD22*NFC22</f>
        <v>3500.32</v>
      </c>
      <c r="NFF22" s="4">
        <f>NEY22-NFC22</f>
        <v>205</v>
      </c>
      <c r="NFG22" s="8">
        <v>16.77</v>
      </c>
      <c r="NFH22" s="9">
        <f>NFG22*NFF22</f>
        <v>3437.85</v>
      </c>
      <c r="NFI22" s="9">
        <f>NFH22+NFE22</f>
        <v>6938.17</v>
      </c>
      <c r="NFJ22" s="4"/>
      <c r="NFK22" s="9">
        <f>NFI22+NFJ22</f>
        <v>6938.17</v>
      </c>
      <c r="NFM22" s="93">
        <v>10</v>
      </c>
      <c r="NFN22" s="94" t="s">
        <v>635</v>
      </c>
      <c r="NFO22" s="93">
        <v>372</v>
      </c>
      <c r="NFP22" s="93" t="s">
        <v>625</v>
      </c>
      <c r="NFQ22" s="95" t="s">
        <v>626</v>
      </c>
      <c r="NFR22" s="93" t="s">
        <v>630</v>
      </c>
      <c r="NFS22" s="7">
        <v>167</v>
      </c>
      <c r="NFT22" s="8">
        <v>20.96</v>
      </c>
      <c r="NFU22" s="9">
        <f>NFT22*NFS22</f>
        <v>3500.32</v>
      </c>
      <c r="NFV22" s="4">
        <f>NFO22-NFS22</f>
        <v>205</v>
      </c>
      <c r="NFW22" s="8">
        <v>16.77</v>
      </c>
      <c r="NFX22" s="9">
        <f>NFW22*NFV22</f>
        <v>3437.85</v>
      </c>
      <c r="NFY22" s="9">
        <f>NFX22+NFU22</f>
        <v>6938.17</v>
      </c>
      <c r="NFZ22" s="4"/>
      <c r="NGA22" s="9">
        <f>NFY22+NFZ22</f>
        <v>6938.17</v>
      </c>
      <c r="NGC22" s="93">
        <v>10</v>
      </c>
      <c r="NGD22" s="94" t="s">
        <v>635</v>
      </c>
      <c r="NGE22" s="93">
        <v>372</v>
      </c>
      <c r="NGF22" s="93" t="s">
        <v>625</v>
      </c>
      <c r="NGG22" s="95" t="s">
        <v>626</v>
      </c>
      <c r="NGH22" s="93" t="s">
        <v>630</v>
      </c>
      <c r="NGI22" s="7">
        <v>167</v>
      </c>
      <c r="NGJ22" s="8">
        <v>20.96</v>
      </c>
      <c r="NGK22" s="9">
        <f>NGJ22*NGI22</f>
        <v>3500.32</v>
      </c>
      <c r="NGL22" s="4">
        <f>NGE22-NGI22</f>
        <v>205</v>
      </c>
      <c r="NGM22" s="8">
        <v>16.77</v>
      </c>
      <c r="NGN22" s="9">
        <f>NGM22*NGL22</f>
        <v>3437.85</v>
      </c>
      <c r="NGO22" s="9">
        <f>NGN22+NGK22</f>
        <v>6938.17</v>
      </c>
      <c r="NGP22" s="4"/>
      <c r="NGQ22" s="9">
        <f>NGO22+NGP22</f>
        <v>6938.17</v>
      </c>
      <c r="NGS22" s="93">
        <v>10</v>
      </c>
      <c r="NGT22" s="94" t="s">
        <v>635</v>
      </c>
      <c r="NGU22" s="93">
        <v>372</v>
      </c>
      <c r="NGV22" s="93" t="s">
        <v>625</v>
      </c>
      <c r="NGW22" s="95" t="s">
        <v>626</v>
      </c>
      <c r="NGX22" s="93" t="s">
        <v>630</v>
      </c>
      <c r="NGY22" s="7">
        <v>167</v>
      </c>
      <c r="NGZ22" s="8">
        <v>20.96</v>
      </c>
      <c r="NHA22" s="9">
        <f>NGZ22*NGY22</f>
        <v>3500.32</v>
      </c>
      <c r="NHB22" s="4">
        <f>NGU22-NGY22</f>
        <v>205</v>
      </c>
      <c r="NHC22" s="8">
        <v>16.77</v>
      </c>
      <c r="NHD22" s="9">
        <f>NHC22*NHB22</f>
        <v>3437.85</v>
      </c>
      <c r="NHE22" s="9">
        <f>NHD22+NHA22</f>
        <v>6938.17</v>
      </c>
      <c r="NHF22" s="4"/>
      <c r="NHG22" s="9">
        <f>NHE22+NHF22</f>
        <v>6938.17</v>
      </c>
      <c r="NHI22" s="93">
        <v>10</v>
      </c>
      <c r="NHJ22" s="94" t="s">
        <v>635</v>
      </c>
      <c r="NHK22" s="93">
        <v>372</v>
      </c>
      <c r="NHL22" s="93" t="s">
        <v>625</v>
      </c>
      <c r="NHM22" s="95" t="s">
        <v>626</v>
      </c>
      <c r="NHN22" s="93" t="s">
        <v>630</v>
      </c>
      <c r="NHO22" s="7">
        <v>167</v>
      </c>
      <c r="NHP22" s="8">
        <v>20.96</v>
      </c>
      <c r="NHQ22" s="9">
        <f>NHP22*NHO22</f>
        <v>3500.32</v>
      </c>
      <c r="NHR22" s="4">
        <f>NHK22-NHO22</f>
        <v>205</v>
      </c>
      <c r="NHS22" s="8">
        <v>16.77</v>
      </c>
      <c r="NHT22" s="9">
        <f>NHS22*NHR22</f>
        <v>3437.85</v>
      </c>
      <c r="NHU22" s="9">
        <f>NHT22+NHQ22</f>
        <v>6938.17</v>
      </c>
      <c r="NHV22" s="4"/>
      <c r="NHW22" s="9">
        <f>NHU22+NHV22</f>
        <v>6938.17</v>
      </c>
      <c r="NHY22" s="93">
        <v>10</v>
      </c>
      <c r="NHZ22" s="94" t="s">
        <v>635</v>
      </c>
      <c r="NIA22" s="93">
        <v>372</v>
      </c>
      <c r="NIB22" s="93" t="s">
        <v>625</v>
      </c>
      <c r="NIC22" s="95" t="s">
        <v>626</v>
      </c>
      <c r="NID22" s="93" t="s">
        <v>630</v>
      </c>
      <c r="NIE22" s="7">
        <v>167</v>
      </c>
      <c r="NIF22" s="8">
        <v>20.96</v>
      </c>
      <c r="NIG22" s="9">
        <f>NIF22*NIE22</f>
        <v>3500.32</v>
      </c>
      <c r="NIH22" s="4">
        <f>NIA22-NIE22</f>
        <v>205</v>
      </c>
      <c r="NII22" s="8">
        <v>16.77</v>
      </c>
      <c r="NIJ22" s="9">
        <f>NII22*NIH22</f>
        <v>3437.85</v>
      </c>
      <c r="NIK22" s="9">
        <f>NIJ22+NIG22</f>
        <v>6938.17</v>
      </c>
      <c r="NIL22" s="4"/>
      <c r="NIM22" s="9">
        <f>NIK22+NIL22</f>
        <v>6938.17</v>
      </c>
      <c r="NIO22" s="93">
        <v>10</v>
      </c>
      <c r="NIP22" s="94" t="s">
        <v>635</v>
      </c>
      <c r="NIQ22" s="93">
        <v>372</v>
      </c>
      <c r="NIR22" s="93" t="s">
        <v>625</v>
      </c>
      <c r="NIS22" s="95" t="s">
        <v>626</v>
      </c>
      <c r="NIT22" s="93" t="s">
        <v>630</v>
      </c>
      <c r="NIU22" s="7">
        <v>167</v>
      </c>
      <c r="NIV22" s="8">
        <v>20.96</v>
      </c>
      <c r="NIW22" s="9">
        <f>NIV22*NIU22</f>
        <v>3500.32</v>
      </c>
      <c r="NIX22" s="4">
        <f>NIQ22-NIU22</f>
        <v>205</v>
      </c>
      <c r="NIY22" s="8">
        <v>16.77</v>
      </c>
      <c r="NIZ22" s="9">
        <f>NIY22*NIX22</f>
        <v>3437.85</v>
      </c>
      <c r="NJA22" s="9">
        <f>NIZ22+NIW22</f>
        <v>6938.17</v>
      </c>
      <c r="NJB22" s="4"/>
      <c r="NJC22" s="9">
        <f>NJA22+NJB22</f>
        <v>6938.17</v>
      </c>
      <c r="NJE22" s="93">
        <v>10</v>
      </c>
      <c r="NJF22" s="94" t="s">
        <v>635</v>
      </c>
      <c r="NJG22" s="93">
        <v>372</v>
      </c>
      <c r="NJH22" s="93" t="s">
        <v>625</v>
      </c>
      <c r="NJI22" s="95" t="s">
        <v>626</v>
      </c>
      <c r="NJJ22" s="93" t="s">
        <v>630</v>
      </c>
      <c r="NJK22" s="7">
        <v>167</v>
      </c>
      <c r="NJL22" s="8">
        <v>20.96</v>
      </c>
      <c r="NJM22" s="9">
        <f>NJL22*NJK22</f>
        <v>3500.32</v>
      </c>
      <c r="NJN22" s="4">
        <f>NJG22-NJK22</f>
        <v>205</v>
      </c>
      <c r="NJO22" s="8">
        <v>16.77</v>
      </c>
      <c r="NJP22" s="9">
        <f>NJO22*NJN22</f>
        <v>3437.85</v>
      </c>
      <c r="NJQ22" s="9">
        <f>NJP22+NJM22</f>
        <v>6938.17</v>
      </c>
      <c r="NJR22" s="4"/>
      <c r="NJS22" s="9">
        <f>NJQ22+NJR22</f>
        <v>6938.17</v>
      </c>
      <c r="NJU22" s="93">
        <v>10</v>
      </c>
      <c r="NJV22" s="94" t="s">
        <v>635</v>
      </c>
      <c r="NJW22" s="93">
        <v>372</v>
      </c>
      <c r="NJX22" s="93" t="s">
        <v>625</v>
      </c>
      <c r="NJY22" s="95" t="s">
        <v>626</v>
      </c>
      <c r="NJZ22" s="93" t="s">
        <v>630</v>
      </c>
      <c r="NKA22" s="7">
        <v>167</v>
      </c>
      <c r="NKB22" s="8">
        <v>20.96</v>
      </c>
      <c r="NKC22" s="9">
        <f>NKB22*NKA22</f>
        <v>3500.32</v>
      </c>
      <c r="NKD22" s="4">
        <f>NJW22-NKA22</f>
        <v>205</v>
      </c>
      <c r="NKE22" s="8">
        <v>16.77</v>
      </c>
      <c r="NKF22" s="9">
        <f>NKE22*NKD22</f>
        <v>3437.85</v>
      </c>
      <c r="NKG22" s="9">
        <f>NKF22+NKC22</f>
        <v>6938.17</v>
      </c>
      <c r="NKH22" s="4"/>
      <c r="NKI22" s="9">
        <f>NKG22+NKH22</f>
        <v>6938.17</v>
      </c>
      <c r="NKK22" s="93">
        <v>10</v>
      </c>
      <c r="NKL22" s="94" t="s">
        <v>635</v>
      </c>
      <c r="NKM22" s="93">
        <v>372</v>
      </c>
      <c r="NKN22" s="93" t="s">
        <v>625</v>
      </c>
      <c r="NKO22" s="95" t="s">
        <v>626</v>
      </c>
      <c r="NKP22" s="93" t="s">
        <v>630</v>
      </c>
      <c r="NKQ22" s="7">
        <v>167</v>
      </c>
      <c r="NKR22" s="8">
        <v>20.96</v>
      </c>
      <c r="NKS22" s="9">
        <f>NKR22*NKQ22</f>
        <v>3500.32</v>
      </c>
      <c r="NKT22" s="4">
        <f>NKM22-NKQ22</f>
        <v>205</v>
      </c>
      <c r="NKU22" s="8">
        <v>16.77</v>
      </c>
      <c r="NKV22" s="9">
        <f>NKU22*NKT22</f>
        <v>3437.85</v>
      </c>
      <c r="NKW22" s="9">
        <f>NKV22+NKS22</f>
        <v>6938.17</v>
      </c>
      <c r="NKX22" s="4"/>
      <c r="NKY22" s="9">
        <f>NKW22+NKX22</f>
        <v>6938.17</v>
      </c>
      <c r="NLA22" s="93">
        <v>10</v>
      </c>
      <c r="NLB22" s="94" t="s">
        <v>635</v>
      </c>
      <c r="NLC22" s="93">
        <v>372</v>
      </c>
      <c r="NLD22" s="93" t="s">
        <v>625</v>
      </c>
      <c r="NLE22" s="95" t="s">
        <v>626</v>
      </c>
      <c r="NLF22" s="93" t="s">
        <v>630</v>
      </c>
      <c r="NLG22" s="7">
        <v>167</v>
      </c>
      <c r="NLH22" s="8">
        <v>20.96</v>
      </c>
      <c r="NLI22" s="9">
        <f>NLH22*NLG22</f>
        <v>3500.32</v>
      </c>
      <c r="NLJ22" s="4">
        <f>NLC22-NLG22</f>
        <v>205</v>
      </c>
      <c r="NLK22" s="8">
        <v>16.77</v>
      </c>
      <c r="NLL22" s="9">
        <f>NLK22*NLJ22</f>
        <v>3437.85</v>
      </c>
      <c r="NLM22" s="9">
        <f>NLL22+NLI22</f>
        <v>6938.17</v>
      </c>
      <c r="NLN22" s="4"/>
      <c r="NLO22" s="9">
        <f>NLM22+NLN22</f>
        <v>6938.17</v>
      </c>
      <c r="NLQ22" s="93">
        <v>10</v>
      </c>
      <c r="NLR22" s="94" t="s">
        <v>635</v>
      </c>
      <c r="NLS22" s="93">
        <v>372</v>
      </c>
      <c r="NLT22" s="93" t="s">
        <v>625</v>
      </c>
      <c r="NLU22" s="95" t="s">
        <v>626</v>
      </c>
      <c r="NLV22" s="93" t="s">
        <v>630</v>
      </c>
      <c r="NLW22" s="7">
        <v>167</v>
      </c>
      <c r="NLX22" s="8">
        <v>20.96</v>
      </c>
      <c r="NLY22" s="9">
        <f>NLX22*NLW22</f>
        <v>3500.32</v>
      </c>
      <c r="NLZ22" s="4">
        <f>NLS22-NLW22</f>
        <v>205</v>
      </c>
      <c r="NMA22" s="8">
        <v>16.77</v>
      </c>
      <c r="NMB22" s="9">
        <f>NMA22*NLZ22</f>
        <v>3437.85</v>
      </c>
      <c r="NMC22" s="9">
        <f>NMB22+NLY22</f>
        <v>6938.17</v>
      </c>
      <c r="NMD22" s="4"/>
      <c r="NME22" s="9">
        <f>NMC22+NMD22</f>
        <v>6938.17</v>
      </c>
      <c r="NMG22" s="93">
        <v>10</v>
      </c>
      <c r="NMH22" s="94" t="s">
        <v>635</v>
      </c>
      <c r="NMI22" s="93">
        <v>372</v>
      </c>
      <c r="NMJ22" s="93" t="s">
        <v>625</v>
      </c>
      <c r="NMK22" s="95" t="s">
        <v>626</v>
      </c>
      <c r="NML22" s="93" t="s">
        <v>630</v>
      </c>
      <c r="NMM22" s="7">
        <v>167</v>
      </c>
      <c r="NMN22" s="8">
        <v>20.96</v>
      </c>
      <c r="NMO22" s="9">
        <f>NMN22*NMM22</f>
        <v>3500.32</v>
      </c>
      <c r="NMP22" s="4">
        <f>NMI22-NMM22</f>
        <v>205</v>
      </c>
      <c r="NMQ22" s="8">
        <v>16.77</v>
      </c>
      <c r="NMR22" s="9">
        <f>NMQ22*NMP22</f>
        <v>3437.85</v>
      </c>
      <c r="NMS22" s="9">
        <f>NMR22+NMO22</f>
        <v>6938.17</v>
      </c>
      <c r="NMT22" s="4"/>
      <c r="NMU22" s="9">
        <f>NMS22+NMT22</f>
        <v>6938.17</v>
      </c>
      <c r="NMW22" s="93">
        <v>10</v>
      </c>
      <c r="NMX22" s="94" t="s">
        <v>635</v>
      </c>
      <c r="NMY22" s="93">
        <v>372</v>
      </c>
      <c r="NMZ22" s="93" t="s">
        <v>625</v>
      </c>
      <c r="NNA22" s="95" t="s">
        <v>626</v>
      </c>
      <c r="NNB22" s="93" t="s">
        <v>630</v>
      </c>
      <c r="NNC22" s="7">
        <v>167</v>
      </c>
      <c r="NND22" s="8">
        <v>20.96</v>
      </c>
      <c r="NNE22" s="9">
        <f>NND22*NNC22</f>
        <v>3500.32</v>
      </c>
      <c r="NNF22" s="4">
        <f>NMY22-NNC22</f>
        <v>205</v>
      </c>
      <c r="NNG22" s="8">
        <v>16.77</v>
      </c>
      <c r="NNH22" s="9">
        <f>NNG22*NNF22</f>
        <v>3437.85</v>
      </c>
      <c r="NNI22" s="9">
        <f>NNH22+NNE22</f>
        <v>6938.17</v>
      </c>
      <c r="NNJ22" s="4"/>
      <c r="NNK22" s="9">
        <f>NNI22+NNJ22</f>
        <v>6938.17</v>
      </c>
      <c r="NNM22" s="93">
        <v>10</v>
      </c>
      <c r="NNN22" s="94" t="s">
        <v>635</v>
      </c>
      <c r="NNO22" s="93">
        <v>372</v>
      </c>
      <c r="NNP22" s="93" t="s">
        <v>625</v>
      </c>
      <c r="NNQ22" s="95" t="s">
        <v>626</v>
      </c>
      <c r="NNR22" s="93" t="s">
        <v>630</v>
      </c>
      <c r="NNS22" s="7">
        <v>167</v>
      </c>
      <c r="NNT22" s="8">
        <v>20.96</v>
      </c>
      <c r="NNU22" s="9">
        <f>NNT22*NNS22</f>
        <v>3500.32</v>
      </c>
      <c r="NNV22" s="4">
        <f>NNO22-NNS22</f>
        <v>205</v>
      </c>
      <c r="NNW22" s="8">
        <v>16.77</v>
      </c>
      <c r="NNX22" s="9">
        <f>NNW22*NNV22</f>
        <v>3437.85</v>
      </c>
      <c r="NNY22" s="9">
        <f>NNX22+NNU22</f>
        <v>6938.17</v>
      </c>
      <c r="NNZ22" s="4"/>
      <c r="NOA22" s="9">
        <f>NNY22+NNZ22</f>
        <v>6938.17</v>
      </c>
      <c r="NOC22" s="93">
        <v>10</v>
      </c>
      <c r="NOD22" s="94" t="s">
        <v>635</v>
      </c>
      <c r="NOE22" s="93">
        <v>372</v>
      </c>
      <c r="NOF22" s="93" t="s">
        <v>625</v>
      </c>
      <c r="NOG22" s="95" t="s">
        <v>626</v>
      </c>
      <c r="NOH22" s="93" t="s">
        <v>630</v>
      </c>
      <c r="NOI22" s="7">
        <v>167</v>
      </c>
      <c r="NOJ22" s="8">
        <v>20.96</v>
      </c>
      <c r="NOK22" s="9">
        <f>NOJ22*NOI22</f>
        <v>3500.32</v>
      </c>
      <c r="NOL22" s="4">
        <f>NOE22-NOI22</f>
        <v>205</v>
      </c>
      <c r="NOM22" s="8">
        <v>16.77</v>
      </c>
      <c r="NON22" s="9">
        <f>NOM22*NOL22</f>
        <v>3437.85</v>
      </c>
      <c r="NOO22" s="9">
        <f>NON22+NOK22</f>
        <v>6938.17</v>
      </c>
      <c r="NOP22" s="4"/>
      <c r="NOQ22" s="9">
        <f>NOO22+NOP22</f>
        <v>6938.17</v>
      </c>
      <c r="NOS22" s="93">
        <v>10</v>
      </c>
      <c r="NOT22" s="94" t="s">
        <v>635</v>
      </c>
      <c r="NOU22" s="93">
        <v>372</v>
      </c>
      <c r="NOV22" s="93" t="s">
        <v>625</v>
      </c>
      <c r="NOW22" s="95" t="s">
        <v>626</v>
      </c>
      <c r="NOX22" s="93" t="s">
        <v>630</v>
      </c>
      <c r="NOY22" s="7">
        <v>167</v>
      </c>
      <c r="NOZ22" s="8">
        <v>20.96</v>
      </c>
      <c r="NPA22" s="9">
        <f>NOZ22*NOY22</f>
        <v>3500.32</v>
      </c>
      <c r="NPB22" s="4">
        <f>NOU22-NOY22</f>
        <v>205</v>
      </c>
      <c r="NPC22" s="8">
        <v>16.77</v>
      </c>
      <c r="NPD22" s="9">
        <f>NPC22*NPB22</f>
        <v>3437.85</v>
      </c>
      <c r="NPE22" s="9">
        <f>NPD22+NPA22</f>
        <v>6938.17</v>
      </c>
      <c r="NPF22" s="4"/>
      <c r="NPG22" s="9">
        <f>NPE22+NPF22</f>
        <v>6938.17</v>
      </c>
      <c r="NPI22" s="93">
        <v>10</v>
      </c>
      <c r="NPJ22" s="94" t="s">
        <v>635</v>
      </c>
      <c r="NPK22" s="93">
        <v>372</v>
      </c>
      <c r="NPL22" s="93" t="s">
        <v>625</v>
      </c>
      <c r="NPM22" s="95" t="s">
        <v>626</v>
      </c>
      <c r="NPN22" s="93" t="s">
        <v>630</v>
      </c>
      <c r="NPO22" s="7">
        <v>167</v>
      </c>
      <c r="NPP22" s="8">
        <v>20.96</v>
      </c>
      <c r="NPQ22" s="9">
        <f>NPP22*NPO22</f>
        <v>3500.32</v>
      </c>
      <c r="NPR22" s="4">
        <f>NPK22-NPO22</f>
        <v>205</v>
      </c>
      <c r="NPS22" s="8">
        <v>16.77</v>
      </c>
      <c r="NPT22" s="9">
        <f>NPS22*NPR22</f>
        <v>3437.85</v>
      </c>
      <c r="NPU22" s="9">
        <f>NPT22+NPQ22</f>
        <v>6938.17</v>
      </c>
      <c r="NPV22" s="4"/>
      <c r="NPW22" s="9">
        <f>NPU22+NPV22</f>
        <v>6938.17</v>
      </c>
      <c r="NPY22" s="93">
        <v>10</v>
      </c>
      <c r="NPZ22" s="94" t="s">
        <v>635</v>
      </c>
      <c r="NQA22" s="93">
        <v>372</v>
      </c>
      <c r="NQB22" s="93" t="s">
        <v>625</v>
      </c>
      <c r="NQC22" s="95" t="s">
        <v>626</v>
      </c>
      <c r="NQD22" s="93" t="s">
        <v>630</v>
      </c>
      <c r="NQE22" s="7">
        <v>167</v>
      </c>
      <c r="NQF22" s="8">
        <v>20.96</v>
      </c>
      <c r="NQG22" s="9">
        <f>NQF22*NQE22</f>
        <v>3500.32</v>
      </c>
      <c r="NQH22" s="4">
        <f>NQA22-NQE22</f>
        <v>205</v>
      </c>
      <c r="NQI22" s="8">
        <v>16.77</v>
      </c>
      <c r="NQJ22" s="9">
        <f>NQI22*NQH22</f>
        <v>3437.85</v>
      </c>
      <c r="NQK22" s="9">
        <f>NQJ22+NQG22</f>
        <v>6938.17</v>
      </c>
      <c r="NQL22" s="4"/>
      <c r="NQM22" s="9">
        <f>NQK22+NQL22</f>
        <v>6938.17</v>
      </c>
      <c r="NQO22" s="93">
        <v>10</v>
      </c>
      <c r="NQP22" s="94" t="s">
        <v>635</v>
      </c>
      <c r="NQQ22" s="93">
        <v>372</v>
      </c>
      <c r="NQR22" s="93" t="s">
        <v>625</v>
      </c>
      <c r="NQS22" s="95" t="s">
        <v>626</v>
      </c>
      <c r="NQT22" s="93" t="s">
        <v>630</v>
      </c>
      <c r="NQU22" s="7">
        <v>167</v>
      </c>
      <c r="NQV22" s="8">
        <v>20.96</v>
      </c>
      <c r="NQW22" s="9">
        <f>NQV22*NQU22</f>
        <v>3500.32</v>
      </c>
      <c r="NQX22" s="4">
        <f>NQQ22-NQU22</f>
        <v>205</v>
      </c>
      <c r="NQY22" s="8">
        <v>16.77</v>
      </c>
      <c r="NQZ22" s="9">
        <f>NQY22*NQX22</f>
        <v>3437.85</v>
      </c>
      <c r="NRA22" s="9">
        <f>NQZ22+NQW22</f>
        <v>6938.17</v>
      </c>
      <c r="NRB22" s="4"/>
      <c r="NRC22" s="9">
        <f>NRA22+NRB22</f>
        <v>6938.17</v>
      </c>
      <c r="NRE22" s="93">
        <v>10</v>
      </c>
      <c r="NRF22" s="94" t="s">
        <v>635</v>
      </c>
      <c r="NRG22" s="93">
        <v>372</v>
      </c>
      <c r="NRH22" s="93" t="s">
        <v>625</v>
      </c>
      <c r="NRI22" s="95" t="s">
        <v>626</v>
      </c>
      <c r="NRJ22" s="93" t="s">
        <v>630</v>
      </c>
      <c r="NRK22" s="7">
        <v>167</v>
      </c>
      <c r="NRL22" s="8">
        <v>20.96</v>
      </c>
      <c r="NRM22" s="9">
        <f>NRL22*NRK22</f>
        <v>3500.32</v>
      </c>
      <c r="NRN22" s="4">
        <f>NRG22-NRK22</f>
        <v>205</v>
      </c>
      <c r="NRO22" s="8">
        <v>16.77</v>
      </c>
      <c r="NRP22" s="9">
        <f>NRO22*NRN22</f>
        <v>3437.85</v>
      </c>
      <c r="NRQ22" s="9">
        <f>NRP22+NRM22</f>
        <v>6938.17</v>
      </c>
      <c r="NRR22" s="4"/>
      <c r="NRS22" s="9">
        <f>NRQ22+NRR22</f>
        <v>6938.17</v>
      </c>
      <c r="NRU22" s="93">
        <v>10</v>
      </c>
      <c r="NRV22" s="94" t="s">
        <v>635</v>
      </c>
      <c r="NRW22" s="93">
        <v>372</v>
      </c>
      <c r="NRX22" s="93" t="s">
        <v>625</v>
      </c>
      <c r="NRY22" s="95" t="s">
        <v>626</v>
      </c>
      <c r="NRZ22" s="93" t="s">
        <v>630</v>
      </c>
      <c r="NSA22" s="7">
        <v>167</v>
      </c>
      <c r="NSB22" s="8">
        <v>20.96</v>
      </c>
      <c r="NSC22" s="9">
        <f>NSB22*NSA22</f>
        <v>3500.32</v>
      </c>
      <c r="NSD22" s="4">
        <f>NRW22-NSA22</f>
        <v>205</v>
      </c>
      <c r="NSE22" s="8">
        <v>16.77</v>
      </c>
      <c r="NSF22" s="9">
        <f>NSE22*NSD22</f>
        <v>3437.85</v>
      </c>
      <c r="NSG22" s="9">
        <f>NSF22+NSC22</f>
        <v>6938.17</v>
      </c>
      <c r="NSH22" s="4"/>
      <c r="NSI22" s="9">
        <f>NSG22+NSH22</f>
        <v>6938.17</v>
      </c>
      <c r="NSK22" s="93">
        <v>10</v>
      </c>
      <c r="NSL22" s="94" t="s">
        <v>635</v>
      </c>
      <c r="NSM22" s="93">
        <v>372</v>
      </c>
      <c r="NSN22" s="93" t="s">
        <v>625</v>
      </c>
      <c r="NSO22" s="95" t="s">
        <v>626</v>
      </c>
      <c r="NSP22" s="93" t="s">
        <v>630</v>
      </c>
      <c r="NSQ22" s="7">
        <v>167</v>
      </c>
      <c r="NSR22" s="8">
        <v>20.96</v>
      </c>
      <c r="NSS22" s="9">
        <f>NSR22*NSQ22</f>
        <v>3500.32</v>
      </c>
      <c r="NST22" s="4">
        <f>NSM22-NSQ22</f>
        <v>205</v>
      </c>
      <c r="NSU22" s="8">
        <v>16.77</v>
      </c>
      <c r="NSV22" s="9">
        <f>NSU22*NST22</f>
        <v>3437.85</v>
      </c>
      <c r="NSW22" s="9">
        <f>NSV22+NSS22</f>
        <v>6938.17</v>
      </c>
      <c r="NSX22" s="4"/>
      <c r="NSY22" s="9">
        <f>NSW22+NSX22</f>
        <v>6938.17</v>
      </c>
      <c r="NTA22" s="93">
        <v>10</v>
      </c>
      <c r="NTB22" s="94" t="s">
        <v>635</v>
      </c>
      <c r="NTC22" s="93">
        <v>372</v>
      </c>
      <c r="NTD22" s="93" t="s">
        <v>625</v>
      </c>
      <c r="NTE22" s="95" t="s">
        <v>626</v>
      </c>
      <c r="NTF22" s="93" t="s">
        <v>630</v>
      </c>
      <c r="NTG22" s="7">
        <v>167</v>
      </c>
      <c r="NTH22" s="8">
        <v>20.96</v>
      </c>
      <c r="NTI22" s="9">
        <f>NTH22*NTG22</f>
        <v>3500.32</v>
      </c>
      <c r="NTJ22" s="4">
        <f>NTC22-NTG22</f>
        <v>205</v>
      </c>
      <c r="NTK22" s="8">
        <v>16.77</v>
      </c>
      <c r="NTL22" s="9">
        <f>NTK22*NTJ22</f>
        <v>3437.85</v>
      </c>
      <c r="NTM22" s="9">
        <f>NTL22+NTI22</f>
        <v>6938.17</v>
      </c>
      <c r="NTN22" s="4"/>
      <c r="NTO22" s="9">
        <f>NTM22+NTN22</f>
        <v>6938.17</v>
      </c>
      <c r="NTQ22" s="93">
        <v>10</v>
      </c>
      <c r="NTR22" s="94" t="s">
        <v>635</v>
      </c>
      <c r="NTS22" s="93">
        <v>372</v>
      </c>
      <c r="NTT22" s="93" t="s">
        <v>625</v>
      </c>
      <c r="NTU22" s="95" t="s">
        <v>626</v>
      </c>
      <c r="NTV22" s="93" t="s">
        <v>630</v>
      </c>
      <c r="NTW22" s="7">
        <v>167</v>
      </c>
      <c r="NTX22" s="8">
        <v>20.96</v>
      </c>
      <c r="NTY22" s="9">
        <f>NTX22*NTW22</f>
        <v>3500.32</v>
      </c>
      <c r="NTZ22" s="4">
        <f>NTS22-NTW22</f>
        <v>205</v>
      </c>
      <c r="NUA22" s="8">
        <v>16.77</v>
      </c>
      <c r="NUB22" s="9">
        <f>NUA22*NTZ22</f>
        <v>3437.85</v>
      </c>
      <c r="NUC22" s="9">
        <f>NUB22+NTY22</f>
        <v>6938.17</v>
      </c>
      <c r="NUD22" s="4"/>
      <c r="NUE22" s="9">
        <f>NUC22+NUD22</f>
        <v>6938.17</v>
      </c>
      <c r="NUG22" s="93">
        <v>10</v>
      </c>
      <c r="NUH22" s="94" t="s">
        <v>635</v>
      </c>
      <c r="NUI22" s="93">
        <v>372</v>
      </c>
      <c r="NUJ22" s="93" t="s">
        <v>625</v>
      </c>
      <c r="NUK22" s="95" t="s">
        <v>626</v>
      </c>
      <c r="NUL22" s="93" t="s">
        <v>630</v>
      </c>
      <c r="NUM22" s="7">
        <v>167</v>
      </c>
      <c r="NUN22" s="8">
        <v>20.96</v>
      </c>
      <c r="NUO22" s="9">
        <f>NUN22*NUM22</f>
        <v>3500.32</v>
      </c>
      <c r="NUP22" s="4">
        <f>NUI22-NUM22</f>
        <v>205</v>
      </c>
      <c r="NUQ22" s="8">
        <v>16.77</v>
      </c>
      <c r="NUR22" s="9">
        <f>NUQ22*NUP22</f>
        <v>3437.85</v>
      </c>
      <c r="NUS22" s="9">
        <f>NUR22+NUO22</f>
        <v>6938.17</v>
      </c>
      <c r="NUT22" s="4"/>
      <c r="NUU22" s="9">
        <f>NUS22+NUT22</f>
        <v>6938.17</v>
      </c>
      <c r="NUW22" s="93">
        <v>10</v>
      </c>
      <c r="NUX22" s="94" t="s">
        <v>635</v>
      </c>
      <c r="NUY22" s="93">
        <v>372</v>
      </c>
      <c r="NUZ22" s="93" t="s">
        <v>625</v>
      </c>
      <c r="NVA22" s="95" t="s">
        <v>626</v>
      </c>
      <c r="NVB22" s="93" t="s">
        <v>630</v>
      </c>
      <c r="NVC22" s="7">
        <v>167</v>
      </c>
      <c r="NVD22" s="8">
        <v>20.96</v>
      </c>
      <c r="NVE22" s="9">
        <f>NVD22*NVC22</f>
        <v>3500.32</v>
      </c>
      <c r="NVF22" s="4">
        <f>NUY22-NVC22</f>
        <v>205</v>
      </c>
      <c r="NVG22" s="8">
        <v>16.77</v>
      </c>
      <c r="NVH22" s="9">
        <f>NVG22*NVF22</f>
        <v>3437.85</v>
      </c>
      <c r="NVI22" s="9">
        <f>NVH22+NVE22</f>
        <v>6938.17</v>
      </c>
      <c r="NVJ22" s="4"/>
      <c r="NVK22" s="9">
        <f>NVI22+NVJ22</f>
        <v>6938.17</v>
      </c>
      <c r="NVM22" s="93">
        <v>10</v>
      </c>
      <c r="NVN22" s="94" t="s">
        <v>635</v>
      </c>
      <c r="NVO22" s="93">
        <v>372</v>
      </c>
      <c r="NVP22" s="93" t="s">
        <v>625</v>
      </c>
      <c r="NVQ22" s="95" t="s">
        <v>626</v>
      </c>
      <c r="NVR22" s="93" t="s">
        <v>630</v>
      </c>
      <c r="NVS22" s="7">
        <v>167</v>
      </c>
      <c r="NVT22" s="8">
        <v>20.96</v>
      </c>
      <c r="NVU22" s="9">
        <f>NVT22*NVS22</f>
        <v>3500.32</v>
      </c>
      <c r="NVV22" s="4">
        <f>NVO22-NVS22</f>
        <v>205</v>
      </c>
      <c r="NVW22" s="8">
        <v>16.77</v>
      </c>
      <c r="NVX22" s="9">
        <f>NVW22*NVV22</f>
        <v>3437.85</v>
      </c>
      <c r="NVY22" s="9">
        <f>NVX22+NVU22</f>
        <v>6938.17</v>
      </c>
      <c r="NVZ22" s="4"/>
      <c r="NWA22" s="9">
        <f>NVY22+NVZ22</f>
        <v>6938.17</v>
      </c>
      <c r="NWC22" s="93">
        <v>10</v>
      </c>
      <c r="NWD22" s="94" t="s">
        <v>635</v>
      </c>
      <c r="NWE22" s="93">
        <v>372</v>
      </c>
      <c r="NWF22" s="93" t="s">
        <v>625</v>
      </c>
      <c r="NWG22" s="95" t="s">
        <v>626</v>
      </c>
      <c r="NWH22" s="93" t="s">
        <v>630</v>
      </c>
      <c r="NWI22" s="7">
        <v>167</v>
      </c>
      <c r="NWJ22" s="8">
        <v>20.96</v>
      </c>
      <c r="NWK22" s="9">
        <f>NWJ22*NWI22</f>
        <v>3500.32</v>
      </c>
      <c r="NWL22" s="4">
        <f>NWE22-NWI22</f>
        <v>205</v>
      </c>
      <c r="NWM22" s="8">
        <v>16.77</v>
      </c>
      <c r="NWN22" s="9">
        <f>NWM22*NWL22</f>
        <v>3437.85</v>
      </c>
      <c r="NWO22" s="9">
        <f>NWN22+NWK22</f>
        <v>6938.17</v>
      </c>
      <c r="NWP22" s="4"/>
      <c r="NWQ22" s="9">
        <f>NWO22+NWP22</f>
        <v>6938.17</v>
      </c>
      <c r="NWS22" s="93">
        <v>10</v>
      </c>
      <c r="NWT22" s="94" t="s">
        <v>635</v>
      </c>
      <c r="NWU22" s="93">
        <v>372</v>
      </c>
      <c r="NWV22" s="93" t="s">
        <v>625</v>
      </c>
      <c r="NWW22" s="95" t="s">
        <v>626</v>
      </c>
      <c r="NWX22" s="93" t="s">
        <v>630</v>
      </c>
      <c r="NWY22" s="7">
        <v>167</v>
      </c>
      <c r="NWZ22" s="8">
        <v>20.96</v>
      </c>
      <c r="NXA22" s="9">
        <f>NWZ22*NWY22</f>
        <v>3500.32</v>
      </c>
      <c r="NXB22" s="4">
        <f>NWU22-NWY22</f>
        <v>205</v>
      </c>
      <c r="NXC22" s="8">
        <v>16.77</v>
      </c>
      <c r="NXD22" s="9">
        <f>NXC22*NXB22</f>
        <v>3437.85</v>
      </c>
      <c r="NXE22" s="9">
        <f>NXD22+NXA22</f>
        <v>6938.17</v>
      </c>
      <c r="NXF22" s="4"/>
      <c r="NXG22" s="9">
        <f>NXE22+NXF22</f>
        <v>6938.17</v>
      </c>
      <c r="NXI22" s="93">
        <v>10</v>
      </c>
      <c r="NXJ22" s="94" t="s">
        <v>635</v>
      </c>
      <c r="NXK22" s="93">
        <v>372</v>
      </c>
      <c r="NXL22" s="93" t="s">
        <v>625</v>
      </c>
      <c r="NXM22" s="95" t="s">
        <v>626</v>
      </c>
      <c r="NXN22" s="93" t="s">
        <v>630</v>
      </c>
      <c r="NXO22" s="7">
        <v>167</v>
      </c>
      <c r="NXP22" s="8">
        <v>20.96</v>
      </c>
      <c r="NXQ22" s="9">
        <f>NXP22*NXO22</f>
        <v>3500.32</v>
      </c>
      <c r="NXR22" s="4">
        <f>NXK22-NXO22</f>
        <v>205</v>
      </c>
      <c r="NXS22" s="8">
        <v>16.77</v>
      </c>
      <c r="NXT22" s="9">
        <f>NXS22*NXR22</f>
        <v>3437.85</v>
      </c>
      <c r="NXU22" s="9">
        <f>NXT22+NXQ22</f>
        <v>6938.17</v>
      </c>
      <c r="NXV22" s="4"/>
      <c r="NXW22" s="9">
        <f>NXU22+NXV22</f>
        <v>6938.17</v>
      </c>
      <c r="NXY22" s="93">
        <v>10</v>
      </c>
      <c r="NXZ22" s="94" t="s">
        <v>635</v>
      </c>
      <c r="NYA22" s="93">
        <v>372</v>
      </c>
      <c r="NYB22" s="93" t="s">
        <v>625</v>
      </c>
      <c r="NYC22" s="95" t="s">
        <v>626</v>
      </c>
      <c r="NYD22" s="93" t="s">
        <v>630</v>
      </c>
      <c r="NYE22" s="7">
        <v>167</v>
      </c>
      <c r="NYF22" s="8">
        <v>20.96</v>
      </c>
      <c r="NYG22" s="9">
        <f>NYF22*NYE22</f>
        <v>3500.32</v>
      </c>
      <c r="NYH22" s="4">
        <f>NYA22-NYE22</f>
        <v>205</v>
      </c>
      <c r="NYI22" s="8">
        <v>16.77</v>
      </c>
      <c r="NYJ22" s="9">
        <f>NYI22*NYH22</f>
        <v>3437.85</v>
      </c>
      <c r="NYK22" s="9">
        <f>NYJ22+NYG22</f>
        <v>6938.17</v>
      </c>
      <c r="NYL22" s="4"/>
      <c r="NYM22" s="9">
        <f>NYK22+NYL22</f>
        <v>6938.17</v>
      </c>
      <c r="NYO22" s="93">
        <v>10</v>
      </c>
      <c r="NYP22" s="94" t="s">
        <v>635</v>
      </c>
      <c r="NYQ22" s="93">
        <v>372</v>
      </c>
      <c r="NYR22" s="93" t="s">
        <v>625</v>
      </c>
      <c r="NYS22" s="95" t="s">
        <v>626</v>
      </c>
      <c r="NYT22" s="93" t="s">
        <v>630</v>
      </c>
      <c r="NYU22" s="7">
        <v>167</v>
      </c>
      <c r="NYV22" s="8">
        <v>20.96</v>
      </c>
      <c r="NYW22" s="9">
        <f>NYV22*NYU22</f>
        <v>3500.32</v>
      </c>
      <c r="NYX22" s="4">
        <f>NYQ22-NYU22</f>
        <v>205</v>
      </c>
      <c r="NYY22" s="8">
        <v>16.77</v>
      </c>
      <c r="NYZ22" s="9">
        <f>NYY22*NYX22</f>
        <v>3437.85</v>
      </c>
      <c r="NZA22" s="9">
        <f>NYZ22+NYW22</f>
        <v>6938.17</v>
      </c>
      <c r="NZB22" s="4"/>
      <c r="NZC22" s="9">
        <f>NZA22+NZB22</f>
        <v>6938.17</v>
      </c>
      <c r="NZE22" s="93">
        <v>10</v>
      </c>
      <c r="NZF22" s="94" t="s">
        <v>635</v>
      </c>
      <c r="NZG22" s="93">
        <v>372</v>
      </c>
      <c r="NZH22" s="93" t="s">
        <v>625</v>
      </c>
      <c r="NZI22" s="95" t="s">
        <v>626</v>
      </c>
      <c r="NZJ22" s="93" t="s">
        <v>630</v>
      </c>
      <c r="NZK22" s="7">
        <v>167</v>
      </c>
      <c r="NZL22" s="8">
        <v>20.96</v>
      </c>
      <c r="NZM22" s="9">
        <f>NZL22*NZK22</f>
        <v>3500.32</v>
      </c>
      <c r="NZN22" s="4">
        <f>NZG22-NZK22</f>
        <v>205</v>
      </c>
      <c r="NZO22" s="8">
        <v>16.77</v>
      </c>
      <c r="NZP22" s="9">
        <f>NZO22*NZN22</f>
        <v>3437.85</v>
      </c>
      <c r="NZQ22" s="9">
        <f>NZP22+NZM22</f>
        <v>6938.17</v>
      </c>
      <c r="NZR22" s="4"/>
      <c r="NZS22" s="9">
        <f>NZQ22+NZR22</f>
        <v>6938.17</v>
      </c>
      <c r="NZU22" s="93">
        <v>10</v>
      </c>
      <c r="NZV22" s="94" t="s">
        <v>635</v>
      </c>
      <c r="NZW22" s="93">
        <v>372</v>
      </c>
      <c r="NZX22" s="93" t="s">
        <v>625</v>
      </c>
      <c r="NZY22" s="95" t="s">
        <v>626</v>
      </c>
      <c r="NZZ22" s="93" t="s">
        <v>630</v>
      </c>
      <c r="OAA22" s="7">
        <v>167</v>
      </c>
      <c r="OAB22" s="8">
        <v>20.96</v>
      </c>
      <c r="OAC22" s="9">
        <f>OAB22*OAA22</f>
        <v>3500.32</v>
      </c>
      <c r="OAD22" s="4">
        <f>NZW22-OAA22</f>
        <v>205</v>
      </c>
      <c r="OAE22" s="8">
        <v>16.77</v>
      </c>
      <c r="OAF22" s="9">
        <f>OAE22*OAD22</f>
        <v>3437.85</v>
      </c>
      <c r="OAG22" s="9">
        <f>OAF22+OAC22</f>
        <v>6938.17</v>
      </c>
      <c r="OAH22" s="4"/>
      <c r="OAI22" s="9">
        <f>OAG22+OAH22</f>
        <v>6938.17</v>
      </c>
      <c r="OAK22" s="93">
        <v>10</v>
      </c>
      <c r="OAL22" s="94" t="s">
        <v>635</v>
      </c>
      <c r="OAM22" s="93">
        <v>372</v>
      </c>
      <c r="OAN22" s="93" t="s">
        <v>625</v>
      </c>
      <c r="OAO22" s="95" t="s">
        <v>626</v>
      </c>
      <c r="OAP22" s="93" t="s">
        <v>630</v>
      </c>
      <c r="OAQ22" s="7">
        <v>167</v>
      </c>
      <c r="OAR22" s="8">
        <v>20.96</v>
      </c>
      <c r="OAS22" s="9">
        <f>OAR22*OAQ22</f>
        <v>3500.32</v>
      </c>
      <c r="OAT22" s="4">
        <f>OAM22-OAQ22</f>
        <v>205</v>
      </c>
      <c r="OAU22" s="8">
        <v>16.77</v>
      </c>
      <c r="OAV22" s="9">
        <f>OAU22*OAT22</f>
        <v>3437.85</v>
      </c>
      <c r="OAW22" s="9">
        <f>OAV22+OAS22</f>
        <v>6938.17</v>
      </c>
      <c r="OAX22" s="4"/>
      <c r="OAY22" s="9">
        <f>OAW22+OAX22</f>
        <v>6938.17</v>
      </c>
      <c r="OBA22" s="93">
        <v>10</v>
      </c>
      <c r="OBB22" s="94" t="s">
        <v>635</v>
      </c>
      <c r="OBC22" s="93">
        <v>372</v>
      </c>
      <c r="OBD22" s="93" t="s">
        <v>625</v>
      </c>
      <c r="OBE22" s="95" t="s">
        <v>626</v>
      </c>
      <c r="OBF22" s="93" t="s">
        <v>630</v>
      </c>
      <c r="OBG22" s="7">
        <v>167</v>
      </c>
      <c r="OBH22" s="8">
        <v>20.96</v>
      </c>
      <c r="OBI22" s="9">
        <f>OBH22*OBG22</f>
        <v>3500.32</v>
      </c>
      <c r="OBJ22" s="4">
        <f>OBC22-OBG22</f>
        <v>205</v>
      </c>
      <c r="OBK22" s="8">
        <v>16.77</v>
      </c>
      <c r="OBL22" s="9">
        <f>OBK22*OBJ22</f>
        <v>3437.85</v>
      </c>
      <c r="OBM22" s="9">
        <f>OBL22+OBI22</f>
        <v>6938.17</v>
      </c>
      <c r="OBN22" s="4"/>
      <c r="OBO22" s="9">
        <f>OBM22+OBN22</f>
        <v>6938.17</v>
      </c>
      <c r="OBQ22" s="93">
        <v>10</v>
      </c>
      <c r="OBR22" s="94" t="s">
        <v>635</v>
      </c>
      <c r="OBS22" s="93">
        <v>372</v>
      </c>
      <c r="OBT22" s="93" t="s">
        <v>625</v>
      </c>
      <c r="OBU22" s="95" t="s">
        <v>626</v>
      </c>
      <c r="OBV22" s="93" t="s">
        <v>630</v>
      </c>
      <c r="OBW22" s="7">
        <v>167</v>
      </c>
      <c r="OBX22" s="8">
        <v>20.96</v>
      </c>
      <c r="OBY22" s="9">
        <f>OBX22*OBW22</f>
        <v>3500.32</v>
      </c>
      <c r="OBZ22" s="4">
        <f>OBS22-OBW22</f>
        <v>205</v>
      </c>
      <c r="OCA22" s="8">
        <v>16.77</v>
      </c>
      <c r="OCB22" s="9">
        <f>OCA22*OBZ22</f>
        <v>3437.85</v>
      </c>
      <c r="OCC22" s="9">
        <f>OCB22+OBY22</f>
        <v>6938.17</v>
      </c>
      <c r="OCD22" s="4"/>
      <c r="OCE22" s="9">
        <f>OCC22+OCD22</f>
        <v>6938.17</v>
      </c>
      <c r="OCG22" s="93">
        <v>10</v>
      </c>
      <c r="OCH22" s="94" t="s">
        <v>635</v>
      </c>
      <c r="OCI22" s="93">
        <v>372</v>
      </c>
      <c r="OCJ22" s="93" t="s">
        <v>625</v>
      </c>
      <c r="OCK22" s="95" t="s">
        <v>626</v>
      </c>
      <c r="OCL22" s="93" t="s">
        <v>630</v>
      </c>
      <c r="OCM22" s="7">
        <v>167</v>
      </c>
      <c r="OCN22" s="8">
        <v>20.96</v>
      </c>
      <c r="OCO22" s="9">
        <f>OCN22*OCM22</f>
        <v>3500.32</v>
      </c>
      <c r="OCP22" s="4">
        <f>OCI22-OCM22</f>
        <v>205</v>
      </c>
      <c r="OCQ22" s="8">
        <v>16.77</v>
      </c>
      <c r="OCR22" s="9">
        <f>OCQ22*OCP22</f>
        <v>3437.85</v>
      </c>
      <c r="OCS22" s="9">
        <f>OCR22+OCO22</f>
        <v>6938.17</v>
      </c>
      <c r="OCT22" s="4"/>
      <c r="OCU22" s="9">
        <f>OCS22+OCT22</f>
        <v>6938.17</v>
      </c>
      <c r="OCW22" s="93">
        <v>10</v>
      </c>
      <c r="OCX22" s="94" t="s">
        <v>635</v>
      </c>
      <c r="OCY22" s="93">
        <v>372</v>
      </c>
      <c r="OCZ22" s="93" t="s">
        <v>625</v>
      </c>
      <c r="ODA22" s="95" t="s">
        <v>626</v>
      </c>
      <c r="ODB22" s="93" t="s">
        <v>630</v>
      </c>
      <c r="ODC22" s="7">
        <v>167</v>
      </c>
      <c r="ODD22" s="8">
        <v>20.96</v>
      </c>
      <c r="ODE22" s="9">
        <f>ODD22*ODC22</f>
        <v>3500.32</v>
      </c>
      <c r="ODF22" s="4">
        <f>OCY22-ODC22</f>
        <v>205</v>
      </c>
      <c r="ODG22" s="8">
        <v>16.77</v>
      </c>
      <c r="ODH22" s="9">
        <f>ODG22*ODF22</f>
        <v>3437.85</v>
      </c>
      <c r="ODI22" s="9">
        <f>ODH22+ODE22</f>
        <v>6938.17</v>
      </c>
      <c r="ODJ22" s="4"/>
      <c r="ODK22" s="9">
        <f>ODI22+ODJ22</f>
        <v>6938.17</v>
      </c>
      <c r="ODM22" s="93">
        <v>10</v>
      </c>
      <c r="ODN22" s="94" t="s">
        <v>635</v>
      </c>
      <c r="ODO22" s="93">
        <v>372</v>
      </c>
      <c r="ODP22" s="93" t="s">
        <v>625</v>
      </c>
      <c r="ODQ22" s="95" t="s">
        <v>626</v>
      </c>
      <c r="ODR22" s="93" t="s">
        <v>630</v>
      </c>
      <c r="ODS22" s="7">
        <v>167</v>
      </c>
      <c r="ODT22" s="8">
        <v>20.96</v>
      </c>
      <c r="ODU22" s="9">
        <f>ODT22*ODS22</f>
        <v>3500.32</v>
      </c>
      <c r="ODV22" s="4">
        <f>ODO22-ODS22</f>
        <v>205</v>
      </c>
      <c r="ODW22" s="8">
        <v>16.77</v>
      </c>
      <c r="ODX22" s="9">
        <f>ODW22*ODV22</f>
        <v>3437.85</v>
      </c>
      <c r="ODY22" s="9">
        <f>ODX22+ODU22</f>
        <v>6938.17</v>
      </c>
      <c r="ODZ22" s="4"/>
      <c r="OEA22" s="9">
        <f>ODY22+ODZ22</f>
        <v>6938.17</v>
      </c>
      <c r="OEC22" s="93">
        <v>10</v>
      </c>
      <c r="OED22" s="94" t="s">
        <v>635</v>
      </c>
      <c r="OEE22" s="93">
        <v>372</v>
      </c>
      <c r="OEF22" s="93" t="s">
        <v>625</v>
      </c>
      <c r="OEG22" s="95" t="s">
        <v>626</v>
      </c>
      <c r="OEH22" s="93" t="s">
        <v>630</v>
      </c>
      <c r="OEI22" s="7">
        <v>167</v>
      </c>
      <c r="OEJ22" s="8">
        <v>20.96</v>
      </c>
      <c r="OEK22" s="9">
        <f>OEJ22*OEI22</f>
        <v>3500.32</v>
      </c>
      <c r="OEL22" s="4">
        <f>OEE22-OEI22</f>
        <v>205</v>
      </c>
      <c r="OEM22" s="8">
        <v>16.77</v>
      </c>
      <c r="OEN22" s="9">
        <f>OEM22*OEL22</f>
        <v>3437.85</v>
      </c>
      <c r="OEO22" s="9">
        <f>OEN22+OEK22</f>
        <v>6938.17</v>
      </c>
      <c r="OEP22" s="4"/>
      <c r="OEQ22" s="9">
        <f>OEO22+OEP22</f>
        <v>6938.17</v>
      </c>
      <c r="OES22" s="93">
        <v>10</v>
      </c>
      <c r="OET22" s="94" t="s">
        <v>635</v>
      </c>
      <c r="OEU22" s="93">
        <v>372</v>
      </c>
      <c r="OEV22" s="93" t="s">
        <v>625</v>
      </c>
      <c r="OEW22" s="95" t="s">
        <v>626</v>
      </c>
      <c r="OEX22" s="93" t="s">
        <v>630</v>
      </c>
      <c r="OEY22" s="7">
        <v>167</v>
      </c>
      <c r="OEZ22" s="8">
        <v>20.96</v>
      </c>
      <c r="OFA22" s="9">
        <f>OEZ22*OEY22</f>
        <v>3500.32</v>
      </c>
      <c r="OFB22" s="4">
        <f>OEU22-OEY22</f>
        <v>205</v>
      </c>
      <c r="OFC22" s="8">
        <v>16.77</v>
      </c>
      <c r="OFD22" s="9">
        <f>OFC22*OFB22</f>
        <v>3437.85</v>
      </c>
      <c r="OFE22" s="9">
        <f>OFD22+OFA22</f>
        <v>6938.17</v>
      </c>
      <c r="OFF22" s="4"/>
      <c r="OFG22" s="9">
        <f>OFE22+OFF22</f>
        <v>6938.17</v>
      </c>
      <c r="OFI22" s="93">
        <v>10</v>
      </c>
      <c r="OFJ22" s="94" t="s">
        <v>635</v>
      </c>
      <c r="OFK22" s="93">
        <v>372</v>
      </c>
      <c r="OFL22" s="93" t="s">
        <v>625</v>
      </c>
      <c r="OFM22" s="95" t="s">
        <v>626</v>
      </c>
      <c r="OFN22" s="93" t="s">
        <v>630</v>
      </c>
      <c r="OFO22" s="7">
        <v>167</v>
      </c>
      <c r="OFP22" s="8">
        <v>20.96</v>
      </c>
      <c r="OFQ22" s="9">
        <f>OFP22*OFO22</f>
        <v>3500.32</v>
      </c>
      <c r="OFR22" s="4">
        <f>OFK22-OFO22</f>
        <v>205</v>
      </c>
      <c r="OFS22" s="8">
        <v>16.77</v>
      </c>
      <c r="OFT22" s="9">
        <f>OFS22*OFR22</f>
        <v>3437.85</v>
      </c>
      <c r="OFU22" s="9">
        <f>OFT22+OFQ22</f>
        <v>6938.17</v>
      </c>
      <c r="OFV22" s="4"/>
      <c r="OFW22" s="9">
        <f>OFU22+OFV22</f>
        <v>6938.17</v>
      </c>
      <c r="OFY22" s="93">
        <v>10</v>
      </c>
      <c r="OFZ22" s="94" t="s">
        <v>635</v>
      </c>
      <c r="OGA22" s="93">
        <v>372</v>
      </c>
      <c r="OGB22" s="93" t="s">
        <v>625</v>
      </c>
      <c r="OGC22" s="95" t="s">
        <v>626</v>
      </c>
      <c r="OGD22" s="93" t="s">
        <v>630</v>
      </c>
      <c r="OGE22" s="7">
        <v>167</v>
      </c>
      <c r="OGF22" s="8">
        <v>20.96</v>
      </c>
      <c r="OGG22" s="9">
        <f>OGF22*OGE22</f>
        <v>3500.32</v>
      </c>
      <c r="OGH22" s="4">
        <f>OGA22-OGE22</f>
        <v>205</v>
      </c>
      <c r="OGI22" s="8">
        <v>16.77</v>
      </c>
      <c r="OGJ22" s="9">
        <f>OGI22*OGH22</f>
        <v>3437.85</v>
      </c>
      <c r="OGK22" s="9">
        <f>OGJ22+OGG22</f>
        <v>6938.17</v>
      </c>
      <c r="OGL22" s="4"/>
      <c r="OGM22" s="9">
        <f>OGK22+OGL22</f>
        <v>6938.17</v>
      </c>
      <c r="OGO22" s="93">
        <v>10</v>
      </c>
      <c r="OGP22" s="94" t="s">
        <v>635</v>
      </c>
      <c r="OGQ22" s="93">
        <v>372</v>
      </c>
      <c r="OGR22" s="93" t="s">
        <v>625</v>
      </c>
      <c r="OGS22" s="95" t="s">
        <v>626</v>
      </c>
      <c r="OGT22" s="93" t="s">
        <v>630</v>
      </c>
      <c r="OGU22" s="7">
        <v>167</v>
      </c>
      <c r="OGV22" s="8">
        <v>20.96</v>
      </c>
      <c r="OGW22" s="9">
        <f>OGV22*OGU22</f>
        <v>3500.32</v>
      </c>
      <c r="OGX22" s="4">
        <f>OGQ22-OGU22</f>
        <v>205</v>
      </c>
      <c r="OGY22" s="8">
        <v>16.77</v>
      </c>
      <c r="OGZ22" s="9">
        <f>OGY22*OGX22</f>
        <v>3437.85</v>
      </c>
      <c r="OHA22" s="9">
        <f>OGZ22+OGW22</f>
        <v>6938.17</v>
      </c>
      <c r="OHB22" s="4"/>
      <c r="OHC22" s="9">
        <f>OHA22+OHB22</f>
        <v>6938.17</v>
      </c>
      <c r="OHE22" s="93">
        <v>10</v>
      </c>
      <c r="OHF22" s="94" t="s">
        <v>635</v>
      </c>
      <c r="OHG22" s="93">
        <v>372</v>
      </c>
      <c r="OHH22" s="93" t="s">
        <v>625</v>
      </c>
      <c r="OHI22" s="95" t="s">
        <v>626</v>
      </c>
      <c r="OHJ22" s="93" t="s">
        <v>630</v>
      </c>
      <c r="OHK22" s="7">
        <v>167</v>
      </c>
      <c r="OHL22" s="8">
        <v>20.96</v>
      </c>
      <c r="OHM22" s="9">
        <f>OHL22*OHK22</f>
        <v>3500.32</v>
      </c>
      <c r="OHN22" s="4">
        <f>OHG22-OHK22</f>
        <v>205</v>
      </c>
      <c r="OHO22" s="8">
        <v>16.77</v>
      </c>
      <c r="OHP22" s="9">
        <f>OHO22*OHN22</f>
        <v>3437.85</v>
      </c>
      <c r="OHQ22" s="9">
        <f>OHP22+OHM22</f>
        <v>6938.17</v>
      </c>
      <c r="OHR22" s="4"/>
      <c r="OHS22" s="9">
        <f>OHQ22+OHR22</f>
        <v>6938.17</v>
      </c>
      <c r="OHU22" s="93">
        <v>10</v>
      </c>
      <c r="OHV22" s="94" t="s">
        <v>635</v>
      </c>
      <c r="OHW22" s="93">
        <v>372</v>
      </c>
      <c r="OHX22" s="93" t="s">
        <v>625</v>
      </c>
      <c r="OHY22" s="95" t="s">
        <v>626</v>
      </c>
      <c r="OHZ22" s="93" t="s">
        <v>630</v>
      </c>
      <c r="OIA22" s="7">
        <v>167</v>
      </c>
      <c r="OIB22" s="8">
        <v>20.96</v>
      </c>
      <c r="OIC22" s="9">
        <f>OIB22*OIA22</f>
        <v>3500.32</v>
      </c>
      <c r="OID22" s="4">
        <f>OHW22-OIA22</f>
        <v>205</v>
      </c>
      <c r="OIE22" s="8">
        <v>16.77</v>
      </c>
      <c r="OIF22" s="9">
        <f>OIE22*OID22</f>
        <v>3437.85</v>
      </c>
      <c r="OIG22" s="9">
        <f>OIF22+OIC22</f>
        <v>6938.17</v>
      </c>
      <c r="OIH22" s="4"/>
      <c r="OII22" s="9">
        <f>OIG22+OIH22</f>
        <v>6938.17</v>
      </c>
      <c r="OIK22" s="93">
        <v>10</v>
      </c>
      <c r="OIL22" s="94" t="s">
        <v>635</v>
      </c>
      <c r="OIM22" s="93">
        <v>372</v>
      </c>
      <c r="OIN22" s="93" t="s">
        <v>625</v>
      </c>
      <c r="OIO22" s="95" t="s">
        <v>626</v>
      </c>
      <c r="OIP22" s="93" t="s">
        <v>630</v>
      </c>
      <c r="OIQ22" s="7">
        <v>167</v>
      </c>
      <c r="OIR22" s="8">
        <v>20.96</v>
      </c>
      <c r="OIS22" s="9">
        <f>OIR22*OIQ22</f>
        <v>3500.32</v>
      </c>
      <c r="OIT22" s="4">
        <f>OIM22-OIQ22</f>
        <v>205</v>
      </c>
      <c r="OIU22" s="8">
        <v>16.77</v>
      </c>
      <c r="OIV22" s="9">
        <f>OIU22*OIT22</f>
        <v>3437.85</v>
      </c>
      <c r="OIW22" s="9">
        <f>OIV22+OIS22</f>
        <v>6938.17</v>
      </c>
      <c r="OIX22" s="4"/>
      <c r="OIY22" s="9">
        <f>OIW22+OIX22</f>
        <v>6938.17</v>
      </c>
      <c r="OJA22" s="93">
        <v>10</v>
      </c>
      <c r="OJB22" s="94" t="s">
        <v>635</v>
      </c>
      <c r="OJC22" s="93">
        <v>372</v>
      </c>
      <c r="OJD22" s="93" t="s">
        <v>625</v>
      </c>
      <c r="OJE22" s="95" t="s">
        <v>626</v>
      </c>
      <c r="OJF22" s="93" t="s">
        <v>630</v>
      </c>
      <c r="OJG22" s="7">
        <v>167</v>
      </c>
      <c r="OJH22" s="8">
        <v>20.96</v>
      </c>
      <c r="OJI22" s="9">
        <f>OJH22*OJG22</f>
        <v>3500.32</v>
      </c>
      <c r="OJJ22" s="4">
        <f>OJC22-OJG22</f>
        <v>205</v>
      </c>
      <c r="OJK22" s="8">
        <v>16.77</v>
      </c>
      <c r="OJL22" s="9">
        <f>OJK22*OJJ22</f>
        <v>3437.85</v>
      </c>
      <c r="OJM22" s="9">
        <f>OJL22+OJI22</f>
        <v>6938.17</v>
      </c>
      <c r="OJN22" s="4"/>
      <c r="OJO22" s="9">
        <f>OJM22+OJN22</f>
        <v>6938.17</v>
      </c>
      <c r="OJQ22" s="93">
        <v>10</v>
      </c>
      <c r="OJR22" s="94" t="s">
        <v>635</v>
      </c>
      <c r="OJS22" s="93">
        <v>372</v>
      </c>
      <c r="OJT22" s="93" t="s">
        <v>625</v>
      </c>
      <c r="OJU22" s="95" t="s">
        <v>626</v>
      </c>
      <c r="OJV22" s="93" t="s">
        <v>630</v>
      </c>
      <c r="OJW22" s="7">
        <v>167</v>
      </c>
      <c r="OJX22" s="8">
        <v>20.96</v>
      </c>
      <c r="OJY22" s="9">
        <f>OJX22*OJW22</f>
        <v>3500.32</v>
      </c>
      <c r="OJZ22" s="4">
        <f>OJS22-OJW22</f>
        <v>205</v>
      </c>
      <c r="OKA22" s="8">
        <v>16.77</v>
      </c>
      <c r="OKB22" s="9">
        <f>OKA22*OJZ22</f>
        <v>3437.85</v>
      </c>
      <c r="OKC22" s="9">
        <f>OKB22+OJY22</f>
        <v>6938.17</v>
      </c>
      <c r="OKD22" s="4"/>
      <c r="OKE22" s="9">
        <f>OKC22+OKD22</f>
        <v>6938.17</v>
      </c>
      <c r="OKG22" s="93">
        <v>10</v>
      </c>
      <c r="OKH22" s="94" t="s">
        <v>635</v>
      </c>
      <c r="OKI22" s="93">
        <v>372</v>
      </c>
      <c r="OKJ22" s="93" t="s">
        <v>625</v>
      </c>
      <c r="OKK22" s="95" t="s">
        <v>626</v>
      </c>
      <c r="OKL22" s="93" t="s">
        <v>630</v>
      </c>
      <c r="OKM22" s="7">
        <v>167</v>
      </c>
      <c r="OKN22" s="8">
        <v>20.96</v>
      </c>
      <c r="OKO22" s="9">
        <f>OKN22*OKM22</f>
        <v>3500.32</v>
      </c>
      <c r="OKP22" s="4">
        <f>OKI22-OKM22</f>
        <v>205</v>
      </c>
      <c r="OKQ22" s="8">
        <v>16.77</v>
      </c>
      <c r="OKR22" s="9">
        <f>OKQ22*OKP22</f>
        <v>3437.85</v>
      </c>
      <c r="OKS22" s="9">
        <f>OKR22+OKO22</f>
        <v>6938.17</v>
      </c>
      <c r="OKT22" s="4"/>
      <c r="OKU22" s="9">
        <f>OKS22+OKT22</f>
        <v>6938.17</v>
      </c>
      <c r="OKW22" s="93">
        <v>10</v>
      </c>
      <c r="OKX22" s="94" t="s">
        <v>635</v>
      </c>
      <c r="OKY22" s="93">
        <v>372</v>
      </c>
      <c r="OKZ22" s="93" t="s">
        <v>625</v>
      </c>
      <c r="OLA22" s="95" t="s">
        <v>626</v>
      </c>
      <c r="OLB22" s="93" t="s">
        <v>630</v>
      </c>
      <c r="OLC22" s="7">
        <v>167</v>
      </c>
      <c r="OLD22" s="8">
        <v>20.96</v>
      </c>
      <c r="OLE22" s="9">
        <f>OLD22*OLC22</f>
        <v>3500.32</v>
      </c>
      <c r="OLF22" s="4">
        <f>OKY22-OLC22</f>
        <v>205</v>
      </c>
      <c r="OLG22" s="8">
        <v>16.77</v>
      </c>
      <c r="OLH22" s="9">
        <f>OLG22*OLF22</f>
        <v>3437.85</v>
      </c>
      <c r="OLI22" s="9">
        <f>OLH22+OLE22</f>
        <v>6938.17</v>
      </c>
      <c r="OLJ22" s="4"/>
      <c r="OLK22" s="9">
        <f>OLI22+OLJ22</f>
        <v>6938.17</v>
      </c>
      <c r="OLM22" s="93">
        <v>10</v>
      </c>
      <c r="OLN22" s="94" t="s">
        <v>635</v>
      </c>
      <c r="OLO22" s="93">
        <v>372</v>
      </c>
      <c r="OLP22" s="93" t="s">
        <v>625</v>
      </c>
      <c r="OLQ22" s="95" t="s">
        <v>626</v>
      </c>
      <c r="OLR22" s="93" t="s">
        <v>630</v>
      </c>
      <c r="OLS22" s="7">
        <v>167</v>
      </c>
      <c r="OLT22" s="8">
        <v>20.96</v>
      </c>
      <c r="OLU22" s="9">
        <f>OLT22*OLS22</f>
        <v>3500.32</v>
      </c>
      <c r="OLV22" s="4">
        <f>OLO22-OLS22</f>
        <v>205</v>
      </c>
      <c r="OLW22" s="8">
        <v>16.77</v>
      </c>
      <c r="OLX22" s="9">
        <f>OLW22*OLV22</f>
        <v>3437.85</v>
      </c>
      <c r="OLY22" s="9">
        <f>OLX22+OLU22</f>
        <v>6938.17</v>
      </c>
      <c r="OLZ22" s="4"/>
      <c r="OMA22" s="9">
        <f>OLY22+OLZ22</f>
        <v>6938.17</v>
      </c>
      <c r="OMC22" s="93">
        <v>10</v>
      </c>
      <c r="OMD22" s="94" t="s">
        <v>635</v>
      </c>
      <c r="OME22" s="93">
        <v>372</v>
      </c>
      <c r="OMF22" s="93" t="s">
        <v>625</v>
      </c>
      <c r="OMG22" s="95" t="s">
        <v>626</v>
      </c>
      <c r="OMH22" s="93" t="s">
        <v>630</v>
      </c>
      <c r="OMI22" s="7">
        <v>167</v>
      </c>
      <c r="OMJ22" s="8">
        <v>20.96</v>
      </c>
      <c r="OMK22" s="9">
        <f>OMJ22*OMI22</f>
        <v>3500.32</v>
      </c>
      <c r="OML22" s="4">
        <f>OME22-OMI22</f>
        <v>205</v>
      </c>
      <c r="OMM22" s="8">
        <v>16.77</v>
      </c>
      <c r="OMN22" s="9">
        <f>OMM22*OML22</f>
        <v>3437.85</v>
      </c>
      <c r="OMO22" s="9">
        <f>OMN22+OMK22</f>
        <v>6938.17</v>
      </c>
      <c r="OMP22" s="4"/>
      <c r="OMQ22" s="9">
        <f>OMO22+OMP22</f>
        <v>6938.17</v>
      </c>
      <c r="OMS22" s="93">
        <v>10</v>
      </c>
      <c r="OMT22" s="94" t="s">
        <v>635</v>
      </c>
      <c r="OMU22" s="93">
        <v>372</v>
      </c>
      <c r="OMV22" s="93" t="s">
        <v>625</v>
      </c>
      <c r="OMW22" s="95" t="s">
        <v>626</v>
      </c>
      <c r="OMX22" s="93" t="s">
        <v>630</v>
      </c>
      <c r="OMY22" s="7">
        <v>167</v>
      </c>
      <c r="OMZ22" s="8">
        <v>20.96</v>
      </c>
      <c r="ONA22" s="9">
        <f>OMZ22*OMY22</f>
        <v>3500.32</v>
      </c>
      <c r="ONB22" s="4">
        <f>OMU22-OMY22</f>
        <v>205</v>
      </c>
      <c r="ONC22" s="8">
        <v>16.77</v>
      </c>
      <c r="OND22" s="9">
        <f>ONC22*ONB22</f>
        <v>3437.85</v>
      </c>
      <c r="ONE22" s="9">
        <f>OND22+ONA22</f>
        <v>6938.17</v>
      </c>
      <c r="ONF22" s="4"/>
      <c r="ONG22" s="9">
        <f>ONE22+ONF22</f>
        <v>6938.17</v>
      </c>
      <c r="ONI22" s="93">
        <v>10</v>
      </c>
      <c r="ONJ22" s="94" t="s">
        <v>635</v>
      </c>
      <c r="ONK22" s="93">
        <v>372</v>
      </c>
      <c r="ONL22" s="93" t="s">
        <v>625</v>
      </c>
      <c r="ONM22" s="95" t="s">
        <v>626</v>
      </c>
      <c r="ONN22" s="93" t="s">
        <v>630</v>
      </c>
      <c r="ONO22" s="7">
        <v>167</v>
      </c>
      <c r="ONP22" s="8">
        <v>20.96</v>
      </c>
      <c r="ONQ22" s="9">
        <f>ONP22*ONO22</f>
        <v>3500.32</v>
      </c>
      <c r="ONR22" s="4">
        <f>ONK22-ONO22</f>
        <v>205</v>
      </c>
      <c r="ONS22" s="8">
        <v>16.77</v>
      </c>
      <c r="ONT22" s="9">
        <f>ONS22*ONR22</f>
        <v>3437.85</v>
      </c>
      <c r="ONU22" s="9">
        <f>ONT22+ONQ22</f>
        <v>6938.17</v>
      </c>
      <c r="ONV22" s="4"/>
      <c r="ONW22" s="9">
        <f>ONU22+ONV22</f>
        <v>6938.17</v>
      </c>
      <c r="ONY22" s="93">
        <v>10</v>
      </c>
      <c r="ONZ22" s="94" t="s">
        <v>635</v>
      </c>
      <c r="OOA22" s="93">
        <v>372</v>
      </c>
      <c r="OOB22" s="93" t="s">
        <v>625</v>
      </c>
      <c r="OOC22" s="95" t="s">
        <v>626</v>
      </c>
      <c r="OOD22" s="93" t="s">
        <v>630</v>
      </c>
      <c r="OOE22" s="7">
        <v>167</v>
      </c>
      <c r="OOF22" s="8">
        <v>20.96</v>
      </c>
      <c r="OOG22" s="9">
        <f>OOF22*OOE22</f>
        <v>3500.32</v>
      </c>
      <c r="OOH22" s="4">
        <f>OOA22-OOE22</f>
        <v>205</v>
      </c>
      <c r="OOI22" s="8">
        <v>16.77</v>
      </c>
      <c r="OOJ22" s="9">
        <f>OOI22*OOH22</f>
        <v>3437.85</v>
      </c>
      <c r="OOK22" s="9">
        <f>OOJ22+OOG22</f>
        <v>6938.17</v>
      </c>
      <c r="OOL22" s="4"/>
      <c r="OOM22" s="9">
        <f>OOK22+OOL22</f>
        <v>6938.17</v>
      </c>
      <c r="OOO22" s="93">
        <v>10</v>
      </c>
      <c r="OOP22" s="94" t="s">
        <v>635</v>
      </c>
      <c r="OOQ22" s="93">
        <v>372</v>
      </c>
      <c r="OOR22" s="93" t="s">
        <v>625</v>
      </c>
      <c r="OOS22" s="95" t="s">
        <v>626</v>
      </c>
      <c r="OOT22" s="93" t="s">
        <v>630</v>
      </c>
      <c r="OOU22" s="7">
        <v>167</v>
      </c>
      <c r="OOV22" s="8">
        <v>20.96</v>
      </c>
      <c r="OOW22" s="9">
        <f>OOV22*OOU22</f>
        <v>3500.32</v>
      </c>
      <c r="OOX22" s="4">
        <f>OOQ22-OOU22</f>
        <v>205</v>
      </c>
      <c r="OOY22" s="8">
        <v>16.77</v>
      </c>
      <c r="OOZ22" s="9">
        <f>OOY22*OOX22</f>
        <v>3437.85</v>
      </c>
      <c r="OPA22" s="9">
        <f>OOZ22+OOW22</f>
        <v>6938.17</v>
      </c>
      <c r="OPB22" s="4"/>
      <c r="OPC22" s="9">
        <f>OPA22+OPB22</f>
        <v>6938.17</v>
      </c>
      <c r="OPE22" s="93">
        <v>10</v>
      </c>
      <c r="OPF22" s="94" t="s">
        <v>635</v>
      </c>
      <c r="OPG22" s="93">
        <v>372</v>
      </c>
      <c r="OPH22" s="93" t="s">
        <v>625</v>
      </c>
      <c r="OPI22" s="95" t="s">
        <v>626</v>
      </c>
      <c r="OPJ22" s="93" t="s">
        <v>630</v>
      </c>
      <c r="OPK22" s="7">
        <v>167</v>
      </c>
      <c r="OPL22" s="8">
        <v>20.96</v>
      </c>
      <c r="OPM22" s="9">
        <f>OPL22*OPK22</f>
        <v>3500.32</v>
      </c>
      <c r="OPN22" s="4">
        <f>OPG22-OPK22</f>
        <v>205</v>
      </c>
      <c r="OPO22" s="8">
        <v>16.77</v>
      </c>
      <c r="OPP22" s="9">
        <f>OPO22*OPN22</f>
        <v>3437.85</v>
      </c>
      <c r="OPQ22" s="9">
        <f>OPP22+OPM22</f>
        <v>6938.17</v>
      </c>
      <c r="OPR22" s="4"/>
      <c r="OPS22" s="9">
        <f>OPQ22+OPR22</f>
        <v>6938.17</v>
      </c>
      <c r="OPU22" s="93">
        <v>10</v>
      </c>
      <c r="OPV22" s="94" t="s">
        <v>635</v>
      </c>
      <c r="OPW22" s="93">
        <v>372</v>
      </c>
      <c r="OPX22" s="93" t="s">
        <v>625</v>
      </c>
      <c r="OPY22" s="95" t="s">
        <v>626</v>
      </c>
      <c r="OPZ22" s="93" t="s">
        <v>630</v>
      </c>
      <c r="OQA22" s="7">
        <v>167</v>
      </c>
      <c r="OQB22" s="8">
        <v>20.96</v>
      </c>
      <c r="OQC22" s="9">
        <f>OQB22*OQA22</f>
        <v>3500.32</v>
      </c>
      <c r="OQD22" s="4">
        <f>OPW22-OQA22</f>
        <v>205</v>
      </c>
      <c r="OQE22" s="8">
        <v>16.77</v>
      </c>
      <c r="OQF22" s="9">
        <f>OQE22*OQD22</f>
        <v>3437.85</v>
      </c>
      <c r="OQG22" s="9">
        <f>OQF22+OQC22</f>
        <v>6938.17</v>
      </c>
      <c r="OQH22" s="4"/>
      <c r="OQI22" s="9">
        <f>OQG22+OQH22</f>
        <v>6938.17</v>
      </c>
      <c r="OQK22" s="93">
        <v>10</v>
      </c>
      <c r="OQL22" s="94" t="s">
        <v>635</v>
      </c>
      <c r="OQM22" s="93">
        <v>372</v>
      </c>
      <c r="OQN22" s="93" t="s">
        <v>625</v>
      </c>
      <c r="OQO22" s="95" t="s">
        <v>626</v>
      </c>
      <c r="OQP22" s="93" t="s">
        <v>630</v>
      </c>
      <c r="OQQ22" s="7">
        <v>167</v>
      </c>
      <c r="OQR22" s="8">
        <v>20.96</v>
      </c>
      <c r="OQS22" s="9">
        <f>OQR22*OQQ22</f>
        <v>3500.32</v>
      </c>
      <c r="OQT22" s="4">
        <f>OQM22-OQQ22</f>
        <v>205</v>
      </c>
      <c r="OQU22" s="8">
        <v>16.77</v>
      </c>
      <c r="OQV22" s="9">
        <f>OQU22*OQT22</f>
        <v>3437.85</v>
      </c>
      <c r="OQW22" s="9">
        <f>OQV22+OQS22</f>
        <v>6938.17</v>
      </c>
      <c r="OQX22" s="4"/>
      <c r="OQY22" s="9">
        <f>OQW22+OQX22</f>
        <v>6938.17</v>
      </c>
      <c r="ORA22" s="93">
        <v>10</v>
      </c>
      <c r="ORB22" s="94" t="s">
        <v>635</v>
      </c>
      <c r="ORC22" s="93">
        <v>372</v>
      </c>
      <c r="ORD22" s="93" t="s">
        <v>625</v>
      </c>
      <c r="ORE22" s="95" t="s">
        <v>626</v>
      </c>
      <c r="ORF22" s="93" t="s">
        <v>630</v>
      </c>
      <c r="ORG22" s="7">
        <v>167</v>
      </c>
      <c r="ORH22" s="8">
        <v>20.96</v>
      </c>
      <c r="ORI22" s="9">
        <f>ORH22*ORG22</f>
        <v>3500.32</v>
      </c>
      <c r="ORJ22" s="4">
        <f>ORC22-ORG22</f>
        <v>205</v>
      </c>
      <c r="ORK22" s="8">
        <v>16.77</v>
      </c>
      <c r="ORL22" s="9">
        <f>ORK22*ORJ22</f>
        <v>3437.85</v>
      </c>
      <c r="ORM22" s="9">
        <f>ORL22+ORI22</f>
        <v>6938.17</v>
      </c>
      <c r="ORN22" s="4"/>
      <c r="ORO22" s="9">
        <f>ORM22+ORN22</f>
        <v>6938.17</v>
      </c>
      <c r="ORQ22" s="93">
        <v>10</v>
      </c>
      <c r="ORR22" s="94" t="s">
        <v>635</v>
      </c>
      <c r="ORS22" s="93">
        <v>372</v>
      </c>
      <c r="ORT22" s="93" t="s">
        <v>625</v>
      </c>
      <c r="ORU22" s="95" t="s">
        <v>626</v>
      </c>
      <c r="ORV22" s="93" t="s">
        <v>630</v>
      </c>
      <c r="ORW22" s="7">
        <v>167</v>
      </c>
      <c r="ORX22" s="8">
        <v>20.96</v>
      </c>
      <c r="ORY22" s="9">
        <f>ORX22*ORW22</f>
        <v>3500.32</v>
      </c>
      <c r="ORZ22" s="4">
        <f>ORS22-ORW22</f>
        <v>205</v>
      </c>
      <c r="OSA22" s="8">
        <v>16.77</v>
      </c>
      <c r="OSB22" s="9">
        <f>OSA22*ORZ22</f>
        <v>3437.85</v>
      </c>
      <c r="OSC22" s="9">
        <f>OSB22+ORY22</f>
        <v>6938.17</v>
      </c>
      <c r="OSD22" s="4"/>
      <c r="OSE22" s="9">
        <f>OSC22+OSD22</f>
        <v>6938.17</v>
      </c>
      <c r="OSG22" s="93">
        <v>10</v>
      </c>
      <c r="OSH22" s="94" t="s">
        <v>635</v>
      </c>
      <c r="OSI22" s="93">
        <v>372</v>
      </c>
      <c r="OSJ22" s="93" t="s">
        <v>625</v>
      </c>
      <c r="OSK22" s="95" t="s">
        <v>626</v>
      </c>
      <c r="OSL22" s="93" t="s">
        <v>630</v>
      </c>
      <c r="OSM22" s="7">
        <v>167</v>
      </c>
      <c r="OSN22" s="8">
        <v>20.96</v>
      </c>
      <c r="OSO22" s="9">
        <f>OSN22*OSM22</f>
        <v>3500.32</v>
      </c>
      <c r="OSP22" s="4">
        <f>OSI22-OSM22</f>
        <v>205</v>
      </c>
      <c r="OSQ22" s="8">
        <v>16.77</v>
      </c>
      <c r="OSR22" s="9">
        <f>OSQ22*OSP22</f>
        <v>3437.85</v>
      </c>
      <c r="OSS22" s="9">
        <f>OSR22+OSO22</f>
        <v>6938.17</v>
      </c>
      <c r="OST22" s="4"/>
      <c r="OSU22" s="9">
        <f>OSS22+OST22</f>
        <v>6938.17</v>
      </c>
      <c r="OSW22" s="93">
        <v>10</v>
      </c>
      <c r="OSX22" s="94" t="s">
        <v>635</v>
      </c>
      <c r="OSY22" s="93">
        <v>372</v>
      </c>
      <c r="OSZ22" s="93" t="s">
        <v>625</v>
      </c>
      <c r="OTA22" s="95" t="s">
        <v>626</v>
      </c>
      <c r="OTB22" s="93" t="s">
        <v>630</v>
      </c>
      <c r="OTC22" s="7">
        <v>167</v>
      </c>
      <c r="OTD22" s="8">
        <v>20.96</v>
      </c>
      <c r="OTE22" s="9">
        <f>OTD22*OTC22</f>
        <v>3500.32</v>
      </c>
      <c r="OTF22" s="4">
        <f>OSY22-OTC22</f>
        <v>205</v>
      </c>
      <c r="OTG22" s="8">
        <v>16.77</v>
      </c>
      <c r="OTH22" s="9">
        <f>OTG22*OTF22</f>
        <v>3437.85</v>
      </c>
      <c r="OTI22" s="9">
        <f>OTH22+OTE22</f>
        <v>6938.17</v>
      </c>
      <c r="OTJ22" s="4"/>
      <c r="OTK22" s="9">
        <f>OTI22+OTJ22</f>
        <v>6938.17</v>
      </c>
      <c r="OTM22" s="93">
        <v>10</v>
      </c>
      <c r="OTN22" s="94" t="s">
        <v>635</v>
      </c>
      <c r="OTO22" s="93">
        <v>372</v>
      </c>
      <c r="OTP22" s="93" t="s">
        <v>625</v>
      </c>
      <c r="OTQ22" s="95" t="s">
        <v>626</v>
      </c>
      <c r="OTR22" s="93" t="s">
        <v>630</v>
      </c>
      <c r="OTS22" s="7">
        <v>167</v>
      </c>
      <c r="OTT22" s="8">
        <v>20.96</v>
      </c>
      <c r="OTU22" s="9">
        <f>OTT22*OTS22</f>
        <v>3500.32</v>
      </c>
      <c r="OTV22" s="4">
        <f>OTO22-OTS22</f>
        <v>205</v>
      </c>
      <c r="OTW22" s="8">
        <v>16.77</v>
      </c>
      <c r="OTX22" s="9">
        <f>OTW22*OTV22</f>
        <v>3437.85</v>
      </c>
      <c r="OTY22" s="9">
        <f>OTX22+OTU22</f>
        <v>6938.17</v>
      </c>
      <c r="OTZ22" s="4"/>
      <c r="OUA22" s="9">
        <f>OTY22+OTZ22</f>
        <v>6938.17</v>
      </c>
      <c r="OUC22" s="93">
        <v>10</v>
      </c>
      <c r="OUD22" s="94" t="s">
        <v>635</v>
      </c>
      <c r="OUE22" s="93">
        <v>372</v>
      </c>
      <c r="OUF22" s="93" t="s">
        <v>625</v>
      </c>
      <c r="OUG22" s="95" t="s">
        <v>626</v>
      </c>
      <c r="OUH22" s="93" t="s">
        <v>630</v>
      </c>
      <c r="OUI22" s="7">
        <v>167</v>
      </c>
      <c r="OUJ22" s="8">
        <v>20.96</v>
      </c>
      <c r="OUK22" s="9">
        <f>OUJ22*OUI22</f>
        <v>3500.32</v>
      </c>
      <c r="OUL22" s="4">
        <f>OUE22-OUI22</f>
        <v>205</v>
      </c>
      <c r="OUM22" s="8">
        <v>16.77</v>
      </c>
      <c r="OUN22" s="9">
        <f>OUM22*OUL22</f>
        <v>3437.85</v>
      </c>
      <c r="OUO22" s="9">
        <f>OUN22+OUK22</f>
        <v>6938.17</v>
      </c>
      <c r="OUP22" s="4"/>
      <c r="OUQ22" s="9">
        <f>OUO22+OUP22</f>
        <v>6938.17</v>
      </c>
      <c r="OUS22" s="93">
        <v>10</v>
      </c>
      <c r="OUT22" s="94" t="s">
        <v>635</v>
      </c>
      <c r="OUU22" s="93">
        <v>372</v>
      </c>
      <c r="OUV22" s="93" t="s">
        <v>625</v>
      </c>
      <c r="OUW22" s="95" t="s">
        <v>626</v>
      </c>
      <c r="OUX22" s="93" t="s">
        <v>630</v>
      </c>
      <c r="OUY22" s="7">
        <v>167</v>
      </c>
      <c r="OUZ22" s="8">
        <v>20.96</v>
      </c>
      <c r="OVA22" s="9">
        <f>OUZ22*OUY22</f>
        <v>3500.32</v>
      </c>
      <c r="OVB22" s="4">
        <f>OUU22-OUY22</f>
        <v>205</v>
      </c>
      <c r="OVC22" s="8">
        <v>16.77</v>
      </c>
      <c r="OVD22" s="9">
        <f>OVC22*OVB22</f>
        <v>3437.85</v>
      </c>
      <c r="OVE22" s="9">
        <f>OVD22+OVA22</f>
        <v>6938.17</v>
      </c>
      <c r="OVF22" s="4"/>
      <c r="OVG22" s="9">
        <f>OVE22+OVF22</f>
        <v>6938.17</v>
      </c>
      <c r="OVI22" s="93">
        <v>10</v>
      </c>
      <c r="OVJ22" s="94" t="s">
        <v>635</v>
      </c>
      <c r="OVK22" s="93">
        <v>372</v>
      </c>
      <c r="OVL22" s="93" t="s">
        <v>625</v>
      </c>
      <c r="OVM22" s="95" t="s">
        <v>626</v>
      </c>
      <c r="OVN22" s="93" t="s">
        <v>630</v>
      </c>
      <c r="OVO22" s="7">
        <v>167</v>
      </c>
      <c r="OVP22" s="8">
        <v>20.96</v>
      </c>
      <c r="OVQ22" s="9">
        <f>OVP22*OVO22</f>
        <v>3500.32</v>
      </c>
      <c r="OVR22" s="4">
        <f>OVK22-OVO22</f>
        <v>205</v>
      </c>
      <c r="OVS22" s="8">
        <v>16.77</v>
      </c>
      <c r="OVT22" s="9">
        <f>OVS22*OVR22</f>
        <v>3437.85</v>
      </c>
      <c r="OVU22" s="9">
        <f>OVT22+OVQ22</f>
        <v>6938.17</v>
      </c>
      <c r="OVV22" s="4"/>
      <c r="OVW22" s="9">
        <f>OVU22+OVV22</f>
        <v>6938.17</v>
      </c>
      <c r="OVY22" s="93">
        <v>10</v>
      </c>
      <c r="OVZ22" s="94" t="s">
        <v>635</v>
      </c>
      <c r="OWA22" s="93">
        <v>372</v>
      </c>
      <c r="OWB22" s="93" t="s">
        <v>625</v>
      </c>
      <c r="OWC22" s="95" t="s">
        <v>626</v>
      </c>
      <c r="OWD22" s="93" t="s">
        <v>630</v>
      </c>
      <c r="OWE22" s="7">
        <v>167</v>
      </c>
      <c r="OWF22" s="8">
        <v>20.96</v>
      </c>
      <c r="OWG22" s="9">
        <f>OWF22*OWE22</f>
        <v>3500.32</v>
      </c>
      <c r="OWH22" s="4">
        <f>OWA22-OWE22</f>
        <v>205</v>
      </c>
      <c r="OWI22" s="8">
        <v>16.77</v>
      </c>
      <c r="OWJ22" s="9">
        <f>OWI22*OWH22</f>
        <v>3437.85</v>
      </c>
      <c r="OWK22" s="9">
        <f>OWJ22+OWG22</f>
        <v>6938.17</v>
      </c>
      <c r="OWL22" s="4"/>
      <c r="OWM22" s="9">
        <f>OWK22+OWL22</f>
        <v>6938.17</v>
      </c>
      <c r="OWO22" s="93">
        <v>10</v>
      </c>
      <c r="OWP22" s="94" t="s">
        <v>635</v>
      </c>
      <c r="OWQ22" s="93">
        <v>372</v>
      </c>
      <c r="OWR22" s="93" t="s">
        <v>625</v>
      </c>
      <c r="OWS22" s="95" t="s">
        <v>626</v>
      </c>
      <c r="OWT22" s="93" t="s">
        <v>630</v>
      </c>
      <c r="OWU22" s="7">
        <v>167</v>
      </c>
      <c r="OWV22" s="8">
        <v>20.96</v>
      </c>
      <c r="OWW22" s="9">
        <f>OWV22*OWU22</f>
        <v>3500.32</v>
      </c>
      <c r="OWX22" s="4">
        <f>OWQ22-OWU22</f>
        <v>205</v>
      </c>
      <c r="OWY22" s="8">
        <v>16.77</v>
      </c>
      <c r="OWZ22" s="9">
        <f>OWY22*OWX22</f>
        <v>3437.85</v>
      </c>
      <c r="OXA22" s="9">
        <f>OWZ22+OWW22</f>
        <v>6938.17</v>
      </c>
      <c r="OXB22" s="4"/>
      <c r="OXC22" s="9">
        <f>OXA22+OXB22</f>
        <v>6938.17</v>
      </c>
      <c r="OXE22" s="93">
        <v>10</v>
      </c>
      <c r="OXF22" s="94" t="s">
        <v>635</v>
      </c>
      <c r="OXG22" s="93">
        <v>372</v>
      </c>
      <c r="OXH22" s="93" t="s">
        <v>625</v>
      </c>
      <c r="OXI22" s="95" t="s">
        <v>626</v>
      </c>
      <c r="OXJ22" s="93" t="s">
        <v>630</v>
      </c>
      <c r="OXK22" s="7">
        <v>167</v>
      </c>
      <c r="OXL22" s="8">
        <v>20.96</v>
      </c>
      <c r="OXM22" s="9">
        <f>OXL22*OXK22</f>
        <v>3500.32</v>
      </c>
      <c r="OXN22" s="4">
        <f>OXG22-OXK22</f>
        <v>205</v>
      </c>
      <c r="OXO22" s="8">
        <v>16.77</v>
      </c>
      <c r="OXP22" s="9">
        <f>OXO22*OXN22</f>
        <v>3437.85</v>
      </c>
      <c r="OXQ22" s="9">
        <f>OXP22+OXM22</f>
        <v>6938.17</v>
      </c>
      <c r="OXR22" s="4"/>
      <c r="OXS22" s="9">
        <f>OXQ22+OXR22</f>
        <v>6938.17</v>
      </c>
      <c r="OXU22" s="93">
        <v>10</v>
      </c>
      <c r="OXV22" s="94" t="s">
        <v>635</v>
      </c>
      <c r="OXW22" s="93">
        <v>372</v>
      </c>
      <c r="OXX22" s="93" t="s">
        <v>625</v>
      </c>
      <c r="OXY22" s="95" t="s">
        <v>626</v>
      </c>
      <c r="OXZ22" s="93" t="s">
        <v>630</v>
      </c>
      <c r="OYA22" s="7">
        <v>167</v>
      </c>
      <c r="OYB22" s="8">
        <v>20.96</v>
      </c>
      <c r="OYC22" s="9">
        <f>OYB22*OYA22</f>
        <v>3500.32</v>
      </c>
      <c r="OYD22" s="4">
        <f>OXW22-OYA22</f>
        <v>205</v>
      </c>
      <c r="OYE22" s="8">
        <v>16.77</v>
      </c>
      <c r="OYF22" s="9">
        <f>OYE22*OYD22</f>
        <v>3437.85</v>
      </c>
      <c r="OYG22" s="9">
        <f>OYF22+OYC22</f>
        <v>6938.17</v>
      </c>
      <c r="OYH22" s="4"/>
      <c r="OYI22" s="9">
        <f>OYG22+OYH22</f>
        <v>6938.17</v>
      </c>
      <c r="OYK22" s="93">
        <v>10</v>
      </c>
      <c r="OYL22" s="94" t="s">
        <v>635</v>
      </c>
      <c r="OYM22" s="93">
        <v>372</v>
      </c>
      <c r="OYN22" s="93" t="s">
        <v>625</v>
      </c>
      <c r="OYO22" s="95" t="s">
        <v>626</v>
      </c>
      <c r="OYP22" s="93" t="s">
        <v>630</v>
      </c>
      <c r="OYQ22" s="7">
        <v>167</v>
      </c>
      <c r="OYR22" s="8">
        <v>20.96</v>
      </c>
      <c r="OYS22" s="9">
        <f>OYR22*OYQ22</f>
        <v>3500.32</v>
      </c>
      <c r="OYT22" s="4">
        <f>OYM22-OYQ22</f>
        <v>205</v>
      </c>
      <c r="OYU22" s="8">
        <v>16.77</v>
      </c>
      <c r="OYV22" s="9">
        <f>OYU22*OYT22</f>
        <v>3437.85</v>
      </c>
      <c r="OYW22" s="9">
        <f>OYV22+OYS22</f>
        <v>6938.17</v>
      </c>
      <c r="OYX22" s="4"/>
      <c r="OYY22" s="9">
        <f>OYW22+OYX22</f>
        <v>6938.17</v>
      </c>
      <c r="OZA22" s="93">
        <v>10</v>
      </c>
      <c r="OZB22" s="94" t="s">
        <v>635</v>
      </c>
      <c r="OZC22" s="93">
        <v>372</v>
      </c>
      <c r="OZD22" s="93" t="s">
        <v>625</v>
      </c>
      <c r="OZE22" s="95" t="s">
        <v>626</v>
      </c>
      <c r="OZF22" s="93" t="s">
        <v>630</v>
      </c>
      <c r="OZG22" s="7">
        <v>167</v>
      </c>
      <c r="OZH22" s="8">
        <v>20.96</v>
      </c>
      <c r="OZI22" s="9">
        <f>OZH22*OZG22</f>
        <v>3500.32</v>
      </c>
      <c r="OZJ22" s="4">
        <f>OZC22-OZG22</f>
        <v>205</v>
      </c>
      <c r="OZK22" s="8">
        <v>16.77</v>
      </c>
      <c r="OZL22" s="9">
        <f>OZK22*OZJ22</f>
        <v>3437.85</v>
      </c>
      <c r="OZM22" s="9">
        <f>OZL22+OZI22</f>
        <v>6938.17</v>
      </c>
      <c r="OZN22" s="4"/>
      <c r="OZO22" s="9">
        <f>OZM22+OZN22</f>
        <v>6938.17</v>
      </c>
      <c r="OZQ22" s="93">
        <v>10</v>
      </c>
      <c r="OZR22" s="94" t="s">
        <v>635</v>
      </c>
      <c r="OZS22" s="93">
        <v>372</v>
      </c>
      <c r="OZT22" s="93" t="s">
        <v>625</v>
      </c>
      <c r="OZU22" s="95" t="s">
        <v>626</v>
      </c>
      <c r="OZV22" s="93" t="s">
        <v>630</v>
      </c>
      <c r="OZW22" s="7">
        <v>167</v>
      </c>
      <c r="OZX22" s="8">
        <v>20.96</v>
      </c>
      <c r="OZY22" s="9">
        <f>OZX22*OZW22</f>
        <v>3500.32</v>
      </c>
      <c r="OZZ22" s="4">
        <f>OZS22-OZW22</f>
        <v>205</v>
      </c>
      <c r="PAA22" s="8">
        <v>16.77</v>
      </c>
      <c r="PAB22" s="9">
        <f>PAA22*OZZ22</f>
        <v>3437.85</v>
      </c>
      <c r="PAC22" s="9">
        <f>PAB22+OZY22</f>
        <v>6938.17</v>
      </c>
      <c r="PAD22" s="4"/>
      <c r="PAE22" s="9">
        <f>PAC22+PAD22</f>
        <v>6938.17</v>
      </c>
      <c r="PAG22" s="93">
        <v>10</v>
      </c>
      <c r="PAH22" s="94" t="s">
        <v>635</v>
      </c>
      <c r="PAI22" s="93">
        <v>372</v>
      </c>
      <c r="PAJ22" s="93" t="s">
        <v>625</v>
      </c>
      <c r="PAK22" s="95" t="s">
        <v>626</v>
      </c>
      <c r="PAL22" s="93" t="s">
        <v>630</v>
      </c>
      <c r="PAM22" s="7">
        <v>167</v>
      </c>
      <c r="PAN22" s="8">
        <v>20.96</v>
      </c>
      <c r="PAO22" s="9">
        <f>PAN22*PAM22</f>
        <v>3500.32</v>
      </c>
      <c r="PAP22" s="4">
        <f>PAI22-PAM22</f>
        <v>205</v>
      </c>
      <c r="PAQ22" s="8">
        <v>16.77</v>
      </c>
      <c r="PAR22" s="9">
        <f>PAQ22*PAP22</f>
        <v>3437.85</v>
      </c>
      <c r="PAS22" s="9">
        <f>PAR22+PAO22</f>
        <v>6938.17</v>
      </c>
      <c r="PAT22" s="4"/>
      <c r="PAU22" s="9">
        <f>PAS22+PAT22</f>
        <v>6938.17</v>
      </c>
      <c r="PAW22" s="93">
        <v>10</v>
      </c>
      <c r="PAX22" s="94" t="s">
        <v>635</v>
      </c>
      <c r="PAY22" s="93">
        <v>372</v>
      </c>
      <c r="PAZ22" s="93" t="s">
        <v>625</v>
      </c>
      <c r="PBA22" s="95" t="s">
        <v>626</v>
      </c>
      <c r="PBB22" s="93" t="s">
        <v>630</v>
      </c>
      <c r="PBC22" s="7">
        <v>167</v>
      </c>
      <c r="PBD22" s="8">
        <v>20.96</v>
      </c>
      <c r="PBE22" s="9">
        <f>PBD22*PBC22</f>
        <v>3500.32</v>
      </c>
      <c r="PBF22" s="4">
        <f>PAY22-PBC22</f>
        <v>205</v>
      </c>
      <c r="PBG22" s="8">
        <v>16.77</v>
      </c>
      <c r="PBH22" s="9">
        <f>PBG22*PBF22</f>
        <v>3437.85</v>
      </c>
      <c r="PBI22" s="9">
        <f>PBH22+PBE22</f>
        <v>6938.17</v>
      </c>
      <c r="PBJ22" s="4"/>
      <c r="PBK22" s="9">
        <f>PBI22+PBJ22</f>
        <v>6938.17</v>
      </c>
      <c r="PBM22" s="93">
        <v>10</v>
      </c>
      <c r="PBN22" s="94" t="s">
        <v>635</v>
      </c>
      <c r="PBO22" s="93">
        <v>372</v>
      </c>
      <c r="PBP22" s="93" t="s">
        <v>625</v>
      </c>
      <c r="PBQ22" s="95" t="s">
        <v>626</v>
      </c>
      <c r="PBR22" s="93" t="s">
        <v>630</v>
      </c>
      <c r="PBS22" s="7">
        <v>167</v>
      </c>
      <c r="PBT22" s="8">
        <v>20.96</v>
      </c>
      <c r="PBU22" s="9">
        <f>PBT22*PBS22</f>
        <v>3500.32</v>
      </c>
      <c r="PBV22" s="4">
        <f>PBO22-PBS22</f>
        <v>205</v>
      </c>
      <c r="PBW22" s="8">
        <v>16.77</v>
      </c>
      <c r="PBX22" s="9">
        <f>PBW22*PBV22</f>
        <v>3437.85</v>
      </c>
      <c r="PBY22" s="9">
        <f>PBX22+PBU22</f>
        <v>6938.17</v>
      </c>
      <c r="PBZ22" s="4"/>
      <c r="PCA22" s="9">
        <f>PBY22+PBZ22</f>
        <v>6938.17</v>
      </c>
      <c r="PCC22" s="93">
        <v>10</v>
      </c>
      <c r="PCD22" s="94" t="s">
        <v>635</v>
      </c>
      <c r="PCE22" s="93">
        <v>372</v>
      </c>
      <c r="PCF22" s="93" t="s">
        <v>625</v>
      </c>
      <c r="PCG22" s="95" t="s">
        <v>626</v>
      </c>
      <c r="PCH22" s="93" t="s">
        <v>630</v>
      </c>
      <c r="PCI22" s="7">
        <v>167</v>
      </c>
      <c r="PCJ22" s="8">
        <v>20.96</v>
      </c>
      <c r="PCK22" s="9">
        <f>PCJ22*PCI22</f>
        <v>3500.32</v>
      </c>
      <c r="PCL22" s="4">
        <f>PCE22-PCI22</f>
        <v>205</v>
      </c>
      <c r="PCM22" s="8">
        <v>16.77</v>
      </c>
      <c r="PCN22" s="9">
        <f>PCM22*PCL22</f>
        <v>3437.85</v>
      </c>
      <c r="PCO22" s="9">
        <f>PCN22+PCK22</f>
        <v>6938.17</v>
      </c>
      <c r="PCP22" s="4"/>
      <c r="PCQ22" s="9">
        <f>PCO22+PCP22</f>
        <v>6938.17</v>
      </c>
      <c r="PCS22" s="93">
        <v>10</v>
      </c>
      <c r="PCT22" s="94" t="s">
        <v>635</v>
      </c>
      <c r="PCU22" s="93">
        <v>372</v>
      </c>
      <c r="PCV22" s="93" t="s">
        <v>625</v>
      </c>
      <c r="PCW22" s="95" t="s">
        <v>626</v>
      </c>
      <c r="PCX22" s="93" t="s">
        <v>630</v>
      </c>
      <c r="PCY22" s="7">
        <v>167</v>
      </c>
      <c r="PCZ22" s="8">
        <v>20.96</v>
      </c>
      <c r="PDA22" s="9">
        <f>PCZ22*PCY22</f>
        <v>3500.32</v>
      </c>
      <c r="PDB22" s="4">
        <f>PCU22-PCY22</f>
        <v>205</v>
      </c>
      <c r="PDC22" s="8">
        <v>16.77</v>
      </c>
      <c r="PDD22" s="9">
        <f>PDC22*PDB22</f>
        <v>3437.85</v>
      </c>
      <c r="PDE22" s="9">
        <f>PDD22+PDA22</f>
        <v>6938.17</v>
      </c>
      <c r="PDF22" s="4"/>
      <c r="PDG22" s="9">
        <f>PDE22+PDF22</f>
        <v>6938.17</v>
      </c>
      <c r="PDI22" s="93">
        <v>10</v>
      </c>
      <c r="PDJ22" s="94" t="s">
        <v>635</v>
      </c>
      <c r="PDK22" s="93">
        <v>372</v>
      </c>
      <c r="PDL22" s="93" t="s">
        <v>625</v>
      </c>
      <c r="PDM22" s="95" t="s">
        <v>626</v>
      </c>
      <c r="PDN22" s="93" t="s">
        <v>630</v>
      </c>
      <c r="PDO22" s="7">
        <v>167</v>
      </c>
      <c r="PDP22" s="8">
        <v>20.96</v>
      </c>
      <c r="PDQ22" s="9">
        <f>PDP22*PDO22</f>
        <v>3500.32</v>
      </c>
      <c r="PDR22" s="4">
        <f>PDK22-PDO22</f>
        <v>205</v>
      </c>
      <c r="PDS22" s="8">
        <v>16.77</v>
      </c>
      <c r="PDT22" s="9">
        <f>PDS22*PDR22</f>
        <v>3437.85</v>
      </c>
      <c r="PDU22" s="9">
        <f>PDT22+PDQ22</f>
        <v>6938.17</v>
      </c>
      <c r="PDV22" s="4"/>
      <c r="PDW22" s="9">
        <f>PDU22+PDV22</f>
        <v>6938.17</v>
      </c>
      <c r="PDY22" s="93">
        <v>10</v>
      </c>
      <c r="PDZ22" s="94" t="s">
        <v>635</v>
      </c>
      <c r="PEA22" s="93">
        <v>372</v>
      </c>
      <c r="PEB22" s="93" t="s">
        <v>625</v>
      </c>
      <c r="PEC22" s="95" t="s">
        <v>626</v>
      </c>
      <c r="PED22" s="93" t="s">
        <v>630</v>
      </c>
      <c r="PEE22" s="7">
        <v>167</v>
      </c>
      <c r="PEF22" s="8">
        <v>20.96</v>
      </c>
      <c r="PEG22" s="9">
        <f>PEF22*PEE22</f>
        <v>3500.32</v>
      </c>
      <c r="PEH22" s="4">
        <f>PEA22-PEE22</f>
        <v>205</v>
      </c>
      <c r="PEI22" s="8">
        <v>16.77</v>
      </c>
      <c r="PEJ22" s="9">
        <f>PEI22*PEH22</f>
        <v>3437.85</v>
      </c>
      <c r="PEK22" s="9">
        <f>PEJ22+PEG22</f>
        <v>6938.17</v>
      </c>
      <c r="PEL22" s="4"/>
      <c r="PEM22" s="9">
        <f>PEK22+PEL22</f>
        <v>6938.17</v>
      </c>
      <c r="PEO22" s="93">
        <v>10</v>
      </c>
      <c r="PEP22" s="94" t="s">
        <v>635</v>
      </c>
      <c r="PEQ22" s="93">
        <v>372</v>
      </c>
      <c r="PER22" s="93" t="s">
        <v>625</v>
      </c>
      <c r="PES22" s="95" t="s">
        <v>626</v>
      </c>
      <c r="PET22" s="93" t="s">
        <v>630</v>
      </c>
      <c r="PEU22" s="7">
        <v>167</v>
      </c>
      <c r="PEV22" s="8">
        <v>20.96</v>
      </c>
      <c r="PEW22" s="9">
        <f>PEV22*PEU22</f>
        <v>3500.32</v>
      </c>
      <c r="PEX22" s="4">
        <f>PEQ22-PEU22</f>
        <v>205</v>
      </c>
      <c r="PEY22" s="8">
        <v>16.77</v>
      </c>
      <c r="PEZ22" s="9">
        <f>PEY22*PEX22</f>
        <v>3437.85</v>
      </c>
      <c r="PFA22" s="9">
        <f>PEZ22+PEW22</f>
        <v>6938.17</v>
      </c>
      <c r="PFB22" s="4"/>
      <c r="PFC22" s="9">
        <f>PFA22+PFB22</f>
        <v>6938.17</v>
      </c>
      <c r="PFE22" s="93">
        <v>10</v>
      </c>
      <c r="PFF22" s="94" t="s">
        <v>635</v>
      </c>
      <c r="PFG22" s="93">
        <v>372</v>
      </c>
      <c r="PFH22" s="93" t="s">
        <v>625</v>
      </c>
      <c r="PFI22" s="95" t="s">
        <v>626</v>
      </c>
      <c r="PFJ22" s="93" t="s">
        <v>630</v>
      </c>
      <c r="PFK22" s="7">
        <v>167</v>
      </c>
      <c r="PFL22" s="8">
        <v>20.96</v>
      </c>
      <c r="PFM22" s="9">
        <f>PFL22*PFK22</f>
        <v>3500.32</v>
      </c>
      <c r="PFN22" s="4">
        <f>PFG22-PFK22</f>
        <v>205</v>
      </c>
      <c r="PFO22" s="8">
        <v>16.77</v>
      </c>
      <c r="PFP22" s="9">
        <f>PFO22*PFN22</f>
        <v>3437.85</v>
      </c>
      <c r="PFQ22" s="9">
        <f>PFP22+PFM22</f>
        <v>6938.17</v>
      </c>
      <c r="PFR22" s="4"/>
      <c r="PFS22" s="9">
        <f>PFQ22+PFR22</f>
        <v>6938.17</v>
      </c>
      <c r="PFU22" s="93">
        <v>10</v>
      </c>
      <c r="PFV22" s="94" t="s">
        <v>635</v>
      </c>
      <c r="PFW22" s="93">
        <v>372</v>
      </c>
      <c r="PFX22" s="93" t="s">
        <v>625</v>
      </c>
      <c r="PFY22" s="95" t="s">
        <v>626</v>
      </c>
      <c r="PFZ22" s="93" t="s">
        <v>630</v>
      </c>
      <c r="PGA22" s="7">
        <v>167</v>
      </c>
      <c r="PGB22" s="8">
        <v>20.96</v>
      </c>
      <c r="PGC22" s="9">
        <f>PGB22*PGA22</f>
        <v>3500.32</v>
      </c>
      <c r="PGD22" s="4">
        <f>PFW22-PGA22</f>
        <v>205</v>
      </c>
      <c r="PGE22" s="8">
        <v>16.77</v>
      </c>
      <c r="PGF22" s="9">
        <f>PGE22*PGD22</f>
        <v>3437.85</v>
      </c>
      <c r="PGG22" s="9">
        <f>PGF22+PGC22</f>
        <v>6938.17</v>
      </c>
      <c r="PGH22" s="4"/>
      <c r="PGI22" s="9">
        <f>PGG22+PGH22</f>
        <v>6938.17</v>
      </c>
      <c r="PGK22" s="93">
        <v>10</v>
      </c>
      <c r="PGL22" s="94" t="s">
        <v>635</v>
      </c>
      <c r="PGM22" s="93">
        <v>372</v>
      </c>
      <c r="PGN22" s="93" t="s">
        <v>625</v>
      </c>
      <c r="PGO22" s="95" t="s">
        <v>626</v>
      </c>
      <c r="PGP22" s="93" t="s">
        <v>630</v>
      </c>
      <c r="PGQ22" s="7">
        <v>167</v>
      </c>
      <c r="PGR22" s="8">
        <v>20.96</v>
      </c>
      <c r="PGS22" s="9">
        <f>PGR22*PGQ22</f>
        <v>3500.32</v>
      </c>
      <c r="PGT22" s="4">
        <f>PGM22-PGQ22</f>
        <v>205</v>
      </c>
      <c r="PGU22" s="8">
        <v>16.77</v>
      </c>
      <c r="PGV22" s="9">
        <f>PGU22*PGT22</f>
        <v>3437.85</v>
      </c>
      <c r="PGW22" s="9">
        <f>PGV22+PGS22</f>
        <v>6938.17</v>
      </c>
      <c r="PGX22" s="4"/>
      <c r="PGY22" s="9">
        <f>PGW22+PGX22</f>
        <v>6938.17</v>
      </c>
      <c r="PHA22" s="93">
        <v>10</v>
      </c>
      <c r="PHB22" s="94" t="s">
        <v>635</v>
      </c>
      <c r="PHC22" s="93">
        <v>372</v>
      </c>
      <c r="PHD22" s="93" t="s">
        <v>625</v>
      </c>
      <c r="PHE22" s="95" t="s">
        <v>626</v>
      </c>
      <c r="PHF22" s="93" t="s">
        <v>630</v>
      </c>
      <c r="PHG22" s="7">
        <v>167</v>
      </c>
      <c r="PHH22" s="8">
        <v>20.96</v>
      </c>
      <c r="PHI22" s="9">
        <f>PHH22*PHG22</f>
        <v>3500.32</v>
      </c>
      <c r="PHJ22" s="4">
        <f>PHC22-PHG22</f>
        <v>205</v>
      </c>
      <c r="PHK22" s="8">
        <v>16.77</v>
      </c>
      <c r="PHL22" s="9">
        <f>PHK22*PHJ22</f>
        <v>3437.85</v>
      </c>
      <c r="PHM22" s="9">
        <f>PHL22+PHI22</f>
        <v>6938.17</v>
      </c>
      <c r="PHN22" s="4"/>
      <c r="PHO22" s="9">
        <f>PHM22+PHN22</f>
        <v>6938.17</v>
      </c>
      <c r="PHQ22" s="93">
        <v>10</v>
      </c>
      <c r="PHR22" s="94" t="s">
        <v>635</v>
      </c>
      <c r="PHS22" s="93">
        <v>372</v>
      </c>
      <c r="PHT22" s="93" t="s">
        <v>625</v>
      </c>
      <c r="PHU22" s="95" t="s">
        <v>626</v>
      </c>
      <c r="PHV22" s="93" t="s">
        <v>630</v>
      </c>
      <c r="PHW22" s="7">
        <v>167</v>
      </c>
      <c r="PHX22" s="8">
        <v>20.96</v>
      </c>
      <c r="PHY22" s="9">
        <f>PHX22*PHW22</f>
        <v>3500.32</v>
      </c>
      <c r="PHZ22" s="4">
        <f>PHS22-PHW22</f>
        <v>205</v>
      </c>
      <c r="PIA22" s="8">
        <v>16.77</v>
      </c>
      <c r="PIB22" s="9">
        <f>PIA22*PHZ22</f>
        <v>3437.85</v>
      </c>
      <c r="PIC22" s="9">
        <f>PIB22+PHY22</f>
        <v>6938.17</v>
      </c>
      <c r="PID22" s="4"/>
      <c r="PIE22" s="9">
        <f>PIC22+PID22</f>
        <v>6938.17</v>
      </c>
      <c r="PIG22" s="93">
        <v>10</v>
      </c>
      <c r="PIH22" s="94" t="s">
        <v>635</v>
      </c>
      <c r="PII22" s="93">
        <v>372</v>
      </c>
      <c r="PIJ22" s="93" t="s">
        <v>625</v>
      </c>
      <c r="PIK22" s="95" t="s">
        <v>626</v>
      </c>
      <c r="PIL22" s="93" t="s">
        <v>630</v>
      </c>
      <c r="PIM22" s="7">
        <v>167</v>
      </c>
      <c r="PIN22" s="8">
        <v>20.96</v>
      </c>
      <c r="PIO22" s="9">
        <f>PIN22*PIM22</f>
        <v>3500.32</v>
      </c>
      <c r="PIP22" s="4">
        <f>PII22-PIM22</f>
        <v>205</v>
      </c>
      <c r="PIQ22" s="8">
        <v>16.77</v>
      </c>
      <c r="PIR22" s="9">
        <f>PIQ22*PIP22</f>
        <v>3437.85</v>
      </c>
      <c r="PIS22" s="9">
        <f>PIR22+PIO22</f>
        <v>6938.17</v>
      </c>
      <c r="PIT22" s="4"/>
      <c r="PIU22" s="9">
        <f>PIS22+PIT22</f>
        <v>6938.17</v>
      </c>
      <c r="PIW22" s="93">
        <v>10</v>
      </c>
      <c r="PIX22" s="94" t="s">
        <v>635</v>
      </c>
      <c r="PIY22" s="93">
        <v>372</v>
      </c>
      <c r="PIZ22" s="93" t="s">
        <v>625</v>
      </c>
      <c r="PJA22" s="95" t="s">
        <v>626</v>
      </c>
      <c r="PJB22" s="93" t="s">
        <v>630</v>
      </c>
      <c r="PJC22" s="7">
        <v>167</v>
      </c>
      <c r="PJD22" s="8">
        <v>20.96</v>
      </c>
      <c r="PJE22" s="9">
        <f>PJD22*PJC22</f>
        <v>3500.32</v>
      </c>
      <c r="PJF22" s="4">
        <f>PIY22-PJC22</f>
        <v>205</v>
      </c>
      <c r="PJG22" s="8">
        <v>16.77</v>
      </c>
      <c r="PJH22" s="9">
        <f>PJG22*PJF22</f>
        <v>3437.85</v>
      </c>
      <c r="PJI22" s="9">
        <f>PJH22+PJE22</f>
        <v>6938.17</v>
      </c>
      <c r="PJJ22" s="4"/>
      <c r="PJK22" s="9">
        <f>PJI22+PJJ22</f>
        <v>6938.17</v>
      </c>
      <c r="PJM22" s="93">
        <v>10</v>
      </c>
      <c r="PJN22" s="94" t="s">
        <v>635</v>
      </c>
      <c r="PJO22" s="93">
        <v>372</v>
      </c>
      <c r="PJP22" s="93" t="s">
        <v>625</v>
      </c>
      <c r="PJQ22" s="95" t="s">
        <v>626</v>
      </c>
      <c r="PJR22" s="93" t="s">
        <v>630</v>
      </c>
      <c r="PJS22" s="7">
        <v>167</v>
      </c>
      <c r="PJT22" s="8">
        <v>20.96</v>
      </c>
      <c r="PJU22" s="9">
        <f>PJT22*PJS22</f>
        <v>3500.32</v>
      </c>
      <c r="PJV22" s="4">
        <f>PJO22-PJS22</f>
        <v>205</v>
      </c>
      <c r="PJW22" s="8">
        <v>16.77</v>
      </c>
      <c r="PJX22" s="9">
        <f>PJW22*PJV22</f>
        <v>3437.85</v>
      </c>
      <c r="PJY22" s="9">
        <f>PJX22+PJU22</f>
        <v>6938.17</v>
      </c>
      <c r="PJZ22" s="4"/>
      <c r="PKA22" s="9">
        <f>PJY22+PJZ22</f>
        <v>6938.17</v>
      </c>
      <c r="PKC22" s="93">
        <v>10</v>
      </c>
      <c r="PKD22" s="94" t="s">
        <v>635</v>
      </c>
      <c r="PKE22" s="93">
        <v>372</v>
      </c>
      <c r="PKF22" s="93" t="s">
        <v>625</v>
      </c>
      <c r="PKG22" s="95" t="s">
        <v>626</v>
      </c>
      <c r="PKH22" s="93" t="s">
        <v>630</v>
      </c>
      <c r="PKI22" s="7">
        <v>167</v>
      </c>
      <c r="PKJ22" s="8">
        <v>20.96</v>
      </c>
      <c r="PKK22" s="9">
        <f>PKJ22*PKI22</f>
        <v>3500.32</v>
      </c>
      <c r="PKL22" s="4">
        <f>PKE22-PKI22</f>
        <v>205</v>
      </c>
      <c r="PKM22" s="8">
        <v>16.77</v>
      </c>
      <c r="PKN22" s="9">
        <f>PKM22*PKL22</f>
        <v>3437.85</v>
      </c>
      <c r="PKO22" s="9">
        <f>PKN22+PKK22</f>
        <v>6938.17</v>
      </c>
      <c r="PKP22" s="4"/>
      <c r="PKQ22" s="9">
        <f>PKO22+PKP22</f>
        <v>6938.17</v>
      </c>
      <c r="PKS22" s="93">
        <v>10</v>
      </c>
      <c r="PKT22" s="94" t="s">
        <v>635</v>
      </c>
      <c r="PKU22" s="93">
        <v>372</v>
      </c>
      <c r="PKV22" s="93" t="s">
        <v>625</v>
      </c>
      <c r="PKW22" s="95" t="s">
        <v>626</v>
      </c>
      <c r="PKX22" s="93" t="s">
        <v>630</v>
      </c>
      <c r="PKY22" s="7">
        <v>167</v>
      </c>
      <c r="PKZ22" s="8">
        <v>20.96</v>
      </c>
      <c r="PLA22" s="9">
        <f>PKZ22*PKY22</f>
        <v>3500.32</v>
      </c>
      <c r="PLB22" s="4">
        <f>PKU22-PKY22</f>
        <v>205</v>
      </c>
      <c r="PLC22" s="8">
        <v>16.77</v>
      </c>
      <c r="PLD22" s="9">
        <f>PLC22*PLB22</f>
        <v>3437.85</v>
      </c>
      <c r="PLE22" s="9">
        <f>PLD22+PLA22</f>
        <v>6938.17</v>
      </c>
      <c r="PLF22" s="4"/>
      <c r="PLG22" s="9">
        <f>PLE22+PLF22</f>
        <v>6938.17</v>
      </c>
      <c r="PLI22" s="93">
        <v>10</v>
      </c>
      <c r="PLJ22" s="94" t="s">
        <v>635</v>
      </c>
      <c r="PLK22" s="93">
        <v>372</v>
      </c>
      <c r="PLL22" s="93" t="s">
        <v>625</v>
      </c>
      <c r="PLM22" s="95" t="s">
        <v>626</v>
      </c>
      <c r="PLN22" s="93" t="s">
        <v>630</v>
      </c>
      <c r="PLO22" s="7">
        <v>167</v>
      </c>
      <c r="PLP22" s="8">
        <v>20.96</v>
      </c>
      <c r="PLQ22" s="9">
        <f>PLP22*PLO22</f>
        <v>3500.32</v>
      </c>
      <c r="PLR22" s="4">
        <f>PLK22-PLO22</f>
        <v>205</v>
      </c>
      <c r="PLS22" s="8">
        <v>16.77</v>
      </c>
      <c r="PLT22" s="9">
        <f>PLS22*PLR22</f>
        <v>3437.85</v>
      </c>
      <c r="PLU22" s="9">
        <f>PLT22+PLQ22</f>
        <v>6938.17</v>
      </c>
      <c r="PLV22" s="4"/>
      <c r="PLW22" s="9">
        <f>PLU22+PLV22</f>
        <v>6938.17</v>
      </c>
      <c r="PLY22" s="93">
        <v>10</v>
      </c>
      <c r="PLZ22" s="94" t="s">
        <v>635</v>
      </c>
      <c r="PMA22" s="93">
        <v>372</v>
      </c>
      <c r="PMB22" s="93" t="s">
        <v>625</v>
      </c>
      <c r="PMC22" s="95" t="s">
        <v>626</v>
      </c>
      <c r="PMD22" s="93" t="s">
        <v>630</v>
      </c>
      <c r="PME22" s="7">
        <v>167</v>
      </c>
      <c r="PMF22" s="8">
        <v>20.96</v>
      </c>
      <c r="PMG22" s="9">
        <f>PMF22*PME22</f>
        <v>3500.32</v>
      </c>
      <c r="PMH22" s="4">
        <f>PMA22-PME22</f>
        <v>205</v>
      </c>
      <c r="PMI22" s="8">
        <v>16.77</v>
      </c>
      <c r="PMJ22" s="9">
        <f>PMI22*PMH22</f>
        <v>3437.85</v>
      </c>
      <c r="PMK22" s="9">
        <f>PMJ22+PMG22</f>
        <v>6938.17</v>
      </c>
      <c r="PML22" s="4"/>
      <c r="PMM22" s="9">
        <f>PMK22+PML22</f>
        <v>6938.17</v>
      </c>
      <c r="PMO22" s="93">
        <v>10</v>
      </c>
      <c r="PMP22" s="94" t="s">
        <v>635</v>
      </c>
      <c r="PMQ22" s="93">
        <v>372</v>
      </c>
      <c r="PMR22" s="93" t="s">
        <v>625</v>
      </c>
      <c r="PMS22" s="95" t="s">
        <v>626</v>
      </c>
      <c r="PMT22" s="93" t="s">
        <v>630</v>
      </c>
      <c r="PMU22" s="7">
        <v>167</v>
      </c>
      <c r="PMV22" s="8">
        <v>20.96</v>
      </c>
      <c r="PMW22" s="9">
        <f>PMV22*PMU22</f>
        <v>3500.32</v>
      </c>
      <c r="PMX22" s="4">
        <f>PMQ22-PMU22</f>
        <v>205</v>
      </c>
      <c r="PMY22" s="8">
        <v>16.77</v>
      </c>
      <c r="PMZ22" s="9">
        <f>PMY22*PMX22</f>
        <v>3437.85</v>
      </c>
      <c r="PNA22" s="9">
        <f>PMZ22+PMW22</f>
        <v>6938.17</v>
      </c>
      <c r="PNB22" s="4"/>
      <c r="PNC22" s="9">
        <f>PNA22+PNB22</f>
        <v>6938.17</v>
      </c>
      <c r="PNE22" s="93">
        <v>10</v>
      </c>
      <c r="PNF22" s="94" t="s">
        <v>635</v>
      </c>
      <c r="PNG22" s="93">
        <v>372</v>
      </c>
      <c r="PNH22" s="93" t="s">
        <v>625</v>
      </c>
      <c r="PNI22" s="95" t="s">
        <v>626</v>
      </c>
      <c r="PNJ22" s="93" t="s">
        <v>630</v>
      </c>
      <c r="PNK22" s="7">
        <v>167</v>
      </c>
      <c r="PNL22" s="8">
        <v>20.96</v>
      </c>
      <c r="PNM22" s="9">
        <f>PNL22*PNK22</f>
        <v>3500.32</v>
      </c>
      <c r="PNN22" s="4">
        <f>PNG22-PNK22</f>
        <v>205</v>
      </c>
      <c r="PNO22" s="8">
        <v>16.77</v>
      </c>
      <c r="PNP22" s="9">
        <f>PNO22*PNN22</f>
        <v>3437.85</v>
      </c>
      <c r="PNQ22" s="9">
        <f>PNP22+PNM22</f>
        <v>6938.17</v>
      </c>
      <c r="PNR22" s="4"/>
      <c r="PNS22" s="9">
        <f>PNQ22+PNR22</f>
        <v>6938.17</v>
      </c>
      <c r="PNU22" s="93">
        <v>10</v>
      </c>
      <c r="PNV22" s="94" t="s">
        <v>635</v>
      </c>
      <c r="PNW22" s="93">
        <v>372</v>
      </c>
      <c r="PNX22" s="93" t="s">
        <v>625</v>
      </c>
      <c r="PNY22" s="95" t="s">
        <v>626</v>
      </c>
      <c r="PNZ22" s="93" t="s">
        <v>630</v>
      </c>
      <c r="POA22" s="7">
        <v>167</v>
      </c>
      <c r="POB22" s="8">
        <v>20.96</v>
      </c>
      <c r="POC22" s="9">
        <f>POB22*POA22</f>
        <v>3500.32</v>
      </c>
      <c r="POD22" s="4">
        <f>PNW22-POA22</f>
        <v>205</v>
      </c>
      <c r="POE22" s="8">
        <v>16.77</v>
      </c>
      <c r="POF22" s="9">
        <f>POE22*POD22</f>
        <v>3437.85</v>
      </c>
      <c r="POG22" s="9">
        <f>POF22+POC22</f>
        <v>6938.17</v>
      </c>
      <c r="POH22" s="4"/>
      <c r="POI22" s="9">
        <f>POG22+POH22</f>
        <v>6938.17</v>
      </c>
      <c r="POK22" s="93">
        <v>10</v>
      </c>
      <c r="POL22" s="94" t="s">
        <v>635</v>
      </c>
      <c r="POM22" s="93">
        <v>372</v>
      </c>
      <c r="PON22" s="93" t="s">
        <v>625</v>
      </c>
      <c r="POO22" s="95" t="s">
        <v>626</v>
      </c>
      <c r="POP22" s="93" t="s">
        <v>630</v>
      </c>
      <c r="POQ22" s="7">
        <v>167</v>
      </c>
      <c r="POR22" s="8">
        <v>20.96</v>
      </c>
      <c r="POS22" s="9">
        <f>POR22*POQ22</f>
        <v>3500.32</v>
      </c>
      <c r="POT22" s="4">
        <f>POM22-POQ22</f>
        <v>205</v>
      </c>
      <c r="POU22" s="8">
        <v>16.77</v>
      </c>
      <c r="POV22" s="9">
        <f>POU22*POT22</f>
        <v>3437.85</v>
      </c>
      <c r="POW22" s="9">
        <f>POV22+POS22</f>
        <v>6938.17</v>
      </c>
      <c r="POX22" s="4"/>
      <c r="POY22" s="9">
        <f>POW22+POX22</f>
        <v>6938.17</v>
      </c>
      <c r="PPA22" s="93">
        <v>10</v>
      </c>
      <c r="PPB22" s="94" t="s">
        <v>635</v>
      </c>
      <c r="PPC22" s="93">
        <v>372</v>
      </c>
      <c r="PPD22" s="93" t="s">
        <v>625</v>
      </c>
      <c r="PPE22" s="95" t="s">
        <v>626</v>
      </c>
      <c r="PPF22" s="93" t="s">
        <v>630</v>
      </c>
      <c r="PPG22" s="7">
        <v>167</v>
      </c>
      <c r="PPH22" s="8">
        <v>20.96</v>
      </c>
      <c r="PPI22" s="9">
        <f>PPH22*PPG22</f>
        <v>3500.32</v>
      </c>
      <c r="PPJ22" s="4">
        <f>PPC22-PPG22</f>
        <v>205</v>
      </c>
      <c r="PPK22" s="8">
        <v>16.77</v>
      </c>
      <c r="PPL22" s="9">
        <f>PPK22*PPJ22</f>
        <v>3437.85</v>
      </c>
      <c r="PPM22" s="9">
        <f>PPL22+PPI22</f>
        <v>6938.17</v>
      </c>
      <c r="PPN22" s="4"/>
      <c r="PPO22" s="9">
        <f>PPM22+PPN22</f>
        <v>6938.17</v>
      </c>
      <c r="PPQ22" s="93">
        <v>10</v>
      </c>
      <c r="PPR22" s="94" t="s">
        <v>635</v>
      </c>
      <c r="PPS22" s="93">
        <v>372</v>
      </c>
      <c r="PPT22" s="93" t="s">
        <v>625</v>
      </c>
      <c r="PPU22" s="95" t="s">
        <v>626</v>
      </c>
      <c r="PPV22" s="93" t="s">
        <v>630</v>
      </c>
      <c r="PPW22" s="7">
        <v>167</v>
      </c>
      <c r="PPX22" s="8">
        <v>20.96</v>
      </c>
      <c r="PPY22" s="9">
        <f>PPX22*PPW22</f>
        <v>3500.32</v>
      </c>
      <c r="PPZ22" s="4">
        <f>PPS22-PPW22</f>
        <v>205</v>
      </c>
      <c r="PQA22" s="8">
        <v>16.77</v>
      </c>
      <c r="PQB22" s="9">
        <f>PQA22*PPZ22</f>
        <v>3437.85</v>
      </c>
      <c r="PQC22" s="9">
        <f>PQB22+PPY22</f>
        <v>6938.17</v>
      </c>
      <c r="PQD22" s="4"/>
      <c r="PQE22" s="9">
        <f>PQC22+PQD22</f>
        <v>6938.17</v>
      </c>
      <c r="PQG22" s="93">
        <v>10</v>
      </c>
      <c r="PQH22" s="94" t="s">
        <v>635</v>
      </c>
      <c r="PQI22" s="93">
        <v>372</v>
      </c>
      <c r="PQJ22" s="93" t="s">
        <v>625</v>
      </c>
      <c r="PQK22" s="95" t="s">
        <v>626</v>
      </c>
      <c r="PQL22" s="93" t="s">
        <v>630</v>
      </c>
      <c r="PQM22" s="7">
        <v>167</v>
      </c>
      <c r="PQN22" s="8">
        <v>20.96</v>
      </c>
      <c r="PQO22" s="9">
        <f>PQN22*PQM22</f>
        <v>3500.32</v>
      </c>
      <c r="PQP22" s="4">
        <f>PQI22-PQM22</f>
        <v>205</v>
      </c>
      <c r="PQQ22" s="8">
        <v>16.77</v>
      </c>
      <c r="PQR22" s="9">
        <f>PQQ22*PQP22</f>
        <v>3437.85</v>
      </c>
      <c r="PQS22" s="9">
        <f>PQR22+PQO22</f>
        <v>6938.17</v>
      </c>
      <c r="PQT22" s="4"/>
      <c r="PQU22" s="9">
        <f>PQS22+PQT22</f>
        <v>6938.17</v>
      </c>
      <c r="PQW22" s="93">
        <v>10</v>
      </c>
      <c r="PQX22" s="94" t="s">
        <v>635</v>
      </c>
      <c r="PQY22" s="93">
        <v>372</v>
      </c>
      <c r="PQZ22" s="93" t="s">
        <v>625</v>
      </c>
      <c r="PRA22" s="95" t="s">
        <v>626</v>
      </c>
      <c r="PRB22" s="93" t="s">
        <v>630</v>
      </c>
      <c r="PRC22" s="7">
        <v>167</v>
      </c>
      <c r="PRD22" s="8">
        <v>20.96</v>
      </c>
      <c r="PRE22" s="9">
        <f>PRD22*PRC22</f>
        <v>3500.32</v>
      </c>
      <c r="PRF22" s="4">
        <f>PQY22-PRC22</f>
        <v>205</v>
      </c>
      <c r="PRG22" s="8">
        <v>16.77</v>
      </c>
      <c r="PRH22" s="9">
        <f>PRG22*PRF22</f>
        <v>3437.85</v>
      </c>
      <c r="PRI22" s="9">
        <f>PRH22+PRE22</f>
        <v>6938.17</v>
      </c>
      <c r="PRJ22" s="4"/>
      <c r="PRK22" s="9">
        <f>PRI22+PRJ22</f>
        <v>6938.17</v>
      </c>
      <c r="PRM22" s="93">
        <v>10</v>
      </c>
      <c r="PRN22" s="94" t="s">
        <v>635</v>
      </c>
      <c r="PRO22" s="93">
        <v>372</v>
      </c>
      <c r="PRP22" s="93" t="s">
        <v>625</v>
      </c>
      <c r="PRQ22" s="95" t="s">
        <v>626</v>
      </c>
      <c r="PRR22" s="93" t="s">
        <v>630</v>
      </c>
      <c r="PRS22" s="7">
        <v>167</v>
      </c>
      <c r="PRT22" s="8">
        <v>20.96</v>
      </c>
      <c r="PRU22" s="9">
        <f>PRT22*PRS22</f>
        <v>3500.32</v>
      </c>
      <c r="PRV22" s="4">
        <f>PRO22-PRS22</f>
        <v>205</v>
      </c>
      <c r="PRW22" s="8">
        <v>16.77</v>
      </c>
      <c r="PRX22" s="9">
        <f>PRW22*PRV22</f>
        <v>3437.85</v>
      </c>
      <c r="PRY22" s="9">
        <f>PRX22+PRU22</f>
        <v>6938.17</v>
      </c>
      <c r="PRZ22" s="4"/>
      <c r="PSA22" s="9">
        <f>PRY22+PRZ22</f>
        <v>6938.17</v>
      </c>
      <c r="PSC22" s="93">
        <v>10</v>
      </c>
      <c r="PSD22" s="94" t="s">
        <v>635</v>
      </c>
      <c r="PSE22" s="93">
        <v>372</v>
      </c>
      <c r="PSF22" s="93" t="s">
        <v>625</v>
      </c>
      <c r="PSG22" s="95" t="s">
        <v>626</v>
      </c>
      <c r="PSH22" s="93" t="s">
        <v>630</v>
      </c>
      <c r="PSI22" s="7">
        <v>167</v>
      </c>
      <c r="PSJ22" s="8">
        <v>20.96</v>
      </c>
      <c r="PSK22" s="9">
        <f>PSJ22*PSI22</f>
        <v>3500.32</v>
      </c>
      <c r="PSL22" s="4">
        <f>PSE22-PSI22</f>
        <v>205</v>
      </c>
      <c r="PSM22" s="8">
        <v>16.77</v>
      </c>
      <c r="PSN22" s="9">
        <f>PSM22*PSL22</f>
        <v>3437.85</v>
      </c>
      <c r="PSO22" s="9">
        <f>PSN22+PSK22</f>
        <v>6938.17</v>
      </c>
      <c r="PSP22" s="4"/>
      <c r="PSQ22" s="9">
        <f>PSO22+PSP22</f>
        <v>6938.17</v>
      </c>
      <c r="PSS22" s="93">
        <v>10</v>
      </c>
      <c r="PST22" s="94" t="s">
        <v>635</v>
      </c>
      <c r="PSU22" s="93">
        <v>372</v>
      </c>
      <c r="PSV22" s="93" t="s">
        <v>625</v>
      </c>
      <c r="PSW22" s="95" t="s">
        <v>626</v>
      </c>
      <c r="PSX22" s="93" t="s">
        <v>630</v>
      </c>
      <c r="PSY22" s="7">
        <v>167</v>
      </c>
      <c r="PSZ22" s="8">
        <v>20.96</v>
      </c>
      <c r="PTA22" s="9">
        <f>PSZ22*PSY22</f>
        <v>3500.32</v>
      </c>
      <c r="PTB22" s="4">
        <f>PSU22-PSY22</f>
        <v>205</v>
      </c>
      <c r="PTC22" s="8">
        <v>16.77</v>
      </c>
      <c r="PTD22" s="9">
        <f>PTC22*PTB22</f>
        <v>3437.85</v>
      </c>
      <c r="PTE22" s="9">
        <f>PTD22+PTA22</f>
        <v>6938.17</v>
      </c>
      <c r="PTF22" s="4"/>
      <c r="PTG22" s="9">
        <f>PTE22+PTF22</f>
        <v>6938.17</v>
      </c>
      <c r="PTI22" s="93">
        <v>10</v>
      </c>
      <c r="PTJ22" s="94" t="s">
        <v>635</v>
      </c>
      <c r="PTK22" s="93">
        <v>372</v>
      </c>
      <c r="PTL22" s="93" t="s">
        <v>625</v>
      </c>
      <c r="PTM22" s="95" t="s">
        <v>626</v>
      </c>
      <c r="PTN22" s="93" t="s">
        <v>630</v>
      </c>
      <c r="PTO22" s="7">
        <v>167</v>
      </c>
      <c r="PTP22" s="8">
        <v>20.96</v>
      </c>
      <c r="PTQ22" s="9">
        <f>PTP22*PTO22</f>
        <v>3500.32</v>
      </c>
      <c r="PTR22" s="4">
        <f>PTK22-PTO22</f>
        <v>205</v>
      </c>
      <c r="PTS22" s="8">
        <v>16.77</v>
      </c>
      <c r="PTT22" s="9">
        <f>PTS22*PTR22</f>
        <v>3437.85</v>
      </c>
      <c r="PTU22" s="9">
        <f>PTT22+PTQ22</f>
        <v>6938.17</v>
      </c>
      <c r="PTV22" s="4"/>
      <c r="PTW22" s="9">
        <f>PTU22+PTV22</f>
        <v>6938.17</v>
      </c>
      <c r="PTY22" s="93">
        <v>10</v>
      </c>
      <c r="PTZ22" s="94" t="s">
        <v>635</v>
      </c>
      <c r="PUA22" s="93">
        <v>372</v>
      </c>
      <c r="PUB22" s="93" t="s">
        <v>625</v>
      </c>
      <c r="PUC22" s="95" t="s">
        <v>626</v>
      </c>
      <c r="PUD22" s="93" t="s">
        <v>630</v>
      </c>
      <c r="PUE22" s="7">
        <v>167</v>
      </c>
      <c r="PUF22" s="8">
        <v>20.96</v>
      </c>
      <c r="PUG22" s="9">
        <f>PUF22*PUE22</f>
        <v>3500.32</v>
      </c>
      <c r="PUH22" s="4">
        <f>PUA22-PUE22</f>
        <v>205</v>
      </c>
      <c r="PUI22" s="8">
        <v>16.77</v>
      </c>
      <c r="PUJ22" s="9">
        <f>PUI22*PUH22</f>
        <v>3437.85</v>
      </c>
      <c r="PUK22" s="9">
        <f>PUJ22+PUG22</f>
        <v>6938.17</v>
      </c>
      <c r="PUL22" s="4"/>
      <c r="PUM22" s="9">
        <f>PUK22+PUL22</f>
        <v>6938.17</v>
      </c>
      <c r="PUO22" s="93">
        <v>10</v>
      </c>
      <c r="PUP22" s="94" t="s">
        <v>635</v>
      </c>
      <c r="PUQ22" s="93">
        <v>372</v>
      </c>
      <c r="PUR22" s="93" t="s">
        <v>625</v>
      </c>
      <c r="PUS22" s="95" t="s">
        <v>626</v>
      </c>
      <c r="PUT22" s="93" t="s">
        <v>630</v>
      </c>
      <c r="PUU22" s="7">
        <v>167</v>
      </c>
      <c r="PUV22" s="8">
        <v>20.96</v>
      </c>
      <c r="PUW22" s="9">
        <f>PUV22*PUU22</f>
        <v>3500.32</v>
      </c>
      <c r="PUX22" s="4">
        <f>PUQ22-PUU22</f>
        <v>205</v>
      </c>
      <c r="PUY22" s="8">
        <v>16.77</v>
      </c>
      <c r="PUZ22" s="9">
        <f>PUY22*PUX22</f>
        <v>3437.85</v>
      </c>
      <c r="PVA22" s="9">
        <f>PUZ22+PUW22</f>
        <v>6938.17</v>
      </c>
      <c r="PVB22" s="4"/>
      <c r="PVC22" s="9">
        <f>PVA22+PVB22</f>
        <v>6938.17</v>
      </c>
      <c r="PVE22" s="93">
        <v>10</v>
      </c>
      <c r="PVF22" s="94" t="s">
        <v>635</v>
      </c>
      <c r="PVG22" s="93">
        <v>372</v>
      </c>
      <c r="PVH22" s="93" t="s">
        <v>625</v>
      </c>
      <c r="PVI22" s="95" t="s">
        <v>626</v>
      </c>
      <c r="PVJ22" s="93" t="s">
        <v>630</v>
      </c>
      <c r="PVK22" s="7">
        <v>167</v>
      </c>
      <c r="PVL22" s="8">
        <v>20.96</v>
      </c>
      <c r="PVM22" s="9">
        <f>PVL22*PVK22</f>
        <v>3500.32</v>
      </c>
      <c r="PVN22" s="4">
        <f>PVG22-PVK22</f>
        <v>205</v>
      </c>
      <c r="PVO22" s="8">
        <v>16.77</v>
      </c>
      <c r="PVP22" s="9">
        <f>PVO22*PVN22</f>
        <v>3437.85</v>
      </c>
      <c r="PVQ22" s="9">
        <f>PVP22+PVM22</f>
        <v>6938.17</v>
      </c>
      <c r="PVR22" s="4"/>
      <c r="PVS22" s="9">
        <f>PVQ22+PVR22</f>
        <v>6938.17</v>
      </c>
      <c r="PVU22" s="93">
        <v>10</v>
      </c>
      <c r="PVV22" s="94" t="s">
        <v>635</v>
      </c>
      <c r="PVW22" s="93">
        <v>372</v>
      </c>
      <c r="PVX22" s="93" t="s">
        <v>625</v>
      </c>
      <c r="PVY22" s="95" t="s">
        <v>626</v>
      </c>
      <c r="PVZ22" s="93" t="s">
        <v>630</v>
      </c>
      <c r="PWA22" s="7">
        <v>167</v>
      </c>
      <c r="PWB22" s="8">
        <v>20.96</v>
      </c>
      <c r="PWC22" s="9">
        <f>PWB22*PWA22</f>
        <v>3500.32</v>
      </c>
      <c r="PWD22" s="4">
        <f>PVW22-PWA22</f>
        <v>205</v>
      </c>
      <c r="PWE22" s="8">
        <v>16.77</v>
      </c>
      <c r="PWF22" s="9">
        <f>PWE22*PWD22</f>
        <v>3437.85</v>
      </c>
      <c r="PWG22" s="9">
        <f>PWF22+PWC22</f>
        <v>6938.17</v>
      </c>
      <c r="PWH22" s="4"/>
      <c r="PWI22" s="9">
        <f>PWG22+PWH22</f>
        <v>6938.17</v>
      </c>
      <c r="PWK22" s="93">
        <v>10</v>
      </c>
      <c r="PWL22" s="94" t="s">
        <v>635</v>
      </c>
      <c r="PWM22" s="93">
        <v>372</v>
      </c>
      <c r="PWN22" s="93" t="s">
        <v>625</v>
      </c>
      <c r="PWO22" s="95" t="s">
        <v>626</v>
      </c>
      <c r="PWP22" s="93" t="s">
        <v>630</v>
      </c>
      <c r="PWQ22" s="7">
        <v>167</v>
      </c>
      <c r="PWR22" s="8">
        <v>20.96</v>
      </c>
      <c r="PWS22" s="9">
        <f>PWR22*PWQ22</f>
        <v>3500.32</v>
      </c>
      <c r="PWT22" s="4">
        <f>PWM22-PWQ22</f>
        <v>205</v>
      </c>
      <c r="PWU22" s="8">
        <v>16.77</v>
      </c>
      <c r="PWV22" s="9">
        <f>PWU22*PWT22</f>
        <v>3437.85</v>
      </c>
      <c r="PWW22" s="9">
        <f>PWV22+PWS22</f>
        <v>6938.17</v>
      </c>
      <c r="PWX22" s="4"/>
      <c r="PWY22" s="9">
        <f>PWW22+PWX22</f>
        <v>6938.17</v>
      </c>
      <c r="PXA22" s="93">
        <v>10</v>
      </c>
      <c r="PXB22" s="94" t="s">
        <v>635</v>
      </c>
      <c r="PXC22" s="93">
        <v>372</v>
      </c>
      <c r="PXD22" s="93" t="s">
        <v>625</v>
      </c>
      <c r="PXE22" s="95" t="s">
        <v>626</v>
      </c>
      <c r="PXF22" s="93" t="s">
        <v>630</v>
      </c>
      <c r="PXG22" s="7">
        <v>167</v>
      </c>
      <c r="PXH22" s="8">
        <v>20.96</v>
      </c>
      <c r="PXI22" s="9">
        <f>PXH22*PXG22</f>
        <v>3500.32</v>
      </c>
      <c r="PXJ22" s="4">
        <f>PXC22-PXG22</f>
        <v>205</v>
      </c>
      <c r="PXK22" s="8">
        <v>16.77</v>
      </c>
      <c r="PXL22" s="9">
        <f>PXK22*PXJ22</f>
        <v>3437.85</v>
      </c>
      <c r="PXM22" s="9">
        <f>PXL22+PXI22</f>
        <v>6938.17</v>
      </c>
      <c r="PXN22" s="4"/>
      <c r="PXO22" s="9">
        <f>PXM22+PXN22</f>
        <v>6938.17</v>
      </c>
      <c r="PXQ22" s="93">
        <v>10</v>
      </c>
      <c r="PXR22" s="94" t="s">
        <v>635</v>
      </c>
      <c r="PXS22" s="93">
        <v>372</v>
      </c>
      <c r="PXT22" s="93" t="s">
        <v>625</v>
      </c>
      <c r="PXU22" s="95" t="s">
        <v>626</v>
      </c>
      <c r="PXV22" s="93" t="s">
        <v>630</v>
      </c>
      <c r="PXW22" s="7">
        <v>167</v>
      </c>
      <c r="PXX22" s="8">
        <v>20.96</v>
      </c>
      <c r="PXY22" s="9">
        <f>PXX22*PXW22</f>
        <v>3500.32</v>
      </c>
      <c r="PXZ22" s="4">
        <f>PXS22-PXW22</f>
        <v>205</v>
      </c>
      <c r="PYA22" s="8">
        <v>16.77</v>
      </c>
      <c r="PYB22" s="9">
        <f>PYA22*PXZ22</f>
        <v>3437.85</v>
      </c>
      <c r="PYC22" s="9">
        <f>PYB22+PXY22</f>
        <v>6938.17</v>
      </c>
      <c r="PYD22" s="4"/>
      <c r="PYE22" s="9">
        <f>PYC22+PYD22</f>
        <v>6938.17</v>
      </c>
      <c r="PYG22" s="93">
        <v>10</v>
      </c>
      <c r="PYH22" s="94" t="s">
        <v>635</v>
      </c>
      <c r="PYI22" s="93">
        <v>372</v>
      </c>
      <c r="PYJ22" s="93" t="s">
        <v>625</v>
      </c>
      <c r="PYK22" s="95" t="s">
        <v>626</v>
      </c>
      <c r="PYL22" s="93" t="s">
        <v>630</v>
      </c>
      <c r="PYM22" s="7">
        <v>167</v>
      </c>
      <c r="PYN22" s="8">
        <v>20.96</v>
      </c>
      <c r="PYO22" s="9">
        <f>PYN22*PYM22</f>
        <v>3500.32</v>
      </c>
      <c r="PYP22" s="4">
        <f>PYI22-PYM22</f>
        <v>205</v>
      </c>
      <c r="PYQ22" s="8">
        <v>16.77</v>
      </c>
      <c r="PYR22" s="9">
        <f>PYQ22*PYP22</f>
        <v>3437.85</v>
      </c>
      <c r="PYS22" s="9">
        <f>PYR22+PYO22</f>
        <v>6938.17</v>
      </c>
      <c r="PYT22" s="4"/>
      <c r="PYU22" s="9">
        <f>PYS22+PYT22</f>
        <v>6938.17</v>
      </c>
      <c r="PYW22" s="93">
        <v>10</v>
      </c>
      <c r="PYX22" s="94" t="s">
        <v>635</v>
      </c>
      <c r="PYY22" s="93">
        <v>372</v>
      </c>
      <c r="PYZ22" s="93" t="s">
        <v>625</v>
      </c>
      <c r="PZA22" s="95" t="s">
        <v>626</v>
      </c>
      <c r="PZB22" s="93" t="s">
        <v>630</v>
      </c>
      <c r="PZC22" s="7">
        <v>167</v>
      </c>
      <c r="PZD22" s="8">
        <v>20.96</v>
      </c>
      <c r="PZE22" s="9">
        <f>PZD22*PZC22</f>
        <v>3500.32</v>
      </c>
      <c r="PZF22" s="4">
        <f>PYY22-PZC22</f>
        <v>205</v>
      </c>
      <c r="PZG22" s="8">
        <v>16.77</v>
      </c>
      <c r="PZH22" s="9">
        <f>PZG22*PZF22</f>
        <v>3437.85</v>
      </c>
      <c r="PZI22" s="9">
        <f>PZH22+PZE22</f>
        <v>6938.17</v>
      </c>
      <c r="PZJ22" s="4"/>
      <c r="PZK22" s="9">
        <f>PZI22+PZJ22</f>
        <v>6938.17</v>
      </c>
      <c r="PZM22" s="93">
        <v>10</v>
      </c>
      <c r="PZN22" s="94" t="s">
        <v>635</v>
      </c>
      <c r="PZO22" s="93">
        <v>372</v>
      </c>
      <c r="PZP22" s="93" t="s">
        <v>625</v>
      </c>
      <c r="PZQ22" s="95" t="s">
        <v>626</v>
      </c>
      <c r="PZR22" s="93" t="s">
        <v>630</v>
      </c>
      <c r="PZS22" s="7">
        <v>167</v>
      </c>
      <c r="PZT22" s="8">
        <v>20.96</v>
      </c>
      <c r="PZU22" s="9">
        <f>PZT22*PZS22</f>
        <v>3500.32</v>
      </c>
      <c r="PZV22" s="4">
        <f>PZO22-PZS22</f>
        <v>205</v>
      </c>
      <c r="PZW22" s="8">
        <v>16.77</v>
      </c>
      <c r="PZX22" s="9">
        <f>PZW22*PZV22</f>
        <v>3437.85</v>
      </c>
      <c r="PZY22" s="9">
        <f>PZX22+PZU22</f>
        <v>6938.17</v>
      </c>
      <c r="PZZ22" s="4"/>
      <c r="QAA22" s="9">
        <f>PZY22+PZZ22</f>
        <v>6938.17</v>
      </c>
      <c r="QAC22" s="93">
        <v>10</v>
      </c>
      <c r="QAD22" s="94" t="s">
        <v>635</v>
      </c>
      <c r="QAE22" s="93">
        <v>372</v>
      </c>
      <c r="QAF22" s="93" t="s">
        <v>625</v>
      </c>
      <c r="QAG22" s="95" t="s">
        <v>626</v>
      </c>
      <c r="QAH22" s="93" t="s">
        <v>630</v>
      </c>
      <c r="QAI22" s="7">
        <v>167</v>
      </c>
      <c r="QAJ22" s="8">
        <v>20.96</v>
      </c>
      <c r="QAK22" s="9">
        <f>QAJ22*QAI22</f>
        <v>3500.32</v>
      </c>
      <c r="QAL22" s="4">
        <f>QAE22-QAI22</f>
        <v>205</v>
      </c>
      <c r="QAM22" s="8">
        <v>16.77</v>
      </c>
      <c r="QAN22" s="9">
        <f>QAM22*QAL22</f>
        <v>3437.85</v>
      </c>
      <c r="QAO22" s="9">
        <f>QAN22+QAK22</f>
        <v>6938.17</v>
      </c>
      <c r="QAP22" s="4"/>
      <c r="QAQ22" s="9">
        <f>QAO22+QAP22</f>
        <v>6938.17</v>
      </c>
      <c r="QAS22" s="93">
        <v>10</v>
      </c>
      <c r="QAT22" s="94" t="s">
        <v>635</v>
      </c>
      <c r="QAU22" s="93">
        <v>372</v>
      </c>
      <c r="QAV22" s="93" t="s">
        <v>625</v>
      </c>
      <c r="QAW22" s="95" t="s">
        <v>626</v>
      </c>
      <c r="QAX22" s="93" t="s">
        <v>630</v>
      </c>
      <c r="QAY22" s="7">
        <v>167</v>
      </c>
      <c r="QAZ22" s="8">
        <v>20.96</v>
      </c>
      <c r="QBA22" s="9">
        <f>QAZ22*QAY22</f>
        <v>3500.32</v>
      </c>
      <c r="QBB22" s="4">
        <f>QAU22-QAY22</f>
        <v>205</v>
      </c>
      <c r="QBC22" s="8">
        <v>16.77</v>
      </c>
      <c r="QBD22" s="9">
        <f>QBC22*QBB22</f>
        <v>3437.85</v>
      </c>
      <c r="QBE22" s="9">
        <f>QBD22+QBA22</f>
        <v>6938.17</v>
      </c>
      <c r="QBF22" s="4"/>
      <c r="QBG22" s="9">
        <f>QBE22+QBF22</f>
        <v>6938.17</v>
      </c>
      <c r="QBI22" s="93">
        <v>10</v>
      </c>
      <c r="QBJ22" s="94" t="s">
        <v>635</v>
      </c>
      <c r="QBK22" s="93">
        <v>372</v>
      </c>
      <c r="QBL22" s="93" t="s">
        <v>625</v>
      </c>
      <c r="QBM22" s="95" t="s">
        <v>626</v>
      </c>
      <c r="QBN22" s="93" t="s">
        <v>630</v>
      </c>
      <c r="QBO22" s="7">
        <v>167</v>
      </c>
      <c r="QBP22" s="8">
        <v>20.96</v>
      </c>
      <c r="QBQ22" s="9">
        <f>QBP22*QBO22</f>
        <v>3500.32</v>
      </c>
      <c r="QBR22" s="4">
        <f>QBK22-QBO22</f>
        <v>205</v>
      </c>
      <c r="QBS22" s="8">
        <v>16.77</v>
      </c>
      <c r="QBT22" s="9">
        <f>QBS22*QBR22</f>
        <v>3437.85</v>
      </c>
      <c r="QBU22" s="9">
        <f>QBT22+QBQ22</f>
        <v>6938.17</v>
      </c>
      <c r="QBV22" s="4"/>
      <c r="QBW22" s="9">
        <f>QBU22+QBV22</f>
        <v>6938.17</v>
      </c>
      <c r="QBY22" s="93">
        <v>10</v>
      </c>
      <c r="QBZ22" s="94" t="s">
        <v>635</v>
      </c>
      <c r="QCA22" s="93">
        <v>372</v>
      </c>
      <c r="QCB22" s="93" t="s">
        <v>625</v>
      </c>
      <c r="QCC22" s="95" t="s">
        <v>626</v>
      </c>
      <c r="QCD22" s="93" t="s">
        <v>630</v>
      </c>
      <c r="QCE22" s="7">
        <v>167</v>
      </c>
      <c r="QCF22" s="8">
        <v>20.96</v>
      </c>
      <c r="QCG22" s="9">
        <f>QCF22*QCE22</f>
        <v>3500.32</v>
      </c>
      <c r="QCH22" s="4">
        <f>QCA22-QCE22</f>
        <v>205</v>
      </c>
      <c r="QCI22" s="8">
        <v>16.77</v>
      </c>
      <c r="QCJ22" s="9">
        <f>QCI22*QCH22</f>
        <v>3437.85</v>
      </c>
      <c r="QCK22" s="9">
        <f>QCJ22+QCG22</f>
        <v>6938.17</v>
      </c>
      <c r="QCL22" s="4"/>
      <c r="QCM22" s="9">
        <f>QCK22+QCL22</f>
        <v>6938.17</v>
      </c>
      <c r="QCO22" s="93">
        <v>10</v>
      </c>
      <c r="QCP22" s="94" t="s">
        <v>635</v>
      </c>
      <c r="QCQ22" s="93">
        <v>372</v>
      </c>
      <c r="QCR22" s="93" t="s">
        <v>625</v>
      </c>
      <c r="QCS22" s="95" t="s">
        <v>626</v>
      </c>
      <c r="QCT22" s="93" t="s">
        <v>630</v>
      </c>
      <c r="QCU22" s="7">
        <v>167</v>
      </c>
      <c r="QCV22" s="8">
        <v>20.96</v>
      </c>
      <c r="QCW22" s="9">
        <f>QCV22*QCU22</f>
        <v>3500.32</v>
      </c>
      <c r="QCX22" s="4">
        <f>QCQ22-QCU22</f>
        <v>205</v>
      </c>
      <c r="QCY22" s="8">
        <v>16.77</v>
      </c>
      <c r="QCZ22" s="9">
        <f>QCY22*QCX22</f>
        <v>3437.85</v>
      </c>
      <c r="QDA22" s="9">
        <f>QCZ22+QCW22</f>
        <v>6938.17</v>
      </c>
      <c r="QDB22" s="4"/>
      <c r="QDC22" s="9">
        <f>QDA22+QDB22</f>
        <v>6938.17</v>
      </c>
      <c r="QDE22" s="93">
        <v>10</v>
      </c>
      <c r="QDF22" s="94" t="s">
        <v>635</v>
      </c>
      <c r="QDG22" s="93">
        <v>372</v>
      </c>
      <c r="QDH22" s="93" t="s">
        <v>625</v>
      </c>
      <c r="QDI22" s="95" t="s">
        <v>626</v>
      </c>
      <c r="QDJ22" s="93" t="s">
        <v>630</v>
      </c>
      <c r="QDK22" s="7">
        <v>167</v>
      </c>
      <c r="QDL22" s="8">
        <v>20.96</v>
      </c>
      <c r="QDM22" s="9">
        <f>QDL22*QDK22</f>
        <v>3500.32</v>
      </c>
      <c r="QDN22" s="4">
        <f>QDG22-QDK22</f>
        <v>205</v>
      </c>
      <c r="QDO22" s="8">
        <v>16.77</v>
      </c>
      <c r="QDP22" s="9">
        <f>QDO22*QDN22</f>
        <v>3437.85</v>
      </c>
      <c r="QDQ22" s="9">
        <f>QDP22+QDM22</f>
        <v>6938.17</v>
      </c>
      <c r="QDR22" s="4"/>
      <c r="QDS22" s="9">
        <f>QDQ22+QDR22</f>
        <v>6938.17</v>
      </c>
      <c r="QDU22" s="93">
        <v>10</v>
      </c>
      <c r="QDV22" s="94" t="s">
        <v>635</v>
      </c>
      <c r="QDW22" s="93">
        <v>372</v>
      </c>
      <c r="QDX22" s="93" t="s">
        <v>625</v>
      </c>
      <c r="QDY22" s="95" t="s">
        <v>626</v>
      </c>
      <c r="QDZ22" s="93" t="s">
        <v>630</v>
      </c>
      <c r="QEA22" s="7">
        <v>167</v>
      </c>
      <c r="QEB22" s="8">
        <v>20.96</v>
      </c>
      <c r="QEC22" s="9">
        <f>QEB22*QEA22</f>
        <v>3500.32</v>
      </c>
      <c r="QED22" s="4">
        <f>QDW22-QEA22</f>
        <v>205</v>
      </c>
      <c r="QEE22" s="8">
        <v>16.77</v>
      </c>
      <c r="QEF22" s="9">
        <f>QEE22*QED22</f>
        <v>3437.85</v>
      </c>
      <c r="QEG22" s="9">
        <f>QEF22+QEC22</f>
        <v>6938.17</v>
      </c>
      <c r="QEH22" s="4"/>
      <c r="QEI22" s="9">
        <f>QEG22+QEH22</f>
        <v>6938.17</v>
      </c>
      <c r="QEK22" s="93">
        <v>10</v>
      </c>
      <c r="QEL22" s="94" t="s">
        <v>635</v>
      </c>
      <c r="QEM22" s="93">
        <v>372</v>
      </c>
      <c r="QEN22" s="93" t="s">
        <v>625</v>
      </c>
      <c r="QEO22" s="95" t="s">
        <v>626</v>
      </c>
      <c r="QEP22" s="93" t="s">
        <v>630</v>
      </c>
      <c r="QEQ22" s="7">
        <v>167</v>
      </c>
      <c r="QER22" s="8">
        <v>20.96</v>
      </c>
      <c r="QES22" s="9">
        <f>QER22*QEQ22</f>
        <v>3500.32</v>
      </c>
      <c r="QET22" s="4">
        <f>QEM22-QEQ22</f>
        <v>205</v>
      </c>
      <c r="QEU22" s="8">
        <v>16.77</v>
      </c>
      <c r="QEV22" s="9">
        <f>QEU22*QET22</f>
        <v>3437.85</v>
      </c>
      <c r="QEW22" s="9">
        <f>QEV22+QES22</f>
        <v>6938.17</v>
      </c>
      <c r="QEX22" s="4"/>
      <c r="QEY22" s="9">
        <f>QEW22+QEX22</f>
        <v>6938.17</v>
      </c>
      <c r="QFA22" s="93">
        <v>10</v>
      </c>
      <c r="QFB22" s="94" t="s">
        <v>635</v>
      </c>
      <c r="QFC22" s="93">
        <v>372</v>
      </c>
      <c r="QFD22" s="93" t="s">
        <v>625</v>
      </c>
      <c r="QFE22" s="95" t="s">
        <v>626</v>
      </c>
      <c r="QFF22" s="93" t="s">
        <v>630</v>
      </c>
      <c r="QFG22" s="7">
        <v>167</v>
      </c>
      <c r="QFH22" s="8">
        <v>20.96</v>
      </c>
      <c r="QFI22" s="9">
        <f>QFH22*QFG22</f>
        <v>3500.32</v>
      </c>
      <c r="QFJ22" s="4">
        <f>QFC22-QFG22</f>
        <v>205</v>
      </c>
      <c r="QFK22" s="8">
        <v>16.77</v>
      </c>
      <c r="QFL22" s="9">
        <f>QFK22*QFJ22</f>
        <v>3437.85</v>
      </c>
      <c r="QFM22" s="9">
        <f>QFL22+QFI22</f>
        <v>6938.17</v>
      </c>
      <c r="QFN22" s="4"/>
      <c r="QFO22" s="9">
        <f>QFM22+QFN22</f>
        <v>6938.17</v>
      </c>
      <c r="QFQ22" s="93">
        <v>10</v>
      </c>
      <c r="QFR22" s="94" t="s">
        <v>635</v>
      </c>
      <c r="QFS22" s="93">
        <v>372</v>
      </c>
      <c r="QFT22" s="93" t="s">
        <v>625</v>
      </c>
      <c r="QFU22" s="95" t="s">
        <v>626</v>
      </c>
      <c r="QFV22" s="93" t="s">
        <v>630</v>
      </c>
      <c r="QFW22" s="7">
        <v>167</v>
      </c>
      <c r="QFX22" s="8">
        <v>20.96</v>
      </c>
      <c r="QFY22" s="9">
        <f>QFX22*QFW22</f>
        <v>3500.32</v>
      </c>
      <c r="QFZ22" s="4">
        <f>QFS22-QFW22</f>
        <v>205</v>
      </c>
      <c r="QGA22" s="8">
        <v>16.77</v>
      </c>
      <c r="QGB22" s="9">
        <f>QGA22*QFZ22</f>
        <v>3437.85</v>
      </c>
      <c r="QGC22" s="9">
        <f>QGB22+QFY22</f>
        <v>6938.17</v>
      </c>
      <c r="QGD22" s="4"/>
      <c r="QGE22" s="9">
        <f>QGC22+QGD22</f>
        <v>6938.17</v>
      </c>
      <c r="QGG22" s="93">
        <v>10</v>
      </c>
      <c r="QGH22" s="94" t="s">
        <v>635</v>
      </c>
      <c r="QGI22" s="93">
        <v>372</v>
      </c>
      <c r="QGJ22" s="93" t="s">
        <v>625</v>
      </c>
      <c r="QGK22" s="95" t="s">
        <v>626</v>
      </c>
      <c r="QGL22" s="93" t="s">
        <v>630</v>
      </c>
      <c r="QGM22" s="7">
        <v>167</v>
      </c>
      <c r="QGN22" s="8">
        <v>20.96</v>
      </c>
      <c r="QGO22" s="9">
        <f>QGN22*QGM22</f>
        <v>3500.32</v>
      </c>
      <c r="QGP22" s="4">
        <f>QGI22-QGM22</f>
        <v>205</v>
      </c>
      <c r="QGQ22" s="8">
        <v>16.77</v>
      </c>
      <c r="QGR22" s="9">
        <f>QGQ22*QGP22</f>
        <v>3437.85</v>
      </c>
      <c r="QGS22" s="9">
        <f>QGR22+QGO22</f>
        <v>6938.17</v>
      </c>
      <c r="QGT22" s="4"/>
      <c r="QGU22" s="9">
        <f>QGS22+QGT22</f>
        <v>6938.17</v>
      </c>
      <c r="QGW22" s="93">
        <v>10</v>
      </c>
      <c r="QGX22" s="94" t="s">
        <v>635</v>
      </c>
      <c r="QGY22" s="93">
        <v>372</v>
      </c>
      <c r="QGZ22" s="93" t="s">
        <v>625</v>
      </c>
      <c r="QHA22" s="95" t="s">
        <v>626</v>
      </c>
      <c r="QHB22" s="93" t="s">
        <v>630</v>
      </c>
      <c r="QHC22" s="7">
        <v>167</v>
      </c>
      <c r="QHD22" s="8">
        <v>20.96</v>
      </c>
      <c r="QHE22" s="9">
        <f>QHD22*QHC22</f>
        <v>3500.32</v>
      </c>
      <c r="QHF22" s="4">
        <f>QGY22-QHC22</f>
        <v>205</v>
      </c>
      <c r="QHG22" s="8">
        <v>16.77</v>
      </c>
      <c r="QHH22" s="9">
        <f>QHG22*QHF22</f>
        <v>3437.85</v>
      </c>
      <c r="QHI22" s="9">
        <f>QHH22+QHE22</f>
        <v>6938.17</v>
      </c>
      <c r="QHJ22" s="4"/>
      <c r="QHK22" s="9">
        <f>QHI22+QHJ22</f>
        <v>6938.17</v>
      </c>
      <c r="QHM22" s="93">
        <v>10</v>
      </c>
      <c r="QHN22" s="94" t="s">
        <v>635</v>
      </c>
      <c r="QHO22" s="93">
        <v>372</v>
      </c>
      <c r="QHP22" s="93" t="s">
        <v>625</v>
      </c>
      <c r="QHQ22" s="95" t="s">
        <v>626</v>
      </c>
      <c r="QHR22" s="93" t="s">
        <v>630</v>
      </c>
      <c r="QHS22" s="7">
        <v>167</v>
      </c>
      <c r="QHT22" s="8">
        <v>20.96</v>
      </c>
      <c r="QHU22" s="9">
        <f>QHT22*QHS22</f>
        <v>3500.32</v>
      </c>
      <c r="QHV22" s="4">
        <f>QHO22-QHS22</f>
        <v>205</v>
      </c>
      <c r="QHW22" s="8">
        <v>16.77</v>
      </c>
      <c r="QHX22" s="9">
        <f>QHW22*QHV22</f>
        <v>3437.85</v>
      </c>
      <c r="QHY22" s="9">
        <f>QHX22+QHU22</f>
        <v>6938.17</v>
      </c>
      <c r="QHZ22" s="4"/>
      <c r="QIA22" s="9">
        <f>QHY22+QHZ22</f>
        <v>6938.17</v>
      </c>
      <c r="QIC22" s="93">
        <v>10</v>
      </c>
      <c r="QID22" s="94" t="s">
        <v>635</v>
      </c>
      <c r="QIE22" s="93">
        <v>372</v>
      </c>
      <c r="QIF22" s="93" t="s">
        <v>625</v>
      </c>
      <c r="QIG22" s="95" t="s">
        <v>626</v>
      </c>
      <c r="QIH22" s="93" t="s">
        <v>630</v>
      </c>
      <c r="QII22" s="7">
        <v>167</v>
      </c>
      <c r="QIJ22" s="8">
        <v>20.96</v>
      </c>
      <c r="QIK22" s="9">
        <f>QIJ22*QII22</f>
        <v>3500.32</v>
      </c>
      <c r="QIL22" s="4">
        <f>QIE22-QII22</f>
        <v>205</v>
      </c>
      <c r="QIM22" s="8">
        <v>16.77</v>
      </c>
      <c r="QIN22" s="9">
        <f>QIM22*QIL22</f>
        <v>3437.85</v>
      </c>
      <c r="QIO22" s="9">
        <f>QIN22+QIK22</f>
        <v>6938.17</v>
      </c>
      <c r="QIP22" s="4"/>
      <c r="QIQ22" s="9">
        <f>QIO22+QIP22</f>
        <v>6938.17</v>
      </c>
      <c r="QIS22" s="93">
        <v>10</v>
      </c>
      <c r="QIT22" s="94" t="s">
        <v>635</v>
      </c>
      <c r="QIU22" s="93">
        <v>372</v>
      </c>
      <c r="QIV22" s="93" t="s">
        <v>625</v>
      </c>
      <c r="QIW22" s="95" t="s">
        <v>626</v>
      </c>
      <c r="QIX22" s="93" t="s">
        <v>630</v>
      </c>
      <c r="QIY22" s="7">
        <v>167</v>
      </c>
      <c r="QIZ22" s="8">
        <v>20.96</v>
      </c>
      <c r="QJA22" s="9">
        <f>QIZ22*QIY22</f>
        <v>3500.32</v>
      </c>
      <c r="QJB22" s="4">
        <f>QIU22-QIY22</f>
        <v>205</v>
      </c>
      <c r="QJC22" s="8">
        <v>16.77</v>
      </c>
      <c r="QJD22" s="9">
        <f>QJC22*QJB22</f>
        <v>3437.85</v>
      </c>
      <c r="QJE22" s="9">
        <f>QJD22+QJA22</f>
        <v>6938.17</v>
      </c>
      <c r="QJF22" s="4"/>
      <c r="QJG22" s="9">
        <f>QJE22+QJF22</f>
        <v>6938.17</v>
      </c>
      <c r="QJI22" s="93">
        <v>10</v>
      </c>
      <c r="QJJ22" s="94" t="s">
        <v>635</v>
      </c>
      <c r="QJK22" s="93">
        <v>372</v>
      </c>
      <c r="QJL22" s="93" t="s">
        <v>625</v>
      </c>
      <c r="QJM22" s="95" t="s">
        <v>626</v>
      </c>
      <c r="QJN22" s="93" t="s">
        <v>630</v>
      </c>
      <c r="QJO22" s="7">
        <v>167</v>
      </c>
      <c r="QJP22" s="8">
        <v>20.96</v>
      </c>
      <c r="QJQ22" s="9">
        <f>QJP22*QJO22</f>
        <v>3500.32</v>
      </c>
      <c r="QJR22" s="4">
        <f>QJK22-QJO22</f>
        <v>205</v>
      </c>
      <c r="QJS22" s="8">
        <v>16.77</v>
      </c>
      <c r="QJT22" s="9">
        <f>QJS22*QJR22</f>
        <v>3437.85</v>
      </c>
      <c r="QJU22" s="9">
        <f>QJT22+QJQ22</f>
        <v>6938.17</v>
      </c>
      <c r="QJV22" s="4"/>
      <c r="QJW22" s="9">
        <f>QJU22+QJV22</f>
        <v>6938.17</v>
      </c>
      <c r="QJY22" s="93">
        <v>10</v>
      </c>
      <c r="QJZ22" s="94" t="s">
        <v>635</v>
      </c>
      <c r="QKA22" s="93">
        <v>372</v>
      </c>
      <c r="QKB22" s="93" t="s">
        <v>625</v>
      </c>
      <c r="QKC22" s="95" t="s">
        <v>626</v>
      </c>
      <c r="QKD22" s="93" t="s">
        <v>630</v>
      </c>
      <c r="QKE22" s="7">
        <v>167</v>
      </c>
      <c r="QKF22" s="8">
        <v>20.96</v>
      </c>
      <c r="QKG22" s="9">
        <f>QKF22*QKE22</f>
        <v>3500.32</v>
      </c>
      <c r="QKH22" s="4">
        <f>QKA22-QKE22</f>
        <v>205</v>
      </c>
      <c r="QKI22" s="8">
        <v>16.77</v>
      </c>
      <c r="QKJ22" s="9">
        <f>QKI22*QKH22</f>
        <v>3437.85</v>
      </c>
      <c r="QKK22" s="9">
        <f>QKJ22+QKG22</f>
        <v>6938.17</v>
      </c>
      <c r="QKL22" s="4"/>
      <c r="QKM22" s="9">
        <f>QKK22+QKL22</f>
        <v>6938.17</v>
      </c>
      <c r="QKO22" s="93">
        <v>10</v>
      </c>
      <c r="QKP22" s="94" t="s">
        <v>635</v>
      </c>
      <c r="QKQ22" s="93">
        <v>372</v>
      </c>
      <c r="QKR22" s="93" t="s">
        <v>625</v>
      </c>
      <c r="QKS22" s="95" t="s">
        <v>626</v>
      </c>
      <c r="QKT22" s="93" t="s">
        <v>630</v>
      </c>
      <c r="QKU22" s="7">
        <v>167</v>
      </c>
      <c r="QKV22" s="8">
        <v>20.96</v>
      </c>
      <c r="QKW22" s="9">
        <f>QKV22*QKU22</f>
        <v>3500.32</v>
      </c>
      <c r="QKX22" s="4">
        <f>QKQ22-QKU22</f>
        <v>205</v>
      </c>
      <c r="QKY22" s="8">
        <v>16.77</v>
      </c>
      <c r="QKZ22" s="9">
        <f>QKY22*QKX22</f>
        <v>3437.85</v>
      </c>
      <c r="QLA22" s="9">
        <f>QKZ22+QKW22</f>
        <v>6938.17</v>
      </c>
      <c r="QLB22" s="4"/>
      <c r="QLC22" s="9">
        <f>QLA22+QLB22</f>
        <v>6938.17</v>
      </c>
      <c r="QLE22" s="93">
        <v>10</v>
      </c>
      <c r="QLF22" s="94" t="s">
        <v>635</v>
      </c>
      <c r="QLG22" s="93">
        <v>372</v>
      </c>
      <c r="QLH22" s="93" t="s">
        <v>625</v>
      </c>
      <c r="QLI22" s="95" t="s">
        <v>626</v>
      </c>
      <c r="QLJ22" s="93" t="s">
        <v>630</v>
      </c>
      <c r="QLK22" s="7">
        <v>167</v>
      </c>
      <c r="QLL22" s="8">
        <v>20.96</v>
      </c>
      <c r="QLM22" s="9">
        <f>QLL22*QLK22</f>
        <v>3500.32</v>
      </c>
      <c r="QLN22" s="4">
        <f>QLG22-QLK22</f>
        <v>205</v>
      </c>
      <c r="QLO22" s="8">
        <v>16.77</v>
      </c>
      <c r="QLP22" s="9">
        <f>QLO22*QLN22</f>
        <v>3437.85</v>
      </c>
      <c r="QLQ22" s="9">
        <f>QLP22+QLM22</f>
        <v>6938.17</v>
      </c>
      <c r="QLR22" s="4"/>
      <c r="QLS22" s="9">
        <f>QLQ22+QLR22</f>
        <v>6938.17</v>
      </c>
      <c r="QLU22" s="93">
        <v>10</v>
      </c>
      <c r="QLV22" s="94" t="s">
        <v>635</v>
      </c>
      <c r="QLW22" s="93">
        <v>372</v>
      </c>
      <c r="QLX22" s="93" t="s">
        <v>625</v>
      </c>
      <c r="QLY22" s="95" t="s">
        <v>626</v>
      </c>
      <c r="QLZ22" s="93" t="s">
        <v>630</v>
      </c>
      <c r="QMA22" s="7">
        <v>167</v>
      </c>
      <c r="QMB22" s="8">
        <v>20.96</v>
      </c>
      <c r="QMC22" s="9">
        <f>QMB22*QMA22</f>
        <v>3500.32</v>
      </c>
      <c r="QMD22" s="4">
        <f>QLW22-QMA22</f>
        <v>205</v>
      </c>
      <c r="QME22" s="8">
        <v>16.77</v>
      </c>
      <c r="QMF22" s="9">
        <f>QME22*QMD22</f>
        <v>3437.85</v>
      </c>
      <c r="QMG22" s="9">
        <f>QMF22+QMC22</f>
        <v>6938.17</v>
      </c>
      <c r="QMH22" s="4"/>
      <c r="QMI22" s="9">
        <f>QMG22+QMH22</f>
        <v>6938.17</v>
      </c>
      <c r="QMK22" s="93">
        <v>10</v>
      </c>
      <c r="QML22" s="94" t="s">
        <v>635</v>
      </c>
      <c r="QMM22" s="93">
        <v>372</v>
      </c>
      <c r="QMN22" s="93" t="s">
        <v>625</v>
      </c>
      <c r="QMO22" s="95" t="s">
        <v>626</v>
      </c>
      <c r="QMP22" s="93" t="s">
        <v>630</v>
      </c>
      <c r="QMQ22" s="7">
        <v>167</v>
      </c>
      <c r="QMR22" s="8">
        <v>20.96</v>
      </c>
      <c r="QMS22" s="9">
        <f>QMR22*QMQ22</f>
        <v>3500.32</v>
      </c>
      <c r="QMT22" s="4">
        <f>QMM22-QMQ22</f>
        <v>205</v>
      </c>
      <c r="QMU22" s="8">
        <v>16.77</v>
      </c>
      <c r="QMV22" s="9">
        <f>QMU22*QMT22</f>
        <v>3437.85</v>
      </c>
      <c r="QMW22" s="9">
        <f>QMV22+QMS22</f>
        <v>6938.17</v>
      </c>
      <c r="QMX22" s="4"/>
      <c r="QMY22" s="9">
        <f>QMW22+QMX22</f>
        <v>6938.17</v>
      </c>
      <c r="QNA22" s="93">
        <v>10</v>
      </c>
      <c r="QNB22" s="94" t="s">
        <v>635</v>
      </c>
      <c r="QNC22" s="93">
        <v>372</v>
      </c>
      <c r="QND22" s="93" t="s">
        <v>625</v>
      </c>
      <c r="QNE22" s="95" t="s">
        <v>626</v>
      </c>
      <c r="QNF22" s="93" t="s">
        <v>630</v>
      </c>
      <c r="QNG22" s="7">
        <v>167</v>
      </c>
      <c r="QNH22" s="8">
        <v>20.96</v>
      </c>
      <c r="QNI22" s="9">
        <f>QNH22*QNG22</f>
        <v>3500.32</v>
      </c>
      <c r="QNJ22" s="4">
        <f>QNC22-QNG22</f>
        <v>205</v>
      </c>
      <c r="QNK22" s="8">
        <v>16.77</v>
      </c>
      <c r="QNL22" s="9">
        <f>QNK22*QNJ22</f>
        <v>3437.85</v>
      </c>
      <c r="QNM22" s="9">
        <f>QNL22+QNI22</f>
        <v>6938.17</v>
      </c>
      <c r="QNN22" s="4"/>
      <c r="QNO22" s="9">
        <f>QNM22+QNN22</f>
        <v>6938.17</v>
      </c>
      <c r="QNQ22" s="93">
        <v>10</v>
      </c>
      <c r="QNR22" s="94" t="s">
        <v>635</v>
      </c>
      <c r="QNS22" s="93">
        <v>372</v>
      </c>
      <c r="QNT22" s="93" t="s">
        <v>625</v>
      </c>
      <c r="QNU22" s="95" t="s">
        <v>626</v>
      </c>
      <c r="QNV22" s="93" t="s">
        <v>630</v>
      </c>
      <c r="QNW22" s="7">
        <v>167</v>
      </c>
      <c r="QNX22" s="8">
        <v>20.96</v>
      </c>
      <c r="QNY22" s="9">
        <f>QNX22*QNW22</f>
        <v>3500.32</v>
      </c>
      <c r="QNZ22" s="4">
        <f>QNS22-QNW22</f>
        <v>205</v>
      </c>
      <c r="QOA22" s="8">
        <v>16.77</v>
      </c>
      <c r="QOB22" s="9">
        <f>QOA22*QNZ22</f>
        <v>3437.85</v>
      </c>
      <c r="QOC22" s="9">
        <f>QOB22+QNY22</f>
        <v>6938.17</v>
      </c>
      <c r="QOD22" s="4"/>
      <c r="QOE22" s="9">
        <f>QOC22+QOD22</f>
        <v>6938.17</v>
      </c>
      <c r="QOG22" s="93">
        <v>10</v>
      </c>
      <c r="QOH22" s="94" t="s">
        <v>635</v>
      </c>
      <c r="QOI22" s="93">
        <v>372</v>
      </c>
      <c r="QOJ22" s="93" t="s">
        <v>625</v>
      </c>
      <c r="QOK22" s="95" t="s">
        <v>626</v>
      </c>
      <c r="QOL22" s="93" t="s">
        <v>630</v>
      </c>
      <c r="QOM22" s="7">
        <v>167</v>
      </c>
      <c r="QON22" s="8">
        <v>20.96</v>
      </c>
      <c r="QOO22" s="9">
        <f>QON22*QOM22</f>
        <v>3500.32</v>
      </c>
      <c r="QOP22" s="4">
        <f>QOI22-QOM22</f>
        <v>205</v>
      </c>
      <c r="QOQ22" s="8">
        <v>16.77</v>
      </c>
      <c r="QOR22" s="9">
        <f>QOQ22*QOP22</f>
        <v>3437.85</v>
      </c>
      <c r="QOS22" s="9">
        <f>QOR22+QOO22</f>
        <v>6938.17</v>
      </c>
      <c r="QOT22" s="4"/>
      <c r="QOU22" s="9">
        <f>QOS22+QOT22</f>
        <v>6938.17</v>
      </c>
      <c r="QOW22" s="93">
        <v>10</v>
      </c>
      <c r="QOX22" s="94" t="s">
        <v>635</v>
      </c>
      <c r="QOY22" s="93">
        <v>372</v>
      </c>
      <c r="QOZ22" s="93" t="s">
        <v>625</v>
      </c>
      <c r="QPA22" s="95" t="s">
        <v>626</v>
      </c>
      <c r="QPB22" s="93" t="s">
        <v>630</v>
      </c>
      <c r="QPC22" s="7">
        <v>167</v>
      </c>
      <c r="QPD22" s="8">
        <v>20.96</v>
      </c>
      <c r="QPE22" s="9">
        <f>QPD22*QPC22</f>
        <v>3500.32</v>
      </c>
      <c r="QPF22" s="4">
        <f>QOY22-QPC22</f>
        <v>205</v>
      </c>
      <c r="QPG22" s="8">
        <v>16.77</v>
      </c>
      <c r="QPH22" s="9">
        <f>QPG22*QPF22</f>
        <v>3437.85</v>
      </c>
      <c r="QPI22" s="9">
        <f>QPH22+QPE22</f>
        <v>6938.17</v>
      </c>
      <c r="QPJ22" s="4"/>
      <c r="QPK22" s="9">
        <f>QPI22+QPJ22</f>
        <v>6938.17</v>
      </c>
      <c r="QPM22" s="93">
        <v>10</v>
      </c>
      <c r="QPN22" s="94" t="s">
        <v>635</v>
      </c>
      <c r="QPO22" s="93">
        <v>372</v>
      </c>
      <c r="QPP22" s="93" t="s">
        <v>625</v>
      </c>
      <c r="QPQ22" s="95" t="s">
        <v>626</v>
      </c>
      <c r="QPR22" s="93" t="s">
        <v>630</v>
      </c>
      <c r="QPS22" s="7">
        <v>167</v>
      </c>
      <c r="QPT22" s="8">
        <v>20.96</v>
      </c>
      <c r="QPU22" s="9">
        <f>QPT22*QPS22</f>
        <v>3500.32</v>
      </c>
      <c r="QPV22" s="4">
        <f>QPO22-QPS22</f>
        <v>205</v>
      </c>
      <c r="QPW22" s="8">
        <v>16.77</v>
      </c>
      <c r="QPX22" s="9">
        <f>QPW22*QPV22</f>
        <v>3437.85</v>
      </c>
      <c r="QPY22" s="9">
        <f>QPX22+QPU22</f>
        <v>6938.17</v>
      </c>
      <c r="QPZ22" s="4"/>
      <c r="QQA22" s="9">
        <f>QPY22+QPZ22</f>
        <v>6938.17</v>
      </c>
      <c r="QQC22" s="93">
        <v>10</v>
      </c>
      <c r="QQD22" s="94" t="s">
        <v>635</v>
      </c>
      <c r="QQE22" s="93">
        <v>372</v>
      </c>
      <c r="QQF22" s="93" t="s">
        <v>625</v>
      </c>
      <c r="QQG22" s="95" t="s">
        <v>626</v>
      </c>
      <c r="QQH22" s="93" t="s">
        <v>630</v>
      </c>
      <c r="QQI22" s="7">
        <v>167</v>
      </c>
      <c r="QQJ22" s="8">
        <v>20.96</v>
      </c>
      <c r="QQK22" s="9">
        <f>QQJ22*QQI22</f>
        <v>3500.32</v>
      </c>
      <c r="QQL22" s="4">
        <f>QQE22-QQI22</f>
        <v>205</v>
      </c>
      <c r="QQM22" s="8">
        <v>16.77</v>
      </c>
      <c r="QQN22" s="9">
        <f>QQM22*QQL22</f>
        <v>3437.85</v>
      </c>
      <c r="QQO22" s="9">
        <f>QQN22+QQK22</f>
        <v>6938.17</v>
      </c>
      <c r="QQP22" s="4"/>
      <c r="QQQ22" s="9">
        <f>QQO22+QQP22</f>
        <v>6938.17</v>
      </c>
      <c r="QQS22" s="93">
        <v>10</v>
      </c>
      <c r="QQT22" s="94" t="s">
        <v>635</v>
      </c>
      <c r="QQU22" s="93">
        <v>372</v>
      </c>
      <c r="QQV22" s="93" t="s">
        <v>625</v>
      </c>
      <c r="QQW22" s="95" t="s">
        <v>626</v>
      </c>
      <c r="QQX22" s="93" t="s">
        <v>630</v>
      </c>
      <c r="QQY22" s="7">
        <v>167</v>
      </c>
      <c r="QQZ22" s="8">
        <v>20.96</v>
      </c>
      <c r="QRA22" s="9">
        <f>QQZ22*QQY22</f>
        <v>3500.32</v>
      </c>
      <c r="QRB22" s="4">
        <f>QQU22-QQY22</f>
        <v>205</v>
      </c>
      <c r="QRC22" s="8">
        <v>16.77</v>
      </c>
      <c r="QRD22" s="9">
        <f>QRC22*QRB22</f>
        <v>3437.85</v>
      </c>
      <c r="QRE22" s="9">
        <f>QRD22+QRA22</f>
        <v>6938.17</v>
      </c>
      <c r="QRF22" s="4"/>
      <c r="QRG22" s="9">
        <f>QRE22+QRF22</f>
        <v>6938.17</v>
      </c>
      <c r="QRI22" s="93">
        <v>10</v>
      </c>
      <c r="QRJ22" s="94" t="s">
        <v>635</v>
      </c>
      <c r="QRK22" s="93">
        <v>372</v>
      </c>
      <c r="QRL22" s="93" t="s">
        <v>625</v>
      </c>
      <c r="QRM22" s="95" t="s">
        <v>626</v>
      </c>
      <c r="QRN22" s="93" t="s">
        <v>630</v>
      </c>
      <c r="QRO22" s="7">
        <v>167</v>
      </c>
      <c r="QRP22" s="8">
        <v>20.96</v>
      </c>
      <c r="QRQ22" s="9">
        <f>QRP22*QRO22</f>
        <v>3500.32</v>
      </c>
      <c r="QRR22" s="4">
        <f>QRK22-QRO22</f>
        <v>205</v>
      </c>
      <c r="QRS22" s="8">
        <v>16.77</v>
      </c>
      <c r="QRT22" s="9">
        <f>QRS22*QRR22</f>
        <v>3437.85</v>
      </c>
      <c r="QRU22" s="9">
        <f>QRT22+QRQ22</f>
        <v>6938.17</v>
      </c>
      <c r="QRV22" s="4"/>
      <c r="QRW22" s="9">
        <f>QRU22+QRV22</f>
        <v>6938.17</v>
      </c>
      <c r="QRY22" s="93">
        <v>10</v>
      </c>
      <c r="QRZ22" s="94" t="s">
        <v>635</v>
      </c>
      <c r="QSA22" s="93">
        <v>372</v>
      </c>
      <c r="QSB22" s="93" t="s">
        <v>625</v>
      </c>
      <c r="QSC22" s="95" t="s">
        <v>626</v>
      </c>
      <c r="QSD22" s="93" t="s">
        <v>630</v>
      </c>
      <c r="QSE22" s="7">
        <v>167</v>
      </c>
      <c r="QSF22" s="8">
        <v>20.96</v>
      </c>
      <c r="QSG22" s="9">
        <f>QSF22*QSE22</f>
        <v>3500.32</v>
      </c>
      <c r="QSH22" s="4">
        <f>QSA22-QSE22</f>
        <v>205</v>
      </c>
      <c r="QSI22" s="8">
        <v>16.77</v>
      </c>
      <c r="QSJ22" s="9">
        <f>QSI22*QSH22</f>
        <v>3437.85</v>
      </c>
      <c r="QSK22" s="9">
        <f>QSJ22+QSG22</f>
        <v>6938.17</v>
      </c>
      <c r="QSL22" s="4"/>
      <c r="QSM22" s="9">
        <f>QSK22+QSL22</f>
        <v>6938.17</v>
      </c>
      <c r="QSO22" s="93">
        <v>10</v>
      </c>
      <c r="QSP22" s="94" t="s">
        <v>635</v>
      </c>
      <c r="QSQ22" s="93">
        <v>372</v>
      </c>
      <c r="QSR22" s="93" t="s">
        <v>625</v>
      </c>
      <c r="QSS22" s="95" t="s">
        <v>626</v>
      </c>
      <c r="QST22" s="93" t="s">
        <v>630</v>
      </c>
      <c r="QSU22" s="7">
        <v>167</v>
      </c>
      <c r="QSV22" s="8">
        <v>20.96</v>
      </c>
      <c r="QSW22" s="9">
        <f>QSV22*QSU22</f>
        <v>3500.32</v>
      </c>
      <c r="QSX22" s="4">
        <f>QSQ22-QSU22</f>
        <v>205</v>
      </c>
      <c r="QSY22" s="8">
        <v>16.77</v>
      </c>
      <c r="QSZ22" s="9">
        <f>QSY22*QSX22</f>
        <v>3437.85</v>
      </c>
      <c r="QTA22" s="9">
        <f>QSZ22+QSW22</f>
        <v>6938.17</v>
      </c>
      <c r="QTB22" s="4"/>
      <c r="QTC22" s="9">
        <f>QTA22+QTB22</f>
        <v>6938.17</v>
      </c>
      <c r="QTE22" s="93">
        <v>10</v>
      </c>
      <c r="QTF22" s="94" t="s">
        <v>635</v>
      </c>
      <c r="QTG22" s="93">
        <v>372</v>
      </c>
      <c r="QTH22" s="93" t="s">
        <v>625</v>
      </c>
      <c r="QTI22" s="95" t="s">
        <v>626</v>
      </c>
      <c r="QTJ22" s="93" t="s">
        <v>630</v>
      </c>
      <c r="QTK22" s="7">
        <v>167</v>
      </c>
      <c r="QTL22" s="8">
        <v>20.96</v>
      </c>
      <c r="QTM22" s="9">
        <f>QTL22*QTK22</f>
        <v>3500.32</v>
      </c>
      <c r="QTN22" s="4">
        <f>QTG22-QTK22</f>
        <v>205</v>
      </c>
      <c r="QTO22" s="8">
        <v>16.77</v>
      </c>
      <c r="QTP22" s="9">
        <f>QTO22*QTN22</f>
        <v>3437.85</v>
      </c>
      <c r="QTQ22" s="9">
        <f>QTP22+QTM22</f>
        <v>6938.17</v>
      </c>
      <c r="QTR22" s="4"/>
      <c r="QTS22" s="9">
        <f>QTQ22+QTR22</f>
        <v>6938.17</v>
      </c>
      <c r="QTU22" s="93">
        <v>10</v>
      </c>
      <c r="QTV22" s="94" t="s">
        <v>635</v>
      </c>
      <c r="QTW22" s="93">
        <v>372</v>
      </c>
      <c r="QTX22" s="93" t="s">
        <v>625</v>
      </c>
      <c r="QTY22" s="95" t="s">
        <v>626</v>
      </c>
      <c r="QTZ22" s="93" t="s">
        <v>630</v>
      </c>
      <c r="QUA22" s="7">
        <v>167</v>
      </c>
      <c r="QUB22" s="8">
        <v>20.96</v>
      </c>
      <c r="QUC22" s="9">
        <f>QUB22*QUA22</f>
        <v>3500.32</v>
      </c>
      <c r="QUD22" s="4">
        <f>QTW22-QUA22</f>
        <v>205</v>
      </c>
      <c r="QUE22" s="8">
        <v>16.77</v>
      </c>
      <c r="QUF22" s="9">
        <f>QUE22*QUD22</f>
        <v>3437.85</v>
      </c>
      <c r="QUG22" s="9">
        <f>QUF22+QUC22</f>
        <v>6938.17</v>
      </c>
      <c r="QUH22" s="4"/>
      <c r="QUI22" s="9">
        <f>QUG22+QUH22</f>
        <v>6938.17</v>
      </c>
      <c r="QUK22" s="93">
        <v>10</v>
      </c>
      <c r="QUL22" s="94" t="s">
        <v>635</v>
      </c>
      <c r="QUM22" s="93">
        <v>372</v>
      </c>
      <c r="QUN22" s="93" t="s">
        <v>625</v>
      </c>
      <c r="QUO22" s="95" t="s">
        <v>626</v>
      </c>
      <c r="QUP22" s="93" t="s">
        <v>630</v>
      </c>
      <c r="QUQ22" s="7">
        <v>167</v>
      </c>
      <c r="QUR22" s="8">
        <v>20.96</v>
      </c>
      <c r="QUS22" s="9">
        <f>QUR22*QUQ22</f>
        <v>3500.32</v>
      </c>
      <c r="QUT22" s="4">
        <f>QUM22-QUQ22</f>
        <v>205</v>
      </c>
      <c r="QUU22" s="8">
        <v>16.77</v>
      </c>
      <c r="QUV22" s="9">
        <f>QUU22*QUT22</f>
        <v>3437.85</v>
      </c>
      <c r="QUW22" s="9">
        <f>QUV22+QUS22</f>
        <v>6938.17</v>
      </c>
      <c r="QUX22" s="4"/>
      <c r="QUY22" s="9">
        <f>QUW22+QUX22</f>
        <v>6938.17</v>
      </c>
      <c r="QVA22" s="93">
        <v>10</v>
      </c>
      <c r="QVB22" s="94" t="s">
        <v>635</v>
      </c>
      <c r="QVC22" s="93">
        <v>372</v>
      </c>
      <c r="QVD22" s="93" t="s">
        <v>625</v>
      </c>
      <c r="QVE22" s="95" t="s">
        <v>626</v>
      </c>
      <c r="QVF22" s="93" t="s">
        <v>630</v>
      </c>
      <c r="QVG22" s="7">
        <v>167</v>
      </c>
      <c r="QVH22" s="8">
        <v>20.96</v>
      </c>
      <c r="QVI22" s="9">
        <f>QVH22*QVG22</f>
        <v>3500.32</v>
      </c>
      <c r="QVJ22" s="4">
        <f>QVC22-QVG22</f>
        <v>205</v>
      </c>
      <c r="QVK22" s="8">
        <v>16.77</v>
      </c>
      <c r="QVL22" s="9">
        <f>QVK22*QVJ22</f>
        <v>3437.85</v>
      </c>
      <c r="QVM22" s="9">
        <f>QVL22+QVI22</f>
        <v>6938.17</v>
      </c>
      <c r="QVN22" s="4"/>
      <c r="QVO22" s="9">
        <f>QVM22+QVN22</f>
        <v>6938.17</v>
      </c>
      <c r="QVQ22" s="93">
        <v>10</v>
      </c>
      <c r="QVR22" s="94" t="s">
        <v>635</v>
      </c>
      <c r="QVS22" s="93">
        <v>372</v>
      </c>
      <c r="QVT22" s="93" t="s">
        <v>625</v>
      </c>
      <c r="QVU22" s="95" t="s">
        <v>626</v>
      </c>
      <c r="QVV22" s="93" t="s">
        <v>630</v>
      </c>
      <c r="QVW22" s="7">
        <v>167</v>
      </c>
      <c r="QVX22" s="8">
        <v>20.96</v>
      </c>
      <c r="QVY22" s="9">
        <f>QVX22*QVW22</f>
        <v>3500.32</v>
      </c>
      <c r="QVZ22" s="4">
        <f>QVS22-QVW22</f>
        <v>205</v>
      </c>
      <c r="QWA22" s="8">
        <v>16.77</v>
      </c>
      <c r="QWB22" s="9">
        <f>QWA22*QVZ22</f>
        <v>3437.85</v>
      </c>
      <c r="QWC22" s="9">
        <f>QWB22+QVY22</f>
        <v>6938.17</v>
      </c>
      <c r="QWD22" s="4"/>
      <c r="QWE22" s="9">
        <f>QWC22+QWD22</f>
        <v>6938.17</v>
      </c>
      <c r="QWG22" s="93">
        <v>10</v>
      </c>
      <c r="QWH22" s="94" t="s">
        <v>635</v>
      </c>
      <c r="QWI22" s="93">
        <v>372</v>
      </c>
      <c r="QWJ22" s="93" t="s">
        <v>625</v>
      </c>
      <c r="QWK22" s="95" t="s">
        <v>626</v>
      </c>
      <c r="QWL22" s="93" t="s">
        <v>630</v>
      </c>
      <c r="QWM22" s="7">
        <v>167</v>
      </c>
      <c r="QWN22" s="8">
        <v>20.96</v>
      </c>
      <c r="QWO22" s="9">
        <f>QWN22*QWM22</f>
        <v>3500.32</v>
      </c>
      <c r="QWP22" s="4">
        <f>QWI22-QWM22</f>
        <v>205</v>
      </c>
      <c r="QWQ22" s="8">
        <v>16.77</v>
      </c>
      <c r="QWR22" s="9">
        <f>QWQ22*QWP22</f>
        <v>3437.85</v>
      </c>
      <c r="QWS22" s="9">
        <f>QWR22+QWO22</f>
        <v>6938.17</v>
      </c>
      <c r="QWT22" s="4"/>
      <c r="QWU22" s="9">
        <f>QWS22+QWT22</f>
        <v>6938.17</v>
      </c>
      <c r="QWW22" s="93">
        <v>10</v>
      </c>
      <c r="QWX22" s="94" t="s">
        <v>635</v>
      </c>
      <c r="QWY22" s="93">
        <v>372</v>
      </c>
      <c r="QWZ22" s="93" t="s">
        <v>625</v>
      </c>
      <c r="QXA22" s="95" t="s">
        <v>626</v>
      </c>
      <c r="QXB22" s="93" t="s">
        <v>630</v>
      </c>
      <c r="QXC22" s="7">
        <v>167</v>
      </c>
      <c r="QXD22" s="8">
        <v>20.96</v>
      </c>
      <c r="QXE22" s="9">
        <f>QXD22*QXC22</f>
        <v>3500.32</v>
      </c>
      <c r="QXF22" s="4">
        <f>QWY22-QXC22</f>
        <v>205</v>
      </c>
      <c r="QXG22" s="8">
        <v>16.77</v>
      </c>
      <c r="QXH22" s="9">
        <f>QXG22*QXF22</f>
        <v>3437.85</v>
      </c>
      <c r="QXI22" s="9">
        <f>QXH22+QXE22</f>
        <v>6938.17</v>
      </c>
      <c r="QXJ22" s="4"/>
      <c r="QXK22" s="9">
        <f>QXI22+QXJ22</f>
        <v>6938.17</v>
      </c>
      <c r="QXM22" s="93">
        <v>10</v>
      </c>
      <c r="QXN22" s="94" t="s">
        <v>635</v>
      </c>
      <c r="QXO22" s="93">
        <v>372</v>
      </c>
      <c r="QXP22" s="93" t="s">
        <v>625</v>
      </c>
      <c r="QXQ22" s="95" t="s">
        <v>626</v>
      </c>
      <c r="QXR22" s="93" t="s">
        <v>630</v>
      </c>
      <c r="QXS22" s="7">
        <v>167</v>
      </c>
      <c r="QXT22" s="8">
        <v>20.96</v>
      </c>
      <c r="QXU22" s="9">
        <f>QXT22*QXS22</f>
        <v>3500.32</v>
      </c>
      <c r="QXV22" s="4">
        <f>QXO22-QXS22</f>
        <v>205</v>
      </c>
      <c r="QXW22" s="8">
        <v>16.77</v>
      </c>
      <c r="QXX22" s="9">
        <f>QXW22*QXV22</f>
        <v>3437.85</v>
      </c>
      <c r="QXY22" s="9">
        <f>QXX22+QXU22</f>
        <v>6938.17</v>
      </c>
      <c r="QXZ22" s="4"/>
      <c r="QYA22" s="9">
        <f>QXY22+QXZ22</f>
        <v>6938.17</v>
      </c>
      <c r="QYC22" s="93">
        <v>10</v>
      </c>
      <c r="QYD22" s="94" t="s">
        <v>635</v>
      </c>
      <c r="QYE22" s="93">
        <v>372</v>
      </c>
      <c r="QYF22" s="93" t="s">
        <v>625</v>
      </c>
      <c r="QYG22" s="95" t="s">
        <v>626</v>
      </c>
      <c r="QYH22" s="93" t="s">
        <v>630</v>
      </c>
      <c r="QYI22" s="7">
        <v>167</v>
      </c>
      <c r="QYJ22" s="8">
        <v>20.96</v>
      </c>
      <c r="QYK22" s="9">
        <f>QYJ22*QYI22</f>
        <v>3500.32</v>
      </c>
      <c r="QYL22" s="4">
        <f>QYE22-QYI22</f>
        <v>205</v>
      </c>
      <c r="QYM22" s="8">
        <v>16.77</v>
      </c>
      <c r="QYN22" s="9">
        <f>QYM22*QYL22</f>
        <v>3437.85</v>
      </c>
      <c r="QYO22" s="9">
        <f>QYN22+QYK22</f>
        <v>6938.17</v>
      </c>
      <c r="QYP22" s="4"/>
      <c r="QYQ22" s="9">
        <f>QYO22+QYP22</f>
        <v>6938.17</v>
      </c>
      <c r="QYS22" s="93">
        <v>10</v>
      </c>
      <c r="QYT22" s="94" t="s">
        <v>635</v>
      </c>
      <c r="QYU22" s="93">
        <v>372</v>
      </c>
      <c r="QYV22" s="93" t="s">
        <v>625</v>
      </c>
      <c r="QYW22" s="95" t="s">
        <v>626</v>
      </c>
      <c r="QYX22" s="93" t="s">
        <v>630</v>
      </c>
      <c r="QYY22" s="7">
        <v>167</v>
      </c>
      <c r="QYZ22" s="8">
        <v>20.96</v>
      </c>
      <c r="QZA22" s="9">
        <f>QYZ22*QYY22</f>
        <v>3500.32</v>
      </c>
      <c r="QZB22" s="4">
        <f>QYU22-QYY22</f>
        <v>205</v>
      </c>
      <c r="QZC22" s="8">
        <v>16.77</v>
      </c>
      <c r="QZD22" s="9">
        <f>QZC22*QZB22</f>
        <v>3437.85</v>
      </c>
      <c r="QZE22" s="9">
        <f>QZD22+QZA22</f>
        <v>6938.17</v>
      </c>
      <c r="QZF22" s="4"/>
      <c r="QZG22" s="9">
        <f>QZE22+QZF22</f>
        <v>6938.17</v>
      </c>
      <c r="QZI22" s="93">
        <v>10</v>
      </c>
      <c r="QZJ22" s="94" t="s">
        <v>635</v>
      </c>
      <c r="QZK22" s="93">
        <v>372</v>
      </c>
      <c r="QZL22" s="93" t="s">
        <v>625</v>
      </c>
      <c r="QZM22" s="95" t="s">
        <v>626</v>
      </c>
      <c r="QZN22" s="93" t="s">
        <v>630</v>
      </c>
      <c r="QZO22" s="7">
        <v>167</v>
      </c>
      <c r="QZP22" s="8">
        <v>20.96</v>
      </c>
      <c r="QZQ22" s="9">
        <f>QZP22*QZO22</f>
        <v>3500.32</v>
      </c>
      <c r="QZR22" s="4">
        <f>QZK22-QZO22</f>
        <v>205</v>
      </c>
      <c r="QZS22" s="8">
        <v>16.77</v>
      </c>
      <c r="QZT22" s="9">
        <f>QZS22*QZR22</f>
        <v>3437.85</v>
      </c>
      <c r="QZU22" s="9">
        <f>QZT22+QZQ22</f>
        <v>6938.17</v>
      </c>
      <c r="QZV22" s="4"/>
      <c r="QZW22" s="9">
        <f>QZU22+QZV22</f>
        <v>6938.17</v>
      </c>
      <c r="QZY22" s="93">
        <v>10</v>
      </c>
      <c r="QZZ22" s="94" t="s">
        <v>635</v>
      </c>
      <c r="RAA22" s="93">
        <v>372</v>
      </c>
      <c r="RAB22" s="93" t="s">
        <v>625</v>
      </c>
      <c r="RAC22" s="95" t="s">
        <v>626</v>
      </c>
      <c r="RAD22" s="93" t="s">
        <v>630</v>
      </c>
      <c r="RAE22" s="7">
        <v>167</v>
      </c>
      <c r="RAF22" s="8">
        <v>20.96</v>
      </c>
      <c r="RAG22" s="9">
        <f>RAF22*RAE22</f>
        <v>3500.32</v>
      </c>
      <c r="RAH22" s="4">
        <f>RAA22-RAE22</f>
        <v>205</v>
      </c>
      <c r="RAI22" s="8">
        <v>16.77</v>
      </c>
      <c r="RAJ22" s="9">
        <f>RAI22*RAH22</f>
        <v>3437.85</v>
      </c>
      <c r="RAK22" s="9">
        <f>RAJ22+RAG22</f>
        <v>6938.17</v>
      </c>
      <c r="RAL22" s="4"/>
      <c r="RAM22" s="9">
        <f>RAK22+RAL22</f>
        <v>6938.17</v>
      </c>
      <c r="RAO22" s="93">
        <v>10</v>
      </c>
      <c r="RAP22" s="94" t="s">
        <v>635</v>
      </c>
      <c r="RAQ22" s="93">
        <v>372</v>
      </c>
      <c r="RAR22" s="93" t="s">
        <v>625</v>
      </c>
      <c r="RAS22" s="95" t="s">
        <v>626</v>
      </c>
      <c r="RAT22" s="93" t="s">
        <v>630</v>
      </c>
      <c r="RAU22" s="7">
        <v>167</v>
      </c>
      <c r="RAV22" s="8">
        <v>20.96</v>
      </c>
      <c r="RAW22" s="9">
        <f>RAV22*RAU22</f>
        <v>3500.32</v>
      </c>
      <c r="RAX22" s="4">
        <f>RAQ22-RAU22</f>
        <v>205</v>
      </c>
      <c r="RAY22" s="8">
        <v>16.77</v>
      </c>
      <c r="RAZ22" s="9">
        <f>RAY22*RAX22</f>
        <v>3437.85</v>
      </c>
      <c r="RBA22" s="9">
        <f>RAZ22+RAW22</f>
        <v>6938.17</v>
      </c>
      <c r="RBB22" s="4"/>
      <c r="RBC22" s="9">
        <f>RBA22+RBB22</f>
        <v>6938.17</v>
      </c>
      <c r="RBE22" s="93">
        <v>10</v>
      </c>
      <c r="RBF22" s="94" t="s">
        <v>635</v>
      </c>
      <c r="RBG22" s="93">
        <v>372</v>
      </c>
      <c r="RBH22" s="93" t="s">
        <v>625</v>
      </c>
      <c r="RBI22" s="95" t="s">
        <v>626</v>
      </c>
      <c r="RBJ22" s="93" t="s">
        <v>630</v>
      </c>
      <c r="RBK22" s="7">
        <v>167</v>
      </c>
      <c r="RBL22" s="8">
        <v>20.96</v>
      </c>
      <c r="RBM22" s="9">
        <f>RBL22*RBK22</f>
        <v>3500.32</v>
      </c>
      <c r="RBN22" s="4">
        <f>RBG22-RBK22</f>
        <v>205</v>
      </c>
      <c r="RBO22" s="8">
        <v>16.77</v>
      </c>
      <c r="RBP22" s="9">
        <f>RBO22*RBN22</f>
        <v>3437.85</v>
      </c>
      <c r="RBQ22" s="9">
        <f>RBP22+RBM22</f>
        <v>6938.17</v>
      </c>
      <c r="RBR22" s="4"/>
      <c r="RBS22" s="9">
        <f>RBQ22+RBR22</f>
        <v>6938.17</v>
      </c>
      <c r="RBU22" s="93">
        <v>10</v>
      </c>
      <c r="RBV22" s="94" t="s">
        <v>635</v>
      </c>
      <c r="RBW22" s="93">
        <v>372</v>
      </c>
      <c r="RBX22" s="93" t="s">
        <v>625</v>
      </c>
      <c r="RBY22" s="95" t="s">
        <v>626</v>
      </c>
      <c r="RBZ22" s="93" t="s">
        <v>630</v>
      </c>
      <c r="RCA22" s="7">
        <v>167</v>
      </c>
      <c r="RCB22" s="8">
        <v>20.96</v>
      </c>
      <c r="RCC22" s="9">
        <f>RCB22*RCA22</f>
        <v>3500.32</v>
      </c>
      <c r="RCD22" s="4">
        <f>RBW22-RCA22</f>
        <v>205</v>
      </c>
      <c r="RCE22" s="8">
        <v>16.77</v>
      </c>
      <c r="RCF22" s="9">
        <f>RCE22*RCD22</f>
        <v>3437.85</v>
      </c>
      <c r="RCG22" s="9">
        <f>RCF22+RCC22</f>
        <v>6938.17</v>
      </c>
      <c r="RCH22" s="4"/>
      <c r="RCI22" s="9">
        <f>RCG22+RCH22</f>
        <v>6938.17</v>
      </c>
      <c r="RCK22" s="93">
        <v>10</v>
      </c>
      <c r="RCL22" s="94" t="s">
        <v>635</v>
      </c>
      <c r="RCM22" s="93">
        <v>372</v>
      </c>
      <c r="RCN22" s="93" t="s">
        <v>625</v>
      </c>
      <c r="RCO22" s="95" t="s">
        <v>626</v>
      </c>
      <c r="RCP22" s="93" t="s">
        <v>630</v>
      </c>
      <c r="RCQ22" s="7">
        <v>167</v>
      </c>
      <c r="RCR22" s="8">
        <v>20.96</v>
      </c>
      <c r="RCS22" s="9">
        <f>RCR22*RCQ22</f>
        <v>3500.32</v>
      </c>
      <c r="RCT22" s="4">
        <f>RCM22-RCQ22</f>
        <v>205</v>
      </c>
      <c r="RCU22" s="8">
        <v>16.77</v>
      </c>
      <c r="RCV22" s="9">
        <f>RCU22*RCT22</f>
        <v>3437.85</v>
      </c>
      <c r="RCW22" s="9">
        <f>RCV22+RCS22</f>
        <v>6938.17</v>
      </c>
      <c r="RCX22" s="4"/>
      <c r="RCY22" s="9">
        <f>RCW22+RCX22</f>
        <v>6938.17</v>
      </c>
      <c r="RDA22" s="93">
        <v>10</v>
      </c>
      <c r="RDB22" s="94" t="s">
        <v>635</v>
      </c>
      <c r="RDC22" s="93">
        <v>372</v>
      </c>
      <c r="RDD22" s="93" t="s">
        <v>625</v>
      </c>
      <c r="RDE22" s="95" t="s">
        <v>626</v>
      </c>
      <c r="RDF22" s="93" t="s">
        <v>630</v>
      </c>
      <c r="RDG22" s="7">
        <v>167</v>
      </c>
      <c r="RDH22" s="8">
        <v>20.96</v>
      </c>
      <c r="RDI22" s="9">
        <f>RDH22*RDG22</f>
        <v>3500.32</v>
      </c>
      <c r="RDJ22" s="4">
        <f>RDC22-RDG22</f>
        <v>205</v>
      </c>
      <c r="RDK22" s="8">
        <v>16.77</v>
      </c>
      <c r="RDL22" s="9">
        <f>RDK22*RDJ22</f>
        <v>3437.85</v>
      </c>
      <c r="RDM22" s="9">
        <f>RDL22+RDI22</f>
        <v>6938.17</v>
      </c>
      <c r="RDN22" s="4"/>
      <c r="RDO22" s="9">
        <f>RDM22+RDN22</f>
        <v>6938.17</v>
      </c>
      <c r="RDQ22" s="93">
        <v>10</v>
      </c>
      <c r="RDR22" s="94" t="s">
        <v>635</v>
      </c>
      <c r="RDS22" s="93">
        <v>372</v>
      </c>
      <c r="RDT22" s="93" t="s">
        <v>625</v>
      </c>
      <c r="RDU22" s="95" t="s">
        <v>626</v>
      </c>
      <c r="RDV22" s="93" t="s">
        <v>630</v>
      </c>
      <c r="RDW22" s="7">
        <v>167</v>
      </c>
      <c r="RDX22" s="8">
        <v>20.96</v>
      </c>
      <c r="RDY22" s="9">
        <f>RDX22*RDW22</f>
        <v>3500.32</v>
      </c>
      <c r="RDZ22" s="4">
        <f>RDS22-RDW22</f>
        <v>205</v>
      </c>
      <c r="REA22" s="8">
        <v>16.77</v>
      </c>
      <c r="REB22" s="9">
        <f>REA22*RDZ22</f>
        <v>3437.85</v>
      </c>
      <c r="REC22" s="9">
        <f>REB22+RDY22</f>
        <v>6938.17</v>
      </c>
      <c r="RED22" s="4"/>
      <c r="REE22" s="9">
        <f>REC22+RED22</f>
        <v>6938.17</v>
      </c>
      <c r="REG22" s="93">
        <v>10</v>
      </c>
      <c r="REH22" s="94" t="s">
        <v>635</v>
      </c>
      <c r="REI22" s="93">
        <v>372</v>
      </c>
      <c r="REJ22" s="93" t="s">
        <v>625</v>
      </c>
      <c r="REK22" s="95" t="s">
        <v>626</v>
      </c>
      <c r="REL22" s="93" t="s">
        <v>630</v>
      </c>
      <c r="REM22" s="7">
        <v>167</v>
      </c>
      <c r="REN22" s="8">
        <v>20.96</v>
      </c>
      <c r="REO22" s="9">
        <f>REN22*REM22</f>
        <v>3500.32</v>
      </c>
      <c r="REP22" s="4">
        <f>REI22-REM22</f>
        <v>205</v>
      </c>
      <c r="REQ22" s="8">
        <v>16.77</v>
      </c>
      <c r="RER22" s="9">
        <f>REQ22*REP22</f>
        <v>3437.85</v>
      </c>
      <c r="RES22" s="9">
        <f>RER22+REO22</f>
        <v>6938.17</v>
      </c>
      <c r="RET22" s="4"/>
      <c r="REU22" s="9">
        <f>RES22+RET22</f>
        <v>6938.17</v>
      </c>
      <c r="REW22" s="93">
        <v>10</v>
      </c>
      <c r="REX22" s="94" t="s">
        <v>635</v>
      </c>
      <c r="REY22" s="93">
        <v>372</v>
      </c>
      <c r="REZ22" s="93" t="s">
        <v>625</v>
      </c>
      <c r="RFA22" s="95" t="s">
        <v>626</v>
      </c>
      <c r="RFB22" s="93" t="s">
        <v>630</v>
      </c>
      <c r="RFC22" s="7">
        <v>167</v>
      </c>
      <c r="RFD22" s="8">
        <v>20.96</v>
      </c>
      <c r="RFE22" s="9">
        <f>RFD22*RFC22</f>
        <v>3500.32</v>
      </c>
      <c r="RFF22" s="4">
        <f>REY22-RFC22</f>
        <v>205</v>
      </c>
      <c r="RFG22" s="8">
        <v>16.77</v>
      </c>
      <c r="RFH22" s="9">
        <f>RFG22*RFF22</f>
        <v>3437.85</v>
      </c>
      <c r="RFI22" s="9">
        <f>RFH22+RFE22</f>
        <v>6938.17</v>
      </c>
      <c r="RFJ22" s="4"/>
      <c r="RFK22" s="9">
        <f>RFI22+RFJ22</f>
        <v>6938.17</v>
      </c>
      <c r="RFM22" s="93">
        <v>10</v>
      </c>
      <c r="RFN22" s="94" t="s">
        <v>635</v>
      </c>
      <c r="RFO22" s="93">
        <v>372</v>
      </c>
      <c r="RFP22" s="93" t="s">
        <v>625</v>
      </c>
      <c r="RFQ22" s="95" t="s">
        <v>626</v>
      </c>
      <c r="RFR22" s="93" t="s">
        <v>630</v>
      </c>
      <c r="RFS22" s="7">
        <v>167</v>
      </c>
      <c r="RFT22" s="8">
        <v>20.96</v>
      </c>
      <c r="RFU22" s="9">
        <f>RFT22*RFS22</f>
        <v>3500.32</v>
      </c>
      <c r="RFV22" s="4">
        <f>RFO22-RFS22</f>
        <v>205</v>
      </c>
      <c r="RFW22" s="8">
        <v>16.77</v>
      </c>
      <c r="RFX22" s="9">
        <f>RFW22*RFV22</f>
        <v>3437.85</v>
      </c>
      <c r="RFY22" s="9">
        <f>RFX22+RFU22</f>
        <v>6938.17</v>
      </c>
      <c r="RFZ22" s="4"/>
      <c r="RGA22" s="9">
        <f>RFY22+RFZ22</f>
        <v>6938.17</v>
      </c>
      <c r="RGC22" s="93">
        <v>10</v>
      </c>
      <c r="RGD22" s="94" t="s">
        <v>635</v>
      </c>
      <c r="RGE22" s="93">
        <v>372</v>
      </c>
      <c r="RGF22" s="93" t="s">
        <v>625</v>
      </c>
      <c r="RGG22" s="95" t="s">
        <v>626</v>
      </c>
      <c r="RGH22" s="93" t="s">
        <v>630</v>
      </c>
      <c r="RGI22" s="7">
        <v>167</v>
      </c>
      <c r="RGJ22" s="8">
        <v>20.96</v>
      </c>
      <c r="RGK22" s="9">
        <f>RGJ22*RGI22</f>
        <v>3500.32</v>
      </c>
      <c r="RGL22" s="4">
        <f>RGE22-RGI22</f>
        <v>205</v>
      </c>
      <c r="RGM22" s="8">
        <v>16.77</v>
      </c>
      <c r="RGN22" s="9">
        <f>RGM22*RGL22</f>
        <v>3437.85</v>
      </c>
      <c r="RGO22" s="9">
        <f>RGN22+RGK22</f>
        <v>6938.17</v>
      </c>
      <c r="RGP22" s="4"/>
      <c r="RGQ22" s="9">
        <f>RGO22+RGP22</f>
        <v>6938.17</v>
      </c>
      <c r="RGS22" s="93">
        <v>10</v>
      </c>
      <c r="RGT22" s="94" t="s">
        <v>635</v>
      </c>
      <c r="RGU22" s="93">
        <v>372</v>
      </c>
      <c r="RGV22" s="93" t="s">
        <v>625</v>
      </c>
      <c r="RGW22" s="95" t="s">
        <v>626</v>
      </c>
      <c r="RGX22" s="93" t="s">
        <v>630</v>
      </c>
      <c r="RGY22" s="7">
        <v>167</v>
      </c>
      <c r="RGZ22" s="8">
        <v>20.96</v>
      </c>
      <c r="RHA22" s="9">
        <f>RGZ22*RGY22</f>
        <v>3500.32</v>
      </c>
      <c r="RHB22" s="4">
        <f>RGU22-RGY22</f>
        <v>205</v>
      </c>
      <c r="RHC22" s="8">
        <v>16.77</v>
      </c>
      <c r="RHD22" s="9">
        <f>RHC22*RHB22</f>
        <v>3437.85</v>
      </c>
      <c r="RHE22" s="9">
        <f>RHD22+RHA22</f>
        <v>6938.17</v>
      </c>
      <c r="RHF22" s="4"/>
      <c r="RHG22" s="9">
        <f>RHE22+RHF22</f>
        <v>6938.17</v>
      </c>
      <c r="RHI22" s="93">
        <v>10</v>
      </c>
      <c r="RHJ22" s="94" t="s">
        <v>635</v>
      </c>
      <c r="RHK22" s="93">
        <v>372</v>
      </c>
      <c r="RHL22" s="93" t="s">
        <v>625</v>
      </c>
      <c r="RHM22" s="95" t="s">
        <v>626</v>
      </c>
      <c r="RHN22" s="93" t="s">
        <v>630</v>
      </c>
      <c r="RHO22" s="7">
        <v>167</v>
      </c>
      <c r="RHP22" s="8">
        <v>20.96</v>
      </c>
      <c r="RHQ22" s="9">
        <f>RHP22*RHO22</f>
        <v>3500.32</v>
      </c>
      <c r="RHR22" s="4">
        <f>RHK22-RHO22</f>
        <v>205</v>
      </c>
      <c r="RHS22" s="8">
        <v>16.77</v>
      </c>
      <c r="RHT22" s="9">
        <f>RHS22*RHR22</f>
        <v>3437.85</v>
      </c>
      <c r="RHU22" s="9">
        <f>RHT22+RHQ22</f>
        <v>6938.17</v>
      </c>
      <c r="RHV22" s="4"/>
      <c r="RHW22" s="9">
        <f>RHU22+RHV22</f>
        <v>6938.17</v>
      </c>
      <c r="RHY22" s="93">
        <v>10</v>
      </c>
      <c r="RHZ22" s="94" t="s">
        <v>635</v>
      </c>
      <c r="RIA22" s="93">
        <v>372</v>
      </c>
      <c r="RIB22" s="93" t="s">
        <v>625</v>
      </c>
      <c r="RIC22" s="95" t="s">
        <v>626</v>
      </c>
      <c r="RID22" s="93" t="s">
        <v>630</v>
      </c>
      <c r="RIE22" s="7">
        <v>167</v>
      </c>
      <c r="RIF22" s="8">
        <v>20.96</v>
      </c>
      <c r="RIG22" s="9">
        <f>RIF22*RIE22</f>
        <v>3500.32</v>
      </c>
      <c r="RIH22" s="4">
        <f>RIA22-RIE22</f>
        <v>205</v>
      </c>
      <c r="RII22" s="8">
        <v>16.77</v>
      </c>
      <c r="RIJ22" s="9">
        <f>RII22*RIH22</f>
        <v>3437.85</v>
      </c>
      <c r="RIK22" s="9">
        <f>RIJ22+RIG22</f>
        <v>6938.17</v>
      </c>
      <c r="RIL22" s="4"/>
      <c r="RIM22" s="9">
        <f>RIK22+RIL22</f>
        <v>6938.17</v>
      </c>
      <c r="RIO22" s="93">
        <v>10</v>
      </c>
      <c r="RIP22" s="94" t="s">
        <v>635</v>
      </c>
      <c r="RIQ22" s="93">
        <v>372</v>
      </c>
      <c r="RIR22" s="93" t="s">
        <v>625</v>
      </c>
      <c r="RIS22" s="95" t="s">
        <v>626</v>
      </c>
      <c r="RIT22" s="93" t="s">
        <v>630</v>
      </c>
      <c r="RIU22" s="7">
        <v>167</v>
      </c>
      <c r="RIV22" s="8">
        <v>20.96</v>
      </c>
      <c r="RIW22" s="9">
        <f>RIV22*RIU22</f>
        <v>3500.32</v>
      </c>
      <c r="RIX22" s="4">
        <f>RIQ22-RIU22</f>
        <v>205</v>
      </c>
      <c r="RIY22" s="8">
        <v>16.77</v>
      </c>
      <c r="RIZ22" s="9">
        <f>RIY22*RIX22</f>
        <v>3437.85</v>
      </c>
      <c r="RJA22" s="9">
        <f>RIZ22+RIW22</f>
        <v>6938.17</v>
      </c>
      <c r="RJB22" s="4"/>
      <c r="RJC22" s="9">
        <f>RJA22+RJB22</f>
        <v>6938.17</v>
      </c>
      <c r="RJE22" s="93">
        <v>10</v>
      </c>
      <c r="RJF22" s="94" t="s">
        <v>635</v>
      </c>
      <c r="RJG22" s="93">
        <v>372</v>
      </c>
      <c r="RJH22" s="93" t="s">
        <v>625</v>
      </c>
      <c r="RJI22" s="95" t="s">
        <v>626</v>
      </c>
      <c r="RJJ22" s="93" t="s">
        <v>630</v>
      </c>
      <c r="RJK22" s="7">
        <v>167</v>
      </c>
      <c r="RJL22" s="8">
        <v>20.96</v>
      </c>
      <c r="RJM22" s="9">
        <f>RJL22*RJK22</f>
        <v>3500.32</v>
      </c>
      <c r="RJN22" s="4">
        <f>RJG22-RJK22</f>
        <v>205</v>
      </c>
      <c r="RJO22" s="8">
        <v>16.77</v>
      </c>
      <c r="RJP22" s="9">
        <f>RJO22*RJN22</f>
        <v>3437.85</v>
      </c>
      <c r="RJQ22" s="9">
        <f>RJP22+RJM22</f>
        <v>6938.17</v>
      </c>
      <c r="RJR22" s="4"/>
      <c r="RJS22" s="9">
        <f>RJQ22+RJR22</f>
        <v>6938.17</v>
      </c>
      <c r="RJU22" s="93">
        <v>10</v>
      </c>
      <c r="RJV22" s="94" t="s">
        <v>635</v>
      </c>
      <c r="RJW22" s="93">
        <v>372</v>
      </c>
      <c r="RJX22" s="93" t="s">
        <v>625</v>
      </c>
      <c r="RJY22" s="95" t="s">
        <v>626</v>
      </c>
      <c r="RJZ22" s="93" t="s">
        <v>630</v>
      </c>
      <c r="RKA22" s="7">
        <v>167</v>
      </c>
      <c r="RKB22" s="8">
        <v>20.96</v>
      </c>
      <c r="RKC22" s="9">
        <f>RKB22*RKA22</f>
        <v>3500.32</v>
      </c>
      <c r="RKD22" s="4">
        <f>RJW22-RKA22</f>
        <v>205</v>
      </c>
      <c r="RKE22" s="8">
        <v>16.77</v>
      </c>
      <c r="RKF22" s="9">
        <f>RKE22*RKD22</f>
        <v>3437.85</v>
      </c>
      <c r="RKG22" s="9">
        <f>RKF22+RKC22</f>
        <v>6938.17</v>
      </c>
      <c r="RKH22" s="4"/>
      <c r="RKI22" s="9">
        <f>RKG22+RKH22</f>
        <v>6938.17</v>
      </c>
      <c r="RKK22" s="93">
        <v>10</v>
      </c>
      <c r="RKL22" s="94" t="s">
        <v>635</v>
      </c>
      <c r="RKM22" s="93">
        <v>372</v>
      </c>
      <c r="RKN22" s="93" t="s">
        <v>625</v>
      </c>
      <c r="RKO22" s="95" t="s">
        <v>626</v>
      </c>
      <c r="RKP22" s="93" t="s">
        <v>630</v>
      </c>
      <c r="RKQ22" s="7">
        <v>167</v>
      </c>
      <c r="RKR22" s="8">
        <v>20.96</v>
      </c>
      <c r="RKS22" s="9">
        <f>RKR22*RKQ22</f>
        <v>3500.32</v>
      </c>
      <c r="RKT22" s="4">
        <f>RKM22-RKQ22</f>
        <v>205</v>
      </c>
      <c r="RKU22" s="8">
        <v>16.77</v>
      </c>
      <c r="RKV22" s="9">
        <f>RKU22*RKT22</f>
        <v>3437.85</v>
      </c>
      <c r="RKW22" s="9">
        <f>RKV22+RKS22</f>
        <v>6938.17</v>
      </c>
      <c r="RKX22" s="4"/>
      <c r="RKY22" s="9">
        <f>RKW22+RKX22</f>
        <v>6938.17</v>
      </c>
      <c r="RLA22" s="93">
        <v>10</v>
      </c>
      <c r="RLB22" s="94" t="s">
        <v>635</v>
      </c>
      <c r="RLC22" s="93">
        <v>372</v>
      </c>
      <c r="RLD22" s="93" t="s">
        <v>625</v>
      </c>
      <c r="RLE22" s="95" t="s">
        <v>626</v>
      </c>
      <c r="RLF22" s="93" t="s">
        <v>630</v>
      </c>
      <c r="RLG22" s="7">
        <v>167</v>
      </c>
      <c r="RLH22" s="8">
        <v>20.96</v>
      </c>
      <c r="RLI22" s="9">
        <f>RLH22*RLG22</f>
        <v>3500.32</v>
      </c>
      <c r="RLJ22" s="4">
        <f>RLC22-RLG22</f>
        <v>205</v>
      </c>
      <c r="RLK22" s="8">
        <v>16.77</v>
      </c>
      <c r="RLL22" s="9">
        <f>RLK22*RLJ22</f>
        <v>3437.85</v>
      </c>
      <c r="RLM22" s="9">
        <f>RLL22+RLI22</f>
        <v>6938.17</v>
      </c>
      <c r="RLN22" s="4"/>
      <c r="RLO22" s="9">
        <f>RLM22+RLN22</f>
        <v>6938.17</v>
      </c>
      <c r="RLQ22" s="93">
        <v>10</v>
      </c>
      <c r="RLR22" s="94" t="s">
        <v>635</v>
      </c>
      <c r="RLS22" s="93">
        <v>372</v>
      </c>
      <c r="RLT22" s="93" t="s">
        <v>625</v>
      </c>
      <c r="RLU22" s="95" t="s">
        <v>626</v>
      </c>
      <c r="RLV22" s="93" t="s">
        <v>630</v>
      </c>
      <c r="RLW22" s="7">
        <v>167</v>
      </c>
      <c r="RLX22" s="8">
        <v>20.96</v>
      </c>
      <c r="RLY22" s="9">
        <f>RLX22*RLW22</f>
        <v>3500.32</v>
      </c>
      <c r="RLZ22" s="4">
        <f>RLS22-RLW22</f>
        <v>205</v>
      </c>
      <c r="RMA22" s="8">
        <v>16.77</v>
      </c>
      <c r="RMB22" s="9">
        <f>RMA22*RLZ22</f>
        <v>3437.85</v>
      </c>
      <c r="RMC22" s="9">
        <f>RMB22+RLY22</f>
        <v>6938.17</v>
      </c>
      <c r="RMD22" s="4"/>
      <c r="RME22" s="9">
        <f>RMC22+RMD22</f>
        <v>6938.17</v>
      </c>
      <c r="RMG22" s="93">
        <v>10</v>
      </c>
      <c r="RMH22" s="94" t="s">
        <v>635</v>
      </c>
      <c r="RMI22" s="93">
        <v>372</v>
      </c>
      <c r="RMJ22" s="93" t="s">
        <v>625</v>
      </c>
      <c r="RMK22" s="95" t="s">
        <v>626</v>
      </c>
      <c r="RML22" s="93" t="s">
        <v>630</v>
      </c>
      <c r="RMM22" s="7">
        <v>167</v>
      </c>
      <c r="RMN22" s="8">
        <v>20.96</v>
      </c>
      <c r="RMO22" s="9">
        <f>RMN22*RMM22</f>
        <v>3500.32</v>
      </c>
      <c r="RMP22" s="4">
        <f>RMI22-RMM22</f>
        <v>205</v>
      </c>
      <c r="RMQ22" s="8">
        <v>16.77</v>
      </c>
      <c r="RMR22" s="9">
        <f>RMQ22*RMP22</f>
        <v>3437.85</v>
      </c>
      <c r="RMS22" s="9">
        <f>RMR22+RMO22</f>
        <v>6938.17</v>
      </c>
      <c r="RMT22" s="4"/>
      <c r="RMU22" s="9">
        <f>RMS22+RMT22</f>
        <v>6938.17</v>
      </c>
      <c r="RMW22" s="93">
        <v>10</v>
      </c>
      <c r="RMX22" s="94" t="s">
        <v>635</v>
      </c>
      <c r="RMY22" s="93">
        <v>372</v>
      </c>
      <c r="RMZ22" s="93" t="s">
        <v>625</v>
      </c>
      <c r="RNA22" s="95" t="s">
        <v>626</v>
      </c>
      <c r="RNB22" s="93" t="s">
        <v>630</v>
      </c>
      <c r="RNC22" s="7">
        <v>167</v>
      </c>
      <c r="RND22" s="8">
        <v>20.96</v>
      </c>
      <c r="RNE22" s="9">
        <f>RND22*RNC22</f>
        <v>3500.32</v>
      </c>
      <c r="RNF22" s="4">
        <f>RMY22-RNC22</f>
        <v>205</v>
      </c>
      <c r="RNG22" s="8">
        <v>16.77</v>
      </c>
      <c r="RNH22" s="9">
        <f>RNG22*RNF22</f>
        <v>3437.85</v>
      </c>
      <c r="RNI22" s="9">
        <f>RNH22+RNE22</f>
        <v>6938.17</v>
      </c>
      <c r="RNJ22" s="4"/>
      <c r="RNK22" s="9">
        <f>RNI22+RNJ22</f>
        <v>6938.17</v>
      </c>
      <c r="RNM22" s="93">
        <v>10</v>
      </c>
      <c r="RNN22" s="94" t="s">
        <v>635</v>
      </c>
      <c r="RNO22" s="93">
        <v>372</v>
      </c>
      <c r="RNP22" s="93" t="s">
        <v>625</v>
      </c>
      <c r="RNQ22" s="95" t="s">
        <v>626</v>
      </c>
      <c r="RNR22" s="93" t="s">
        <v>630</v>
      </c>
      <c r="RNS22" s="7">
        <v>167</v>
      </c>
      <c r="RNT22" s="8">
        <v>20.96</v>
      </c>
      <c r="RNU22" s="9">
        <f>RNT22*RNS22</f>
        <v>3500.32</v>
      </c>
      <c r="RNV22" s="4">
        <f>RNO22-RNS22</f>
        <v>205</v>
      </c>
      <c r="RNW22" s="8">
        <v>16.77</v>
      </c>
      <c r="RNX22" s="9">
        <f>RNW22*RNV22</f>
        <v>3437.85</v>
      </c>
      <c r="RNY22" s="9">
        <f>RNX22+RNU22</f>
        <v>6938.17</v>
      </c>
      <c r="RNZ22" s="4"/>
      <c r="ROA22" s="9">
        <f>RNY22+RNZ22</f>
        <v>6938.17</v>
      </c>
      <c r="ROC22" s="93">
        <v>10</v>
      </c>
      <c r="ROD22" s="94" t="s">
        <v>635</v>
      </c>
      <c r="ROE22" s="93">
        <v>372</v>
      </c>
      <c r="ROF22" s="93" t="s">
        <v>625</v>
      </c>
      <c r="ROG22" s="95" t="s">
        <v>626</v>
      </c>
      <c r="ROH22" s="93" t="s">
        <v>630</v>
      </c>
      <c r="ROI22" s="7">
        <v>167</v>
      </c>
      <c r="ROJ22" s="8">
        <v>20.96</v>
      </c>
      <c r="ROK22" s="9">
        <f>ROJ22*ROI22</f>
        <v>3500.32</v>
      </c>
      <c r="ROL22" s="4">
        <f>ROE22-ROI22</f>
        <v>205</v>
      </c>
      <c r="ROM22" s="8">
        <v>16.77</v>
      </c>
      <c r="RON22" s="9">
        <f>ROM22*ROL22</f>
        <v>3437.85</v>
      </c>
      <c r="ROO22" s="9">
        <f>RON22+ROK22</f>
        <v>6938.17</v>
      </c>
      <c r="ROP22" s="4"/>
      <c r="ROQ22" s="9">
        <f>ROO22+ROP22</f>
        <v>6938.17</v>
      </c>
      <c r="ROS22" s="93">
        <v>10</v>
      </c>
      <c r="ROT22" s="94" t="s">
        <v>635</v>
      </c>
      <c r="ROU22" s="93">
        <v>372</v>
      </c>
      <c r="ROV22" s="93" t="s">
        <v>625</v>
      </c>
      <c r="ROW22" s="95" t="s">
        <v>626</v>
      </c>
      <c r="ROX22" s="93" t="s">
        <v>630</v>
      </c>
      <c r="ROY22" s="7">
        <v>167</v>
      </c>
      <c r="ROZ22" s="8">
        <v>20.96</v>
      </c>
      <c r="RPA22" s="9">
        <f>ROZ22*ROY22</f>
        <v>3500.32</v>
      </c>
      <c r="RPB22" s="4">
        <f>ROU22-ROY22</f>
        <v>205</v>
      </c>
      <c r="RPC22" s="8">
        <v>16.77</v>
      </c>
      <c r="RPD22" s="9">
        <f>RPC22*RPB22</f>
        <v>3437.85</v>
      </c>
      <c r="RPE22" s="9">
        <f>RPD22+RPA22</f>
        <v>6938.17</v>
      </c>
      <c r="RPF22" s="4"/>
      <c r="RPG22" s="9">
        <f>RPE22+RPF22</f>
        <v>6938.17</v>
      </c>
      <c r="RPI22" s="93">
        <v>10</v>
      </c>
      <c r="RPJ22" s="94" t="s">
        <v>635</v>
      </c>
      <c r="RPK22" s="93">
        <v>372</v>
      </c>
      <c r="RPL22" s="93" t="s">
        <v>625</v>
      </c>
      <c r="RPM22" s="95" t="s">
        <v>626</v>
      </c>
      <c r="RPN22" s="93" t="s">
        <v>630</v>
      </c>
      <c r="RPO22" s="7">
        <v>167</v>
      </c>
      <c r="RPP22" s="8">
        <v>20.96</v>
      </c>
      <c r="RPQ22" s="9">
        <f>RPP22*RPO22</f>
        <v>3500.32</v>
      </c>
      <c r="RPR22" s="4">
        <f>RPK22-RPO22</f>
        <v>205</v>
      </c>
      <c r="RPS22" s="8">
        <v>16.77</v>
      </c>
      <c r="RPT22" s="9">
        <f>RPS22*RPR22</f>
        <v>3437.85</v>
      </c>
      <c r="RPU22" s="9">
        <f>RPT22+RPQ22</f>
        <v>6938.17</v>
      </c>
      <c r="RPV22" s="4"/>
      <c r="RPW22" s="9">
        <f>RPU22+RPV22</f>
        <v>6938.17</v>
      </c>
      <c r="RPY22" s="93">
        <v>10</v>
      </c>
      <c r="RPZ22" s="94" t="s">
        <v>635</v>
      </c>
      <c r="RQA22" s="93">
        <v>372</v>
      </c>
      <c r="RQB22" s="93" t="s">
        <v>625</v>
      </c>
      <c r="RQC22" s="95" t="s">
        <v>626</v>
      </c>
      <c r="RQD22" s="93" t="s">
        <v>630</v>
      </c>
      <c r="RQE22" s="7">
        <v>167</v>
      </c>
      <c r="RQF22" s="8">
        <v>20.96</v>
      </c>
      <c r="RQG22" s="9">
        <f>RQF22*RQE22</f>
        <v>3500.32</v>
      </c>
      <c r="RQH22" s="4">
        <f>RQA22-RQE22</f>
        <v>205</v>
      </c>
      <c r="RQI22" s="8">
        <v>16.77</v>
      </c>
      <c r="RQJ22" s="9">
        <f>RQI22*RQH22</f>
        <v>3437.85</v>
      </c>
      <c r="RQK22" s="9">
        <f>RQJ22+RQG22</f>
        <v>6938.17</v>
      </c>
      <c r="RQL22" s="4"/>
      <c r="RQM22" s="9">
        <f>RQK22+RQL22</f>
        <v>6938.17</v>
      </c>
      <c r="RQO22" s="93">
        <v>10</v>
      </c>
      <c r="RQP22" s="94" t="s">
        <v>635</v>
      </c>
      <c r="RQQ22" s="93">
        <v>372</v>
      </c>
      <c r="RQR22" s="93" t="s">
        <v>625</v>
      </c>
      <c r="RQS22" s="95" t="s">
        <v>626</v>
      </c>
      <c r="RQT22" s="93" t="s">
        <v>630</v>
      </c>
      <c r="RQU22" s="7">
        <v>167</v>
      </c>
      <c r="RQV22" s="8">
        <v>20.96</v>
      </c>
      <c r="RQW22" s="9">
        <f>RQV22*RQU22</f>
        <v>3500.32</v>
      </c>
      <c r="RQX22" s="4">
        <f>RQQ22-RQU22</f>
        <v>205</v>
      </c>
      <c r="RQY22" s="8">
        <v>16.77</v>
      </c>
      <c r="RQZ22" s="9">
        <f>RQY22*RQX22</f>
        <v>3437.85</v>
      </c>
      <c r="RRA22" s="9">
        <f>RQZ22+RQW22</f>
        <v>6938.17</v>
      </c>
      <c r="RRB22" s="4"/>
      <c r="RRC22" s="9">
        <f>RRA22+RRB22</f>
        <v>6938.17</v>
      </c>
      <c r="RRE22" s="93">
        <v>10</v>
      </c>
      <c r="RRF22" s="94" t="s">
        <v>635</v>
      </c>
      <c r="RRG22" s="93">
        <v>372</v>
      </c>
      <c r="RRH22" s="93" t="s">
        <v>625</v>
      </c>
      <c r="RRI22" s="95" t="s">
        <v>626</v>
      </c>
      <c r="RRJ22" s="93" t="s">
        <v>630</v>
      </c>
      <c r="RRK22" s="7">
        <v>167</v>
      </c>
      <c r="RRL22" s="8">
        <v>20.96</v>
      </c>
      <c r="RRM22" s="9">
        <f>RRL22*RRK22</f>
        <v>3500.32</v>
      </c>
      <c r="RRN22" s="4">
        <f>RRG22-RRK22</f>
        <v>205</v>
      </c>
      <c r="RRO22" s="8">
        <v>16.77</v>
      </c>
      <c r="RRP22" s="9">
        <f>RRO22*RRN22</f>
        <v>3437.85</v>
      </c>
      <c r="RRQ22" s="9">
        <f>RRP22+RRM22</f>
        <v>6938.17</v>
      </c>
      <c r="RRR22" s="4"/>
      <c r="RRS22" s="9">
        <f>RRQ22+RRR22</f>
        <v>6938.17</v>
      </c>
      <c r="RRU22" s="93">
        <v>10</v>
      </c>
      <c r="RRV22" s="94" t="s">
        <v>635</v>
      </c>
      <c r="RRW22" s="93">
        <v>372</v>
      </c>
      <c r="RRX22" s="93" t="s">
        <v>625</v>
      </c>
      <c r="RRY22" s="95" t="s">
        <v>626</v>
      </c>
      <c r="RRZ22" s="93" t="s">
        <v>630</v>
      </c>
      <c r="RSA22" s="7">
        <v>167</v>
      </c>
      <c r="RSB22" s="8">
        <v>20.96</v>
      </c>
      <c r="RSC22" s="9">
        <f>RSB22*RSA22</f>
        <v>3500.32</v>
      </c>
      <c r="RSD22" s="4">
        <f>RRW22-RSA22</f>
        <v>205</v>
      </c>
      <c r="RSE22" s="8">
        <v>16.77</v>
      </c>
      <c r="RSF22" s="9">
        <f>RSE22*RSD22</f>
        <v>3437.85</v>
      </c>
      <c r="RSG22" s="9">
        <f>RSF22+RSC22</f>
        <v>6938.17</v>
      </c>
      <c r="RSH22" s="4"/>
      <c r="RSI22" s="9">
        <f>RSG22+RSH22</f>
        <v>6938.17</v>
      </c>
      <c r="RSK22" s="93">
        <v>10</v>
      </c>
      <c r="RSL22" s="94" t="s">
        <v>635</v>
      </c>
      <c r="RSM22" s="93">
        <v>372</v>
      </c>
      <c r="RSN22" s="93" t="s">
        <v>625</v>
      </c>
      <c r="RSO22" s="95" t="s">
        <v>626</v>
      </c>
      <c r="RSP22" s="93" t="s">
        <v>630</v>
      </c>
      <c r="RSQ22" s="7">
        <v>167</v>
      </c>
      <c r="RSR22" s="8">
        <v>20.96</v>
      </c>
      <c r="RSS22" s="9">
        <f>RSR22*RSQ22</f>
        <v>3500.32</v>
      </c>
      <c r="RST22" s="4">
        <f>RSM22-RSQ22</f>
        <v>205</v>
      </c>
      <c r="RSU22" s="8">
        <v>16.77</v>
      </c>
      <c r="RSV22" s="9">
        <f>RSU22*RST22</f>
        <v>3437.85</v>
      </c>
      <c r="RSW22" s="9">
        <f>RSV22+RSS22</f>
        <v>6938.17</v>
      </c>
      <c r="RSX22" s="4"/>
      <c r="RSY22" s="9">
        <f>RSW22+RSX22</f>
        <v>6938.17</v>
      </c>
      <c r="RTA22" s="93">
        <v>10</v>
      </c>
      <c r="RTB22" s="94" t="s">
        <v>635</v>
      </c>
      <c r="RTC22" s="93">
        <v>372</v>
      </c>
      <c r="RTD22" s="93" t="s">
        <v>625</v>
      </c>
      <c r="RTE22" s="95" t="s">
        <v>626</v>
      </c>
      <c r="RTF22" s="93" t="s">
        <v>630</v>
      </c>
      <c r="RTG22" s="7">
        <v>167</v>
      </c>
      <c r="RTH22" s="8">
        <v>20.96</v>
      </c>
      <c r="RTI22" s="9">
        <f>RTH22*RTG22</f>
        <v>3500.32</v>
      </c>
      <c r="RTJ22" s="4">
        <f>RTC22-RTG22</f>
        <v>205</v>
      </c>
      <c r="RTK22" s="8">
        <v>16.77</v>
      </c>
      <c r="RTL22" s="9">
        <f>RTK22*RTJ22</f>
        <v>3437.85</v>
      </c>
      <c r="RTM22" s="9">
        <f>RTL22+RTI22</f>
        <v>6938.17</v>
      </c>
      <c r="RTN22" s="4"/>
      <c r="RTO22" s="9">
        <f>RTM22+RTN22</f>
        <v>6938.17</v>
      </c>
      <c r="RTQ22" s="93">
        <v>10</v>
      </c>
      <c r="RTR22" s="94" t="s">
        <v>635</v>
      </c>
      <c r="RTS22" s="93">
        <v>372</v>
      </c>
      <c r="RTT22" s="93" t="s">
        <v>625</v>
      </c>
      <c r="RTU22" s="95" t="s">
        <v>626</v>
      </c>
      <c r="RTV22" s="93" t="s">
        <v>630</v>
      </c>
      <c r="RTW22" s="7">
        <v>167</v>
      </c>
      <c r="RTX22" s="8">
        <v>20.96</v>
      </c>
      <c r="RTY22" s="9">
        <f>RTX22*RTW22</f>
        <v>3500.32</v>
      </c>
      <c r="RTZ22" s="4">
        <f>RTS22-RTW22</f>
        <v>205</v>
      </c>
      <c r="RUA22" s="8">
        <v>16.77</v>
      </c>
      <c r="RUB22" s="9">
        <f>RUA22*RTZ22</f>
        <v>3437.85</v>
      </c>
      <c r="RUC22" s="9">
        <f>RUB22+RTY22</f>
        <v>6938.17</v>
      </c>
      <c r="RUD22" s="4"/>
      <c r="RUE22" s="9">
        <f>RUC22+RUD22</f>
        <v>6938.17</v>
      </c>
      <c r="RUG22" s="93">
        <v>10</v>
      </c>
      <c r="RUH22" s="94" t="s">
        <v>635</v>
      </c>
      <c r="RUI22" s="93">
        <v>372</v>
      </c>
      <c r="RUJ22" s="93" t="s">
        <v>625</v>
      </c>
      <c r="RUK22" s="95" t="s">
        <v>626</v>
      </c>
      <c r="RUL22" s="93" t="s">
        <v>630</v>
      </c>
      <c r="RUM22" s="7">
        <v>167</v>
      </c>
      <c r="RUN22" s="8">
        <v>20.96</v>
      </c>
      <c r="RUO22" s="9">
        <f>RUN22*RUM22</f>
        <v>3500.32</v>
      </c>
      <c r="RUP22" s="4">
        <f>RUI22-RUM22</f>
        <v>205</v>
      </c>
      <c r="RUQ22" s="8">
        <v>16.77</v>
      </c>
      <c r="RUR22" s="9">
        <f>RUQ22*RUP22</f>
        <v>3437.85</v>
      </c>
      <c r="RUS22" s="9">
        <f>RUR22+RUO22</f>
        <v>6938.17</v>
      </c>
      <c r="RUT22" s="4"/>
      <c r="RUU22" s="9">
        <f>RUS22+RUT22</f>
        <v>6938.17</v>
      </c>
      <c r="RUW22" s="93">
        <v>10</v>
      </c>
      <c r="RUX22" s="94" t="s">
        <v>635</v>
      </c>
      <c r="RUY22" s="93">
        <v>372</v>
      </c>
      <c r="RUZ22" s="93" t="s">
        <v>625</v>
      </c>
      <c r="RVA22" s="95" t="s">
        <v>626</v>
      </c>
      <c r="RVB22" s="93" t="s">
        <v>630</v>
      </c>
      <c r="RVC22" s="7">
        <v>167</v>
      </c>
      <c r="RVD22" s="8">
        <v>20.96</v>
      </c>
      <c r="RVE22" s="9">
        <f>RVD22*RVC22</f>
        <v>3500.32</v>
      </c>
      <c r="RVF22" s="4">
        <f>RUY22-RVC22</f>
        <v>205</v>
      </c>
      <c r="RVG22" s="8">
        <v>16.77</v>
      </c>
      <c r="RVH22" s="9">
        <f>RVG22*RVF22</f>
        <v>3437.85</v>
      </c>
      <c r="RVI22" s="9">
        <f>RVH22+RVE22</f>
        <v>6938.17</v>
      </c>
      <c r="RVJ22" s="4"/>
      <c r="RVK22" s="9">
        <f>RVI22+RVJ22</f>
        <v>6938.17</v>
      </c>
      <c r="RVM22" s="93">
        <v>10</v>
      </c>
      <c r="RVN22" s="94" t="s">
        <v>635</v>
      </c>
      <c r="RVO22" s="93">
        <v>372</v>
      </c>
      <c r="RVP22" s="93" t="s">
        <v>625</v>
      </c>
      <c r="RVQ22" s="95" t="s">
        <v>626</v>
      </c>
      <c r="RVR22" s="93" t="s">
        <v>630</v>
      </c>
      <c r="RVS22" s="7">
        <v>167</v>
      </c>
      <c r="RVT22" s="8">
        <v>20.96</v>
      </c>
      <c r="RVU22" s="9">
        <f>RVT22*RVS22</f>
        <v>3500.32</v>
      </c>
      <c r="RVV22" s="4">
        <f>RVO22-RVS22</f>
        <v>205</v>
      </c>
      <c r="RVW22" s="8">
        <v>16.77</v>
      </c>
      <c r="RVX22" s="9">
        <f>RVW22*RVV22</f>
        <v>3437.85</v>
      </c>
      <c r="RVY22" s="9">
        <f>RVX22+RVU22</f>
        <v>6938.17</v>
      </c>
      <c r="RVZ22" s="4"/>
      <c r="RWA22" s="9">
        <f>RVY22+RVZ22</f>
        <v>6938.17</v>
      </c>
      <c r="RWC22" s="93">
        <v>10</v>
      </c>
      <c r="RWD22" s="94" t="s">
        <v>635</v>
      </c>
      <c r="RWE22" s="93">
        <v>372</v>
      </c>
      <c r="RWF22" s="93" t="s">
        <v>625</v>
      </c>
      <c r="RWG22" s="95" t="s">
        <v>626</v>
      </c>
      <c r="RWH22" s="93" t="s">
        <v>630</v>
      </c>
      <c r="RWI22" s="7">
        <v>167</v>
      </c>
      <c r="RWJ22" s="8">
        <v>20.96</v>
      </c>
      <c r="RWK22" s="9">
        <f>RWJ22*RWI22</f>
        <v>3500.32</v>
      </c>
      <c r="RWL22" s="4">
        <f>RWE22-RWI22</f>
        <v>205</v>
      </c>
      <c r="RWM22" s="8">
        <v>16.77</v>
      </c>
      <c r="RWN22" s="9">
        <f>RWM22*RWL22</f>
        <v>3437.85</v>
      </c>
      <c r="RWO22" s="9">
        <f>RWN22+RWK22</f>
        <v>6938.17</v>
      </c>
      <c r="RWP22" s="4"/>
      <c r="RWQ22" s="9">
        <f>RWO22+RWP22</f>
        <v>6938.17</v>
      </c>
      <c r="RWS22" s="93">
        <v>10</v>
      </c>
      <c r="RWT22" s="94" t="s">
        <v>635</v>
      </c>
      <c r="RWU22" s="93">
        <v>372</v>
      </c>
      <c r="RWV22" s="93" t="s">
        <v>625</v>
      </c>
      <c r="RWW22" s="95" t="s">
        <v>626</v>
      </c>
      <c r="RWX22" s="93" t="s">
        <v>630</v>
      </c>
      <c r="RWY22" s="7">
        <v>167</v>
      </c>
      <c r="RWZ22" s="8">
        <v>20.96</v>
      </c>
      <c r="RXA22" s="9">
        <f>RWZ22*RWY22</f>
        <v>3500.32</v>
      </c>
      <c r="RXB22" s="4">
        <f>RWU22-RWY22</f>
        <v>205</v>
      </c>
      <c r="RXC22" s="8">
        <v>16.77</v>
      </c>
      <c r="RXD22" s="9">
        <f>RXC22*RXB22</f>
        <v>3437.85</v>
      </c>
      <c r="RXE22" s="9">
        <f>RXD22+RXA22</f>
        <v>6938.17</v>
      </c>
      <c r="RXF22" s="4"/>
      <c r="RXG22" s="9">
        <f>RXE22+RXF22</f>
        <v>6938.17</v>
      </c>
      <c r="RXI22" s="93">
        <v>10</v>
      </c>
      <c r="RXJ22" s="94" t="s">
        <v>635</v>
      </c>
      <c r="RXK22" s="93">
        <v>372</v>
      </c>
      <c r="RXL22" s="93" t="s">
        <v>625</v>
      </c>
      <c r="RXM22" s="95" t="s">
        <v>626</v>
      </c>
      <c r="RXN22" s="93" t="s">
        <v>630</v>
      </c>
      <c r="RXO22" s="7">
        <v>167</v>
      </c>
      <c r="RXP22" s="8">
        <v>20.96</v>
      </c>
      <c r="RXQ22" s="9">
        <f>RXP22*RXO22</f>
        <v>3500.32</v>
      </c>
      <c r="RXR22" s="4">
        <f>RXK22-RXO22</f>
        <v>205</v>
      </c>
      <c r="RXS22" s="8">
        <v>16.77</v>
      </c>
      <c r="RXT22" s="9">
        <f>RXS22*RXR22</f>
        <v>3437.85</v>
      </c>
      <c r="RXU22" s="9">
        <f>RXT22+RXQ22</f>
        <v>6938.17</v>
      </c>
      <c r="RXV22" s="4"/>
      <c r="RXW22" s="9">
        <f>RXU22+RXV22</f>
        <v>6938.17</v>
      </c>
      <c r="RXY22" s="93">
        <v>10</v>
      </c>
      <c r="RXZ22" s="94" t="s">
        <v>635</v>
      </c>
      <c r="RYA22" s="93">
        <v>372</v>
      </c>
      <c r="RYB22" s="93" t="s">
        <v>625</v>
      </c>
      <c r="RYC22" s="95" t="s">
        <v>626</v>
      </c>
      <c r="RYD22" s="93" t="s">
        <v>630</v>
      </c>
      <c r="RYE22" s="7">
        <v>167</v>
      </c>
      <c r="RYF22" s="8">
        <v>20.96</v>
      </c>
      <c r="RYG22" s="9">
        <f>RYF22*RYE22</f>
        <v>3500.32</v>
      </c>
      <c r="RYH22" s="4">
        <f>RYA22-RYE22</f>
        <v>205</v>
      </c>
      <c r="RYI22" s="8">
        <v>16.77</v>
      </c>
      <c r="RYJ22" s="9">
        <f>RYI22*RYH22</f>
        <v>3437.85</v>
      </c>
      <c r="RYK22" s="9">
        <f>RYJ22+RYG22</f>
        <v>6938.17</v>
      </c>
      <c r="RYL22" s="4"/>
      <c r="RYM22" s="9">
        <f>RYK22+RYL22</f>
        <v>6938.17</v>
      </c>
      <c r="RYO22" s="93">
        <v>10</v>
      </c>
      <c r="RYP22" s="94" t="s">
        <v>635</v>
      </c>
      <c r="RYQ22" s="93">
        <v>372</v>
      </c>
      <c r="RYR22" s="93" t="s">
        <v>625</v>
      </c>
      <c r="RYS22" s="95" t="s">
        <v>626</v>
      </c>
      <c r="RYT22" s="93" t="s">
        <v>630</v>
      </c>
      <c r="RYU22" s="7">
        <v>167</v>
      </c>
      <c r="RYV22" s="8">
        <v>20.96</v>
      </c>
      <c r="RYW22" s="9">
        <f>RYV22*RYU22</f>
        <v>3500.32</v>
      </c>
      <c r="RYX22" s="4">
        <f>RYQ22-RYU22</f>
        <v>205</v>
      </c>
      <c r="RYY22" s="8">
        <v>16.77</v>
      </c>
      <c r="RYZ22" s="9">
        <f>RYY22*RYX22</f>
        <v>3437.85</v>
      </c>
      <c r="RZA22" s="9">
        <f>RYZ22+RYW22</f>
        <v>6938.17</v>
      </c>
      <c r="RZB22" s="4"/>
      <c r="RZC22" s="9">
        <f>RZA22+RZB22</f>
        <v>6938.17</v>
      </c>
      <c r="RZE22" s="93">
        <v>10</v>
      </c>
      <c r="RZF22" s="94" t="s">
        <v>635</v>
      </c>
      <c r="RZG22" s="93">
        <v>372</v>
      </c>
      <c r="RZH22" s="93" t="s">
        <v>625</v>
      </c>
      <c r="RZI22" s="95" t="s">
        <v>626</v>
      </c>
      <c r="RZJ22" s="93" t="s">
        <v>630</v>
      </c>
      <c r="RZK22" s="7">
        <v>167</v>
      </c>
      <c r="RZL22" s="8">
        <v>20.96</v>
      </c>
      <c r="RZM22" s="9">
        <f>RZL22*RZK22</f>
        <v>3500.32</v>
      </c>
      <c r="RZN22" s="4">
        <f>RZG22-RZK22</f>
        <v>205</v>
      </c>
      <c r="RZO22" s="8">
        <v>16.77</v>
      </c>
      <c r="RZP22" s="9">
        <f>RZO22*RZN22</f>
        <v>3437.85</v>
      </c>
      <c r="RZQ22" s="9">
        <f>RZP22+RZM22</f>
        <v>6938.17</v>
      </c>
      <c r="RZR22" s="4"/>
      <c r="RZS22" s="9">
        <f>RZQ22+RZR22</f>
        <v>6938.17</v>
      </c>
      <c r="RZU22" s="93">
        <v>10</v>
      </c>
      <c r="RZV22" s="94" t="s">
        <v>635</v>
      </c>
      <c r="RZW22" s="93">
        <v>372</v>
      </c>
      <c r="RZX22" s="93" t="s">
        <v>625</v>
      </c>
      <c r="RZY22" s="95" t="s">
        <v>626</v>
      </c>
      <c r="RZZ22" s="93" t="s">
        <v>630</v>
      </c>
      <c r="SAA22" s="7">
        <v>167</v>
      </c>
      <c r="SAB22" s="8">
        <v>20.96</v>
      </c>
      <c r="SAC22" s="9">
        <f>SAB22*SAA22</f>
        <v>3500.32</v>
      </c>
      <c r="SAD22" s="4">
        <f>RZW22-SAA22</f>
        <v>205</v>
      </c>
      <c r="SAE22" s="8">
        <v>16.77</v>
      </c>
      <c r="SAF22" s="9">
        <f>SAE22*SAD22</f>
        <v>3437.85</v>
      </c>
      <c r="SAG22" s="9">
        <f>SAF22+SAC22</f>
        <v>6938.17</v>
      </c>
      <c r="SAH22" s="4"/>
      <c r="SAI22" s="9">
        <f>SAG22+SAH22</f>
        <v>6938.17</v>
      </c>
      <c r="SAK22" s="93">
        <v>10</v>
      </c>
      <c r="SAL22" s="94" t="s">
        <v>635</v>
      </c>
      <c r="SAM22" s="93">
        <v>372</v>
      </c>
      <c r="SAN22" s="93" t="s">
        <v>625</v>
      </c>
      <c r="SAO22" s="95" t="s">
        <v>626</v>
      </c>
      <c r="SAP22" s="93" t="s">
        <v>630</v>
      </c>
      <c r="SAQ22" s="7">
        <v>167</v>
      </c>
      <c r="SAR22" s="8">
        <v>20.96</v>
      </c>
      <c r="SAS22" s="9">
        <f>SAR22*SAQ22</f>
        <v>3500.32</v>
      </c>
      <c r="SAT22" s="4">
        <f>SAM22-SAQ22</f>
        <v>205</v>
      </c>
      <c r="SAU22" s="8">
        <v>16.77</v>
      </c>
      <c r="SAV22" s="9">
        <f>SAU22*SAT22</f>
        <v>3437.85</v>
      </c>
      <c r="SAW22" s="9">
        <f>SAV22+SAS22</f>
        <v>6938.17</v>
      </c>
      <c r="SAX22" s="4"/>
      <c r="SAY22" s="9">
        <f>SAW22+SAX22</f>
        <v>6938.17</v>
      </c>
      <c r="SBA22" s="93">
        <v>10</v>
      </c>
      <c r="SBB22" s="94" t="s">
        <v>635</v>
      </c>
      <c r="SBC22" s="93">
        <v>372</v>
      </c>
      <c r="SBD22" s="93" t="s">
        <v>625</v>
      </c>
      <c r="SBE22" s="95" t="s">
        <v>626</v>
      </c>
      <c r="SBF22" s="93" t="s">
        <v>630</v>
      </c>
      <c r="SBG22" s="7">
        <v>167</v>
      </c>
      <c r="SBH22" s="8">
        <v>20.96</v>
      </c>
      <c r="SBI22" s="9">
        <f>SBH22*SBG22</f>
        <v>3500.32</v>
      </c>
      <c r="SBJ22" s="4">
        <f>SBC22-SBG22</f>
        <v>205</v>
      </c>
      <c r="SBK22" s="8">
        <v>16.77</v>
      </c>
      <c r="SBL22" s="9">
        <f>SBK22*SBJ22</f>
        <v>3437.85</v>
      </c>
      <c r="SBM22" s="9">
        <f>SBL22+SBI22</f>
        <v>6938.17</v>
      </c>
      <c r="SBN22" s="4"/>
      <c r="SBO22" s="9">
        <f>SBM22+SBN22</f>
        <v>6938.17</v>
      </c>
      <c r="SBQ22" s="93">
        <v>10</v>
      </c>
      <c r="SBR22" s="94" t="s">
        <v>635</v>
      </c>
      <c r="SBS22" s="93">
        <v>372</v>
      </c>
      <c r="SBT22" s="93" t="s">
        <v>625</v>
      </c>
      <c r="SBU22" s="95" t="s">
        <v>626</v>
      </c>
      <c r="SBV22" s="93" t="s">
        <v>630</v>
      </c>
      <c r="SBW22" s="7">
        <v>167</v>
      </c>
      <c r="SBX22" s="8">
        <v>20.96</v>
      </c>
      <c r="SBY22" s="9">
        <f>SBX22*SBW22</f>
        <v>3500.32</v>
      </c>
      <c r="SBZ22" s="4">
        <f>SBS22-SBW22</f>
        <v>205</v>
      </c>
      <c r="SCA22" s="8">
        <v>16.77</v>
      </c>
      <c r="SCB22" s="9">
        <f>SCA22*SBZ22</f>
        <v>3437.85</v>
      </c>
      <c r="SCC22" s="9">
        <f>SCB22+SBY22</f>
        <v>6938.17</v>
      </c>
      <c r="SCD22" s="4"/>
      <c r="SCE22" s="9">
        <f>SCC22+SCD22</f>
        <v>6938.17</v>
      </c>
      <c r="SCG22" s="93">
        <v>10</v>
      </c>
      <c r="SCH22" s="94" t="s">
        <v>635</v>
      </c>
      <c r="SCI22" s="93">
        <v>372</v>
      </c>
      <c r="SCJ22" s="93" t="s">
        <v>625</v>
      </c>
      <c r="SCK22" s="95" t="s">
        <v>626</v>
      </c>
      <c r="SCL22" s="93" t="s">
        <v>630</v>
      </c>
      <c r="SCM22" s="7">
        <v>167</v>
      </c>
      <c r="SCN22" s="8">
        <v>20.96</v>
      </c>
      <c r="SCO22" s="9">
        <f>SCN22*SCM22</f>
        <v>3500.32</v>
      </c>
      <c r="SCP22" s="4">
        <f>SCI22-SCM22</f>
        <v>205</v>
      </c>
      <c r="SCQ22" s="8">
        <v>16.77</v>
      </c>
      <c r="SCR22" s="9">
        <f>SCQ22*SCP22</f>
        <v>3437.85</v>
      </c>
      <c r="SCS22" s="9">
        <f>SCR22+SCO22</f>
        <v>6938.17</v>
      </c>
      <c r="SCT22" s="4"/>
      <c r="SCU22" s="9">
        <f>SCS22+SCT22</f>
        <v>6938.17</v>
      </c>
      <c r="SCW22" s="93">
        <v>10</v>
      </c>
      <c r="SCX22" s="94" t="s">
        <v>635</v>
      </c>
      <c r="SCY22" s="93">
        <v>372</v>
      </c>
      <c r="SCZ22" s="93" t="s">
        <v>625</v>
      </c>
      <c r="SDA22" s="95" t="s">
        <v>626</v>
      </c>
      <c r="SDB22" s="93" t="s">
        <v>630</v>
      </c>
      <c r="SDC22" s="7">
        <v>167</v>
      </c>
      <c r="SDD22" s="8">
        <v>20.96</v>
      </c>
      <c r="SDE22" s="9">
        <f>SDD22*SDC22</f>
        <v>3500.32</v>
      </c>
      <c r="SDF22" s="4">
        <f>SCY22-SDC22</f>
        <v>205</v>
      </c>
      <c r="SDG22" s="8">
        <v>16.77</v>
      </c>
      <c r="SDH22" s="9">
        <f>SDG22*SDF22</f>
        <v>3437.85</v>
      </c>
      <c r="SDI22" s="9">
        <f>SDH22+SDE22</f>
        <v>6938.17</v>
      </c>
      <c r="SDJ22" s="4"/>
      <c r="SDK22" s="9">
        <f>SDI22+SDJ22</f>
        <v>6938.17</v>
      </c>
      <c r="SDM22" s="93">
        <v>10</v>
      </c>
      <c r="SDN22" s="94" t="s">
        <v>635</v>
      </c>
      <c r="SDO22" s="93">
        <v>372</v>
      </c>
      <c r="SDP22" s="93" t="s">
        <v>625</v>
      </c>
      <c r="SDQ22" s="95" t="s">
        <v>626</v>
      </c>
      <c r="SDR22" s="93" t="s">
        <v>630</v>
      </c>
      <c r="SDS22" s="7">
        <v>167</v>
      </c>
      <c r="SDT22" s="8">
        <v>20.96</v>
      </c>
      <c r="SDU22" s="9">
        <f>SDT22*SDS22</f>
        <v>3500.32</v>
      </c>
      <c r="SDV22" s="4">
        <f>SDO22-SDS22</f>
        <v>205</v>
      </c>
      <c r="SDW22" s="8">
        <v>16.77</v>
      </c>
      <c r="SDX22" s="9">
        <f>SDW22*SDV22</f>
        <v>3437.85</v>
      </c>
      <c r="SDY22" s="9">
        <f>SDX22+SDU22</f>
        <v>6938.17</v>
      </c>
      <c r="SDZ22" s="4"/>
      <c r="SEA22" s="9">
        <f>SDY22+SDZ22</f>
        <v>6938.17</v>
      </c>
      <c r="SEC22" s="93">
        <v>10</v>
      </c>
      <c r="SED22" s="94" t="s">
        <v>635</v>
      </c>
      <c r="SEE22" s="93">
        <v>372</v>
      </c>
      <c r="SEF22" s="93" t="s">
        <v>625</v>
      </c>
      <c r="SEG22" s="95" t="s">
        <v>626</v>
      </c>
      <c r="SEH22" s="93" t="s">
        <v>630</v>
      </c>
      <c r="SEI22" s="7">
        <v>167</v>
      </c>
      <c r="SEJ22" s="8">
        <v>20.96</v>
      </c>
      <c r="SEK22" s="9">
        <f>SEJ22*SEI22</f>
        <v>3500.32</v>
      </c>
      <c r="SEL22" s="4">
        <f>SEE22-SEI22</f>
        <v>205</v>
      </c>
      <c r="SEM22" s="8">
        <v>16.77</v>
      </c>
      <c r="SEN22" s="9">
        <f>SEM22*SEL22</f>
        <v>3437.85</v>
      </c>
      <c r="SEO22" s="9">
        <f>SEN22+SEK22</f>
        <v>6938.17</v>
      </c>
      <c r="SEP22" s="4"/>
      <c r="SEQ22" s="9">
        <f>SEO22+SEP22</f>
        <v>6938.17</v>
      </c>
      <c r="SES22" s="93">
        <v>10</v>
      </c>
      <c r="SET22" s="94" t="s">
        <v>635</v>
      </c>
      <c r="SEU22" s="93">
        <v>372</v>
      </c>
      <c r="SEV22" s="93" t="s">
        <v>625</v>
      </c>
      <c r="SEW22" s="95" t="s">
        <v>626</v>
      </c>
      <c r="SEX22" s="93" t="s">
        <v>630</v>
      </c>
      <c r="SEY22" s="7">
        <v>167</v>
      </c>
      <c r="SEZ22" s="8">
        <v>20.96</v>
      </c>
      <c r="SFA22" s="9">
        <f>SEZ22*SEY22</f>
        <v>3500.32</v>
      </c>
      <c r="SFB22" s="4">
        <f>SEU22-SEY22</f>
        <v>205</v>
      </c>
      <c r="SFC22" s="8">
        <v>16.77</v>
      </c>
      <c r="SFD22" s="9">
        <f>SFC22*SFB22</f>
        <v>3437.85</v>
      </c>
      <c r="SFE22" s="9">
        <f>SFD22+SFA22</f>
        <v>6938.17</v>
      </c>
      <c r="SFF22" s="4"/>
      <c r="SFG22" s="9">
        <f>SFE22+SFF22</f>
        <v>6938.17</v>
      </c>
      <c r="SFI22" s="93">
        <v>10</v>
      </c>
      <c r="SFJ22" s="94" t="s">
        <v>635</v>
      </c>
      <c r="SFK22" s="93">
        <v>372</v>
      </c>
      <c r="SFL22" s="93" t="s">
        <v>625</v>
      </c>
      <c r="SFM22" s="95" t="s">
        <v>626</v>
      </c>
      <c r="SFN22" s="93" t="s">
        <v>630</v>
      </c>
      <c r="SFO22" s="7">
        <v>167</v>
      </c>
      <c r="SFP22" s="8">
        <v>20.96</v>
      </c>
      <c r="SFQ22" s="9">
        <f>SFP22*SFO22</f>
        <v>3500.32</v>
      </c>
      <c r="SFR22" s="4">
        <f>SFK22-SFO22</f>
        <v>205</v>
      </c>
      <c r="SFS22" s="8">
        <v>16.77</v>
      </c>
      <c r="SFT22" s="9">
        <f>SFS22*SFR22</f>
        <v>3437.85</v>
      </c>
      <c r="SFU22" s="9">
        <f>SFT22+SFQ22</f>
        <v>6938.17</v>
      </c>
      <c r="SFV22" s="4"/>
      <c r="SFW22" s="9">
        <f>SFU22+SFV22</f>
        <v>6938.17</v>
      </c>
      <c r="SFY22" s="93">
        <v>10</v>
      </c>
      <c r="SFZ22" s="94" t="s">
        <v>635</v>
      </c>
      <c r="SGA22" s="93">
        <v>372</v>
      </c>
      <c r="SGB22" s="93" t="s">
        <v>625</v>
      </c>
      <c r="SGC22" s="95" t="s">
        <v>626</v>
      </c>
      <c r="SGD22" s="93" t="s">
        <v>630</v>
      </c>
      <c r="SGE22" s="7">
        <v>167</v>
      </c>
      <c r="SGF22" s="8">
        <v>20.96</v>
      </c>
      <c r="SGG22" s="9">
        <f>SGF22*SGE22</f>
        <v>3500.32</v>
      </c>
      <c r="SGH22" s="4">
        <f>SGA22-SGE22</f>
        <v>205</v>
      </c>
      <c r="SGI22" s="8">
        <v>16.77</v>
      </c>
      <c r="SGJ22" s="9">
        <f>SGI22*SGH22</f>
        <v>3437.85</v>
      </c>
      <c r="SGK22" s="9">
        <f>SGJ22+SGG22</f>
        <v>6938.17</v>
      </c>
      <c r="SGL22" s="4"/>
      <c r="SGM22" s="9">
        <f>SGK22+SGL22</f>
        <v>6938.17</v>
      </c>
      <c r="SGO22" s="93">
        <v>10</v>
      </c>
      <c r="SGP22" s="94" t="s">
        <v>635</v>
      </c>
      <c r="SGQ22" s="93">
        <v>372</v>
      </c>
      <c r="SGR22" s="93" t="s">
        <v>625</v>
      </c>
      <c r="SGS22" s="95" t="s">
        <v>626</v>
      </c>
      <c r="SGT22" s="93" t="s">
        <v>630</v>
      </c>
      <c r="SGU22" s="7">
        <v>167</v>
      </c>
      <c r="SGV22" s="8">
        <v>20.96</v>
      </c>
      <c r="SGW22" s="9">
        <f>SGV22*SGU22</f>
        <v>3500.32</v>
      </c>
      <c r="SGX22" s="4">
        <f>SGQ22-SGU22</f>
        <v>205</v>
      </c>
      <c r="SGY22" s="8">
        <v>16.77</v>
      </c>
      <c r="SGZ22" s="9">
        <f>SGY22*SGX22</f>
        <v>3437.85</v>
      </c>
      <c r="SHA22" s="9">
        <f>SGZ22+SGW22</f>
        <v>6938.17</v>
      </c>
      <c r="SHB22" s="4"/>
      <c r="SHC22" s="9">
        <f>SHA22+SHB22</f>
        <v>6938.17</v>
      </c>
      <c r="SHE22" s="93">
        <v>10</v>
      </c>
      <c r="SHF22" s="94" t="s">
        <v>635</v>
      </c>
      <c r="SHG22" s="93">
        <v>372</v>
      </c>
      <c r="SHH22" s="93" t="s">
        <v>625</v>
      </c>
      <c r="SHI22" s="95" t="s">
        <v>626</v>
      </c>
      <c r="SHJ22" s="93" t="s">
        <v>630</v>
      </c>
      <c r="SHK22" s="7">
        <v>167</v>
      </c>
      <c r="SHL22" s="8">
        <v>20.96</v>
      </c>
      <c r="SHM22" s="9">
        <f>SHL22*SHK22</f>
        <v>3500.32</v>
      </c>
      <c r="SHN22" s="4">
        <f>SHG22-SHK22</f>
        <v>205</v>
      </c>
      <c r="SHO22" s="8">
        <v>16.77</v>
      </c>
      <c r="SHP22" s="9">
        <f>SHO22*SHN22</f>
        <v>3437.85</v>
      </c>
      <c r="SHQ22" s="9">
        <f>SHP22+SHM22</f>
        <v>6938.17</v>
      </c>
      <c r="SHR22" s="4"/>
      <c r="SHS22" s="9">
        <f>SHQ22+SHR22</f>
        <v>6938.17</v>
      </c>
      <c r="SHU22" s="93">
        <v>10</v>
      </c>
      <c r="SHV22" s="94" t="s">
        <v>635</v>
      </c>
      <c r="SHW22" s="93">
        <v>372</v>
      </c>
      <c r="SHX22" s="93" t="s">
        <v>625</v>
      </c>
      <c r="SHY22" s="95" t="s">
        <v>626</v>
      </c>
      <c r="SHZ22" s="93" t="s">
        <v>630</v>
      </c>
      <c r="SIA22" s="7">
        <v>167</v>
      </c>
      <c r="SIB22" s="8">
        <v>20.96</v>
      </c>
      <c r="SIC22" s="9">
        <f>SIB22*SIA22</f>
        <v>3500.32</v>
      </c>
      <c r="SID22" s="4">
        <f>SHW22-SIA22</f>
        <v>205</v>
      </c>
      <c r="SIE22" s="8">
        <v>16.77</v>
      </c>
      <c r="SIF22" s="9">
        <f>SIE22*SID22</f>
        <v>3437.85</v>
      </c>
      <c r="SIG22" s="9">
        <f>SIF22+SIC22</f>
        <v>6938.17</v>
      </c>
      <c r="SIH22" s="4"/>
      <c r="SII22" s="9">
        <f>SIG22+SIH22</f>
        <v>6938.17</v>
      </c>
      <c r="SIK22" s="93">
        <v>10</v>
      </c>
      <c r="SIL22" s="94" t="s">
        <v>635</v>
      </c>
      <c r="SIM22" s="93">
        <v>372</v>
      </c>
      <c r="SIN22" s="93" t="s">
        <v>625</v>
      </c>
      <c r="SIO22" s="95" t="s">
        <v>626</v>
      </c>
      <c r="SIP22" s="93" t="s">
        <v>630</v>
      </c>
      <c r="SIQ22" s="7">
        <v>167</v>
      </c>
      <c r="SIR22" s="8">
        <v>20.96</v>
      </c>
      <c r="SIS22" s="9">
        <f>SIR22*SIQ22</f>
        <v>3500.32</v>
      </c>
      <c r="SIT22" s="4">
        <f>SIM22-SIQ22</f>
        <v>205</v>
      </c>
      <c r="SIU22" s="8">
        <v>16.77</v>
      </c>
      <c r="SIV22" s="9">
        <f>SIU22*SIT22</f>
        <v>3437.85</v>
      </c>
      <c r="SIW22" s="9">
        <f>SIV22+SIS22</f>
        <v>6938.17</v>
      </c>
      <c r="SIX22" s="4"/>
      <c r="SIY22" s="9">
        <f>SIW22+SIX22</f>
        <v>6938.17</v>
      </c>
      <c r="SJA22" s="93">
        <v>10</v>
      </c>
      <c r="SJB22" s="94" t="s">
        <v>635</v>
      </c>
      <c r="SJC22" s="93">
        <v>372</v>
      </c>
      <c r="SJD22" s="93" t="s">
        <v>625</v>
      </c>
      <c r="SJE22" s="95" t="s">
        <v>626</v>
      </c>
      <c r="SJF22" s="93" t="s">
        <v>630</v>
      </c>
      <c r="SJG22" s="7">
        <v>167</v>
      </c>
      <c r="SJH22" s="8">
        <v>20.96</v>
      </c>
      <c r="SJI22" s="9">
        <f>SJH22*SJG22</f>
        <v>3500.32</v>
      </c>
      <c r="SJJ22" s="4">
        <f>SJC22-SJG22</f>
        <v>205</v>
      </c>
      <c r="SJK22" s="8">
        <v>16.77</v>
      </c>
      <c r="SJL22" s="9">
        <f>SJK22*SJJ22</f>
        <v>3437.85</v>
      </c>
      <c r="SJM22" s="9">
        <f>SJL22+SJI22</f>
        <v>6938.17</v>
      </c>
      <c r="SJN22" s="4"/>
      <c r="SJO22" s="9">
        <f>SJM22+SJN22</f>
        <v>6938.17</v>
      </c>
      <c r="SJQ22" s="93">
        <v>10</v>
      </c>
      <c r="SJR22" s="94" t="s">
        <v>635</v>
      </c>
      <c r="SJS22" s="93">
        <v>372</v>
      </c>
      <c r="SJT22" s="93" t="s">
        <v>625</v>
      </c>
      <c r="SJU22" s="95" t="s">
        <v>626</v>
      </c>
      <c r="SJV22" s="93" t="s">
        <v>630</v>
      </c>
      <c r="SJW22" s="7">
        <v>167</v>
      </c>
      <c r="SJX22" s="8">
        <v>20.96</v>
      </c>
      <c r="SJY22" s="9">
        <f>SJX22*SJW22</f>
        <v>3500.32</v>
      </c>
      <c r="SJZ22" s="4">
        <f>SJS22-SJW22</f>
        <v>205</v>
      </c>
      <c r="SKA22" s="8">
        <v>16.77</v>
      </c>
      <c r="SKB22" s="9">
        <f>SKA22*SJZ22</f>
        <v>3437.85</v>
      </c>
      <c r="SKC22" s="9">
        <f>SKB22+SJY22</f>
        <v>6938.17</v>
      </c>
      <c r="SKD22" s="4"/>
      <c r="SKE22" s="9">
        <f>SKC22+SKD22</f>
        <v>6938.17</v>
      </c>
      <c r="SKG22" s="93">
        <v>10</v>
      </c>
      <c r="SKH22" s="94" t="s">
        <v>635</v>
      </c>
      <c r="SKI22" s="93">
        <v>372</v>
      </c>
      <c r="SKJ22" s="93" t="s">
        <v>625</v>
      </c>
      <c r="SKK22" s="95" t="s">
        <v>626</v>
      </c>
      <c r="SKL22" s="93" t="s">
        <v>630</v>
      </c>
      <c r="SKM22" s="7">
        <v>167</v>
      </c>
      <c r="SKN22" s="8">
        <v>20.96</v>
      </c>
      <c r="SKO22" s="9">
        <f>SKN22*SKM22</f>
        <v>3500.32</v>
      </c>
      <c r="SKP22" s="4">
        <f>SKI22-SKM22</f>
        <v>205</v>
      </c>
      <c r="SKQ22" s="8">
        <v>16.77</v>
      </c>
      <c r="SKR22" s="9">
        <f>SKQ22*SKP22</f>
        <v>3437.85</v>
      </c>
      <c r="SKS22" s="9">
        <f>SKR22+SKO22</f>
        <v>6938.17</v>
      </c>
      <c r="SKT22" s="4"/>
      <c r="SKU22" s="9">
        <f>SKS22+SKT22</f>
        <v>6938.17</v>
      </c>
      <c r="SKW22" s="93">
        <v>10</v>
      </c>
      <c r="SKX22" s="94" t="s">
        <v>635</v>
      </c>
      <c r="SKY22" s="93">
        <v>372</v>
      </c>
      <c r="SKZ22" s="93" t="s">
        <v>625</v>
      </c>
      <c r="SLA22" s="95" t="s">
        <v>626</v>
      </c>
      <c r="SLB22" s="93" t="s">
        <v>630</v>
      </c>
      <c r="SLC22" s="7">
        <v>167</v>
      </c>
      <c r="SLD22" s="8">
        <v>20.96</v>
      </c>
      <c r="SLE22" s="9">
        <f>SLD22*SLC22</f>
        <v>3500.32</v>
      </c>
      <c r="SLF22" s="4">
        <f>SKY22-SLC22</f>
        <v>205</v>
      </c>
      <c r="SLG22" s="8">
        <v>16.77</v>
      </c>
      <c r="SLH22" s="9">
        <f>SLG22*SLF22</f>
        <v>3437.85</v>
      </c>
      <c r="SLI22" s="9">
        <f>SLH22+SLE22</f>
        <v>6938.17</v>
      </c>
      <c r="SLJ22" s="4"/>
      <c r="SLK22" s="9">
        <f>SLI22+SLJ22</f>
        <v>6938.17</v>
      </c>
      <c r="SLM22" s="93">
        <v>10</v>
      </c>
      <c r="SLN22" s="94" t="s">
        <v>635</v>
      </c>
      <c r="SLO22" s="93">
        <v>372</v>
      </c>
      <c r="SLP22" s="93" t="s">
        <v>625</v>
      </c>
      <c r="SLQ22" s="95" t="s">
        <v>626</v>
      </c>
      <c r="SLR22" s="93" t="s">
        <v>630</v>
      </c>
      <c r="SLS22" s="7">
        <v>167</v>
      </c>
      <c r="SLT22" s="8">
        <v>20.96</v>
      </c>
      <c r="SLU22" s="9">
        <f>SLT22*SLS22</f>
        <v>3500.32</v>
      </c>
      <c r="SLV22" s="4">
        <f>SLO22-SLS22</f>
        <v>205</v>
      </c>
      <c r="SLW22" s="8">
        <v>16.77</v>
      </c>
      <c r="SLX22" s="9">
        <f>SLW22*SLV22</f>
        <v>3437.85</v>
      </c>
      <c r="SLY22" s="9">
        <f>SLX22+SLU22</f>
        <v>6938.17</v>
      </c>
      <c r="SLZ22" s="4"/>
      <c r="SMA22" s="9">
        <f>SLY22+SLZ22</f>
        <v>6938.17</v>
      </c>
      <c r="SMC22" s="93">
        <v>10</v>
      </c>
      <c r="SMD22" s="94" t="s">
        <v>635</v>
      </c>
      <c r="SME22" s="93">
        <v>372</v>
      </c>
      <c r="SMF22" s="93" t="s">
        <v>625</v>
      </c>
      <c r="SMG22" s="95" t="s">
        <v>626</v>
      </c>
      <c r="SMH22" s="93" t="s">
        <v>630</v>
      </c>
      <c r="SMI22" s="7">
        <v>167</v>
      </c>
      <c r="SMJ22" s="8">
        <v>20.96</v>
      </c>
      <c r="SMK22" s="9">
        <f>SMJ22*SMI22</f>
        <v>3500.32</v>
      </c>
      <c r="SML22" s="4">
        <f>SME22-SMI22</f>
        <v>205</v>
      </c>
      <c r="SMM22" s="8">
        <v>16.77</v>
      </c>
      <c r="SMN22" s="9">
        <f>SMM22*SML22</f>
        <v>3437.85</v>
      </c>
      <c r="SMO22" s="9">
        <f>SMN22+SMK22</f>
        <v>6938.17</v>
      </c>
      <c r="SMP22" s="4"/>
      <c r="SMQ22" s="9">
        <f>SMO22+SMP22</f>
        <v>6938.17</v>
      </c>
      <c r="SMS22" s="93">
        <v>10</v>
      </c>
      <c r="SMT22" s="94" t="s">
        <v>635</v>
      </c>
      <c r="SMU22" s="93">
        <v>372</v>
      </c>
      <c r="SMV22" s="93" t="s">
        <v>625</v>
      </c>
      <c r="SMW22" s="95" t="s">
        <v>626</v>
      </c>
      <c r="SMX22" s="93" t="s">
        <v>630</v>
      </c>
      <c r="SMY22" s="7">
        <v>167</v>
      </c>
      <c r="SMZ22" s="8">
        <v>20.96</v>
      </c>
      <c r="SNA22" s="9">
        <f>SMZ22*SMY22</f>
        <v>3500.32</v>
      </c>
      <c r="SNB22" s="4">
        <f>SMU22-SMY22</f>
        <v>205</v>
      </c>
      <c r="SNC22" s="8">
        <v>16.77</v>
      </c>
      <c r="SND22" s="9">
        <f>SNC22*SNB22</f>
        <v>3437.85</v>
      </c>
      <c r="SNE22" s="9">
        <f>SND22+SNA22</f>
        <v>6938.17</v>
      </c>
      <c r="SNF22" s="4"/>
      <c r="SNG22" s="9">
        <f>SNE22+SNF22</f>
        <v>6938.17</v>
      </c>
      <c r="SNI22" s="93">
        <v>10</v>
      </c>
      <c r="SNJ22" s="94" t="s">
        <v>635</v>
      </c>
      <c r="SNK22" s="93">
        <v>372</v>
      </c>
      <c r="SNL22" s="93" t="s">
        <v>625</v>
      </c>
      <c r="SNM22" s="95" t="s">
        <v>626</v>
      </c>
      <c r="SNN22" s="93" t="s">
        <v>630</v>
      </c>
      <c r="SNO22" s="7">
        <v>167</v>
      </c>
      <c r="SNP22" s="8">
        <v>20.96</v>
      </c>
      <c r="SNQ22" s="9">
        <f>SNP22*SNO22</f>
        <v>3500.32</v>
      </c>
      <c r="SNR22" s="4">
        <f>SNK22-SNO22</f>
        <v>205</v>
      </c>
      <c r="SNS22" s="8">
        <v>16.77</v>
      </c>
      <c r="SNT22" s="9">
        <f>SNS22*SNR22</f>
        <v>3437.85</v>
      </c>
      <c r="SNU22" s="9">
        <f>SNT22+SNQ22</f>
        <v>6938.17</v>
      </c>
      <c r="SNV22" s="4"/>
      <c r="SNW22" s="9">
        <f>SNU22+SNV22</f>
        <v>6938.17</v>
      </c>
      <c r="SNY22" s="93">
        <v>10</v>
      </c>
      <c r="SNZ22" s="94" t="s">
        <v>635</v>
      </c>
      <c r="SOA22" s="93">
        <v>372</v>
      </c>
      <c r="SOB22" s="93" t="s">
        <v>625</v>
      </c>
      <c r="SOC22" s="95" t="s">
        <v>626</v>
      </c>
      <c r="SOD22" s="93" t="s">
        <v>630</v>
      </c>
      <c r="SOE22" s="7">
        <v>167</v>
      </c>
      <c r="SOF22" s="8">
        <v>20.96</v>
      </c>
      <c r="SOG22" s="9">
        <f>SOF22*SOE22</f>
        <v>3500.32</v>
      </c>
      <c r="SOH22" s="4">
        <f>SOA22-SOE22</f>
        <v>205</v>
      </c>
      <c r="SOI22" s="8">
        <v>16.77</v>
      </c>
      <c r="SOJ22" s="9">
        <f>SOI22*SOH22</f>
        <v>3437.85</v>
      </c>
      <c r="SOK22" s="9">
        <f>SOJ22+SOG22</f>
        <v>6938.17</v>
      </c>
      <c r="SOL22" s="4"/>
      <c r="SOM22" s="9">
        <f>SOK22+SOL22</f>
        <v>6938.17</v>
      </c>
      <c r="SOO22" s="93">
        <v>10</v>
      </c>
      <c r="SOP22" s="94" t="s">
        <v>635</v>
      </c>
      <c r="SOQ22" s="93">
        <v>372</v>
      </c>
      <c r="SOR22" s="93" t="s">
        <v>625</v>
      </c>
      <c r="SOS22" s="95" t="s">
        <v>626</v>
      </c>
      <c r="SOT22" s="93" t="s">
        <v>630</v>
      </c>
      <c r="SOU22" s="7">
        <v>167</v>
      </c>
      <c r="SOV22" s="8">
        <v>20.96</v>
      </c>
      <c r="SOW22" s="9">
        <f>SOV22*SOU22</f>
        <v>3500.32</v>
      </c>
      <c r="SOX22" s="4">
        <f>SOQ22-SOU22</f>
        <v>205</v>
      </c>
      <c r="SOY22" s="8">
        <v>16.77</v>
      </c>
      <c r="SOZ22" s="9">
        <f>SOY22*SOX22</f>
        <v>3437.85</v>
      </c>
      <c r="SPA22" s="9">
        <f>SOZ22+SOW22</f>
        <v>6938.17</v>
      </c>
      <c r="SPB22" s="4"/>
      <c r="SPC22" s="9">
        <f>SPA22+SPB22</f>
        <v>6938.17</v>
      </c>
      <c r="SPE22" s="93">
        <v>10</v>
      </c>
      <c r="SPF22" s="94" t="s">
        <v>635</v>
      </c>
      <c r="SPG22" s="93">
        <v>372</v>
      </c>
      <c r="SPH22" s="93" t="s">
        <v>625</v>
      </c>
      <c r="SPI22" s="95" t="s">
        <v>626</v>
      </c>
      <c r="SPJ22" s="93" t="s">
        <v>630</v>
      </c>
      <c r="SPK22" s="7">
        <v>167</v>
      </c>
      <c r="SPL22" s="8">
        <v>20.96</v>
      </c>
      <c r="SPM22" s="9">
        <f>SPL22*SPK22</f>
        <v>3500.32</v>
      </c>
      <c r="SPN22" s="4">
        <f>SPG22-SPK22</f>
        <v>205</v>
      </c>
      <c r="SPO22" s="8">
        <v>16.77</v>
      </c>
      <c r="SPP22" s="9">
        <f>SPO22*SPN22</f>
        <v>3437.85</v>
      </c>
      <c r="SPQ22" s="9">
        <f>SPP22+SPM22</f>
        <v>6938.17</v>
      </c>
      <c r="SPR22" s="4"/>
      <c r="SPS22" s="9">
        <f>SPQ22+SPR22</f>
        <v>6938.17</v>
      </c>
      <c r="SPU22" s="93">
        <v>10</v>
      </c>
      <c r="SPV22" s="94" t="s">
        <v>635</v>
      </c>
      <c r="SPW22" s="93">
        <v>372</v>
      </c>
      <c r="SPX22" s="93" t="s">
        <v>625</v>
      </c>
      <c r="SPY22" s="95" t="s">
        <v>626</v>
      </c>
      <c r="SPZ22" s="93" t="s">
        <v>630</v>
      </c>
      <c r="SQA22" s="7">
        <v>167</v>
      </c>
      <c r="SQB22" s="8">
        <v>20.96</v>
      </c>
      <c r="SQC22" s="9">
        <f>SQB22*SQA22</f>
        <v>3500.32</v>
      </c>
      <c r="SQD22" s="4">
        <f>SPW22-SQA22</f>
        <v>205</v>
      </c>
      <c r="SQE22" s="8">
        <v>16.77</v>
      </c>
      <c r="SQF22" s="9">
        <f>SQE22*SQD22</f>
        <v>3437.85</v>
      </c>
      <c r="SQG22" s="9">
        <f>SQF22+SQC22</f>
        <v>6938.17</v>
      </c>
      <c r="SQH22" s="4"/>
      <c r="SQI22" s="9">
        <f>SQG22+SQH22</f>
        <v>6938.17</v>
      </c>
      <c r="SQK22" s="93">
        <v>10</v>
      </c>
      <c r="SQL22" s="94" t="s">
        <v>635</v>
      </c>
      <c r="SQM22" s="93">
        <v>372</v>
      </c>
      <c r="SQN22" s="93" t="s">
        <v>625</v>
      </c>
      <c r="SQO22" s="95" t="s">
        <v>626</v>
      </c>
      <c r="SQP22" s="93" t="s">
        <v>630</v>
      </c>
      <c r="SQQ22" s="7">
        <v>167</v>
      </c>
      <c r="SQR22" s="8">
        <v>20.96</v>
      </c>
      <c r="SQS22" s="9">
        <f>SQR22*SQQ22</f>
        <v>3500.32</v>
      </c>
      <c r="SQT22" s="4">
        <f>SQM22-SQQ22</f>
        <v>205</v>
      </c>
      <c r="SQU22" s="8">
        <v>16.77</v>
      </c>
      <c r="SQV22" s="9">
        <f>SQU22*SQT22</f>
        <v>3437.85</v>
      </c>
      <c r="SQW22" s="9">
        <f>SQV22+SQS22</f>
        <v>6938.17</v>
      </c>
      <c r="SQX22" s="4"/>
      <c r="SQY22" s="9">
        <f>SQW22+SQX22</f>
        <v>6938.17</v>
      </c>
      <c r="SRA22" s="93">
        <v>10</v>
      </c>
      <c r="SRB22" s="94" t="s">
        <v>635</v>
      </c>
      <c r="SRC22" s="93">
        <v>372</v>
      </c>
      <c r="SRD22" s="93" t="s">
        <v>625</v>
      </c>
      <c r="SRE22" s="95" t="s">
        <v>626</v>
      </c>
      <c r="SRF22" s="93" t="s">
        <v>630</v>
      </c>
      <c r="SRG22" s="7">
        <v>167</v>
      </c>
      <c r="SRH22" s="8">
        <v>20.96</v>
      </c>
      <c r="SRI22" s="9">
        <f>SRH22*SRG22</f>
        <v>3500.32</v>
      </c>
      <c r="SRJ22" s="4">
        <f>SRC22-SRG22</f>
        <v>205</v>
      </c>
      <c r="SRK22" s="8">
        <v>16.77</v>
      </c>
      <c r="SRL22" s="9">
        <f>SRK22*SRJ22</f>
        <v>3437.85</v>
      </c>
      <c r="SRM22" s="9">
        <f>SRL22+SRI22</f>
        <v>6938.17</v>
      </c>
      <c r="SRN22" s="4"/>
      <c r="SRO22" s="9">
        <f>SRM22+SRN22</f>
        <v>6938.17</v>
      </c>
      <c r="SRQ22" s="93">
        <v>10</v>
      </c>
      <c r="SRR22" s="94" t="s">
        <v>635</v>
      </c>
      <c r="SRS22" s="93">
        <v>372</v>
      </c>
      <c r="SRT22" s="93" t="s">
        <v>625</v>
      </c>
      <c r="SRU22" s="95" t="s">
        <v>626</v>
      </c>
      <c r="SRV22" s="93" t="s">
        <v>630</v>
      </c>
      <c r="SRW22" s="7">
        <v>167</v>
      </c>
      <c r="SRX22" s="8">
        <v>20.96</v>
      </c>
      <c r="SRY22" s="9">
        <f>SRX22*SRW22</f>
        <v>3500.32</v>
      </c>
      <c r="SRZ22" s="4">
        <f>SRS22-SRW22</f>
        <v>205</v>
      </c>
      <c r="SSA22" s="8">
        <v>16.77</v>
      </c>
      <c r="SSB22" s="9">
        <f>SSA22*SRZ22</f>
        <v>3437.85</v>
      </c>
      <c r="SSC22" s="9">
        <f>SSB22+SRY22</f>
        <v>6938.17</v>
      </c>
      <c r="SSD22" s="4"/>
      <c r="SSE22" s="9">
        <f>SSC22+SSD22</f>
        <v>6938.17</v>
      </c>
      <c r="SSG22" s="93">
        <v>10</v>
      </c>
      <c r="SSH22" s="94" t="s">
        <v>635</v>
      </c>
      <c r="SSI22" s="93">
        <v>372</v>
      </c>
      <c r="SSJ22" s="93" t="s">
        <v>625</v>
      </c>
      <c r="SSK22" s="95" t="s">
        <v>626</v>
      </c>
      <c r="SSL22" s="93" t="s">
        <v>630</v>
      </c>
      <c r="SSM22" s="7">
        <v>167</v>
      </c>
      <c r="SSN22" s="8">
        <v>20.96</v>
      </c>
      <c r="SSO22" s="9">
        <f>SSN22*SSM22</f>
        <v>3500.32</v>
      </c>
      <c r="SSP22" s="4">
        <f>SSI22-SSM22</f>
        <v>205</v>
      </c>
      <c r="SSQ22" s="8">
        <v>16.77</v>
      </c>
      <c r="SSR22" s="9">
        <f>SSQ22*SSP22</f>
        <v>3437.85</v>
      </c>
      <c r="SSS22" s="9">
        <f>SSR22+SSO22</f>
        <v>6938.17</v>
      </c>
      <c r="SST22" s="4"/>
      <c r="SSU22" s="9">
        <f>SSS22+SST22</f>
        <v>6938.17</v>
      </c>
      <c r="SSW22" s="93">
        <v>10</v>
      </c>
      <c r="SSX22" s="94" t="s">
        <v>635</v>
      </c>
      <c r="SSY22" s="93">
        <v>372</v>
      </c>
      <c r="SSZ22" s="93" t="s">
        <v>625</v>
      </c>
      <c r="STA22" s="95" t="s">
        <v>626</v>
      </c>
      <c r="STB22" s="93" t="s">
        <v>630</v>
      </c>
      <c r="STC22" s="7">
        <v>167</v>
      </c>
      <c r="STD22" s="8">
        <v>20.96</v>
      </c>
      <c r="STE22" s="9">
        <f>STD22*STC22</f>
        <v>3500.32</v>
      </c>
      <c r="STF22" s="4">
        <f>SSY22-STC22</f>
        <v>205</v>
      </c>
      <c r="STG22" s="8">
        <v>16.77</v>
      </c>
      <c r="STH22" s="9">
        <f>STG22*STF22</f>
        <v>3437.85</v>
      </c>
      <c r="STI22" s="9">
        <f>STH22+STE22</f>
        <v>6938.17</v>
      </c>
      <c r="STJ22" s="4"/>
      <c r="STK22" s="9">
        <f>STI22+STJ22</f>
        <v>6938.17</v>
      </c>
      <c r="STM22" s="93">
        <v>10</v>
      </c>
      <c r="STN22" s="94" t="s">
        <v>635</v>
      </c>
      <c r="STO22" s="93">
        <v>372</v>
      </c>
      <c r="STP22" s="93" t="s">
        <v>625</v>
      </c>
      <c r="STQ22" s="95" t="s">
        <v>626</v>
      </c>
      <c r="STR22" s="93" t="s">
        <v>630</v>
      </c>
      <c r="STS22" s="7">
        <v>167</v>
      </c>
      <c r="STT22" s="8">
        <v>20.96</v>
      </c>
      <c r="STU22" s="9">
        <f>STT22*STS22</f>
        <v>3500.32</v>
      </c>
      <c r="STV22" s="4">
        <f>STO22-STS22</f>
        <v>205</v>
      </c>
      <c r="STW22" s="8">
        <v>16.77</v>
      </c>
      <c r="STX22" s="9">
        <f>STW22*STV22</f>
        <v>3437.85</v>
      </c>
      <c r="STY22" s="9">
        <f>STX22+STU22</f>
        <v>6938.17</v>
      </c>
      <c r="STZ22" s="4"/>
      <c r="SUA22" s="9">
        <f>STY22+STZ22</f>
        <v>6938.17</v>
      </c>
      <c r="SUC22" s="93">
        <v>10</v>
      </c>
      <c r="SUD22" s="94" t="s">
        <v>635</v>
      </c>
      <c r="SUE22" s="93">
        <v>372</v>
      </c>
      <c r="SUF22" s="93" t="s">
        <v>625</v>
      </c>
      <c r="SUG22" s="95" t="s">
        <v>626</v>
      </c>
      <c r="SUH22" s="93" t="s">
        <v>630</v>
      </c>
      <c r="SUI22" s="7">
        <v>167</v>
      </c>
      <c r="SUJ22" s="8">
        <v>20.96</v>
      </c>
      <c r="SUK22" s="9">
        <f>SUJ22*SUI22</f>
        <v>3500.32</v>
      </c>
      <c r="SUL22" s="4">
        <f>SUE22-SUI22</f>
        <v>205</v>
      </c>
      <c r="SUM22" s="8">
        <v>16.77</v>
      </c>
      <c r="SUN22" s="9">
        <f>SUM22*SUL22</f>
        <v>3437.85</v>
      </c>
      <c r="SUO22" s="9">
        <f>SUN22+SUK22</f>
        <v>6938.17</v>
      </c>
      <c r="SUP22" s="4"/>
      <c r="SUQ22" s="9">
        <f>SUO22+SUP22</f>
        <v>6938.17</v>
      </c>
      <c r="SUS22" s="93">
        <v>10</v>
      </c>
      <c r="SUT22" s="94" t="s">
        <v>635</v>
      </c>
      <c r="SUU22" s="93">
        <v>372</v>
      </c>
      <c r="SUV22" s="93" t="s">
        <v>625</v>
      </c>
      <c r="SUW22" s="95" t="s">
        <v>626</v>
      </c>
      <c r="SUX22" s="93" t="s">
        <v>630</v>
      </c>
      <c r="SUY22" s="7">
        <v>167</v>
      </c>
      <c r="SUZ22" s="8">
        <v>20.96</v>
      </c>
      <c r="SVA22" s="9">
        <f>SUZ22*SUY22</f>
        <v>3500.32</v>
      </c>
      <c r="SVB22" s="4">
        <f>SUU22-SUY22</f>
        <v>205</v>
      </c>
      <c r="SVC22" s="8">
        <v>16.77</v>
      </c>
      <c r="SVD22" s="9">
        <f>SVC22*SVB22</f>
        <v>3437.85</v>
      </c>
      <c r="SVE22" s="9">
        <f>SVD22+SVA22</f>
        <v>6938.17</v>
      </c>
      <c r="SVF22" s="4"/>
      <c r="SVG22" s="9">
        <f>SVE22+SVF22</f>
        <v>6938.17</v>
      </c>
      <c r="SVI22" s="93">
        <v>10</v>
      </c>
      <c r="SVJ22" s="94" t="s">
        <v>635</v>
      </c>
      <c r="SVK22" s="93">
        <v>372</v>
      </c>
      <c r="SVL22" s="93" t="s">
        <v>625</v>
      </c>
      <c r="SVM22" s="95" t="s">
        <v>626</v>
      </c>
      <c r="SVN22" s="93" t="s">
        <v>630</v>
      </c>
      <c r="SVO22" s="7">
        <v>167</v>
      </c>
      <c r="SVP22" s="8">
        <v>20.96</v>
      </c>
      <c r="SVQ22" s="9">
        <f>SVP22*SVO22</f>
        <v>3500.32</v>
      </c>
      <c r="SVR22" s="4">
        <f>SVK22-SVO22</f>
        <v>205</v>
      </c>
      <c r="SVS22" s="8">
        <v>16.77</v>
      </c>
      <c r="SVT22" s="9">
        <f>SVS22*SVR22</f>
        <v>3437.85</v>
      </c>
      <c r="SVU22" s="9">
        <f>SVT22+SVQ22</f>
        <v>6938.17</v>
      </c>
      <c r="SVV22" s="4"/>
      <c r="SVW22" s="9">
        <f>SVU22+SVV22</f>
        <v>6938.17</v>
      </c>
      <c r="SVY22" s="93">
        <v>10</v>
      </c>
      <c r="SVZ22" s="94" t="s">
        <v>635</v>
      </c>
      <c r="SWA22" s="93">
        <v>372</v>
      </c>
      <c r="SWB22" s="93" t="s">
        <v>625</v>
      </c>
      <c r="SWC22" s="95" t="s">
        <v>626</v>
      </c>
      <c r="SWD22" s="93" t="s">
        <v>630</v>
      </c>
      <c r="SWE22" s="7">
        <v>167</v>
      </c>
      <c r="SWF22" s="8">
        <v>20.96</v>
      </c>
      <c r="SWG22" s="9">
        <f>SWF22*SWE22</f>
        <v>3500.32</v>
      </c>
      <c r="SWH22" s="4">
        <f>SWA22-SWE22</f>
        <v>205</v>
      </c>
      <c r="SWI22" s="8">
        <v>16.77</v>
      </c>
      <c r="SWJ22" s="9">
        <f>SWI22*SWH22</f>
        <v>3437.85</v>
      </c>
      <c r="SWK22" s="9">
        <f>SWJ22+SWG22</f>
        <v>6938.17</v>
      </c>
      <c r="SWL22" s="4"/>
      <c r="SWM22" s="9">
        <f>SWK22+SWL22</f>
        <v>6938.17</v>
      </c>
      <c r="SWO22" s="93">
        <v>10</v>
      </c>
      <c r="SWP22" s="94" t="s">
        <v>635</v>
      </c>
      <c r="SWQ22" s="93">
        <v>372</v>
      </c>
      <c r="SWR22" s="93" t="s">
        <v>625</v>
      </c>
      <c r="SWS22" s="95" t="s">
        <v>626</v>
      </c>
      <c r="SWT22" s="93" t="s">
        <v>630</v>
      </c>
      <c r="SWU22" s="7">
        <v>167</v>
      </c>
      <c r="SWV22" s="8">
        <v>20.96</v>
      </c>
      <c r="SWW22" s="9">
        <f>SWV22*SWU22</f>
        <v>3500.32</v>
      </c>
      <c r="SWX22" s="4">
        <f>SWQ22-SWU22</f>
        <v>205</v>
      </c>
      <c r="SWY22" s="8">
        <v>16.77</v>
      </c>
      <c r="SWZ22" s="9">
        <f>SWY22*SWX22</f>
        <v>3437.85</v>
      </c>
      <c r="SXA22" s="9">
        <f>SWZ22+SWW22</f>
        <v>6938.17</v>
      </c>
      <c r="SXB22" s="4"/>
      <c r="SXC22" s="9">
        <f>SXA22+SXB22</f>
        <v>6938.17</v>
      </c>
      <c r="SXE22" s="93">
        <v>10</v>
      </c>
      <c r="SXF22" s="94" t="s">
        <v>635</v>
      </c>
      <c r="SXG22" s="93">
        <v>372</v>
      </c>
      <c r="SXH22" s="93" t="s">
        <v>625</v>
      </c>
      <c r="SXI22" s="95" t="s">
        <v>626</v>
      </c>
      <c r="SXJ22" s="93" t="s">
        <v>630</v>
      </c>
      <c r="SXK22" s="7">
        <v>167</v>
      </c>
      <c r="SXL22" s="8">
        <v>20.96</v>
      </c>
      <c r="SXM22" s="9">
        <f>SXL22*SXK22</f>
        <v>3500.32</v>
      </c>
      <c r="SXN22" s="4">
        <f>SXG22-SXK22</f>
        <v>205</v>
      </c>
      <c r="SXO22" s="8">
        <v>16.77</v>
      </c>
      <c r="SXP22" s="9">
        <f>SXO22*SXN22</f>
        <v>3437.85</v>
      </c>
      <c r="SXQ22" s="9">
        <f>SXP22+SXM22</f>
        <v>6938.17</v>
      </c>
      <c r="SXR22" s="4"/>
      <c r="SXS22" s="9">
        <f>SXQ22+SXR22</f>
        <v>6938.17</v>
      </c>
      <c r="SXU22" s="93">
        <v>10</v>
      </c>
      <c r="SXV22" s="94" t="s">
        <v>635</v>
      </c>
      <c r="SXW22" s="93">
        <v>372</v>
      </c>
      <c r="SXX22" s="93" t="s">
        <v>625</v>
      </c>
      <c r="SXY22" s="95" t="s">
        <v>626</v>
      </c>
      <c r="SXZ22" s="93" t="s">
        <v>630</v>
      </c>
      <c r="SYA22" s="7">
        <v>167</v>
      </c>
      <c r="SYB22" s="8">
        <v>20.96</v>
      </c>
      <c r="SYC22" s="9">
        <f>SYB22*SYA22</f>
        <v>3500.32</v>
      </c>
      <c r="SYD22" s="4">
        <f>SXW22-SYA22</f>
        <v>205</v>
      </c>
      <c r="SYE22" s="8">
        <v>16.77</v>
      </c>
      <c r="SYF22" s="9">
        <f>SYE22*SYD22</f>
        <v>3437.85</v>
      </c>
      <c r="SYG22" s="9">
        <f>SYF22+SYC22</f>
        <v>6938.17</v>
      </c>
      <c r="SYH22" s="4"/>
      <c r="SYI22" s="9">
        <f>SYG22+SYH22</f>
        <v>6938.17</v>
      </c>
      <c r="SYK22" s="93">
        <v>10</v>
      </c>
      <c r="SYL22" s="94" t="s">
        <v>635</v>
      </c>
      <c r="SYM22" s="93">
        <v>372</v>
      </c>
      <c r="SYN22" s="93" t="s">
        <v>625</v>
      </c>
      <c r="SYO22" s="95" t="s">
        <v>626</v>
      </c>
      <c r="SYP22" s="93" t="s">
        <v>630</v>
      </c>
      <c r="SYQ22" s="7">
        <v>167</v>
      </c>
      <c r="SYR22" s="8">
        <v>20.96</v>
      </c>
      <c r="SYS22" s="9">
        <f>SYR22*SYQ22</f>
        <v>3500.32</v>
      </c>
      <c r="SYT22" s="4">
        <f>SYM22-SYQ22</f>
        <v>205</v>
      </c>
      <c r="SYU22" s="8">
        <v>16.77</v>
      </c>
      <c r="SYV22" s="9">
        <f>SYU22*SYT22</f>
        <v>3437.85</v>
      </c>
      <c r="SYW22" s="9">
        <f>SYV22+SYS22</f>
        <v>6938.17</v>
      </c>
      <c r="SYX22" s="4"/>
      <c r="SYY22" s="9">
        <f>SYW22+SYX22</f>
        <v>6938.17</v>
      </c>
      <c r="SZA22" s="93">
        <v>10</v>
      </c>
      <c r="SZB22" s="94" t="s">
        <v>635</v>
      </c>
      <c r="SZC22" s="93">
        <v>372</v>
      </c>
      <c r="SZD22" s="93" t="s">
        <v>625</v>
      </c>
      <c r="SZE22" s="95" t="s">
        <v>626</v>
      </c>
      <c r="SZF22" s="93" t="s">
        <v>630</v>
      </c>
      <c r="SZG22" s="7">
        <v>167</v>
      </c>
      <c r="SZH22" s="8">
        <v>20.96</v>
      </c>
      <c r="SZI22" s="9">
        <f>SZH22*SZG22</f>
        <v>3500.32</v>
      </c>
      <c r="SZJ22" s="4">
        <f>SZC22-SZG22</f>
        <v>205</v>
      </c>
      <c r="SZK22" s="8">
        <v>16.77</v>
      </c>
      <c r="SZL22" s="9">
        <f>SZK22*SZJ22</f>
        <v>3437.85</v>
      </c>
      <c r="SZM22" s="9">
        <f>SZL22+SZI22</f>
        <v>6938.17</v>
      </c>
      <c r="SZN22" s="4"/>
      <c r="SZO22" s="9">
        <f>SZM22+SZN22</f>
        <v>6938.17</v>
      </c>
      <c r="SZQ22" s="93">
        <v>10</v>
      </c>
      <c r="SZR22" s="94" t="s">
        <v>635</v>
      </c>
      <c r="SZS22" s="93">
        <v>372</v>
      </c>
      <c r="SZT22" s="93" t="s">
        <v>625</v>
      </c>
      <c r="SZU22" s="95" t="s">
        <v>626</v>
      </c>
      <c r="SZV22" s="93" t="s">
        <v>630</v>
      </c>
      <c r="SZW22" s="7">
        <v>167</v>
      </c>
      <c r="SZX22" s="8">
        <v>20.96</v>
      </c>
      <c r="SZY22" s="9">
        <f>SZX22*SZW22</f>
        <v>3500.32</v>
      </c>
      <c r="SZZ22" s="4">
        <f>SZS22-SZW22</f>
        <v>205</v>
      </c>
      <c r="TAA22" s="8">
        <v>16.77</v>
      </c>
      <c r="TAB22" s="9">
        <f>TAA22*SZZ22</f>
        <v>3437.85</v>
      </c>
      <c r="TAC22" s="9">
        <f>TAB22+SZY22</f>
        <v>6938.17</v>
      </c>
      <c r="TAD22" s="4"/>
      <c r="TAE22" s="9">
        <f>TAC22+TAD22</f>
        <v>6938.17</v>
      </c>
      <c r="TAG22" s="93">
        <v>10</v>
      </c>
      <c r="TAH22" s="94" t="s">
        <v>635</v>
      </c>
      <c r="TAI22" s="93">
        <v>372</v>
      </c>
      <c r="TAJ22" s="93" t="s">
        <v>625</v>
      </c>
      <c r="TAK22" s="95" t="s">
        <v>626</v>
      </c>
      <c r="TAL22" s="93" t="s">
        <v>630</v>
      </c>
      <c r="TAM22" s="7">
        <v>167</v>
      </c>
      <c r="TAN22" s="8">
        <v>20.96</v>
      </c>
      <c r="TAO22" s="9">
        <f>TAN22*TAM22</f>
        <v>3500.32</v>
      </c>
      <c r="TAP22" s="4">
        <f>TAI22-TAM22</f>
        <v>205</v>
      </c>
      <c r="TAQ22" s="8">
        <v>16.77</v>
      </c>
      <c r="TAR22" s="9">
        <f>TAQ22*TAP22</f>
        <v>3437.85</v>
      </c>
      <c r="TAS22" s="9">
        <f>TAR22+TAO22</f>
        <v>6938.17</v>
      </c>
      <c r="TAT22" s="4"/>
      <c r="TAU22" s="9">
        <f>TAS22+TAT22</f>
        <v>6938.17</v>
      </c>
      <c r="TAW22" s="93">
        <v>10</v>
      </c>
      <c r="TAX22" s="94" t="s">
        <v>635</v>
      </c>
      <c r="TAY22" s="93">
        <v>372</v>
      </c>
      <c r="TAZ22" s="93" t="s">
        <v>625</v>
      </c>
      <c r="TBA22" s="95" t="s">
        <v>626</v>
      </c>
      <c r="TBB22" s="93" t="s">
        <v>630</v>
      </c>
      <c r="TBC22" s="7">
        <v>167</v>
      </c>
      <c r="TBD22" s="8">
        <v>20.96</v>
      </c>
      <c r="TBE22" s="9">
        <f>TBD22*TBC22</f>
        <v>3500.32</v>
      </c>
      <c r="TBF22" s="4">
        <f>TAY22-TBC22</f>
        <v>205</v>
      </c>
      <c r="TBG22" s="8">
        <v>16.77</v>
      </c>
      <c r="TBH22" s="9">
        <f>TBG22*TBF22</f>
        <v>3437.85</v>
      </c>
      <c r="TBI22" s="9">
        <f>TBH22+TBE22</f>
        <v>6938.17</v>
      </c>
      <c r="TBJ22" s="4"/>
      <c r="TBK22" s="9">
        <f>TBI22+TBJ22</f>
        <v>6938.17</v>
      </c>
      <c r="TBM22" s="93">
        <v>10</v>
      </c>
      <c r="TBN22" s="94" t="s">
        <v>635</v>
      </c>
      <c r="TBO22" s="93">
        <v>372</v>
      </c>
      <c r="TBP22" s="93" t="s">
        <v>625</v>
      </c>
      <c r="TBQ22" s="95" t="s">
        <v>626</v>
      </c>
      <c r="TBR22" s="93" t="s">
        <v>630</v>
      </c>
      <c r="TBS22" s="7">
        <v>167</v>
      </c>
      <c r="TBT22" s="8">
        <v>20.96</v>
      </c>
      <c r="TBU22" s="9">
        <f>TBT22*TBS22</f>
        <v>3500.32</v>
      </c>
      <c r="TBV22" s="4">
        <f>TBO22-TBS22</f>
        <v>205</v>
      </c>
      <c r="TBW22" s="8">
        <v>16.77</v>
      </c>
      <c r="TBX22" s="9">
        <f>TBW22*TBV22</f>
        <v>3437.85</v>
      </c>
      <c r="TBY22" s="9">
        <f>TBX22+TBU22</f>
        <v>6938.17</v>
      </c>
      <c r="TBZ22" s="4"/>
      <c r="TCA22" s="9">
        <f>TBY22+TBZ22</f>
        <v>6938.17</v>
      </c>
      <c r="TCC22" s="93">
        <v>10</v>
      </c>
      <c r="TCD22" s="94" t="s">
        <v>635</v>
      </c>
      <c r="TCE22" s="93">
        <v>372</v>
      </c>
      <c r="TCF22" s="93" t="s">
        <v>625</v>
      </c>
      <c r="TCG22" s="95" t="s">
        <v>626</v>
      </c>
      <c r="TCH22" s="93" t="s">
        <v>630</v>
      </c>
      <c r="TCI22" s="7">
        <v>167</v>
      </c>
      <c r="TCJ22" s="8">
        <v>20.96</v>
      </c>
      <c r="TCK22" s="9">
        <f>TCJ22*TCI22</f>
        <v>3500.32</v>
      </c>
      <c r="TCL22" s="4">
        <f>TCE22-TCI22</f>
        <v>205</v>
      </c>
      <c r="TCM22" s="8">
        <v>16.77</v>
      </c>
      <c r="TCN22" s="9">
        <f>TCM22*TCL22</f>
        <v>3437.85</v>
      </c>
      <c r="TCO22" s="9">
        <f>TCN22+TCK22</f>
        <v>6938.17</v>
      </c>
      <c r="TCP22" s="4"/>
      <c r="TCQ22" s="9">
        <f>TCO22+TCP22</f>
        <v>6938.17</v>
      </c>
      <c r="TCS22" s="93">
        <v>10</v>
      </c>
      <c r="TCT22" s="94" t="s">
        <v>635</v>
      </c>
      <c r="TCU22" s="93">
        <v>372</v>
      </c>
      <c r="TCV22" s="93" t="s">
        <v>625</v>
      </c>
      <c r="TCW22" s="95" t="s">
        <v>626</v>
      </c>
      <c r="TCX22" s="93" t="s">
        <v>630</v>
      </c>
      <c r="TCY22" s="7">
        <v>167</v>
      </c>
      <c r="TCZ22" s="8">
        <v>20.96</v>
      </c>
      <c r="TDA22" s="9">
        <f>TCZ22*TCY22</f>
        <v>3500.32</v>
      </c>
      <c r="TDB22" s="4">
        <f>TCU22-TCY22</f>
        <v>205</v>
      </c>
      <c r="TDC22" s="8">
        <v>16.77</v>
      </c>
      <c r="TDD22" s="9">
        <f>TDC22*TDB22</f>
        <v>3437.85</v>
      </c>
      <c r="TDE22" s="9">
        <f>TDD22+TDA22</f>
        <v>6938.17</v>
      </c>
      <c r="TDF22" s="4"/>
      <c r="TDG22" s="9">
        <f>TDE22+TDF22</f>
        <v>6938.17</v>
      </c>
      <c r="TDI22" s="93">
        <v>10</v>
      </c>
      <c r="TDJ22" s="94" t="s">
        <v>635</v>
      </c>
      <c r="TDK22" s="93">
        <v>372</v>
      </c>
      <c r="TDL22" s="93" t="s">
        <v>625</v>
      </c>
      <c r="TDM22" s="95" t="s">
        <v>626</v>
      </c>
      <c r="TDN22" s="93" t="s">
        <v>630</v>
      </c>
      <c r="TDO22" s="7">
        <v>167</v>
      </c>
      <c r="TDP22" s="8">
        <v>20.96</v>
      </c>
      <c r="TDQ22" s="9">
        <f>TDP22*TDO22</f>
        <v>3500.32</v>
      </c>
      <c r="TDR22" s="4">
        <f>TDK22-TDO22</f>
        <v>205</v>
      </c>
      <c r="TDS22" s="8">
        <v>16.77</v>
      </c>
      <c r="TDT22" s="9">
        <f>TDS22*TDR22</f>
        <v>3437.85</v>
      </c>
      <c r="TDU22" s="9">
        <f>TDT22+TDQ22</f>
        <v>6938.17</v>
      </c>
      <c r="TDV22" s="4"/>
      <c r="TDW22" s="9">
        <f>TDU22+TDV22</f>
        <v>6938.17</v>
      </c>
      <c r="TDY22" s="93">
        <v>10</v>
      </c>
      <c r="TDZ22" s="94" t="s">
        <v>635</v>
      </c>
      <c r="TEA22" s="93">
        <v>372</v>
      </c>
      <c r="TEB22" s="93" t="s">
        <v>625</v>
      </c>
      <c r="TEC22" s="95" t="s">
        <v>626</v>
      </c>
      <c r="TED22" s="93" t="s">
        <v>630</v>
      </c>
      <c r="TEE22" s="7">
        <v>167</v>
      </c>
      <c r="TEF22" s="8">
        <v>20.96</v>
      </c>
      <c r="TEG22" s="9">
        <f>TEF22*TEE22</f>
        <v>3500.32</v>
      </c>
      <c r="TEH22" s="4">
        <f>TEA22-TEE22</f>
        <v>205</v>
      </c>
      <c r="TEI22" s="8">
        <v>16.77</v>
      </c>
      <c r="TEJ22" s="9">
        <f>TEI22*TEH22</f>
        <v>3437.85</v>
      </c>
      <c r="TEK22" s="9">
        <f>TEJ22+TEG22</f>
        <v>6938.17</v>
      </c>
      <c r="TEL22" s="4"/>
      <c r="TEM22" s="9">
        <f>TEK22+TEL22</f>
        <v>6938.17</v>
      </c>
      <c r="TEO22" s="93">
        <v>10</v>
      </c>
      <c r="TEP22" s="94" t="s">
        <v>635</v>
      </c>
      <c r="TEQ22" s="93">
        <v>372</v>
      </c>
      <c r="TER22" s="93" t="s">
        <v>625</v>
      </c>
      <c r="TES22" s="95" t="s">
        <v>626</v>
      </c>
      <c r="TET22" s="93" t="s">
        <v>630</v>
      </c>
      <c r="TEU22" s="7">
        <v>167</v>
      </c>
      <c r="TEV22" s="8">
        <v>20.96</v>
      </c>
      <c r="TEW22" s="9">
        <f>TEV22*TEU22</f>
        <v>3500.32</v>
      </c>
      <c r="TEX22" s="4">
        <f>TEQ22-TEU22</f>
        <v>205</v>
      </c>
      <c r="TEY22" s="8">
        <v>16.77</v>
      </c>
      <c r="TEZ22" s="9">
        <f>TEY22*TEX22</f>
        <v>3437.85</v>
      </c>
      <c r="TFA22" s="9">
        <f>TEZ22+TEW22</f>
        <v>6938.17</v>
      </c>
      <c r="TFB22" s="4"/>
      <c r="TFC22" s="9">
        <f>TFA22+TFB22</f>
        <v>6938.17</v>
      </c>
      <c r="TFE22" s="93">
        <v>10</v>
      </c>
      <c r="TFF22" s="94" t="s">
        <v>635</v>
      </c>
      <c r="TFG22" s="93">
        <v>372</v>
      </c>
      <c r="TFH22" s="93" t="s">
        <v>625</v>
      </c>
      <c r="TFI22" s="95" t="s">
        <v>626</v>
      </c>
      <c r="TFJ22" s="93" t="s">
        <v>630</v>
      </c>
      <c r="TFK22" s="7">
        <v>167</v>
      </c>
      <c r="TFL22" s="8">
        <v>20.96</v>
      </c>
      <c r="TFM22" s="9">
        <f>TFL22*TFK22</f>
        <v>3500.32</v>
      </c>
      <c r="TFN22" s="4">
        <f>TFG22-TFK22</f>
        <v>205</v>
      </c>
      <c r="TFO22" s="8">
        <v>16.77</v>
      </c>
      <c r="TFP22" s="9">
        <f>TFO22*TFN22</f>
        <v>3437.85</v>
      </c>
      <c r="TFQ22" s="9">
        <f>TFP22+TFM22</f>
        <v>6938.17</v>
      </c>
      <c r="TFR22" s="4"/>
      <c r="TFS22" s="9">
        <f>TFQ22+TFR22</f>
        <v>6938.17</v>
      </c>
      <c r="TFU22" s="93">
        <v>10</v>
      </c>
      <c r="TFV22" s="94" t="s">
        <v>635</v>
      </c>
      <c r="TFW22" s="93">
        <v>372</v>
      </c>
      <c r="TFX22" s="93" t="s">
        <v>625</v>
      </c>
      <c r="TFY22" s="95" t="s">
        <v>626</v>
      </c>
      <c r="TFZ22" s="93" t="s">
        <v>630</v>
      </c>
      <c r="TGA22" s="7">
        <v>167</v>
      </c>
      <c r="TGB22" s="8">
        <v>20.96</v>
      </c>
      <c r="TGC22" s="9">
        <f>TGB22*TGA22</f>
        <v>3500.32</v>
      </c>
      <c r="TGD22" s="4">
        <f>TFW22-TGA22</f>
        <v>205</v>
      </c>
      <c r="TGE22" s="8">
        <v>16.77</v>
      </c>
      <c r="TGF22" s="9">
        <f>TGE22*TGD22</f>
        <v>3437.85</v>
      </c>
      <c r="TGG22" s="9">
        <f>TGF22+TGC22</f>
        <v>6938.17</v>
      </c>
      <c r="TGH22" s="4"/>
      <c r="TGI22" s="9">
        <f>TGG22+TGH22</f>
        <v>6938.17</v>
      </c>
      <c r="TGK22" s="93">
        <v>10</v>
      </c>
      <c r="TGL22" s="94" t="s">
        <v>635</v>
      </c>
      <c r="TGM22" s="93">
        <v>372</v>
      </c>
      <c r="TGN22" s="93" t="s">
        <v>625</v>
      </c>
      <c r="TGO22" s="95" t="s">
        <v>626</v>
      </c>
      <c r="TGP22" s="93" t="s">
        <v>630</v>
      </c>
      <c r="TGQ22" s="7">
        <v>167</v>
      </c>
      <c r="TGR22" s="8">
        <v>20.96</v>
      </c>
      <c r="TGS22" s="9">
        <f>TGR22*TGQ22</f>
        <v>3500.32</v>
      </c>
      <c r="TGT22" s="4">
        <f>TGM22-TGQ22</f>
        <v>205</v>
      </c>
      <c r="TGU22" s="8">
        <v>16.77</v>
      </c>
      <c r="TGV22" s="9">
        <f>TGU22*TGT22</f>
        <v>3437.85</v>
      </c>
      <c r="TGW22" s="9">
        <f>TGV22+TGS22</f>
        <v>6938.17</v>
      </c>
      <c r="TGX22" s="4"/>
      <c r="TGY22" s="9">
        <f>TGW22+TGX22</f>
        <v>6938.17</v>
      </c>
      <c r="THA22" s="93">
        <v>10</v>
      </c>
      <c r="THB22" s="94" t="s">
        <v>635</v>
      </c>
      <c r="THC22" s="93">
        <v>372</v>
      </c>
      <c r="THD22" s="93" t="s">
        <v>625</v>
      </c>
      <c r="THE22" s="95" t="s">
        <v>626</v>
      </c>
      <c r="THF22" s="93" t="s">
        <v>630</v>
      </c>
      <c r="THG22" s="7">
        <v>167</v>
      </c>
      <c r="THH22" s="8">
        <v>20.96</v>
      </c>
      <c r="THI22" s="9">
        <f>THH22*THG22</f>
        <v>3500.32</v>
      </c>
      <c r="THJ22" s="4">
        <f>THC22-THG22</f>
        <v>205</v>
      </c>
      <c r="THK22" s="8">
        <v>16.77</v>
      </c>
      <c r="THL22" s="9">
        <f>THK22*THJ22</f>
        <v>3437.85</v>
      </c>
      <c r="THM22" s="9">
        <f>THL22+THI22</f>
        <v>6938.17</v>
      </c>
      <c r="THN22" s="4"/>
      <c r="THO22" s="9">
        <f>THM22+THN22</f>
        <v>6938.17</v>
      </c>
      <c r="THQ22" s="93">
        <v>10</v>
      </c>
      <c r="THR22" s="94" t="s">
        <v>635</v>
      </c>
      <c r="THS22" s="93">
        <v>372</v>
      </c>
      <c r="THT22" s="93" t="s">
        <v>625</v>
      </c>
      <c r="THU22" s="95" t="s">
        <v>626</v>
      </c>
      <c r="THV22" s="93" t="s">
        <v>630</v>
      </c>
      <c r="THW22" s="7">
        <v>167</v>
      </c>
      <c r="THX22" s="8">
        <v>20.96</v>
      </c>
      <c r="THY22" s="9">
        <f>THX22*THW22</f>
        <v>3500.32</v>
      </c>
      <c r="THZ22" s="4">
        <f>THS22-THW22</f>
        <v>205</v>
      </c>
      <c r="TIA22" s="8">
        <v>16.77</v>
      </c>
      <c r="TIB22" s="9">
        <f>TIA22*THZ22</f>
        <v>3437.85</v>
      </c>
      <c r="TIC22" s="9">
        <f>TIB22+THY22</f>
        <v>6938.17</v>
      </c>
      <c r="TID22" s="4"/>
      <c r="TIE22" s="9">
        <f>TIC22+TID22</f>
        <v>6938.17</v>
      </c>
      <c r="TIG22" s="93">
        <v>10</v>
      </c>
      <c r="TIH22" s="94" t="s">
        <v>635</v>
      </c>
      <c r="TII22" s="93">
        <v>372</v>
      </c>
      <c r="TIJ22" s="93" t="s">
        <v>625</v>
      </c>
      <c r="TIK22" s="95" t="s">
        <v>626</v>
      </c>
      <c r="TIL22" s="93" t="s">
        <v>630</v>
      </c>
      <c r="TIM22" s="7">
        <v>167</v>
      </c>
      <c r="TIN22" s="8">
        <v>20.96</v>
      </c>
      <c r="TIO22" s="9">
        <f>TIN22*TIM22</f>
        <v>3500.32</v>
      </c>
      <c r="TIP22" s="4">
        <f>TII22-TIM22</f>
        <v>205</v>
      </c>
      <c r="TIQ22" s="8">
        <v>16.77</v>
      </c>
      <c r="TIR22" s="9">
        <f>TIQ22*TIP22</f>
        <v>3437.85</v>
      </c>
      <c r="TIS22" s="9">
        <f>TIR22+TIO22</f>
        <v>6938.17</v>
      </c>
      <c r="TIT22" s="4"/>
      <c r="TIU22" s="9">
        <f>TIS22+TIT22</f>
        <v>6938.17</v>
      </c>
      <c r="TIW22" s="93">
        <v>10</v>
      </c>
      <c r="TIX22" s="94" t="s">
        <v>635</v>
      </c>
      <c r="TIY22" s="93">
        <v>372</v>
      </c>
      <c r="TIZ22" s="93" t="s">
        <v>625</v>
      </c>
      <c r="TJA22" s="95" t="s">
        <v>626</v>
      </c>
      <c r="TJB22" s="93" t="s">
        <v>630</v>
      </c>
      <c r="TJC22" s="7">
        <v>167</v>
      </c>
      <c r="TJD22" s="8">
        <v>20.96</v>
      </c>
      <c r="TJE22" s="9">
        <f>TJD22*TJC22</f>
        <v>3500.32</v>
      </c>
      <c r="TJF22" s="4">
        <f>TIY22-TJC22</f>
        <v>205</v>
      </c>
      <c r="TJG22" s="8">
        <v>16.77</v>
      </c>
      <c r="TJH22" s="9">
        <f>TJG22*TJF22</f>
        <v>3437.85</v>
      </c>
      <c r="TJI22" s="9">
        <f>TJH22+TJE22</f>
        <v>6938.17</v>
      </c>
      <c r="TJJ22" s="4"/>
      <c r="TJK22" s="9">
        <f>TJI22+TJJ22</f>
        <v>6938.17</v>
      </c>
      <c r="TJM22" s="93">
        <v>10</v>
      </c>
      <c r="TJN22" s="94" t="s">
        <v>635</v>
      </c>
      <c r="TJO22" s="93">
        <v>372</v>
      </c>
      <c r="TJP22" s="93" t="s">
        <v>625</v>
      </c>
      <c r="TJQ22" s="95" t="s">
        <v>626</v>
      </c>
      <c r="TJR22" s="93" t="s">
        <v>630</v>
      </c>
      <c r="TJS22" s="7">
        <v>167</v>
      </c>
      <c r="TJT22" s="8">
        <v>20.96</v>
      </c>
      <c r="TJU22" s="9">
        <f>TJT22*TJS22</f>
        <v>3500.32</v>
      </c>
      <c r="TJV22" s="4">
        <f>TJO22-TJS22</f>
        <v>205</v>
      </c>
      <c r="TJW22" s="8">
        <v>16.77</v>
      </c>
      <c r="TJX22" s="9">
        <f>TJW22*TJV22</f>
        <v>3437.85</v>
      </c>
      <c r="TJY22" s="9">
        <f>TJX22+TJU22</f>
        <v>6938.17</v>
      </c>
      <c r="TJZ22" s="4"/>
      <c r="TKA22" s="9">
        <f>TJY22+TJZ22</f>
        <v>6938.17</v>
      </c>
      <c r="TKC22" s="93">
        <v>10</v>
      </c>
      <c r="TKD22" s="94" t="s">
        <v>635</v>
      </c>
      <c r="TKE22" s="93">
        <v>372</v>
      </c>
      <c r="TKF22" s="93" t="s">
        <v>625</v>
      </c>
      <c r="TKG22" s="95" t="s">
        <v>626</v>
      </c>
      <c r="TKH22" s="93" t="s">
        <v>630</v>
      </c>
      <c r="TKI22" s="7">
        <v>167</v>
      </c>
      <c r="TKJ22" s="8">
        <v>20.96</v>
      </c>
      <c r="TKK22" s="9">
        <f>TKJ22*TKI22</f>
        <v>3500.32</v>
      </c>
      <c r="TKL22" s="4">
        <f>TKE22-TKI22</f>
        <v>205</v>
      </c>
      <c r="TKM22" s="8">
        <v>16.77</v>
      </c>
      <c r="TKN22" s="9">
        <f>TKM22*TKL22</f>
        <v>3437.85</v>
      </c>
      <c r="TKO22" s="9">
        <f>TKN22+TKK22</f>
        <v>6938.17</v>
      </c>
      <c r="TKP22" s="4"/>
      <c r="TKQ22" s="9">
        <f>TKO22+TKP22</f>
        <v>6938.17</v>
      </c>
      <c r="TKS22" s="93">
        <v>10</v>
      </c>
      <c r="TKT22" s="94" t="s">
        <v>635</v>
      </c>
      <c r="TKU22" s="93">
        <v>372</v>
      </c>
      <c r="TKV22" s="93" t="s">
        <v>625</v>
      </c>
      <c r="TKW22" s="95" t="s">
        <v>626</v>
      </c>
      <c r="TKX22" s="93" t="s">
        <v>630</v>
      </c>
      <c r="TKY22" s="7">
        <v>167</v>
      </c>
      <c r="TKZ22" s="8">
        <v>20.96</v>
      </c>
      <c r="TLA22" s="9">
        <f>TKZ22*TKY22</f>
        <v>3500.32</v>
      </c>
      <c r="TLB22" s="4">
        <f>TKU22-TKY22</f>
        <v>205</v>
      </c>
      <c r="TLC22" s="8">
        <v>16.77</v>
      </c>
      <c r="TLD22" s="9">
        <f>TLC22*TLB22</f>
        <v>3437.85</v>
      </c>
      <c r="TLE22" s="9">
        <f>TLD22+TLA22</f>
        <v>6938.17</v>
      </c>
      <c r="TLF22" s="4"/>
      <c r="TLG22" s="9">
        <f>TLE22+TLF22</f>
        <v>6938.17</v>
      </c>
      <c r="TLI22" s="93">
        <v>10</v>
      </c>
      <c r="TLJ22" s="94" t="s">
        <v>635</v>
      </c>
      <c r="TLK22" s="93">
        <v>372</v>
      </c>
      <c r="TLL22" s="93" t="s">
        <v>625</v>
      </c>
      <c r="TLM22" s="95" t="s">
        <v>626</v>
      </c>
      <c r="TLN22" s="93" t="s">
        <v>630</v>
      </c>
      <c r="TLO22" s="7">
        <v>167</v>
      </c>
      <c r="TLP22" s="8">
        <v>20.96</v>
      </c>
      <c r="TLQ22" s="9">
        <f>TLP22*TLO22</f>
        <v>3500.32</v>
      </c>
      <c r="TLR22" s="4">
        <f>TLK22-TLO22</f>
        <v>205</v>
      </c>
      <c r="TLS22" s="8">
        <v>16.77</v>
      </c>
      <c r="TLT22" s="9">
        <f>TLS22*TLR22</f>
        <v>3437.85</v>
      </c>
      <c r="TLU22" s="9">
        <f>TLT22+TLQ22</f>
        <v>6938.17</v>
      </c>
      <c r="TLV22" s="4"/>
      <c r="TLW22" s="9">
        <f>TLU22+TLV22</f>
        <v>6938.17</v>
      </c>
      <c r="TLY22" s="93">
        <v>10</v>
      </c>
      <c r="TLZ22" s="94" t="s">
        <v>635</v>
      </c>
      <c r="TMA22" s="93">
        <v>372</v>
      </c>
      <c r="TMB22" s="93" t="s">
        <v>625</v>
      </c>
      <c r="TMC22" s="95" t="s">
        <v>626</v>
      </c>
      <c r="TMD22" s="93" t="s">
        <v>630</v>
      </c>
      <c r="TME22" s="7">
        <v>167</v>
      </c>
      <c r="TMF22" s="8">
        <v>20.96</v>
      </c>
      <c r="TMG22" s="9">
        <f>TMF22*TME22</f>
        <v>3500.32</v>
      </c>
      <c r="TMH22" s="4">
        <f>TMA22-TME22</f>
        <v>205</v>
      </c>
      <c r="TMI22" s="8">
        <v>16.77</v>
      </c>
      <c r="TMJ22" s="9">
        <f>TMI22*TMH22</f>
        <v>3437.85</v>
      </c>
      <c r="TMK22" s="9">
        <f>TMJ22+TMG22</f>
        <v>6938.17</v>
      </c>
      <c r="TML22" s="4"/>
      <c r="TMM22" s="9">
        <f>TMK22+TML22</f>
        <v>6938.17</v>
      </c>
      <c r="TMO22" s="93">
        <v>10</v>
      </c>
      <c r="TMP22" s="94" t="s">
        <v>635</v>
      </c>
      <c r="TMQ22" s="93">
        <v>372</v>
      </c>
      <c r="TMR22" s="93" t="s">
        <v>625</v>
      </c>
      <c r="TMS22" s="95" t="s">
        <v>626</v>
      </c>
      <c r="TMT22" s="93" t="s">
        <v>630</v>
      </c>
      <c r="TMU22" s="7">
        <v>167</v>
      </c>
      <c r="TMV22" s="8">
        <v>20.96</v>
      </c>
      <c r="TMW22" s="9">
        <f>TMV22*TMU22</f>
        <v>3500.32</v>
      </c>
      <c r="TMX22" s="4">
        <f>TMQ22-TMU22</f>
        <v>205</v>
      </c>
      <c r="TMY22" s="8">
        <v>16.77</v>
      </c>
      <c r="TMZ22" s="9">
        <f>TMY22*TMX22</f>
        <v>3437.85</v>
      </c>
      <c r="TNA22" s="9">
        <f>TMZ22+TMW22</f>
        <v>6938.17</v>
      </c>
      <c r="TNB22" s="4"/>
      <c r="TNC22" s="9">
        <f>TNA22+TNB22</f>
        <v>6938.17</v>
      </c>
      <c r="TNE22" s="93">
        <v>10</v>
      </c>
      <c r="TNF22" s="94" t="s">
        <v>635</v>
      </c>
      <c r="TNG22" s="93">
        <v>372</v>
      </c>
      <c r="TNH22" s="93" t="s">
        <v>625</v>
      </c>
      <c r="TNI22" s="95" t="s">
        <v>626</v>
      </c>
      <c r="TNJ22" s="93" t="s">
        <v>630</v>
      </c>
      <c r="TNK22" s="7">
        <v>167</v>
      </c>
      <c r="TNL22" s="8">
        <v>20.96</v>
      </c>
      <c r="TNM22" s="9">
        <f>TNL22*TNK22</f>
        <v>3500.32</v>
      </c>
      <c r="TNN22" s="4">
        <f>TNG22-TNK22</f>
        <v>205</v>
      </c>
      <c r="TNO22" s="8">
        <v>16.77</v>
      </c>
      <c r="TNP22" s="9">
        <f>TNO22*TNN22</f>
        <v>3437.85</v>
      </c>
      <c r="TNQ22" s="9">
        <f>TNP22+TNM22</f>
        <v>6938.17</v>
      </c>
      <c r="TNR22" s="4"/>
      <c r="TNS22" s="9">
        <f>TNQ22+TNR22</f>
        <v>6938.17</v>
      </c>
      <c r="TNU22" s="93">
        <v>10</v>
      </c>
      <c r="TNV22" s="94" t="s">
        <v>635</v>
      </c>
      <c r="TNW22" s="93">
        <v>372</v>
      </c>
      <c r="TNX22" s="93" t="s">
        <v>625</v>
      </c>
      <c r="TNY22" s="95" t="s">
        <v>626</v>
      </c>
      <c r="TNZ22" s="93" t="s">
        <v>630</v>
      </c>
      <c r="TOA22" s="7">
        <v>167</v>
      </c>
      <c r="TOB22" s="8">
        <v>20.96</v>
      </c>
      <c r="TOC22" s="9">
        <f>TOB22*TOA22</f>
        <v>3500.32</v>
      </c>
      <c r="TOD22" s="4">
        <f>TNW22-TOA22</f>
        <v>205</v>
      </c>
      <c r="TOE22" s="8">
        <v>16.77</v>
      </c>
      <c r="TOF22" s="9">
        <f>TOE22*TOD22</f>
        <v>3437.85</v>
      </c>
      <c r="TOG22" s="9">
        <f>TOF22+TOC22</f>
        <v>6938.17</v>
      </c>
      <c r="TOH22" s="4"/>
      <c r="TOI22" s="9">
        <f>TOG22+TOH22</f>
        <v>6938.17</v>
      </c>
      <c r="TOK22" s="93">
        <v>10</v>
      </c>
      <c r="TOL22" s="94" t="s">
        <v>635</v>
      </c>
      <c r="TOM22" s="93">
        <v>372</v>
      </c>
      <c r="TON22" s="93" t="s">
        <v>625</v>
      </c>
      <c r="TOO22" s="95" t="s">
        <v>626</v>
      </c>
      <c r="TOP22" s="93" t="s">
        <v>630</v>
      </c>
      <c r="TOQ22" s="7">
        <v>167</v>
      </c>
      <c r="TOR22" s="8">
        <v>20.96</v>
      </c>
      <c r="TOS22" s="9">
        <f>TOR22*TOQ22</f>
        <v>3500.32</v>
      </c>
      <c r="TOT22" s="4">
        <f>TOM22-TOQ22</f>
        <v>205</v>
      </c>
      <c r="TOU22" s="8">
        <v>16.77</v>
      </c>
      <c r="TOV22" s="9">
        <f>TOU22*TOT22</f>
        <v>3437.85</v>
      </c>
      <c r="TOW22" s="9">
        <f>TOV22+TOS22</f>
        <v>6938.17</v>
      </c>
      <c r="TOX22" s="4"/>
      <c r="TOY22" s="9">
        <f>TOW22+TOX22</f>
        <v>6938.17</v>
      </c>
      <c r="TPA22" s="93">
        <v>10</v>
      </c>
      <c r="TPB22" s="94" t="s">
        <v>635</v>
      </c>
      <c r="TPC22" s="93">
        <v>372</v>
      </c>
      <c r="TPD22" s="93" t="s">
        <v>625</v>
      </c>
      <c r="TPE22" s="95" t="s">
        <v>626</v>
      </c>
      <c r="TPF22" s="93" t="s">
        <v>630</v>
      </c>
      <c r="TPG22" s="7">
        <v>167</v>
      </c>
      <c r="TPH22" s="8">
        <v>20.96</v>
      </c>
      <c r="TPI22" s="9">
        <f>TPH22*TPG22</f>
        <v>3500.32</v>
      </c>
      <c r="TPJ22" s="4">
        <f>TPC22-TPG22</f>
        <v>205</v>
      </c>
      <c r="TPK22" s="8">
        <v>16.77</v>
      </c>
      <c r="TPL22" s="9">
        <f>TPK22*TPJ22</f>
        <v>3437.85</v>
      </c>
      <c r="TPM22" s="9">
        <f>TPL22+TPI22</f>
        <v>6938.17</v>
      </c>
      <c r="TPN22" s="4"/>
      <c r="TPO22" s="9">
        <f>TPM22+TPN22</f>
        <v>6938.17</v>
      </c>
      <c r="TPQ22" s="93">
        <v>10</v>
      </c>
      <c r="TPR22" s="94" t="s">
        <v>635</v>
      </c>
      <c r="TPS22" s="93">
        <v>372</v>
      </c>
      <c r="TPT22" s="93" t="s">
        <v>625</v>
      </c>
      <c r="TPU22" s="95" t="s">
        <v>626</v>
      </c>
      <c r="TPV22" s="93" t="s">
        <v>630</v>
      </c>
      <c r="TPW22" s="7">
        <v>167</v>
      </c>
      <c r="TPX22" s="8">
        <v>20.96</v>
      </c>
      <c r="TPY22" s="9">
        <f>TPX22*TPW22</f>
        <v>3500.32</v>
      </c>
      <c r="TPZ22" s="4">
        <f>TPS22-TPW22</f>
        <v>205</v>
      </c>
      <c r="TQA22" s="8">
        <v>16.77</v>
      </c>
      <c r="TQB22" s="9">
        <f>TQA22*TPZ22</f>
        <v>3437.85</v>
      </c>
      <c r="TQC22" s="9">
        <f>TQB22+TPY22</f>
        <v>6938.17</v>
      </c>
      <c r="TQD22" s="4"/>
      <c r="TQE22" s="9">
        <f>TQC22+TQD22</f>
        <v>6938.17</v>
      </c>
      <c r="TQG22" s="93">
        <v>10</v>
      </c>
      <c r="TQH22" s="94" t="s">
        <v>635</v>
      </c>
      <c r="TQI22" s="93">
        <v>372</v>
      </c>
      <c r="TQJ22" s="93" t="s">
        <v>625</v>
      </c>
      <c r="TQK22" s="95" t="s">
        <v>626</v>
      </c>
      <c r="TQL22" s="93" t="s">
        <v>630</v>
      </c>
      <c r="TQM22" s="7">
        <v>167</v>
      </c>
      <c r="TQN22" s="8">
        <v>20.96</v>
      </c>
      <c r="TQO22" s="9">
        <f>TQN22*TQM22</f>
        <v>3500.32</v>
      </c>
      <c r="TQP22" s="4">
        <f>TQI22-TQM22</f>
        <v>205</v>
      </c>
      <c r="TQQ22" s="8">
        <v>16.77</v>
      </c>
      <c r="TQR22" s="9">
        <f>TQQ22*TQP22</f>
        <v>3437.85</v>
      </c>
      <c r="TQS22" s="9">
        <f>TQR22+TQO22</f>
        <v>6938.17</v>
      </c>
      <c r="TQT22" s="4"/>
      <c r="TQU22" s="9">
        <f>TQS22+TQT22</f>
        <v>6938.17</v>
      </c>
      <c r="TQW22" s="93">
        <v>10</v>
      </c>
      <c r="TQX22" s="94" t="s">
        <v>635</v>
      </c>
      <c r="TQY22" s="93">
        <v>372</v>
      </c>
      <c r="TQZ22" s="93" t="s">
        <v>625</v>
      </c>
      <c r="TRA22" s="95" t="s">
        <v>626</v>
      </c>
      <c r="TRB22" s="93" t="s">
        <v>630</v>
      </c>
      <c r="TRC22" s="7">
        <v>167</v>
      </c>
      <c r="TRD22" s="8">
        <v>20.96</v>
      </c>
      <c r="TRE22" s="9">
        <f>TRD22*TRC22</f>
        <v>3500.32</v>
      </c>
      <c r="TRF22" s="4">
        <f>TQY22-TRC22</f>
        <v>205</v>
      </c>
      <c r="TRG22" s="8">
        <v>16.77</v>
      </c>
      <c r="TRH22" s="9">
        <f>TRG22*TRF22</f>
        <v>3437.85</v>
      </c>
      <c r="TRI22" s="9">
        <f>TRH22+TRE22</f>
        <v>6938.17</v>
      </c>
      <c r="TRJ22" s="4"/>
      <c r="TRK22" s="9">
        <f>TRI22+TRJ22</f>
        <v>6938.17</v>
      </c>
      <c r="TRM22" s="93">
        <v>10</v>
      </c>
      <c r="TRN22" s="94" t="s">
        <v>635</v>
      </c>
      <c r="TRO22" s="93">
        <v>372</v>
      </c>
      <c r="TRP22" s="93" t="s">
        <v>625</v>
      </c>
      <c r="TRQ22" s="95" t="s">
        <v>626</v>
      </c>
      <c r="TRR22" s="93" t="s">
        <v>630</v>
      </c>
      <c r="TRS22" s="7">
        <v>167</v>
      </c>
      <c r="TRT22" s="8">
        <v>20.96</v>
      </c>
      <c r="TRU22" s="9">
        <f>TRT22*TRS22</f>
        <v>3500.32</v>
      </c>
      <c r="TRV22" s="4">
        <f>TRO22-TRS22</f>
        <v>205</v>
      </c>
      <c r="TRW22" s="8">
        <v>16.77</v>
      </c>
      <c r="TRX22" s="9">
        <f>TRW22*TRV22</f>
        <v>3437.85</v>
      </c>
      <c r="TRY22" s="9">
        <f>TRX22+TRU22</f>
        <v>6938.17</v>
      </c>
      <c r="TRZ22" s="4"/>
      <c r="TSA22" s="9">
        <f>TRY22+TRZ22</f>
        <v>6938.17</v>
      </c>
      <c r="TSC22" s="93">
        <v>10</v>
      </c>
      <c r="TSD22" s="94" t="s">
        <v>635</v>
      </c>
      <c r="TSE22" s="93">
        <v>372</v>
      </c>
      <c r="TSF22" s="93" t="s">
        <v>625</v>
      </c>
      <c r="TSG22" s="95" t="s">
        <v>626</v>
      </c>
      <c r="TSH22" s="93" t="s">
        <v>630</v>
      </c>
      <c r="TSI22" s="7">
        <v>167</v>
      </c>
      <c r="TSJ22" s="8">
        <v>20.96</v>
      </c>
      <c r="TSK22" s="9">
        <f>TSJ22*TSI22</f>
        <v>3500.32</v>
      </c>
      <c r="TSL22" s="4">
        <f>TSE22-TSI22</f>
        <v>205</v>
      </c>
      <c r="TSM22" s="8">
        <v>16.77</v>
      </c>
      <c r="TSN22" s="9">
        <f>TSM22*TSL22</f>
        <v>3437.85</v>
      </c>
      <c r="TSO22" s="9">
        <f>TSN22+TSK22</f>
        <v>6938.17</v>
      </c>
      <c r="TSP22" s="4"/>
      <c r="TSQ22" s="9">
        <f>TSO22+TSP22</f>
        <v>6938.17</v>
      </c>
      <c r="TSS22" s="93">
        <v>10</v>
      </c>
      <c r="TST22" s="94" t="s">
        <v>635</v>
      </c>
      <c r="TSU22" s="93">
        <v>372</v>
      </c>
      <c r="TSV22" s="93" t="s">
        <v>625</v>
      </c>
      <c r="TSW22" s="95" t="s">
        <v>626</v>
      </c>
      <c r="TSX22" s="93" t="s">
        <v>630</v>
      </c>
      <c r="TSY22" s="7">
        <v>167</v>
      </c>
      <c r="TSZ22" s="8">
        <v>20.96</v>
      </c>
      <c r="TTA22" s="9">
        <f>TSZ22*TSY22</f>
        <v>3500.32</v>
      </c>
      <c r="TTB22" s="4">
        <f>TSU22-TSY22</f>
        <v>205</v>
      </c>
      <c r="TTC22" s="8">
        <v>16.77</v>
      </c>
      <c r="TTD22" s="9">
        <f>TTC22*TTB22</f>
        <v>3437.85</v>
      </c>
      <c r="TTE22" s="9">
        <f>TTD22+TTA22</f>
        <v>6938.17</v>
      </c>
      <c r="TTF22" s="4"/>
      <c r="TTG22" s="9">
        <f>TTE22+TTF22</f>
        <v>6938.17</v>
      </c>
      <c r="TTI22" s="93">
        <v>10</v>
      </c>
      <c r="TTJ22" s="94" t="s">
        <v>635</v>
      </c>
      <c r="TTK22" s="93">
        <v>372</v>
      </c>
      <c r="TTL22" s="93" t="s">
        <v>625</v>
      </c>
      <c r="TTM22" s="95" t="s">
        <v>626</v>
      </c>
      <c r="TTN22" s="93" t="s">
        <v>630</v>
      </c>
      <c r="TTO22" s="7">
        <v>167</v>
      </c>
      <c r="TTP22" s="8">
        <v>20.96</v>
      </c>
      <c r="TTQ22" s="9">
        <f>TTP22*TTO22</f>
        <v>3500.32</v>
      </c>
      <c r="TTR22" s="4">
        <f>TTK22-TTO22</f>
        <v>205</v>
      </c>
      <c r="TTS22" s="8">
        <v>16.77</v>
      </c>
      <c r="TTT22" s="9">
        <f>TTS22*TTR22</f>
        <v>3437.85</v>
      </c>
      <c r="TTU22" s="9">
        <f>TTT22+TTQ22</f>
        <v>6938.17</v>
      </c>
      <c r="TTV22" s="4"/>
      <c r="TTW22" s="9">
        <f>TTU22+TTV22</f>
        <v>6938.17</v>
      </c>
      <c r="TTY22" s="93">
        <v>10</v>
      </c>
      <c r="TTZ22" s="94" t="s">
        <v>635</v>
      </c>
      <c r="TUA22" s="93">
        <v>372</v>
      </c>
      <c r="TUB22" s="93" t="s">
        <v>625</v>
      </c>
      <c r="TUC22" s="95" t="s">
        <v>626</v>
      </c>
      <c r="TUD22" s="93" t="s">
        <v>630</v>
      </c>
      <c r="TUE22" s="7">
        <v>167</v>
      </c>
      <c r="TUF22" s="8">
        <v>20.96</v>
      </c>
      <c r="TUG22" s="9">
        <f>TUF22*TUE22</f>
        <v>3500.32</v>
      </c>
      <c r="TUH22" s="4">
        <f>TUA22-TUE22</f>
        <v>205</v>
      </c>
      <c r="TUI22" s="8">
        <v>16.77</v>
      </c>
      <c r="TUJ22" s="9">
        <f>TUI22*TUH22</f>
        <v>3437.85</v>
      </c>
      <c r="TUK22" s="9">
        <f>TUJ22+TUG22</f>
        <v>6938.17</v>
      </c>
      <c r="TUL22" s="4"/>
      <c r="TUM22" s="9">
        <f>TUK22+TUL22</f>
        <v>6938.17</v>
      </c>
      <c r="TUO22" s="93">
        <v>10</v>
      </c>
      <c r="TUP22" s="94" t="s">
        <v>635</v>
      </c>
      <c r="TUQ22" s="93">
        <v>372</v>
      </c>
      <c r="TUR22" s="93" t="s">
        <v>625</v>
      </c>
      <c r="TUS22" s="95" t="s">
        <v>626</v>
      </c>
      <c r="TUT22" s="93" t="s">
        <v>630</v>
      </c>
      <c r="TUU22" s="7">
        <v>167</v>
      </c>
      <c r="TUV22" s="8">
        <v>20.96</v>
      </c>
      <c r="TUW22" s="9">
        <f>TUV22*TUU22</f>
        <v>3500.32</v>
      </c>
      <c r="TUX22" s="4">
        <f>TUQ22-TUU22</f>
        <v>205</v>
      </c>
      <c r="TUY22" s="8">
        <v>16.77</v>
      </c>
      <c r="TUZ22" s="9">
        <f>TUY22*TUX22</f>
        <v>3437.85</v>
      </c>
      <c r="TVA22" s="9">
        <f>TUZ22+TUW22</f>
        <v>6938.17</v>
      </c>
      <c r="TVB22" s="4"/>
      <c r="TVC22" s="9">
        <f>TVA22+TVB22</f>
        <v>6938.17</v>
      </c>
      <c r="TVE22" s="93">
        <v>10</v>
      </c>
      <c r="TVF22" s="94" t="s">
        <v>635</v>
      </c>
      <c r="TVG22" s="93">
        <v>372</v>
      </c>
      <c r="TVH22" s="93" t="s">
        <v>625</v>
      </c>
      <c r="TVI22" s="95" t="s">
        <v>626</v>
      </c>
      <c r="TVJ22" s="93" t="s">
        <v>630</v>
      </c>
      <c r="TVK22" s="7">
        <v>167</v>
      </c>
      <c r="TVL22" s="8">
        <v>20.96</v>
      </c>
      <c r="TVM22" s="9">
        <f>TVL22*TVK22</f>
        <v>3500.32</v>
      </c>
      <c r="TVN22" s="4">
        <f>TVG22-TVK22</f>
        <v>205</v>
      </c>
      <c r="TVO22" s="8">
        <v>16.77</v>
      </c>
      <c r="TVP22" s="9">
        <f>TVO22*TVN22</f>
        <v>3437.85</v>
      </c>
      <c r="TVQ22" s="9">
        <f>TVP22+TVM22</f>
        <v>6938.17</v>
      </c>
      <c r="TVR22" s="4"/>
      <c r="TVS22" s="9">
        <f>TVQ22+TVR22</f>
        <v>6938.17</v>
      </c>
      <c r="TVU22" s="93">
        <v>10</v>
      </c>
      <c r="TVV22" s="94" t="s">
        <v>635</v>
      </c>
      <c r="TVW22" s="93">
        <v>372</v>
      </c>
      <c r="TVX22" s="93" t="s">
        <v>625</v>
      </c>
      <c r="TVY22" s="95" t="s">
        <v>626</v>
      </c>
      <c r="TVZ22" s="93" t="s">
        <v>630</v>
      </c>
      <c r="TWA22" s="7">
        <v>167</v>
      </c>
      <c r="TWB22" s="8">
        <v>20.96</v>
      </c>
      <c r="TWC22" s="9">
        <f>TWB22*TWA22</f>
        <v>3500.32</v>
      </c>
      <c r="TWD22" s="4">
        <f>TVW22-TWA22</f>
        <v>205</v>
      </c>
      <c r="TWE22" s="8">
        <v>16.77</v>
      </c>
      <c r="TWF22" s="9">
        <f>TWE22*TWD22</f>
        <v>3437.85</v>
      </c>
      <c r="TWG22" s="9">
        <f>TWF22+TWC22</f>
        <v>6938.17</v>
      </c>
      <c r="TWH22" s="4"/>
      <c r="TWI22" s="9">
        <f>TWG22+TWH22</f>
        <v>6938.17</v>
      </c>
      <c r="TWK22" s="93">
        <v>10</v>
      </c>
      <c r="TWL22" s="94" t="s">
        <v>635</v>
      </c>
      <c r="TWM22" s="93">
        <v>372</v>
      </c>
      <c r="TWN22" s="93" t="s">
        <v>625</v>
      </c>
      <c r="TWO22" s="95" t="s">
        <v>626</v>
      </c>
      <c r="TWP22" s="93" t="s">
        <v>630</v>
      </c>
      <c r="TWQ22" s="7">
        <v>167</v>
      </c>
      <c r="TWR22" s="8">
        <v>20.96</v>
      </c>
      <c r="TWS22" s="9">
        <f>TWR22*TWQ22</f>
        <v>3500.32</v>
      </c>
      <c r="TWT22" s="4">
        <f>TWM22-TWQ22</f>
        <v>205</v>
      </c>
      <c r="TWU22" s="8">
        <v>16.77</v>
      </c>
      <c r="TWV22" s="9">
        <f>TWU22*TWT22</f>
        <v>3437.85</v>
      </c>
      <c r="TWW22" s="9">
        <f>TWV22+TWS22</f>
        <v>6938.17</v>
      </c>
      <c r="TWX22" s="4"/>
      <c r="TWY22" s="9">
        <f>TWW22+TWX22</f>
        <v>6938.17</v>
      </c>
      <c r="TXA22" s="93">
        <v>10</v>
      </c>
      <c r="TXB22" s="94" t="s">
        <v>635</v>
      </c>
      <c r="TXC22" s="93">
        <v>372</v>
      </c>
      <c r="TXD22" s="93" t="s">
        <v>625</v>
      </c>
      <c r="TXE22" s="95" t="s">
        <v>626</v>
      </c>
      <c r="TXF22" s="93" t="s">
        <v>630</v>
      </c>
      <c r="TXG22" s="7">
        <v>167</v>
      </c>
      <c r="TXH22" s="8">
        <v>20.96</v>
      </c>
      <c r="TXI22" s="9">
        <f>TXH22*TXG22</f>
        <v>3500.32</v>
      </c>
      <c r="TXJ22" s="4">
        <f>TXC22-TXG22</f>
        <v>205</v>
      </c>
      <c r="TXK22" s="8">
        <v>16.77</v>
      </c>
      <c r="TXL22" s="9">
        <f>TXK22*TXJ22</f>
        <v>3437.85</v>
      </c>
      <c r="TXM22" s="9">
        <f>TXL22+TXI22</f>
        <v>6938.17</v>
      </c>
      <c r="TXN22" s="4"/>
      <c r="TXO22" s="9">
        <f>TXM22+TXN22</f>
        <v>6938.17</v>
      </c>
      <c r="TXQ22" s="93">
        <v>10</v>
      </c>
      <c r="TXR22" s="94" t="s">
        <v>635</v>
      </c>
      <c r="TXS22" s="93">
        <v>372</v>
      </c>
      <c r="TXT22" s="93" t="s">
        <v>625</v>
      </c>
      <c r="TXU22" s="95" t="s">
        <v>626</v>
      </c>
      <c r="TXV22" s="93" t="s">
        <v>630</v>
      </c>
      <c r="TXW22" s="7">
        <v>167</v>
      </c>
      <c r="TXX22" s="8">
        <v>20.96</v>
      </c>
      <c r="TXY22" s="9">
        <f>TXX22*TXW22</f>
        <v>3500.32</v>
      </c>
      <c r="TXZ22" s="4">
        <f>TXS22-TXW22</f>
        <v>205</v>
      </c>
      <c r="TYA22" s="8">
        <v>16.77</v>
      </c>
      <c r="TYB22" s="9">
        <f>TYA22*TXZ22</f>
        <v>3437.85</v>
      </c>
      <c r="TYC22" s="9">
        <f>TYB22+TXY22</f>
        <v>6938.17</v>
      </c>
      <c r="TYD22" s="4"/>
      <c r="TYE22" s="9">
        <f>TYC22+TYD22</f>
        <v>6938.17</v>
      </c>
      <c r="TYG22" s="93">
        <v>10</v>
      </c>
      <c r="TYH22" s="94" t="s">
        <v>635</v>
      </c>
      <c r="TYI22" s="93">
        <v>372</v>
      </c>
      <c r="TYJ22" s="93" t="s">
        <v>625</v>
      </c>
      <c r="TYK22" s="95" t="s">
        <v>626</v>
      </c>
      <c r="TYL22" s="93" t="s">
        <v>630</v>
      </c>
      <c r="TYM22" s="7">
        <v>167</v>
      </c>
      <c r="TYN22" s="8">
        <v>20.96</v>
      </c>
      <c r="TYO22" s="9">
        <f>TYN22*TYM22</f>
        <v>3500.32</v>
      </c>
      <c r="TYP22" s="4">
        <f>TYI22-TYM22</f>
        <v>205</v>
      </c>
      <c r="TYQ22" s="8">
        <v>16.77</v>
      </c>
      <c r="TYR22" s="9">
        <f>TYQ22*TYP22</f>
        <v>3437.85</v>
      </c>
      <c r="TYS22" s="9">
        <f>TYR22+TYO22</f>
        <v>6938.17</v>
      </c>
      <c r="TYT22" s="4"/>
      <c r="TYU22" s="9">
        <f>TYS22+TYT22</f>
        <v>6938.17</v>
      </c>
      <c r="TYW22" s="93">
        <v>10</v>
      </c>
      <c r="TYX22" s="94" t="s">
        <v>635</v>
      </c>
      <c r="TYY22" s="93">
        <v>372</v>
      </c>
      <c r="TYZ22" s="93" t="s">
        <v>625</v>
      </c>
      <c r="TZA22" s="95" t="s">
        <v>626</v>
      </c>
      <c r="TZB22" s="93" t="s">
        <v>630</v>
      </c>
      <c r="TZC22" s="7">
        <v>167</v>
      </c>
      <c r="TZD22" s="8">
        <v>20.96</v>
      </c>
      <c r="TZE22" s="9">
        <f>TZD22*TZC22</f>
        <v>3500.32</v>
      </c>
      <c r="TZF22" s="4">
        <f>TYY22-TZC22</f>
        <v>205</v>
      </c>
      <c r="TZG22" s="8">
        <v>16.77</v>
      </c>
      <c r="TZH22" s="9">
        <f>TZG22*TZF22</f>
        <v>3437.85</v>
      </c>
      <c r="TZI22" s="9">
        <f>TZH22+TZE22</f>
        <v>6938.17</v>
      </c>
      <c r="TZJ22" s="4"/>
      <c r="TZK22" s="9">
        <f>TZI22+TZJ22</f>
        <v>6938.17</v>
      </c>
      <c r="TZM22" s="93">
        <v>10</v>
      </c>
      <c r="TZN22" s="94" t="s">
        <v>635</v>
      </c>
      <c r="TZO22" s="93">
        <v>372</v>
      </c>
      <c r="TZP22" s="93" t="s">
        <v>625</v>
      </c>
      <c r="TZQ22" s="95" t="s">
        <v>626</v>
      </c>
      <c r="TZR22" s="93" t="s">
        <v>630</v>
      </c>
      <c r="TZS22" s="7">
        <v>167</v>
      </c>
      <c r="TZT22" s="8">
        <v>20.96</v>
      </c>
      <c r="TZU22" s="9">
        <f>TZT22*TZS22</f>
        <v>3500.32</v>
      </c>
      <c r="TZV22" s="4">
        <f>TZO22-TZS22</f>
        <v>205</v>
      </c>
      <c r="TZW22" s="8">
        <v>16.77</v>
      </c>
      <c r="TZX22" s="9">
        <f>TZW22*TZV22</f>
        <v>3437.85</v>
      </c>
      <c r="TZY22" s="9">
        <f>TZX22+TZU22</f>
        <v>6938.17</v>
      </c>
      <c r="TZZ22" s="4"/>
      <c r="UAA22" s="9">
        <f>TZY22+TZZ22</f>
        <v>6938.17</v>
      </c>
      <c r="UAC22" s="93">
        <v>10</v>
      </c>
      <c r="UAD22" s="94" t="s">
        <v>635</v>
      </c>
      <c r="UAE22" s="93">
        <v>372</v>
      </c>
      <c r="UAF22" s="93" t="s">
        <v>625</v>
      </c>
      <c r="UAG22" s="95" t="s">
        <v>626</v>
      </c>
      <c r="UAH22" s="93" t="s">
        <v>630</v>
      </c>
      <c r="UAI22" s="7">
        <v>167</v>
      </c>
      <c r="UAJ22" s="8">
        <v>20.96</v>
      </c>
      <c r="UAK22" s="9">
        <f>UAJ22*UAI22</f>
        <v>3500.32</v>
      </c>
      <c r="UAL22" s="4">
        <f>UAE22-UAI22</f>
        <v>205</v>
      </c>
      <c r="UAM22" s="8">
        <v>16.77</v>
      </c>
      <c r="UAN22" s="9">
        <f>UAM22*UAL22</f>
        <v>3437.85</v>
      </c>
      <c r="UAO22" s="9">
        <f>UAN22+UAK22</f>
        <v>6938.17</v>
      </c>
      <c r="UAP22" s="4"/>
      <c r="UAQ22" s="9">
        <f>UAO22+UAP22</f>
        <v>6938.17</v>
      </c>
      <c r="UAS22" s="93">
        <v>10</v>
      </c>
      <c r="UAT22" s="94" t="s">
        <v>635</v>
      </c>
      <c r="UAU22" s="93">
        <v>372</v>
      </c>
      <c r="UAV22" s="93" t="s">
        <v>625</v>
      </c>
      <c r="UAW22" s="95" t="s">
        <v>626</v>
      </c>
      <c r="UAX22" s="93" t="s">
        <v>630</v>
      </c>
      <c r="UAY22" s="7">
        <v>167</v>
      </c>
      <c r="UAZ22" s="8">
        <v>20.96</v>
      </c>
      <c r="UBA22" s="9">
        <f>UAZ22*UAY22</f>
        <v>3500.32</v>
      </c>
      <c r="UBB22" s="4">
        <f>UAU22-UAY22</f>
        <v>205</v>
      </c>
      <c r="UBC22" s="8">
        <v>16.77</v>
      </c>
      <c r="UBD22" s="9">
        <f>UBC22*UBB22</f>
        <v>3437.85</v>
      </c>
      <c r="UBE22" s="9">
        <f>UBD22+UBA22</f>
        <v>6938.17</v>
      </c>
      <c r="UBF22" s="4"/>
      <c r="UBG22" s="9">
        <f>UBE22+UBF22</f>
        <v>6938.17</v>
      </c>
      <c r="UBI22" s="93">
        <v>10</v>
      </c>
      <c r="UBJ22" s="94" t="s">
        <v>635</v>
      </c>
      <c r="UBK22" s="93">
        <v>372</v>
      </c>
      <c r="UBL22" s="93" t="s">
        <v>625</v>
      </c>
      <c r="UBM22" s="95" t="s">
        <v>626</v>
      </c>
      <c r="UBN22" s="93" t="s">
        <v>630</v>
      </c>
      <c r="UBO22" s="7">
        <v>167</v>
      </c>
      <c r="UBP22" s="8">
        <v>20.96</v>
      </c>
      <c r="UBQ22" s="9">
        <f>UBP22*UBO22</f>
        <v>3500.32</v>
      </c>
      <c r="UBR22" s="4">
        <f>UBK22-UBO22</f>
        <v>205</v>
      </c>
      <c r="UBS22" s="8">
        <v>16.77</v>
      </c>
      <c r="UBT22" s="9">
        <f>UBS22*UBR22</f>
        <v>3437.85</v>
      </c>
      <c r="UBU22" s="9">
        <f>UBT22+UBQ22</f>
        <v>6938.17</v>
      </c>
      <c r="UBV22" s="4"/>
      <c r="UBW22" s="9">
        <f>UBU22+UBV22</f>
        <v>6938.17</v>
      </c>
      <c r="UBY22" s="93">
        <v>10</v>
      </c>
      <c r="UBZ22" s="94" t="s">
        <v>635</v>
      </c>
      <c r="UCA22" s="93">
        <v>372</v>
      </c>
      <c r="UCB22" s="93" t="s">
        <v>625</v>
      </c>
      <c r="UCC22" s="95" t="s">
        <v>626</v>
      </c>
      <c r="UCD22" s="93" t="s">
        <v>630</v>
      </c>
      <c r="UCE22" s="7">
        <v>167</v>
      </c>
      <c r="UCF22" s="8">
        <v>20.96</v>
      </c>
      <c r="UCG22" s="9">
        <f>UCF22*UCE22</f>
        <v>3500.32</v>
      </c>
      <c r="UCH22" s="4">
        <f>UCA22-UCE22</f>
        <v>205</v>
      </c>
      <c r="UCI22" s="8">
        <v>16.77</v>
      </c>
      <c r="UCJ22" s="9">
        <f>UCI22*UCH22</f>
        <v>3437.85</v>
      </c>
      <c r="UCK22" s="9">
        <f>UCJ22+UCG22</f>
        <v>6938.17</v>
      </c>
      <c r="UCL22" s="4"/>
      <c r="UCM22" s="9">
        <f>UCK22+UCL22</f>
        <v>6938.17</v>
      </c>
      <c r="UCO22" s="93">
        <v>10</v>
      </c>
      <c r="UCP22" s="94" t="s">
        <v>635</v>
      </c>
      <c r="UCQ22" s="93">
        <v>372</v>
      </c>
      <c r="UCR22" s="93" t="s">
        <v>625</v>
      </c>
      <c r="UCS22" s="95" t="s">
        <v>626</v>
      </c>
      <c r="UCT22" s="93" t="s">
        <v>630</v>
      </c>
      <c r="UCU22" s="7">
        <v>167</v>
      </c>
      <c r="UCV22" s="8">
        <v>20.96</v>
      </c>
      <c r="UCW22" s="9">
        <f>UCV22*UCU22</f>
        <v>3500.32</v>
      </c>
      <c r="UCX22" s="4">
        <f>UCQ22-UCU22</f>
        <v>205</v>
      </c>
      <c r="UCY22" s="8">
        <v>16.77</v>
      </c>
      <c r="UCZ22" s="9">
        <f>UCY22*UCX22</f>
        <v>3437.85</v>
      </c>
      <c r="UDA22" s="9">
        <f>UCZ22+UCW22</f>
        <v>6938.17</v>
      </c>
      <c r="UDB22" s="4"/>
      <c r="UDC22" s="9">
        <f>UDA22+UDB22</f>
        <v>6938.17</v>
      </c>
      <c r="UDE22" s="93">
        <v>10</v>
      </c>
      <c r="UDF22" s="94" t="s">
        <v>635</v>
      </c>
      <c r="UDG22" s="93">
        <v>372</v>
      </c>
      <c r="UDH22" s="93" t="s">
        <v>625</v>
      </c>
      <c r="UDI22" s="95" t="s">
        <v>626</v>
      </c>
      <c r="UDJ22" s="93" t="s">
        <v>630</v>
      </c>
      <c r="UDK22" s="7">
        <v>167</v>
      </c>
      <c r="UDL22" s="8">
        <v>20.96</v>
      </c>
      <c r="UDM22" s="9">
        <f>UDL22*UDK22</f>
        <v>3500.32</v>
      </c>
      <c r="UDN22" s="4">
        <f>UDG22-UDK22</f>
        <v>205</v>
      </c>
      <c r="UDO22" s="8">
        <v>16.77</v>
      </c>
      <c r="UDP22" s="9">
        <f>UDO22*UDN22</f>
        <v>3437.85</v>
      </c>
      <c r="UDQ22" s="9">
        <f>UDP22+UDM22</f>
        <v>6938.17</v>
      </c>
      <c r="UDR22" s="4"/>
      <c r="UDS22" s="9">
        <f>UDQ22+UDR22</f>
        <v>6938.17</v>
      </c>
      <c r="UDU22" s="93">
        <v>10</v>
      </c>
      <c r="UDV22" s="94" t="s">
        <v>635</v>
      </c>
      <c r="UDW22" s="93">
        <v>372</v>
      </c>
      <c r="UDX22" s="93" t="s">
        <v>625</v>
      </c>
      <c r="UDY22" s="95" t="s">
        <v>626</v>
      </c>
      <c r="UDZ22" s="93" t="s">
        <v>630</v>
      </c>
      <c r="UEA22" s="7">
        <v>167</v>
      </c>
      <c r="UEB22" s="8">
        <v>20.96</v>
      </c>
      <c r="UEC22" s="9">
        <f>UEB22*UEA22</f>
        <v>3500.32</v>
      </c>
      <c r="UED22" s="4">
        <f>UDW22-UEA22</f>
        <v>205</v>
      </c>
      <c r="UEE22" s="8">
        <v>16.77</v>
      </c>
      <c r="UEF22" s="9">
        <f>UEE22*UED22</f>
        <v>3437.85</v>
      </c>
      <c r="UEG22" s="9">
        <f>UEF22+UEC22</f>
        <v>6938.17</v>
      </c>
      <c r="UEH22" s="4"/>
      <c r="UEI22" s="9">
        <f>UEG22+UEH22</f>
        <v>6938.17</v>
      </c>
      <c r="UEK22" s="93">
        <v>10</v>
      </c>
      <c r="UEL22" s="94" t="s">
        <v>635</v>
      </c>
      <c r="UEM22" s="93">
        <v>372</v>
      </c>
      <c r="UEN22" s="93" t="s">
        <v>625</v>
      </c>
      <c r="UEO22" s="95" t="s">
        <v>626</v>
      </c>
      <c r="UEP22" s="93" t="s">
        <v>630</v>
      </c>
      <c r="UEQ22" s="7">
        <v>167</v>
      </c>
      <c r="UER22" s="8">
        <v>20.96</v>
      </c>
      <c r="UES22" s="9">
        <f>UER22*UEQ22</f>
        <v>3500.32</v>
      </c>
      <c r="UET22" s="4">
        <f>UEM22-UEQ22</f>
        <v>205</v>
      </c>
      <c r="UEU22" s="8">
        <v>16.77</v>
      </c>
      <c r="UEV22" s="9">
        <f>UEU22*UET22</f>
        <v>3437.85</v>
      </c>
      <c r="UEW22" s="9">
        <f>UEV22+UES22</f>
        <v>6938.17</v>
      </c>
      <c r="UEX22" s="4"/>
      <c r="UEY22" s="9">
        <f>UEW22+UEX22</f>
        <v>6938.17</v>
      </c>
      <c r="UFA22" s="93">
        <v>10</v>
      </c>
      <c r="UFB22" s="94" t="s">
        <v>635</v>
      </c>
      <c r="UFC22" s="93">
        <v>372</v>
      </c>
      <c r="UFD22" s="93" t="s">
        <v>625</v>
      </c>
      <c r="UFE22" s="95" t="s">
        <v>626</v>
      </c>
      <c r="UFF22" s="93" t="s">
        <v>630</v>
      </c>
      <c r="UFG22" s="7">
        <v>167</v>
      </c>
      <c r="UFH22" s="8">
        <v>20.96</v>
      </c>
      <c r="UFI22" s="9">
        <f>UFH22*UFG22</f>
        <v>3500.32</v>
      </c>
      <c r="UFJ22" s="4">
        <f>UFC22-UFG22</f>
        <v>205</v>
      </c>
      <c r="UFK22" s="8">
        <v>16.77</v>
      </c>
      <c r="UFL22" s="9">
        <f>UFK22*UFJ22</f>
        <v>3437.85</v>
      </c>
      <c r="UFM22" s="9">
        <f>UFL22+UFI22</f>
        <v>6938.17</v>
      </c>
      <c r="UFN22" s="4"/>
      <c r="UFO22" s="9">
        <f>UFM22+UFN22</f>
        <v>6938.17</v>
      </c>
      <c r="UFQ22" s="93">
        <v>10</v>
      </c>
      <c r="UFR22" s="94" t="s">
        <v>635</v>
      </c>
      <c r="UFS22" s="93">
        <v>372</v>
      </c>
      <c r="UFT22" s="93" t="s">
        <v>625</v>
      </c>
      <c r="UFU22" s="95" t="s">
        <v>626</v>
      </c>
      <c r="UFV22" s="93" t="s">
        <v>630</v>
      </c>
      <c r="UFW22" s="7">
        <v>167</v>
      </c>
      <c r="UFX22" s="8">
        <v>20.96</v>
      </c>
      <c r="UFY22" s="9">
        <f>UFX22*UFW22</f>
        <v>3500.32</v>
      </c>
      <c r="UFZ22" s="4">
        <f>UFS22-UFW22</f>
        <v>205</v>
      </c>
      <c r="UGA22" s="8">
        <v>16.77</v>
      </c>
      <c r="UGB22" s="9">
        <f>UGA22*UFZ22</f>
        <v>3437.85</v>
      </c>
      <c r="UGC22" s="9">
        <f>UGB22+UFY22</f>
        <v>6938.17</v>
      </c>
      <c r="UGD22" s="4"/>
      <c r="UGE22" s="9">
        <f>UGC22+UGD22</f>
        <v>6938.17</v>
      </c>
      <c r="UGG22" s="93">
        <v>10</v>
      </c>
      <c r="UGH22" s="94" t="s">
        <v>635</v>
      </c>
      <c r="UGI22" s="93">
        <v>372</v>
      </c>
      <c r="UGJ22" s="93" t="s">
        <v>625</v>
      </c>
      <c r="UGK22" s="95" t="s">
        <v>626</v>
      </c>
      <c r="UGL22" s="93" t="s">
        <v>630</v>
      </c>
      <c r="UGM22" s="7">
        <v>167</v>
      </c>
      <c r="UGN22" s="8">
        <v>20.96</v>
      </c>
      <c r="UGO22" s="9">
        <f>UGN22*UGM22</f>
        <v>3500.32</v>
      </c>
      <c r="UGP22" s="4">
        <f>UGI22-UGM22</f>
        <v>205</v>
      </c>
      <c r="UGQ22" s="8">
        <v>16.77</v>
      </c>
      <c r="UGR22" s="9">
        <f>UGQ22*UGP22</f>
        <v>3437.85</v>
      </c>
      <c r="UGS22" s="9">
        <f>UGR22+UGO22</f>
        <v>6938.17</v>
      </c>
      <c r="UGT22" s="4"/>
      <c r="UGU22" s="9">
        <f>UGS22+UGT22</f>
        <v>6938.17</v>
      </c>
      <c r="UGW22" s="93">
        <v>10</v>
      </c>
      <c r="UGX22" s="94" t="s">
        <v>635</v>
      </c>
      <c r="UGY22" s="93">
        <v>372</v>
      </c>
      <c r="UGZ22" s="93" t="s">
        <v>625</v>
      </c>
      <c r="UHA22" s="95" t="s">
        <v>626</v>
      </c>
      <c r="UHB22" s="93" t="s">
        <v>630</v>
      </c>
      <c r="UHC22" s="7">
        <v>167</v>
      </c>
      <c r="UHD22" s="8">
        <v>20.96</v>
      </c>
      <c r="UHE22" s="9">
        <f>UHD22*UHC22</f>
        <v>3500.32</v>
      </c>
      <c r="UHF22" s="4">
        <f>UGY22-UHC22</f>
        <v>205</v>
      </c>
      <c r="UHG22" s="8">
        <v>16.77</v>
      </c>
      <c r="UHH22" s="9">
        <f>UHG22*UHF22</f>
        <v>3437.85</v>
      </c>
      <c r="UHI22" s="9">
        <f>UHH22+UHE22</f>
        <v>6938.17</v>
      </c>
      <c r="UHJ22" s="4"/>
      <c r="UHK22" s="9">
        <f>UHI22+UHJ22</f>
        <v>6938.17</v>
      </c>
      <c r="UHM22" s="93">
        <v>10</v>
      </c>
      <c r="UHN22" s="94" t="s">
        <v>635</v>
      </c>
      <c r="UHO22" s="93">
        <v>372</v>
      </c>
      <c r="UHP22" s="93" t="s">
        <v>625</v>
      </c>
      <c r="UHQ22" s="95" t="s">
        <v>626</v>
      </c>
      <c r="UHR22" s="93" t="s">
        <v>630</v>
      </c>
      <c r="UHS22" s="7">
        <v>167</v>
      </c>
      <c r="UHT22" s="8">
        <v>20.96</v>
      </c>
      <c r="UHU22" s="9">
        <f>UHT22*UHS22</f>
        <v>3500.32</v>
      </c>
      <c r="UHV22" s="4">
        <f>UHO22-UHS22</f>
        <v>205</v>
      </c>
      <c r="UHW22" s="8">
        <v>16.77</v>
      </c>
      <c r="UHX22" s="9">
        <f>UHW22*UHV22</f>
        <v>3437.85</v>
      </c>
      <c r="UHY22" s="9">
        <f>UHX22+UHU22</f>
        <v>6938.17</v>
      </c>
      <c r="UHZ22" s="4"/>
      <c r="UIA22" s="9">
        <f>UHY22+UHZ22</f>
        <v>6938.17</v>
      </c>
      <c r="UIC22" s="93">
        <v>10</v>
      </c>
      <c r="UID22" s="94" t="s">
        <v>635</v>
      </c>
      <c r="UIE22" s="93">
        <v>372</v>
      </c>
      <c r="UIF22" s="93" t="s">
        <v>625</v>
      </c>
      <c r="UIG22" s="95" t="s">
        <v>626</v>
      </c>
      <c r="UIH22" s="93" t="s">
        <v>630</v>
      </c>
      <c r="UII22" s="7">
        <v>167</v>
      </c>
      <c r="UIJ22" s="8">
        <v>20.96</v>
      </c>
      <c r="UIK22" s="9">
        <f>UIJ22*UII22</f>
        <v>3500.32</v>
      </c>
      <c r="UIL22" s="4">
        <f>UIE22-UII22</f>
        <v>205</v>
      </c>
      <c r="UIM22" s="8">
        <v>16.77</v>
      </c>
      <c r="UIN22" s="9">
        <f>UIM22*UIL22</f>
        <v>3437.85</v>
      </c>
      <c r="UIO22" s="9">
        <f>UIN22+UIK22</f>
        <v>6938.17</v>
      </c>
      <c r="UIP22" s="4"/>
      <c r="UIQ22" s="9">
        <f>UIO22+UIP22</f>
        <v>6938.17</v>
      </c>
      <c r="UIS22" s="93">
        <v>10</v>
      </c>
      <c r="UIT22" s="94" t="s">
        <v>635</v>
      </c>
      <c r="UIU22" s="93">
        <v>372</v>
      </c>
      <c r="UIV22" s="93" t="s">
        <v>625</v>
      </c>
      <c r="UIW22" s="95" t="s">
        <v>626</v>
      </c>
      <c r="UIX22" s="93" t="s">
        <v>630</v>
      </c>
      <c r="UIY22" s="7">
        <v>167</v>
      </c>
      <c r="UIZ22" s="8">
        <v>20.96</v>
      </c>
      <c r="UJA22" s="9">
        <f>UIZ22*UIY22</f>
        <v>3500.32</v>
      </c>
      <c r="UJB22" s="4">
        <f>UIU22-UIY22</f>
        <v>205</v>
      </c>
      <c r="UJC22" s="8">
        <v>16.77</v>
      </c>
      <c r="UJD22" s="9">
        <f>UJC22*UJB22</f>
        <v>3437.85</v>
      </c>
      <c r="UJE22" s="9">
        <f>UJD22+UJA22</f>
        <v>6938.17</v>
      </c>
      <c r="UJF22" s="4"/>
      <c r="UJG22" s="9">
        <f>UJE22+UJF22</f>
        <v>6938.17</v>
      </c>
      <c r="UJI22" s="93">
        <v>10</v>
      </c>
      <c r="UJJ22" s="94" t="s">
        <v>635</v>
      </c>
      <c r="UJK22" s="93">
        <v>372</v>
      </c>
      <c r="UJL22" s="93" t="s">
        <v>625</v>
      </c>
      <c r="UJM22" s="95" t="s">
        <v>626</v>
      </c>
      <c r="UJN22" s="93" t="s">
        <v>630</v>
      </c>
      <c r="UJO22" s="7">
        <v>167</v>
      </c>
      <c r="UJP22" s="8">
        <v>20.96</v>
      </c>
      <c r="UJQ22" s="9">
        <f>UJP22*UJO22</f>
        <v>3500.32</v>
      </c>
      <c r="UJR22" s="4">
        <f>UJK22-UJO22</f>
        <v>205</v>
      </c>
      <c r="UJS22" s="8">
        <v>16.77</v>
      </c>
      <c r="UJT22" s="9">
        <f>UJS22*UJR22</f>
        <v>3437.85</v>
      </c>
      <c r="UJU22" s="9">
        <f>UJT22+UJQ22</f>
        <v>6938.17</v>
      </c>
      <c r="UJV22" s="4"/>
      <c r="UJW22" s="9">
        <f>UJU22+UJV22</f>
        <v>6938.17</v>
      </c>
      <c r="UJY22" s="93">
        <v>10</v>
      </c>
      <c r="UJZ22" s="94" t="s">
        <v>635</v>
      </c>
      <c r="UKA22" s="93">
        <v>372</v>
      </c>
      <c r="UKB22" s="93" t="s">
        <v>625</v>
      </c>
      <c r="UKC22" s="95" t="s">
        <v>626</v>
      </c>
      <c r="UKD22" s="93" t="s">
        <v>630</v>
      </c>
      <c r="UKE22" s="7">
        <v>167</v>
      </c>
      <c r="UKF22" s="8">
        <v>20.96</v>
      </c>
      <c r="UKG22" s="9">
        <f>UKF22*UKE22</f>
        <v>3500.32</v>
      </c>
      <c r="UKH22" s="4">
        <f>UKA22-UKE22</f>
        <v>205</v>
      </c>
      <c r="UKI22" s="8">
        <v>16.77</v>
      </c>
      <c r="UKJ22" s="9">
        <f>UKI22*UKH22</f>
        <v>3437.85</v>
      </c>
      <c r="UKK22" s="9">
        <f>UKJ22+UKG22</f>
        <v>6938.17</v>
      </c>
      <c r="UKL22" s="4"/>
      <c r="UKM22" s="9">
        <f>UKK22+UKL22</f>
        <v>6938.17</v>
      </c>
      <c r="UKO22" s="93">
        <v>10</v>
      </c>
      <c r="UKP22" s="94" t="s">
        <v>635</v>
      </c>
      <c r="UKQ22" s="93">
        <v>372</v>
      </c>
      <c r="UKR22" s="93" t="s">
        <v>625</v>
      </c>
      <c r="UKS22" s="95" t="s">
        <v>626</v>
      </c>
      <c r="UKT22" s="93" t="s">
        <v>630</v>
      </c>
      <c r="UKU22" s="7">
        <v>167</v>
      </c>
      <c r="UKV22" s="8">
        <v>20.96</v>
      </c>
      <c r="UKW22" s="9">
        <f>UKV22*UKU22</f>
        <v>3500.32</v>
      </c>
      <c r="UKX22" s="4">
        <f>UKQ22-UKU22</f>
        <v>205</v>
      </c>
      <c r="UKY22" s="8">
        <v>16.77</v>
      </c>
      <c r="UKZ22" s="9">
        <f>UKY22*UKX22</f>
        <v>3437.85</v>
      </c>
      <c r="ULA22" s="9">
        <f>UKZ22+UKW22</f>
        <v>6938.17</v>
      </c>
      <c r="ULB22" s="4"/>
      <c r="ULC22" s="9">
        <f>ULA22+ULB22</f>
        <v>6938.17</v>
      </c>
      <c r="ULE22" s="93">
        <v>10</v>
      </c>
      <c r="ULF22" s="94" t="s">
        <v>635</v>
      </c>
      <c r="ULG22" s="93">
        <v>372</v>
      </c>
      <c r="ULH22" s="93" t="s">
        <v>625</v>
      </c>
      <c r="ULI22" s="95" t="s">
        <v>626</v>
      </c>
      <c r="ULJ22" s="93" t="s">
        <v>630</v>
      </c>
      <c r="ULK22" s="7">
        <v>167</v>
      </c>
      <c r="ULL22" s="8">
        <v>20.96</v>
      </c>
      <c r="ULM22" s="9">
        <f>ULL22*ULK22</f>
        <v>3500.32</v>
      </c>
      <c r="ULN22" s="4">
        <f>ULG22-ULK22</f>
        <v>205</v>
      </c>
      <c r="ULO22" s="8">
        <v>16.77</v>
      </c>
      <c r="ULP22" s="9">
        <f>ULO22*ULN22</f>
        <v>3437.85</v>
      </c>
      <c r="ULQ22" s="9">
        <f>ULP22+ULM22</f>
        <v>6938.17</v>
      </c>
      <c r="ULR22" s="4"/>
      <c r="ULS22" s="9">
        <f>ULQ22+ULR22</f>
        <v>6938.17</v>
      </c>
      <c r="ULU22" s="93">
        <v>10</v>
      </c>
      <c r="ULV22" s="94" t="s">
        <v>635</v>
      </c>
      <c r="ULW22" s="93">
        <v>372</v>
      </c>
      <c r="ULX22" s="93" t="s">
        <v>625</v>
      </c>
      <c r="ULY22" s="95" t="s">
        <v>626</v>
      </c>
      <c r="ULZ22" s="93" t="s">
        <v>630</v>
      </c>
      <c r="UMA22" s="7">
        <v>167</v>
      </c>
      <c r="UMB22" s="8">
        <v>20.96</v>
      </c>
      <c r="UMC22" s="9">
        <f>UMB22*UMA22</f>
        <v>3500.32</v>
      </c>
      <c r="UMD22" s="4">
        <f>ULW22-UMA22</f>
        <v>205</v>
      </c>
      <c r="UME22" s="8">
        <v>16.77</v>
      </c>
      <c r="UMF22" s="9">
        <f>UME22*UMD22</f>
        <v>3437.85</v>
      </c>
      <c r="UMG22" s="9">
        <f>UMF22+UMC22</f>
        <v>6938.17</v>
      </c>
      <c r="UMH22" s="4"/>
      <c r="UMI22" s="9">
        <f>UMG22+UMH22</f>
        <v>6938.17</v>
      </c>
      <c r="UMK22" s="93">
        <v>10</v>
      </c>
      <c r="UML22" s="94" t="s">
        <v>635</v>
      </c>
      <c r="UMM22" s="93">
        <v>372</v>
      </c>
      <c r="UMN22" s="93" t="s">
        <v>625</v>
      </c>
      <c r="UMO22" s="95" t="s">
        <v>626</v>
      </c>
      <c r="UMP22" s="93" t="s">
        <v>630</v>
      </c>
      <c r="UMQ22" s="7">
        <v>167</v>
      </c>
      <c r="UMR22" s="8">
        <v>20.96</v>
      </c>
      <c r="UMS22" s="9">
        <f>UMR22*UMQ22</f>
        <v>3500.32</v>
      </c>
      <c r="UMT22" s="4">
        <f>UMM22-UMQ22</f>
        <v>205</v>
      </c>
      <c r="UMU22" s="8">
        <v>16.77</v>
      </c>
      <c r="UMV22" s="9">
        <f>UMU22*UMT22</f>
        <v>3437.85</v>
      </c>
      <c r="UMW22" s="9">
        <f>UMV22+UMS22</f>
        <v>6938.17</v>
      </c>
      <c r="UMX22" s="4"/>
      <c r="UMY22" s="9">
        <f>UMW22+UMX22</f>
        <v>6938.17</v>
      </c>
      <c r="UNA22" s="93">
        <v>10</v>
      </c>
      <c r="UNB22" s="94" t="s">
        <v>635</v>
      </c>
      <c r="UNC22" s="93">
        <v>372</v>
      </c>
      <c r="UND22" s="93" t="s">
        <v>625</v>
      </c>
      <c r="UNE22" s="95" t="s">
        <v>626</v>
      </c>
      <c r="UNF22" s="93" t="s">
        <v>630</v>
      </c>
      <c r="UNG22" s="7">
        <v>167</v>
      </c>
      <c r="UNH22" s="8">
        <v>20.96</v>
      </c>
      <c r="UNI22" s="9">
        <f>UNH22*UNG22</f>
        <v>3500.32</v>
      </c>
      <c r="UNJ22" s="4">
        <f>UNC22-UNG22</f>
        <v>205</v>
      </c>
      <c r="UNK22" s="8">
        <v>16.77</v>
      </c>
      <c r="UNL22" s="9">
        <f>UNK22*UNJ22</f>
        <v>3437.85</v>
      </c>
      <c r="UNM22" s="9">
        <f>UNL22+UNI22</f>
        <v>6938.17</v>
      </c>
      <c r="UNN22" s="4"/>
      <c r="UNO22" s="9">
        <f>UNM22+UNN22</f>
        <v>6938.17</v>
      </c>
      <c r="UNQ22" s="93">
        <v>10</v>
      </c>
      <c r="UNR22" s="94" t="s">
        <v>635</v>
      </c>
      <c r="UNS22" s="93">
        <v>372</v>
      </c>
      <c r="UNT22" s="93" t="s">
        <v>625</v>
      </c>
      <c r="UNU22" s="95" t="s">
        <v>626</v>
      </c>
      <c r="UNV22" s="93" t="s">
        <v>630</v>
      </c>
      <c r="UNW22" s="7">
        <v>167</v>
      </c>
      <c r="UNX22" s="8">
        <v>20.96</v>
      </c>
      <c r="UNY22" s="9">
        <f>UNX22*UNW22</f>
        <v>3500.32</v>
      </c>
      <c r="UNZ22" s="4">
        <f>UNS22-UNW22</f>
        <v>205</v>
      </c>
      <c r="UOA22" s="8">
        <v>16.77</v>
      </c>
      <c r="UOB22" s="9">
        <f>UOA22*UNZ22</f>
        <v>3437.85</v>
      </c>
      <c r="UOC22" s="9">
        <f>UOB22+UNY22</f>
        <v>6938.17</v>
      </c>
      <c r="UOD22" s="4"/>
      <c r="UOE22" s="9">
        <f>UOC22+UOD22</f>
        <v>6938.17</v>
      </c>
      <c r="UOG22" s="93">
        <v>10</v>
      </c>
      <c r="UOH22" s="94" t="s">
        <v>635</v>
      </c>
      <c r="UOI22" s="93">
        <v>372</v>
      </c>
      <c r="UOJ22" s="93" t="s">
        <v>625</v>
      </c>
      <c r="UOK22" s="95" t="s">
        <v>626</v>
      </c>
      <c r="UOL22" s="93" t="s">
        <v>630</v>
      </c>
      <c r="UOM22" s="7">
        <v>167</v>
      </c>
      <c r="UON22" s="8">
        <v>20.96</v>
      </c>
      <c r="UOO22" s="9">
        <f>UON22*UOM22</f>
        <v>3500.32</v>
      </c>
      <c r="UOP22" s="4">
        <f>UOI22-UOM22</f>
        <v>205</v>
      </c>
      <c r="UOQ22" s="8">
        <v>16.77</v>
      </c>
      <c r="UOR22" s="9">
        <f>UOQ22*UOP22</f>
        <v>3437.85</v>
      </c>
      <c r="UOS22" s="9">
        <f>UOR22+UOO22</f>
        <v>6938.17</v>
      </c>
      <c r="UOT22" s="4"/>
      <c r="UOU22" s="9">
        <f>UOS22+UOT22</f>
        <v>6938.17</v>
      </c>
      <c r="UOW22" s="93">
        <v>10</v>
      </c>
      <c r="UOX22" s="94" t="s">
        <v>635</v>
      </c>
      <c r="UOY22" s="93">
        <v>372</v>
      </c>
      <c r="UOZ22" s="93" t="s">
        <v>625</v>
      </c>
      <c r="UPA22" s="95" t="s">
        <v>626</v>
      </c>
      <c r="UPB22" s="93" t="s">
        <v>630</v>
      </c>
      <c r="UPC22" s="7">
        <v>167</v>
      </c>
      <c r="UPD22" s="8">
        <v>20.96</v>
      </c>
      <c r="UPE22" s="9">
        <f>UPD22*UPC22</f>
        <v>3500.32</v>
      </c>
      <c r="UPF22" s="4">
        <f>UOY22-UPC22</f>
        <v>205</v>
      </c>
      <c r="UPG22" s="8">
        <v>16.77</v>
      </c>
      <c r="UPH22" s="9">
        <f>UPG22*UPF22</f>
        <v>3437.85</v>
      </c>
      <c r="UPI22" s="9">
        <f>UPH22+UPE22</f>
        <v>6938.17</v>
      </c>
      <c r="UPJ22" s="4"/>
      <c r="UPK22" s="9">
        <f>UPI22+UPJ22</f>
        <v>6938.17</v>
      </c>
      <c r="UPM22" s="93">
        <v>10</v>
      </c>
      <c r="UPN22" s="94" t="s">
        <v>635</v>
      </c>
      <c r="UPO22" s="93">
        <v>372</v>
      </c>
      <c r="UPP22" s="93" t="s">
        <v>625</v>
      </c>
      <c r="UPQ22" s="95" t="s">
        <v>626</v>
      </c>
      <c r="UPR22" s="93" t="s">
        <v>630</v>
      </c>
      <c r="UPS22" s="7">
        <v>167</v>
      </c>
      <c r="UPT22" s="8">
        <v>20.96</v>
      </c>
      <c r="UPU22" s="9">
        <f>UPT22*UPS22</f>
        <v>3500.32</v>
      </c>
      <c r="UPV22" s="4">
        <f>UPO22-UPS22</f>
        <v>205</v>
      </c>
      <c r="UPW22" s="8">
        <v>16.77</v>
      </c>
      <c r="UPX22" s="9">
        <f>UPW22*UPV22</f>
        <v>3437.85</v>
      </c>
      <c r="UPY22" s="9">
        <f>UPX22+UPU22</f>
        <v>6938.17</v>
      </c>
      <c r="UPZ22" s="4"/>
      <c r="UQA22" s="9">
        <f>UPY22+UPZ22</f>
        <v>6938.17</v>
      </c>
      <c r="UQC22" s="93">
        <v>10</v>
      </c>
      <c r="UQD22" s="94" t="s">
        <v>635</v>
      </c>
      <c r="UQE22" s="93">
        <v>372</v>
      </c>
      <c r="UQF22" s="93" t="s">
        <v>625</v>
      </c>
      <c r="UQG22" s="95" t="s">
        <v>626</v>
      </c>
      <c r="UQH22" s="93" t="s">
        <v>630</v>
      </c>
      <c r="UQI22" s="7">
        <v>167</v>
      </c>
      <c r="UQJ22" s="8">
        <v>20.96</v>
      </c>
      <c r="UQK22" s="9">
        <f>UQJ22*UQI22</f>
        <v>3500.32</v>
      </c>
      <c r="UQL22" s="4">
        <f>UQE22-UQI22</f>
        <v>205</v>
      </c>
      <c r="UQM22" s="8">
        <v>16.77</v>
      </c>
      <c r="UQN22" s="9">
        <f>UQM22*UQL22</f>
        <v>3437.85</v>
      </c>
      <c r="UQO22" s="9">
        <f>UQN22+UQK22</f>
        <v>6938.17</v>
      </c>
      <c r="UQP22" s="4"/>
      <c r="UQQ22" s="9">
        <f>UQO22+UQP22</f>
        <v>6938.17</v>
      </c>
      <c r="UQS22" s="93">
        <v>10</v>
      </c>
      <c r="UQT22" s="94" t="s">
        <v>635</v>
      </c>
      <c r="UQU22" s="93">
        <v>372</v>
      </c>
      <c r="UQV22" s="93" t="s">
        <v>625</v>
      </c>
      <c r="UQW22" s="95" t="s">
        <v>626</v>
      </c>
      <c r="UQX22" s="93" t="s">
        <v>630</v>
      </c>
      <c r="UQY22" s="7">
        <v>167</v>
      </c>
      <c r="UQZ22" s="8">
        <v>20.96</v>
      </c>
      <c r="URA22" s="9">
        <f>UQZ22*UQY22</f>
        <v>3500.32</v>
      </c>
      <c r="URB22" s="4">
        <f>UQU22-UQY22</f>
        <v>205</v>
      </c>
      <c r="URC22" s="8">
        <v>16.77</v>
      </c>
      <c r="URD22" s="9">
        <f>URC22*URB22</f>
        <v>3437.85</v>
      </c>
      <c r="URE22" s="9">
        <f>URD22+URA22</f>
        <v>6938.17</v>
      </c>
      <c r="URF22" s="4"/>
      <c r="URG22" s="9">
        <f>URE22+URF22</f>
        <v>6938.17</v>
      </c>
      <c r="URI22" s="93">
        <v>10</v>
      </c>
      <c r="URJ22" s="94" t="s">
        <v>635</v>
      </c>
      <c r="URK22" s="93">
        <v>372</v>
      </c>
      <c r="URL22" s="93" t="s">
        <v>625</v>
      </c>
      <c r="URM22" s="95" t="s">
        <v>626</v>
      </c>
      <c r="URN22" s="93" t="s">
        <v>630</v>
      </c>
      <c r="URO22" s="7">
        <v>167</v>
      </c>
      <c r="URP22" s="8">
        <v>20.96</v>
      </c>
      <c r="URQ22" s="9">
        <f>URP22*URO22</f>
        <v>3500.32</v>
      </c>
      <c r="URR22" s="4">
        <f>URK22-URO22</f>
        <v>205</v>
      </c>
      <c r="URS22" s="8">
        <v>16.77</v>
      </c>
      <c r="URT22" s="9">
        <f>URS22*URR22</f>
        <v>3437.85</v>
      </c>
      <c r="URU22" s="9">
        <f>URT22+URQ22</f>
        <v>6938.17</v>
      </c>
      <c r="URV22" s="4"/>
      <c r="URW22" s="9">
        <f>URU22+URV22</f>
        <v>6938.17</v>
      </c>
      <c r="URY22" s="93">
        <v>10</v>
      </c>
      <c r="URZ22" s="94" t="s">
        <v>635</v>
      </c>
      <c r="USA22" s="93">
        <v>372</v>
      </c>
      <c r="USB22" s="93" t="s">
        <v>625</v>
      </c>
      <c r="USC22" s="95" t="s">
        <v>626</v>
      </c>
      <c r="USD22" s="93" t="s">
        <v>630</v>
      </c>
      <c r="USE22" s="7">
        <v>167</v>
      </c>
      <c r="USF22" s="8">
        <v>20.96</v>
      </c>
      <c r="USG22" s="9">
        <f>USF22*USE22</f>
        <v>3500.32</v>
      </c>
      <c r="USH22" s="4">
        <f>USA22-USE22</f>
        <v>205</v>
      </c>
      <c r="USI22" s="8">
        <v>16.77</v>
      </c>
      <c r="USJ22" s="9">
        <f>USI22*USH22</f>
        <v>3437.85</v>
      </c>
      <c r="USK22" s="9">
        <f>USJ22+USG22</f>
        <v>6938.17</v>
      </c>
      <c r="USL22" s="4"/>
      <c r="USM22" s="9">
        <f>USK22+USL22</f>
        <v>6938.17</v>
      </c>
      <c r="USO22" s="93">
        <v>10</v>
      </c>
      <c r="USP22" s="94" t="s">
        <v>635</v>
      </c>
      <c r="USQ22" s="93">
        <v>372</v>
      </c>
      <c r="USR22" s="93" t="s">
        <v>625</v>
      </c>
      <c r="USS22" s="95" t="s">
        <v>626</v>
      </c>
      <c r="UST22" s="93" t="s">
        <v>630</v>
      </c>
      <c r="USU22" s="7">
        <v>167</v>
      </c>
      <c r="USV22" s="8">
        <v>20.96</v>
      </c>
      <c r="USW22" s="9">
        <f>USV22*USU22</f>
        <v>3500.32</v>
      </c>
      <c r="USX22" s="4">
        <f>USQ22-USU22</f>
        <v>205</v>
      </c>
      <c r="USY22" s="8">
        <v>16.77</v>
      </c>
      <c r="USZ22" s="9">
        <f>USY22*USX22</f>
        <v>3437.85</v>
      </c>
      <c r="UTA22" s="9">
        <f>USZ22+USW22</f>
        <v>6938.17</v>
      </c>
      <c r="UTB22" s="4"/>
      <c r="UTC22" s="9">
        <f>UTA22+UTB22</f>
        <v>6938.17</v>
      </c>
      <c r="UTE22" s="93">
        <v>10</v>
      </c>
      <c r="UTF22" s="94" t="s">
        <v>635</v>
      </c>
      <c r="UTG22" s="93">
        <v>372</v>
      </c>
      <c r="UTH22" s="93" t="s">
        <v>625</v>
      </c>
      <c r="UTI22" s="95" t="s">
        <v>626</v>
      </c>
      <c r="UTJ22" s="93" t="s">
        <v>630</v>
      </c>
      <c r="UTK22" s="7">
        <v>167</v>
      </c>
      <c r="UTL22" s="8">
        <v>20.96</v>
      </c>
      <c r="UTM22" s="9">
        <f>UTL22*UTK22</f>
        <v>3500.32</v>
      </c>
      <c r="UTN22" s="4">
        <f>UTG22-UTK22</f>
        <v>205</v>
      </c>
      <c r="UTO22" s="8">
        <v>16.77</v>
      </c>
      <c r="UTP22" s="9">
        <f>UTO22*UTN22</f>
        <v>3437.85</v>
      </c>
      <c r="UTQ22" s="9">
        <f>UTP22+UTM22</f>
        <v>6938.17</v>
      </c>
      <c r="UTR22" s="4"/>
      <c r="UTS22" s="9">
        <f>UTQ22+UTR22</f>
        <v>6938.17</v>
      </c>
      <c r="UTU22" s="93">
        <v>10</v>
      </c>
      <c r="UTV22" s="94" t="s">
        <v>635</v>
      </c>
      <c r="UTW22" s="93">
        <v>372</v>
      </c>
      <c r="UTX22" s="93" t="s">
        <v>625</v>
      </c>
      <c r="UTY22" s="95" t="s">
        <v>626</v>
      </c>
      <c r="UTZ22" s="93" t="s">
        <v>630</v>
      </c>
      <c r="UUA22" s="7">
        <v>167</v>
      </c>
      <c r="UUB22" s="8">
        <v>20.96</v>
      </c>
      <c r="UUC22" s="9">
        <f>UUB22*UUA22</f>
        <v>3500.32</v>
      </c>
      <c r="UUD22" s="4">
        <f>UTW22-UUA22</f>
        <v>205</v>
      </c>
      <c r="UUE22" s="8">
        <v>16.77</v>
      </c>
      <c r="UUF22" s="9">
        <f>UUE22*UUD22</f>
        <v>3437.85</v>
      </c>
      <c r="UUG22" s="9">
        <f>UUF22+UUC22</f>
        <v>6938.17</v>
      </c>
      <c r="UUH22" s="4"/>
      <c r="UUI22" s="9">
        <f>UUG22+UUH22</f>
        <v>6938.17</v>
      </c>
      <c r="UUK22" s="93">
        <v>10</v>
      </c>
      <c r="UUL22" s="94" t="s">
        <v>635</v>
      </c>
      <c r="UUM22" s="93">
        <v>372</v>
      </c>
      <c r="UUN22" s="93" t="s">
        <v>625</v>
      </c>
      <c r="UUO22" s="95" t="s">
        <v>626</v>
      </c>
      <c r="UUP22" s="93" t="s">
        <v>630</v>
      </c>
      <c r="UUQ22" s="7">
        <v>167</v>
      </c>
      <c r="UUR22" s="8">
        <v>20.96</v>
      </c>
      <c r="UUS22" s="9">
        <f>UUR22*UUQ22</f>
        <v>3500.32</v>
      </c>
      <c r="UUT22" s="4">
        <f>UUM22-UUQ22</f>
        <v>205</v>
      </c>
      <c r="UUU22" s="8">
        <v>16.77</v>
      </c>
      <c r="UUV22" s="9">
        <f>UUU22*UUT22</f>
        <v>3437.85</v>
      </c>
      <c r="UUW22" s="9">
        <f>UUV22+UUS22</f>
        <v>6938.17</v>
      </c>
      <c r="UUX22" s="4"/>
      <c r="UUY22" s="9">
        <f>UUW22+UUX22</f>
        <v>6938.17</v>
      </c>
      <c r="UVA22" s="93">
        <v>10</v>
      </c>
      <c r="UVB22" s="94" t="s">
        <v>635</v>
      </c>
      <c r="UVC22" s="93">
        <v>372</v>
      </c>
      <c r="UVD22" s="93" t="s">
        <v>625</v>
      </c>
      <c r="UVE22" s="95" t="s">
        <v>626</v>
      </c>
      <c r="UVF22" s="93" t="s">
        <v>630</v>
      </c>
      <c r="UVG22" s="7">
        <v>167</v>
      </c>
      <c r="UVH22" s="8">
        <v>20.96</v>
      </c>
      <c r="UVI22" s="9">
        <f>UVH22*UVG22</f>
        <v>3500.32</v>
      </c>
      <c r="UVJ22" s="4">
        <f>UVC22-UVG22</f>
        <v>205</v>
      </c>
      <c r="UVK22" s="8">
        <v>16.77</v>
      </c>
      <c r="UVL22" s="9">
        <f>UVK22*UVJ22</f>
        <v>3437.85</v>
      </c>
      <c r="UVM22" s="9">
        <f>UVL22+UVI22</f>
        <v>6938.17</v>
      </c>
      <c r="UVN22" s="4"/>
      <c r="UVO22" s="9">
        <f>UVM22+UVN22</f>
        <v>6938.17</v>
      </c>
      <c r="UVQ22" s="93">
        <v>10</v>
      </c>
      <c r="UVR22" s="94" t="s">
        <v>635</v>
      </c>
      <c r="UVS22" s="93">
        <v>372</v>
      </c>
      <c r="UVT22" s="93" t="s">
        <v>625</v>
      </c>
      <c r="UVU22" s="95" t="s">
        <v>626</v>
      </c>
      <c r="UVV22" s="93" t="s">
        <v>630</v>
      </c>
      <c r="UVW22" s="7">
        <v>167</v>
      </c>
      <c r="UVX22" s="8">
        <v>20.96</v>
      </c>
      <c r="UVY22" s="9">
        <f>UVX22*UVW22</f>
        <v>3500.32</v>
      </c>
      <c r="UVZ22" s="4">
        <f>UVS22-UVW22</f>
        <v>205</v>
      </c>
      <c r="UWA22" s="8">
        <v>16.77</v>
      </c>
      <c r="UWB22" s="9">
        <f>UWA22*UVZ22</f>
        <v>3437.85</v>
      </c>
      <c r="UWC22" s="9">
        <f>UWB22+UVY22</f>
        <v>6938.17</v>
      </c>
      <c r="UWD22" s="4"/>
      <c r="UWE22" s="9">
        <f>UWC22+UWD22</f>
        <v>6938.17</v>
      </c>
      <c r="UWG22" s="93">
        <v>10</v>
      </c>
      <c r="UWH22" s="94" t="s">
        <v>635</v>
      </c>
      <c r="UWI22" s="93">
        <v>372</v>
      </c>
      <c r="UWJ22" s="93" t="s">
        <v>625</v>
      </c>
      <c r="UWK22" s="95" t="s">
        <v>626</v>
      </c>
      <c r="UWL22" s="93" t="s">
        <v>630</v>
      </c>
      <c r="UWM22" s="7">
        <v>167</v>
      </c>
      <c r="UWN22" s="8">
        <v>20.96</v>
      </c>
      <c r="UWO22" s="9">
        <f>UWN22*UWM22</f>
        <v>3500.32</v>
      </c>
      <c r="UWP22" s="4">
        <f>UWI22-UWM22</f>
        <v>205</v>
      </c>
      <c r="UWQ22" s="8">
        <v>16.77</v>
      </c>
      <c r="UWR22" s="9">
        <f>UWQ22*UWP22</f>
        <v>3437.85</v>
      </c>
      <c r="UWS22" s="9">
        <f>UWR22+UWO22</f>
        <v>6938.17</v>
      </c>
      <c r="UWT22" s="4"/>
      <c r="UWU22" s="9">
        <f>UWS22+UWT22</f>
        <v>6938.17</v>
      </c>
      <c r="UWW22" s="93">
        <v>10</v>
      </c>
      <c r="UWX22" s="94" t="s">
        <v>635</v>
      </c>
      <c r="UWY22" s="93">
        <v>372</v>
      </c>
      <c r="UWZ22" s="93" t="s">
        <v>625</v>
      </c>
      <c r="UXA22" s="95" t="s">
        <v>626</v>
      </c>
      <c r="UXB22" s="93" t="s">
        <v>630</v>
      </c>
      <c r="UXC22" s="7">
        <v>167</v>
      </c>
      <c r="UXD22" s="8">
        <v>20.96</v>
      </c>
      <c r="UXE22" s="9">
        <f>UXD22*UXC22</f>
        <v>3500.32</v>
      </c>
      <c r="UXF22" s="4">
        <f>UWY22-UXC22</f>
        <v>205</v>
      </c>
      <c r="UXG22" s="8">
        <v>16.77</v>
      </c>
      <c r="UXH22" s="9">
        <f>UXG22*UXF22</f>
        <v>3437.85</v>
      </c>
      <c r="UXI22" s="9">
        <f>UXH22+UXE22</f>
        <v>6938.17</v>
      </c>
      <c r="UXJ22" s="4"/>
      <c r="UXK22" s="9">
        <f>UXI22+UXJ22</f>
        <v>6938.17</v>
      </c>
      <c r="UXM22" s="93">
        <v>10</v>
      </c>
      <c r="UXN22" s="94" t="s">
        <v>635</v>
      </c>
      <c r="UXO22" s="93">
        <v>372</v>
      </c>
      <c r="UXP22" s="93" t="s">
        <v>625</v>
      </c>
      <c r="UXQ22" s="95" t="s">
        <v>626</v>
      </c>
      <c r="UXR22" s="93" t="s">
        <v>630</v>
      </c>
      <c r="UXS22" s="7">
        <v>167</v>
      </c>
      <c r="UXT22" s="8">
        <v>20.96</v>
      </c>
      <c r="UXU22" s="9">
        <f>UXT22*UXS22</f>
        <v>3500.32</v>
      </c>
      <c r="UXV22" s="4">
        <f>UXO22-UXS22</f>
        <v>205</v>
      </c>
      <c r="UXW22" s="8">
        <v>16.77</v>
      </c>
      <c r="UXX22" s="9">
        <f>UXW22*UXV22</f>
        <v>3437.85</v>
      </c>
      <c r="UXY22" s="9">
        <f>UXX22+UXU22</f>
        <v>6938.17</v>
      </c>
      <c r="UXZ22" s="4"/>
      <c r="UYA22" s="9">
        <f>UXY22+UXZ22</f>
        <v>6938.17</v>
      </c>
      <c r="UYC22" s="93">
        <v>10</v>
      </c>
      <c r="UYD22" s="94" t="s">
        <v>635</v>
      </c>
      <c r="UYE22" s="93">
        <v>372</v>
      </c>
      <c r="UYF22" s="93" t="s">
        <v>625</v>
      </c>
      <c r="UYG22" s="95" t="s">
        <v>626</v>
      </c>
      <c r="UYH22" s="93" t="s">
        <v>630</v>
      </c>
      <c r="UYI22" s="7">
        <v>167</v>
      </c>
      <c r="UYJ22" s="8">
        <v>20.96</v>
      </c>
      <c r="UYK22" s="9">
        <f>UYJ22*UYI22</f>
        <v>3500.32</v>
      </c>
      <c r="UYL22" s="4">
        <f>UYE22-UYI22</f>
        <v>205</v>
      </c>
      <c r="UYM22" s="8">
        <v>16.77</v>
      </c>
      <c r="UYN22" s="9">
        <f>UYM22*UYL22</f>
        <v>3437.85</v>
      </c>
      <c r="UYO22" s="9">
        <f>UYN22+UYK22</f>
        <v>6938.17</v>
      </c>
      <c r="UYP22" s="4"/>
      <c r="UYQ22" s="9">
        <f>UYO22+UYP22</f>
        <v>6938.17</v>
      </c>
      <c r="UYS22" s="93">
        <v>10</v>
      </c>
      <c r="UYT22" s="94" t="s">
        <v>635</v>
      </c>
      <c r="UYU22" s="93">
        <v>372</v>
      </c>
      <c r="UYV22" s="93" t="s">
        <v>625</v>
      </c>
      <c r="UYW22" s="95" t="s">
        <v>626</v>
      </c>
      <c r="UYX22" s="93" t="s">
        <v>630</v>
      </c>
      <c r="UYY22" s="7">
        <v>167</v>
      </c>
      <c r="UYZ22" s="8">
        <v>20.96</v>
      </c>
      <c r="UZA22" s="9">
        <f>UYZ22*UYY22</f>
        <v>3500.32</v>
      </c>
      <c r="UZB22" s="4">
        <f>UYU22-UYY22</f>
        <v>205</v>
      </c>
      <c r="UZC22" s="8">
        <v>16.77</v>
      </c>
      <c r="UZD22" s="9">
        <f>UZC22*UZB22</f>
        <v>3437.85</v>
      </c>
      <c r="UZE22" s="9">
        <f>UZD22+UZA22</f>
        <v>6938.17</v>
      </c>
      <c r="UZF22" s="4"/>
      <c r="UZG22" s="9">
        <f>UZE22+UZF22</f>
        <v>6938.17</v>
      </c>
      <c r="UZI22" s="93">
        <v>10</v>
      </c>
      <c r="UZJ22" s="94" t="s">
        <v>635</v>
      </c>
      <c r="UZK22" s="93">
        <v>372</v>
      </c>
      <c r="UZL22" s="93" t="s">
        <v>625</v>
      </c>
      <c r="UZM22" s="95" t="s">
        <v>626</v>
      </c>
      <c r="UZN22" s="93" t="s">
        <v>630</v>
      </c>
      <c r="UZO22" s="7">
        <v>167</v>
      </c>
      <c r="UZP22" s="8">
        <v>20.96</v>
      </c>
      <c r="UZQ22" s="9">
        <f>UZP22*UZO22</f>
        <v>3500.32</v>
      </c>
      <c r="UZR22" s="4">
        <f>UZK22-UZO22</f>
        <v>205</v>
      </c>
      <c r="UZS22" s="8">
        <v>16.77</v>
      </c>
      <c r="UZT22" s="9">
        <f>UZS22*UZR22</f>
        <v>3437.85</v>
      </c>
      <c r="UZU22" s="9">
        <f>UZT22+UZQ22</f>
        <v>6938.17</v>
      </c>
      <c r="UZV22" s="4"/>
      <c r="UZW22" s="9">
        <f>UZU22+UZV22</f>
        <v>6938.17</v>
      </c>
      <c r="UZY22" s="93">
        <v>10</v>
      </c>
      <c r="UZZ22" s="94" t="s">
        <v>635</v>
      </c>
      <c r="VAA22" s="93">
        <v>372</v>
      </c>
      <c r="VAB22" s="93" t="s">
        <v>625</v>
      </c>
      <c r="VAC22" s="95" t="s">
        <v>626</v>
      </c>
      <c r="VAD22" s="93" t="s">
        <v>630</v>
      </c>
      <c r="VAE22" s="7">
        <v>167</v>
      </c>
      <c r="VAF22" s="8">
        <v>20.96</v>
      </c>
      <c r="VAG22" s="9">
        <f>VAF22*VAE22</f>
        <v>3500.32</v>
      </c>
      <c r="VAH22" s="4">
        <f>VAA22-VAE22</f>
        <v>205</v>
      </c>
      <c r="VAI22" s="8">
        <v>16.77</v>
      </c>
      <c r="VAJ22" s="9">
        <f>VAI22*VAH22</f>
        <v>3437.85</v>
      </c>
      <c r="VAK22" s="9">
        <f>VAJ22+VAG22</f>
        <v>6938.17</v>
      </c>
      <c r="VAL22" s="4"/>
      <c r="VAM22" s="9">
        <f>VAK22+VAL22</f>
        <v>6938.17</v>
      </c>
      <c r="VAO22" s="93">
        <v>10</v>
      </c>
      <c r="VAP22" s="94" t="s">
        <v>635</v>
      </c>
      <c r="VAQ22" s="93">
        <v>372</v>
      </c>
      <c r="VAR22" s="93" t="s">
        <v>625</v>
      </c>
      <c r="VAS22" s="95" t="s">
        <v>626</v>
      </c>
      <c r="VAT22" s="93" t="s">
        <v>630</v>
      </c>
      <c r="VAU22" s="7">
        <v>167</v>
      </c>
      <c r="VAV22" s="8">
        <v>20.96</v>
      </c>
      <c r="VAW22" s="9">
        <f>VAV22*VAU22</f>
        <v>3500.32</v>
      </c>
      <c r="VAX22" s="4">
        <f>VAQ22-VAU22</f>
        <v>205</v>
      </c>
      <c r="VAY22" s="8">
        <v>16.77</v>
      </c>
      <c r="VAZ22" s="9">
        <f>VAY22*VAX22</f>
        <v>3437.85</v>
      </c>
      <c r="VBA22" s="9">
        <f>VAZ22+VAW22</f>
        <v>6938.17</v>
      </c>
      <c r="VBB22" s="4"/>
      <c r="VBC22" s="9">
        <f>VBA22+VBB22</f>
        <v>6938.17</v>
      </c>
      <c r="VBE22" s="93">
        <v>10</v>
      </c>
      <c r="VBF22" s="94" t="s">
        <v>635</v>
      </c>
      <c r="VBG22" s="93">
        <v>372</v>
      </c>
      <c r="VBH22" s="93" t="s">
        <v>625</v>
      </c>
      <c r="VBI22" s="95" t="s">
        <v>626</v>
      </c>
      <c r="VBJ22" s="93" t="s">
        <v>630</v>
      </c>
      <c r="VBK22" s="7">
        <v>167</v>
      </c>
      <c r="VBL22" s="8">
        <v>20.96</v>
      </c>
      <c r="VBM22" s="9">
        <f>VBL22*VBK22</f>
        <v>3500.32</v>
      </c>
      <c r="VBN22" s="4">
        <f>VBG22-VBK22</f>
        <v>205</v>
      </c>
      <c r="VBO22" s="8">
        <v>16.77</v>
      </c>
      <c r="VBP22" s="9">
        <f>VBO22*VBN22</f>
        <v>3437.85</v>
      </c>
      <c r="VBQ22" s="9">
        <f>VBP22+VBM22</f>
        <v>6938.17</v>
      </c>
      <c r="VBR22" s="4"/>
      <c r="VBS22" s="9">
        <f>VBQ22+VBR22</f>
        <v>6938.17</v>
      </c>
      <c r="VBU22" s="93">
        <v>10</v>
      </c>
      <c r="VBV22" s="94" t="s">
        <v>635</v>
      </c>
      <c r="VBW22" s="93">
        <v>372</v>
      </c>
      <c r="VBX22" s="93" t="s">
        <v>625</v>
      </c>
      <c r="VBY22" s="95" t="s">
        <v>626</v>
      </c>
      <c r="VBZ22" s="93" t="s">
        <v>630</v>
      </c>
      <c r="VCA22" s="7">
        <v>167</v>
      </c>
      <c r="VCB22" s="8">
        <v>20.96</v>
      </c>
      <c r="VCC22" s="9">
        <f>VCB22*VCA22</f>
        <v>3500.32</v>
      </c>
      <c r="VCD22" s="4">
        <f>VBW22-VCA22</f>
        <v>205</v>
      </c>
      <c r="VCE22" s="8">
        <v>16.77</v>
      </c>
      <c r="VCF22" s="9">
        <f>VCE22*VCD22</f>
        <v>3437.85</v>
      </c>
      <c r="VCG22" s="9">
        <f>VCF22+VCC22</f>
        <v>6938.17</v>
      </c>
      <c r="VCH22" s="4"/>
      <c r="VCI22" s="9">
        <f>VCG22+VCH22</f>
        <v>6938.17</v>
      </c>
      <c r="VCK22" s="93">
        <v>10</v>
      </c>
      <c r="VCL22" s="94" t="s">
        <v>635</v>
      </c>
      <c r="VCM22" s="93">
        <v>372</v>
      </c>
      <c r="VCN22" s="93" t="s">
        <v>625</v>
      </c>
      <c r="VCO22" s="95" t="s">
        <v>626</v>
      </c>
      <c r="VCP22" s="93" t="s">
        <v>630</v>
      </c>
      <c r="VCQ22" s="7">
        <v>167</v>
      </c>
      <c r="VCR22" s="8">
        <v>20.96</v>
      </c>
      <c r="VCS22" s="9">
        <f>VCR22*VCQ22</f>
        <v>3500.32</v>
      </c>
      <c r="VCT22" s="4">
        <f>VCM22-VCQ22</f>
        <v>205</v>
      </c>
      <c r="VCU22" s="8">
        <v>16.77</v>
      </c>
      <c r="VCV22" s="9">
        <f>VCU22*VCT22</f>
        <v>3437.85</v>
      </c>
      <c r="VCW22" s="9">
        <f>VCV22+VCS22</f>
        <v>6938.17</v>
      </c>
      <c r="VCX22" s="4"/>
      <c r="VCY22" s="9">
        <f>VCW22+VCX22</f>
        <v>6938.17</v>
      </c>
      <c r="VDA22" s="93">
        <v>10</v>
      </c>
      <c r="VDB22" s="94" t="s">
        <v>635</v>
      </c>
      <c r="VDC22" s="93">
        <v>372</v>
      </c>
      <c r="VDD22" s="93" t="s">
        <v>625</v>
      </c>
      <c r="VDE22" s="95" t="s">
        <v>626</v>
      </c>
      <c r="VDF22" s="93" t="s">
        <v>630</v>
      </c>
      <c r="VDG22" s="7">
        <v>167</v>
      </c>
      <c r="VDH22" s="8">
        <v>20.96</v>
      </c>
      <c r="VDI22" s="9">
        <f>VDH22*VDG22</f>
        <v>3500.32</v>
      </c>
      <c r="VDJ22" s="4">
        <f>VDC22-VDG22</f>
        <v>205</v>
      </c>
      <c r="VDK22" s="8">
        <v>16.77</v>
      </c>
      <c r="VDL22" s="9">
        <f>VDK22*VDJ22</f>
        <v>3437.85</v>
      </c>
      <c r="VDM22" s="9">
        <f>VDL22+VDI22</f>
        <v>6938.17</v>
      </c>
      <c r="VDN22" s="4"/>
      <c r="VDO22" s="9">
        <f>VDM22+VDN22</f>
        <v>6938.17</v>
      </c>
      <c r="VDQ22" s="93">
        <v>10</v>
      </c>
      <c r="VDR22" s="94" t="s">
        <v>635</v>
      </c>
      <c r="VDS22" s="93">
        <v>372</v>
      </c>
      <c r="VDT22" s="93" t="s">
        <v>625</v>
      </c>
      <c r="VDU22" s="95" t="s">
        <v>626</v>
      </c>
      <c r="VDV22" s="93" t="s">
        <v>630</v>
      </c>
      <c r="VDW22" s="7">
        <v>167</v>
      </c>
      <c r="VDX22" s="8">
        <v>20.96</v>
      </c>
      <c r="VDY22" s="9">
        <f>VDX22*VDW22</f>
        <v>3500.32</v>
      </c>
      <c r="VDZ22" s="4">
        <f>VDS22-VDW22</f>
        <v>205</v>
      </c>
      <c r="VEA22" s="8">
        <v>16.77</v>
      </c>
      <c r="VEB22" s="9">
        <f>VEA22*VDZ22</f>
        <v>3437.85</v>
      </c>
      <c r="VEC22" s="9">
        <f>VEB22+VDY22</f>
        <v>6938.17</v>
      </c>
      <c r="VED22" s="4"/>
      <c r="VEE22" s="9">
        <f>VEC22+VED22</f>
        <v>6938.17</v>
      </c>
      <c r="VEG22" s="93">
        <v>10</v>
      </c>
      <c r="VEH22" s="94" t="s">
        <v>635</v>
      </c>
      <c r="VEI22" s="93">
        <v>372</v>
      </c>
      <c r="VEJ22" s="93" t="s">
        <v>625</v>
      </c>
      <c r="VEK22" s="95" t="s">
        <v>626</v>
      </c>
      <c r="VEL22" s="93" t="s">
        <v>630</v>
      </c>
      <c r="VEM22" s="7">
        <v>167</v>
      </c>
      <c r="VEN22" s="8">
        <v>20.96</v>
      </c>
      <c r="VEO22" s="9">
        <f>VEN22*VEM22</f>
        <v>3500.32</v>
      </c>
      <c r="VEP22" s="4">
        <f>VEI22-VEM22</f>
        <v>205</v>
      </c>
      <c r="VEQ22" s="8">
        <v>16.77</v>
      </c>
      <c r="VER22" s="9">
        <f>VEQ22*VEP22</f>
        <v>3437.85</v>
      </c>
      <c r="VES22" s="9">
        <f>VER22+VEO22</f>
        <v>6938.17</v>
      </c>
      <c r="VET22" s="4"/>
      <c r="VEU22" s="9">
        <f>VES22+VET22</f>
        <v>6938.17</v>
      </c>
      <c r="VEW22" s="93">
        <v>10</v>
      </c>
      <c r="VEX22" s="94" t="s">
        <v>635</v>
      </c>
      <c r="VEY22" s="93">
        <v>372</v>
      </c>
      <c r="VEZ22" s="93" t="s">
        <v>625</v>
      </c>
      <c r="VFA22" s="95" t="s">
        <v>626</v>
      </c>
      <c r="VFB22" s="93" t="s">
        <v>630</v>
      </c>
      <c r="VFC22" s="7">
        <v>167</v>
      </c>
      <c r="VFD22" s="8">
        <v>20.96</v>
      </c>
      <c r="VFE22" s="9">
        <f>VFD22*VFC22</f>
        <v>3500.32</v>
      </c>
      <c r="VFF22" s="4">
        <f>VEY22-VFC22</f>
        <v>205</v>
      </c>
      <c r="VFG22" s="8">
        <v>16.77</v>
      </c>
      <c r="VFH22" s="9">
        <f>VFG22*VFF22</f>
        <v>3437.85</v>
      </c>
      <c r="VFI22" s="9">
        <f>VFH22+VFE22</f>
        <v>6938.17</v>
      </c>
      <c r="VFJ22" s="4"/>
      <c r="VFK22" s="9">
        <f>VFI22+VFJ22</f>
        <v>6938.17</v>
      </c>
      <c r="VFM22" s="93">
        <v>10</v>
      </c>
      <c r="VFN22" s="94" t="s">
        <v>635</v>
      </c>
      <c r="VFO22" s="93">
        <v>372</v>
      </c>
      <c r="VFP22" s="93" t="s">
        <v>625</v>
      </c>
      <c r="VFQ22" s="95" t="s">
        <v>626</v>
      </c>
      <c r="VFR22" s="93" t="s">
        <v>630</v>
      </c>
      <c r="VFS22" s="7">
        <v>167</v>
      </c>
      <c r="VFT22" s="8">
        <v>20.96</v>
      </c>
      <c r="VFU22" s="9">
        <f>VFT22*VFS22</f>
        <v>3500.32</v>
      </c>
      <c r="VFV22" s="4">
        <f>VFO22-VFS22</f>
        <v>205</v>
      </c>
      <c r="VFW22" s="8">
        <v>16.77</v>
      </c>
      <c r="VFX22" s="9">
        <f>VFW22*VFV22</f>
        <v>3437.85</v>
      </c>
      <c r="VFY22" s="9">
        <f>VFX22+VFU22</f>
        <v>6938.17</v>
      </c>
      <c r="VFZ22" s="4"/>
      <c r="VGA22" s="9">
        <f>VFY22+VFZ22</f>
        <v>6938.17</v>
      </c>
      <c r="VGC22" s="93">
        <v>10</v>
      </c>
      <c r="VGD22" s="94" t="s">
        <v>635</v>
      </c>
      <c r="VGE22" s="93">
        <v>372</v>
      </c>
      <c r="VGF22" s="93" t="s">
        <v>625</v>
      </c>
      <c r="VGG22" s="95" t="s">
        <v>626</v>
      </c>
      <c r="VGH22" s="93" t="s">
        <v>630</v>
      </c>
      <c r="VGI22" s="7">
        <v>167</v>
      </c>
      <c r="VGJ22" s="8">
        <v>20.96</v>
      </c>
      <c r="VGK22" s="9">
        <f>VGJ22*VGI22</f>
        <v>3500.32</v>
      </c>
      <c r="VGL22" s="4">
        <f>VGE22-VGI22</f>
        <v>205</v>
      </c>
      <c r="VGM22" s="8">
        <v>16.77</v>
      </c>
      <c r="VGN22" s="9">
        <f>VGM22*VGL22</f>
        <v>3437.85</v>
      </c>
      <c r="VGO22" s="9">
        <f>VGN22+VGK22</f>
        <v>6938.17</v>
      </c>
      <c r="VGP22" s="4"/>
      <c r="VGQ22" s="9">
        <f>VGO22+VGP22</f>
        <v>6938.17</v>
      </c>
      <c r="VGS22" s="93">
        <v>10</v>
      </c>
      <c r="VGT22" s="94" t="s">
        <v>635</v>
      </c>
      <c r="VGU22" s="93">
        <v>372</v>
      </c>
      <c r="VGV22" s="93" t="s">
        <v>625</v>
      </c>
      <c r="VGW22" s="95" t="s">
        <v>626</v>
      </c>
      <c r="VGX22" s="93" t="s">
        <v>630</v>
      </c>
      <c r="VGY22" s="7">
        <v>167</v>
      </c>
      <c r="VGZ22" s="8">
        <v>20.96</v>
      </c>
      <c r="VHA22" s="9">
        <f>VGZ22*VGY22</f>
        <v>3500.32</v>
      </c>
      <c r="VHB22" s="4">
        <f>VGU22-VGY22</f>
        <v>205</v>
      </c>
      <c r="VHC22" s="8">
        <v>16.77</v>
      </c>
      <c r="VHD22" s="9">
        <f>VHC22*VHB22</f>
        <v>3437.85</v>
      </c>
      <c r="VHE22" s="9">
        <f>VHD22+VHA22</f>
        <v>6938.17</v>
      </c>
      <c r="VHF22" s="4"/>
      <c r="VHG22" s="9">
        <f>VHE22+VHF22</f>
        <v>6938.17</v>
      </c>
      <c r="VHI22" s="93">
        <v>10</v>
      </c>
      <c r="VHJ22" s="94" t="s">
        <v>635</v>
      </c>
      <c r="VHK22" s="93">
        <v>372</v>
      </c>
      <c r="VHL22" s="93" t="s">
        <v>625</v>
      </c>
      <c r="VHM22" s="95" t="s">
        <v>626</v>
      </c>
      <c r="VHN22" s="93" t="s">
        <v>630</v>
      </c>
      <c r="VHO22" s="7">
        <v>167</v>
      </c>
      <c r="VHP22" s="8">
        <v>20.96</v>
      </c>
      <c r="VHQ22" s="9">
        <f>VHP22*VHO22</f>
        <v>3500.32</v>
      </c>
      <c r="VHR22" s="4">
        <f>VHK22-VHO22</f>
        <v>205</v>
      </c>
      <c r="VHS22" s="8">
        <v>16.77</v>
      </c>
      <c r="VHT22" s="9">
        <f>VHS22*VHR22</f>
        <v>3437.85</v>
      </c>
      <c r="VHU22" s="9">
        <f>VHT22+VHQ22</f>
        <v>6938.17</v>
      </c>
      <c r="VHV22" s="4"/>
      <c r="VHW22" s="9">
        <f>VHU22+VHV22</f>
        <v>6938.17</v>
      </c>
      <c r="VHY22" s="93">
        <v>10</v>
      </c>
      <c r="VHZ22" s="94" t="s">
        <v>635</v>
      </c>
      <c r="VIA22" s="93">
        <v>372</v>
      </c>
      <c r="VIB22" s="93" t="s">
        <v>625</v>
      </c>
      <c r="VIC22" s="95" t="s">
        <v>626</v>
      </c>
      <c r="VID22" s="93" t="s">
        <v>630</v>
      </c>
      <c r="VIE22" s="7">
        <v>167</v>
      </c>
      <c r="VIF22" s="8">
        <v>20.96</v>
      </c>
      <c r="VIG22" s="9">
        <f>VIF22*VIE22</f>
        <v>3500.32</v>
      </c>
      <c r="VIH22" s="4">
        <f>VIA22-VIE22</f>
        <v>205</v>
      </c>
      <c r="VII22" s="8">
        <v>16.77</v>
      </c>
      <c r="VIJ22" s="9">
        <f>VII22*VIH22</f>
        <v>3437.85</v>
      </c>
      <c r="VIK22" s="9">
        <f>VIJ22+VIG22</f>
        <v>6938.17</v>
      </c>
      <c r="VIL22" s="4"/>
      <c r="VIM22" s="9">
        <f>VIK22+VIL22</f>
        <v>6938.17</v>
      </c>
      <c r="VIO22" s="93">
        <v>10</v>
      </c>
      <c r="VIP22" s="94" t="s">
        <v>635</v>
      </c>
      <c r="VIQ22" s="93">
        <v>372</v>
      </c>
      <c r="VIR22" s="93" t="s">
        <v>625</v>
      </c>
      <c r="VIS22" s="95" t="s">
        <v>626</v>
      </c>
      <c r="VIT22" s="93" t="s">
        <v>630</v>
      </c>
      <c r="VIU22" s="7">
        <v>167</v>
      </c>
      <c r="VIV22" s="8">
        <v>20.96</v>
      </c>
      <c r="VIW22" s="9">
        <f>VIV22*VIU22</f>
        <v>3500.32</v>
      </c>
      <c r="VIX22" s="4">
        <f>VIQ22-VIU22</f>
        <v>205</v>
      </c>
      <c r="VIY22" s="8">
        <v>16.77</v>
      </c>
      <c r="VIZ22" s="9">
        <f>VIY22*VIX22</f>
        <v>3437.85</v>
      </c>
      <c r="VJA22" s="9">
        <f>VIZ22+VIW22</f>
        <v>6938.17</v>
      </c>
      <c r="VJB22" s="4"/>
      <c r="VJC22" s="9">
        <f>VJA22+VJB22</f>
        <v>6938.17</v>
      </c>
      <c r="VJE22" s="93">
        <v>10</v>
      </c>
      <c r="VJF22" s="94" t="s">
        <v>635</v>
      </c>
      <c r="VJG22" s="93">
        <v>372</v>
      </c>
      <c r="VJH22" s="93" t="s">
        <v>625</v>
      </c>
      <c r="VJI22" s="95" t="s">
        <v>626</v>
      </c>
      <c r="VJJ22" s="93" t="s">
        <v>630</v>
      </c>
      <c r="VJK22" s="7">
        <v>167</v>
      </c>
      <c r="VJL22" s="8">
        <v>20.96</v>
      </c>
      <c r="VJM22" s="9">
        <f>VJL22*VJK22</f>
        <v>3500.32</v>
      </c>
      <c r="VJN22" s="4">
        <f>VJG22-VJK22</f>
        <v>205</v>
      </c>
      <c r="VJO22" s="8">
        <v>16.77</v>
      </c>
      <c r="VJP22" s="9">
        <f>VJO22*VJN22</f>
        <v>3437.85</v>
      </c>
      <c r="VJQ22" s="9">
        <f>VJP22+VJM22</f>
        <v>6938.17</v>
      </c>
      <c r="VJR22" s="4"/>
      <c r="VJS22" s="9">
        <f>VJQ22+VJR22</f>
        <v>6938.17</v>
      </c>
      <c r="VJU22" s="93">
        <v>10</v>
      </c>
      <c r="VJV22" s="94" t="s">
        <v>635</v>
      </c>
      <c r="VJW22" s="93">
        <v>372</v>
      </c>
      <c r="VJX22" s="93" t="s">
        <v>625</v>
      </c>
      <c r="VJY22" s="95" t="s">
        <v>626</v>
      </c>
      <c r="VJZ22" s="93" t="s">
        <v>630</v>
      </c>
      <c r="VKA22" s="7">
        <v>167</v>
      </c>
      <c r="VKB22" s="8">
        <v>20.96</v>
      </c>
      <c r="VKC22" s="9">
        <f>VKB22*VKA22</f>
        <v>3500.32</v>
      </c>
      <c r="VKD22" s="4">
        <f>VJW22-VKA22</f>
        <v>205</v>
      </c>
      <c r="VKE22" s="8">
        <v>16.77</v>
      </c>
      <c r="VKF22" s="9">
        <f>VKE22*VKD22</f>
        <v>3437.85</v>
      </c>
      <c r="VKG22" s="9">
        <f>VKF22+VKC22</f>
        <v>6938.17</v>
      </c>
      <c r="VKH22" s="4"/>
      <c r="VKI22" s="9">
        <f>VKG22+VKH22</f>
        <v>6938.17</v>
      </c>
      <c r="VKK22" s="93">
        <v>10</v>
      </c>
      <c r="VKL22" s="94" t="s">
        <v>635</v>
      </c>
      <c r="VKM22" s="93">
        <v>372</v>
      </c>
      <c r="VKN22" s="93" t="s">
        <v>625</v>
      </c>
      <c r="VKO22" s="95" t="s">
        <v>626</v>
      </c>
      <c r="VKP22" s="93" t="s">
        <v>630</v>
      </c>
      <c r="VKQ22" s="7">
        <v>167</v>
      </c>
      <c r="VKR22" s="8">
        <v>20.96</v>
      </c>
      <c r="VKS22" s="9">
        <f>VKR22*VKQ22</f>
        <v>3500.32</v>
      </c>
      <c r="VKT22" s="4">
        <f>VKM22-VKQ22</f>
        <v>205</v>
      </c>
      <c r="VKU22" s="8">
        <v>16.77</v>
      </c>
      <c r="VKV22" s="9">
        <f>VKU22*VKT22</f>
        <v>3437.85</v>
      </c>
      <c r="VKW22" s="9">
        <f>VKV22+VKS22</f>
        <v>6938.17</v>
      </c>
      <c r="VKX22" s="4"/>
      <c r="VKY22" s="9">
        <f>VKW22+VKX22</f>
        <v>6938.17</v>
      </c>
      <c r="VLA22" s="93">
        <v>10</v>
      </c>
      <c r="VLB22" s="94" t="s">
        <v>635</v>
      </c>
      <c r="VLC22" s="93">
        <v>372</v>
      </c>
      <c r="VLD22" s="93" t="s">
        <v>625</v>
      </c>
      <c r="VLE22" s="95" t="s">
        <v>626</v>
      </c>
      <c r="VLF22" s="93" t="s">
        <v>630</v>
      </c>
      <c r="VLG22" s="7">
        <v>167</v>
      </c>
      <c r="VLH22" s="8">
        <v>20.96</v>
      </c>
      <c r="VLI22" s="9">
        <f>VLH22*VLG22</f>
        <v>3500.32</v>
      </c>
      <c r="VLJ22" s="4">
        <f>VLC22-VLG22</f>
        <v>205</v>
      </c>
      <c r="VLK22" s="8">
        <v>16.77</v>
      </c>
      <c r="VLL22" s="9">
        <f>VLK22*VLJ22</f>
        <v>3437.85</v>
      </c>
      <c r="VLM22" s="9">
        <f>VLL22+VLI22</f>
        <v>6938.17</v>
      </c>
      <c r="VLN22" s="4"/>
      <c r="VLO22" s="9">
        <f>VLM22+VLN22</f>
        <v>6938.17</v>
      </c>
      <c r="VLQ22" s="93">
        <v>10</v>
      </c>
      <c r="VLR22" s="94" t="s">
        <v>635</v>
      </c>
      <c r="VLS22" s="93">
        <v>372</v>
      </c>
      <c r="VLT22" s="93" t="s">
        <v>625</v>
      </c>
      <c r="VLU22" s="95" t="s">
        <v>626</v>
      </c>
      <c r="VLV22" s="93" t="s">
        <v>630</v>
      </c>
      <c r="VLW22" s="7">
        <v>167</v>
      </c>
      <c r="VLX22" s="8">
        <v>20.96</v>
      </c>
      <c r="VLY22" s="9">
        <f>VLX22*VLW22</f>
        <v>3500.32</v>
      </c>
      <c r="VLZ22" s="4">
        <f>VLS22-VLW22</f>
        <v>205</v>
      </c>
      <c r="VMA22" s="8">
        <v>16.77</v>
      </c>
      <c r="VMB22" s="9">
        <f>VMA22*VLZ22</f>
        <v>3437.85</v>
      </c>
      <c r="VMC22" s="9">
        <f>VMB22+VLY22</f>
        <v>6938.17</v>
      </c>
      <c r="VMD22" s="4"/>
      <c r="VME22" s="9">
        <f>VMC22+VMD22</f>
        <v>6938.17</v>
      </c>
      <c r="VMG22" s="93">
        <v>10</v>
      </c>
      <c r="VMH22" s="94" t="s">
        <v>635</v>
      </c>
      <c r="VMI22" s="93">
        <v>372</v>
      </c>
      <c r="VMJ22" s="93" t="s">
        <v>625</v>
      </c>
      <c r="VMK22" s="95" t="s">
        <v>626</v>
      </c>
      <c r="VML22" s="93" t="s">
        <v>630</v>
      </c>
      <c r="VMM22" s="7">
        <v>167</v>
      </c>
      <c r="VMN22" s="8">
        <v>20.96</v>
      </c>
      <c r="VMO22" s="9">
        <f>VMN22*VMM22</f>
        <v>3500.32</v>
      </c>
      <c r="VMP22" s="4">
        <f>VMI22-VMM22</f>
        <v>205</v>
      </c>
      <c r="VMQ22" s="8">
        <v>16.77</v>
      </c>
      <c r="VMR22" s="9">
        <f>VMQ22*VMP22</f>
        <v>3437.85</v>
      </c>
      <c r="VMS22" s="9">
        <f>VMR22+VMO22</f>
        <v>6938.17</v>
      </c>
      <c r="VMT22" s="4"/>
      <c r="VMU22" s="9">
        <f>VMS22+VMT22</f>
        <v>6938.17</v>
      </c>
      <c r="VMW22" s="93">
        <v>10</v>
      </c>
      <c r="VMX22" s="94" t="s">
        <v>635</v>
      </c>
      <c r="VMY22" s="93">
        <v>372</v>
      </c>
      <c r="VMZ22" s="93" t="s">
        <v>625</v>
      </c>
      <c r="VNA22" s="95" t="s">
        <v>626</v>
      </c>
      <c r="VNB22" s="93" t="s">
        <v>630</v>
      </c>
      <c r="VNC22" s="7">
        <v>167</v>
      </c>
      <c r="VND22" s="8">
        <v>20.96</v>
      </c>
      <c r="VNE22" s="9">
        <f>VND22*VNC22</f>
        <v>3500.32</v>
      </c>
      <c r="VNF22" s="4">
        <f>VMY22-VNC22</f>
        <v>205</v>
      </c>
      <c r="VNG22" s="8">
        <v>16.77</v>
      </c>
      <c r="VNH22" s="9">
        <f>VNG22*VNF22</f>
        <v>3437.85</v>
      </c>
      <c r="VNI22" s="9">
        <f>VNH22+VNE22</f>
        <v>6938.17</v>
      </c>
      <c r="VNJ22" s="4"/>
      <c r="VNK22" s="9">
        <f>VNI22+VNJ22</f>
        <v>6938.17</v>
      </c>
      <c r="VNM22" s="93">
        <v>10</v>
      </c>
      <c r="VNN22" s="94" t="s">
        <v>635</v>
      </c>
      <c r="VNO22" s="93">
        <v>372</v>
      </c>
      <c r="VNP22" s="93" t="s">
        <v>625</v>
      </c>
      <c r="VNQ22" s="95" t="s">
        <v>626</v>
      </c>
      <c r="VNR22" s="93" t="s">
        <v>630</v>
      </c>
      <c r="VNS22" s="7">
        <v>167</v>
      </c>
      <c r="VNT22" s="8">
        <v>20.96</v>
      </c>
      <c r="VNU22" s="9">
        <f>VNT22*VNS22</f>
        <v>3500.32</v>
      </c>
      <c r="VNV22" s="4">
        <f>VNO22-VNS22</f>
        <v>205</v>
      </c>
      <c r="VNW22" s="8">
        <v>16.77</v>
      </c>
      <c r="VNX22" s="9">
        <f>VNW22*VNV22</f>
        <v>3437.85</v>
      </c>
      <c r="VNY22" s="9">
        <f>VNX22+VNU22</f>
        <v>6938.17</v>
      </c>
      <c r="VNZ22" s="4"/>
      <c r="VOA22" s="9">
        <f>VNY22+VNZ22</f>
        <v>6938.17</v>
      </c>
      <c r="VOC22" s="93">
        <v>10</v>
      </c>
      <c r="VOD22" s="94" t="s">
        <v>635</v>
      </c>
      <c r="VOE22" s="93">
        <v>372</v>
      </c>
      <c r="VOF22" s="93" t="s">
        <v>625</v>
      </c>
      <c r="VOG22" s="95" t="s">
        <v>626</v>
      </c>
      <c r="VOH22" s="93" t="s">
        <v>630</v>
      </c>
      <c r="VOI22" s="7">
        <v>167</v>
      </c>
      <c r="VOJ22" s="8">
        <v>20.96</v>
      </c>
      <c r="VOK22" s="9">
        <f>VOJ22*VOI22</f>
        <v>3500.32</v>
      </c>
      <c r="VOL22" s="4">
        <f>VOE22-VOI22</f>
        <v>205</v>
      </c>
      <c r="VOM22" s="8">
        <v>16.77</v>
      </c>
      <c r="VON22" s="9">
        <f>VOM22*VOL22</f>
        <v>3437.85</v>
      </c>
      <c r="VOO22" s="9">
        <f>VON22+VOK22</f>
        <v>6938.17</v>
      </c>
      <c r="VOP22" s="4"/>
      <c r="VOQ22" s="9">
        <f>VOO22+VOP22</f>
        <v>6938.17</v>
      </c>
      <c r="VOS22" s="93">
        <v>10</v>
      </c>
      <c r="VOT22" s="94" t="s">
        <v>635</v>
      </c>
      <c r="VOU22" s="93">
        <v>372</v>
      </c>
      <c r="VOV22" s="93" t="s">
        <v>625</v>
      </c>
      <c r="VOW22" s="95" t="s">
        <v>626</v>
      </c>
      <c r="VOX22" s="93" t="s">
        <v>630</v>
      </c>
      <c r="VOY22" s="7">
        <v>167</v>
      </c>
      <c r="VOZ22" s="8">
        <v>20.96</v>
      </c>
      <c r="VPA22" s="9">
        <f>VOZ22*VOY22</f>
        <v>3500.32</v>
      </c>
      <c r="VPB22" s="4">
        <f>VOU22-VOY22</f>
        <v>205</v>
      </c>
      <c r="VPC22" s="8">
        <v>16.77</v>
      </c>
      <c r="VPD22" s="9">
        <f>VPC22*VPB22</f>
        <v>3437.85</v>
      </c>
      <c r="VPE22" s="9">
        <f>VPD22+VPA22</f>
        <v>6938.17</v>
      </c>
      <c r="VPF22" s="4"/>
      <c r="VPG22" s="9">
        <f>VPE22+VPF22</f>
        <v>6938.17</v>
      </c>
      <c r="VPI22" s="93">
        <v>10</v>
      </c>
      <c r="VPJ22" s="94" t="s">
        <v>635</v>
      </c>
      <c r="VPK22" s="93">
        <v>372</v>
      </c>
      <c r="VPL22" s="93" t="s">
        <v>625</v>
      </c>
      <c r="VPM22" s="95" t="s">
        <v>626</v>
      </c>
      <c r="VPN22" s="93" t="s">
        <v>630</v>
      </c>
      <c r="VPO22" s="7">
        <v>167</v>
      </c>
      <c r="VPP22" s="8">
        <v>20.96</v>
      </c>
      <c r="VPQ22" s="9">
        <f>VPP22*VPO22</f>
        <v>3500.32</v>
      </c>
      <c r="VPR22" s="4">
        <f>VPK22-VPO22</f>
        <v>205</v>
      </c>
      <c r="VPS22" s="8">
        <v>16.77</v>
      </c>
      <c r="VPT22" s="9">
        <f>VPS22*VPR22</f>
        <v>3437.85</v>
      </c>
      <c r="VPU22" s="9">
        <f>VPT22+VPQ22</f>
        <v>6938.17</v>
      </c>
      <c r="VPV22" s="4"/>
      <c r="VPW22" s="9">
        <f>VPU22+VPV22</f>
        <v>6938.17</v>
      </c>
      <c r="VPY22" s="93">
        <v>10</v>
      </c>
      <c r="VPZ22" s="94" t="s">
        <v>635</v>
      </c>
      <c r="VQA22" s="93">
        <v>372</v>
      </c>
      <c r="VQB22" s="93" t="s">
        <v>625</v>
      </c>
      <c r="VQC22" s="95" t="s">
        <v>626</v>
      </c>
      <c r="VQD22" s="93" t="s">
        <v>630</v>
      </c>
      <c r="VQE22" s="7">
        <v>167</v>
      </c>
      <c r="VQF22" s="8">
        <v>20.96</v>
      </c>
      <c r="VQG22" s="9">
        <f>VQF22*VQE22</f>
        <v>3500.32</v>
      </c>
      <c r="VQH22" s="4">
        <f>VQA22-VQE22</f>
        <v>205</v>
      </c>
      <c r="VQI22" s="8">
        <v>16.77</v>
      </c>
      <c r="VQJ22" s="9">
        <f>VQI22*VQH22</f>
        <v>3437.85</v>
      </c>
      <c r="VQK22" s="9">
        <f>VQJ22+VQG22</f>
        <v>6938.17</v>
      </c>
      <c r="VQL22" s="4"/>
      <c r="VQM22" s="9">
        <f>VQK22+VQL22</f>
        <v>6938.17</v>
      </c>
      <c r="VQO22" s="93">
        <v>10</v>
      </c>
      <c r="VQP22" s="94" t="s">
        <v>635</v>
      </c>
      <c r="VQQ22" s="93">
        <v>372</v>
      </c>
      <c r="VQR22" s="93" t="s">
        <v>625</v>
      </c>
      <c r="VQS22" s="95" t="s">
        <v>626</v>
      </c>
      <c r="VQT22" s="93" t="s">
        <v>630</v>
      </c>
      <c r="VQU22" s="7">
        <v>167</v>
      </c>
      <c r="VQV22" s="8">
        <v>20.96</v>
      </c>
      <c r="VQW22" s="9">
        <f>VQV22*VQU22</f>
        <v>3500.32</v>
      </c>
      <c r="VQX22" s="4">
        <f>VQQ22-VQU22</f>
        <v>205</v>
      </c>
      <c r="VQY22" s="8">
        <v>16.77</v>
      </c>
      <c r="VQZ22" s="9">
        <f>VQY22*VQX22</f>
        <v>3437.85</v>
      </c>
      <c r="VRA22" s="9">
        <f>VQZ22+VQW22</f>
        <v>6938.17</v>
      </c>
      <c r="VRB22" s="4"/>
      <c r="VRC22" s="9">
        <f>VRA22+VRB22</f>
        <v>6938.17</v>
      </c>
      <c r="VRE22" s="93">
        <v>10</v>
      </c>
      <c r="VRF22" s="94" t="s">
        <v>635</v>
      </c>
      <c r="VRG22" s="93">
        <v>372</v>
      </c>
      <c r="VRH22" s="93" t="s">
        <v>625</v>
      </c>
      <c r="VRI22" s="95" t="s">
        <v>626</v>
      </c>
      <c r="VRJ22" s="93" t="s">
        <v>630</v>
      </c>
      <c r="VRK22" s="7">
        <v>167</v>
      </c>
      <c r="VRL22" s="8">
        <v>20.96</v>
      </c>
      <c r="VRM22" s="9">
        <f>VRL22*VRK22</f>
        <v>3500.32</v>
      </c>
      <c r="VRN22" s="4">
        <f>VRG22-VRK22</f>
        <v>205</v>
      </c>
      <c r="VRO22" s="8">
        <v>16.77</v>
      </c>
      <c r="VRP22" s="9">
        <f>VRO22*VRN22</f>
        <v>3437.85</v>
      </c>
      <c r="VRQ22" s="9">
        <f>VRP22+VRM22</f>
        <v>6938.17</v>
      </c>
      <c r="VRR22" s="4"/>
      <c r="VRS22" s="9">
        <f>VRQ22+VRR22</f>
        <v>6938.17</v>
      </c>
      <c r="VRU22" s="93">
        <v>10</v>
      </c>
      <c r="VRV22" s="94" t="s">
        <v>635</v>
      </c>
      <c r="VRW22" s="93">
        <v>372</v>
      </c>
      <c r="VRX22" s="93" t="s">
        <v>625</v>
      </c>
      <c r="VRY22" s="95" t="s">
        <v>626</v>
      </c>
      <c r="VRZ22" s="93" t="s">
        <v>630</v>
      </c>
      <c r="VSA22" s="7">
        <v>167</v>
      </c>
      <c r="VSB22" s="8">
        <v>20.96</v>
      </c>
      <c r="VSC22" s="9">
        <f>VSB22*VSA22</f>
        <v>3500.32</v>
      </c>
      <c r="VSD22" s="4">
        <f>VRW22-VSA22</f>
        <v>205</v>
      </c>
      <c r="VSE22" s="8">
        <v>16.77</v>
      </c>
      <c r="VSF22" s="9">
        <f>VSE22*VSD22</f>
        <v>3437.85</v>
      </c>
      <c r="VSG22" s="9">
        <f>VSF22+VSC22</f>
        <v>6938.17</v>
      </c>
      <c r="VSH22" s="4"/>
      <c r="VSI22" s="9">
        <f>VSG22+VSH22</f>
        <v>6938.17</v>
      </c>
      <c r="VSK22" s="93">
        <v>10</v>
      </c>
      <c r="VSL22" s="94" t="s">
        <v>635</v>
      </c>
      <c r="VSM22" s="93">
        <v>372</v>
      </c>
      <c r="VSN22" s="93" t="s">
        <v>625</v>
      </c>
      <c r="VSO22" s="95" t="s">
        <v>626</v>
      </c>
      <c r="VSP22" s="93" t="s">
        <v>630</v>
      </c>
      <c r="VSQ22" s="7">
        <v>167</v>
      </c>
      <c r="VSR22" s="8">
        <v>20.96</v>
      </c>
      <c r="VSS22" s="9">
        <f>VSR22*VSQ22</f>
        <v>3500.32</v>
      </c>
      <c r="VST22" s="4">
        <f>VSM22-VSQ22</f>
        <v>205</v>
      </c>
      <c r="VSU22" s="8">
        <v>16.77</v>
      </c>
      <c r="VSV22" s="9">
        <f>VSU22*VST22</f>
        <v>3437.85</v>
      </c>
      <c r="VSW22" s="9">
        <f>VSV22+VSS22</f>
        <v>6938.17</v>
      </c>
      <c r="VSX22" s="4"/>
      <c r="VSY22" s="9">
        <f>VSW22+VSX22</f>
        <v>6938.17</v>
      </c>
      <c r="VTA22" s="93">
        <v>10</v>
      </c>
      <c r="VTB22" s="94" t="s">
        <v>635</v>
      </c>
      <c r="VTC22" s="93">
        <v>372</v>
      </c>
      <c r="VTD22" s="93" t="s">
        <v>625</v>
      </c>
      <c r="VTE22" s="95" t="s">
        <v>626</v>
      </c>
      <c r="VTF22" s="93" t="s">
        <v>630</v>
      </c>
      <c r="VTG22" s="7">
        <v>167</v>
      </c>
      <c r="VTH22" s="8">
        <v>20.96</v>
      </c>
      <c r="VTI22" s="9">
        <f>VTH22*VTG22</f>
        <v>3500.32</v>
      </c>
      <c r="VTJ22" s="4">
        <f>VTC22-VTG22</f>
        <v>205</v>
      </c>
      <c r="VTK22" s="8">
        <v>16.77</v>
      </c>
      <c r="VTL22" s="9">
        <f>VTK22*VTJ22</f>
        <v>3437.85</v>
      </c>
      <c r="VTM22" s="9">
        <f>VTL22+VTI22</f>
        <v>6938.17</v>
      </c>
      <c r="VTN22" s="4"/>
      <c r="VTO22" s="9">
        <f>VTM22+VTN22</f>
        <v>6938.17</v>
      </c>
      <c r="VTQ22" s="93">
        <v>10</v>
      </c>
      <c r="VTR22" s="94" t="s">
        <v>635</v>
      </c>
      <c r="VTS22" s="93">
        <v>372</v>
      </c>
      <c r="VTT22" s="93" t="s">
        <v>625</v>
      </c>
      <c r="VTU22" s="95" t="s">
        <v>626</v>
      </c>
      <c r="VTV22" s="93" t="s">
        <v>630</v>
      </c>
      <c r="VTW22" s="7">
        <v>167</v>
      </c>
      <c r="VTX22" s="8">
        <v>20.96</v>
      </c>
      <c r="VTY22" s="9">
        <f>VTX22*VTW22</f>
        <v>3500.32</v>
      </c>
      <c r="VTZ22" s="4">
        <f>VTS22-VTW22</f>
        <v>205</v>
      </c>
      <c r="VUA22" s="8">
        <v>16.77</v>
      </c>
      <c r="VUB22" s="9">
        <f>VUA22*VTZ22</f>
        <v>3437.85</v>
      </c>
      <c r="VUC22" s="9">
        <f>VUB22+VTY22</f>
        <v>6938.17</v>
      </c>
      <c r="VUD22" s="4"/>
      <c r="VUE22" s="9">
        <f>VUC22+VUD22</f>
        <v>6938.17</v>
      </c>
      <c r="VUG22" s="93">
        <v>10</v>
      </c>
      <c r="VUH22" s="94" t="s">
        <v>635</v>
      </c>
      <c r="VUI22" s="93">
        <v>372</v>
      </c>
      <c r="VUJ22" s="93" t="s">
        <v>625</v>
      </c>
      <c r="VUK22" s="95" t="s">
        <v>626</v>
      </c>
      <c r="VUL22" s="93" t="s">
        <v>630</v>
      </c>
      <c r="VUM22" s="7">
        <v>167</v>
      </c>
      <c r="VUN22" s="8">
        <v>20.96</v>
      </c>
      <c r="VUO22" s="9">
        <f>VUN22*VUM22</f>
        <v>3500.32</v>
      </c>
      <c r="VUP22" s="4">
        <f>VUI22-VUM22</f>
        <v>205</v>
      </c>
      <c r="VUQ22" s="8">
        <v>16.77</v>
      </c>
      <c r="VUR22" s="9">
        <f>VUQ22*VUP22</f>
        <v>3437.85</v>
      </c>
      <c r="VUS22" s="9">
        <f>VUR22+VUO22</f>
        <v>6938.17</v>
      </c>
      <c r="VUT22" s="4"/>
      <c r="VUU22" s="9">
        <f>VUS22+VUT22</f>
        <v>6938.17</v>
      </c>
      <c r="VUW22" s="93">
        <v>10</v>
      </c>
      <c r="VUX22" s="94" t="s">
        <v>635</v>
      </c>
      <c r="VUY22" s="93">
        <v>372</v>
      </c>
      <c r="VUZ22" s="93" t="s">
        <v>625</v>
      </c>
      <c r="VVA22" s="95" t="s">
        <v>626</v>
      </c>
      <c r="VVB22" s="93" t="s">
        <v>630</v>
      </c>
      <c r="VVC22" s="7">
        <v>167</v>
      </c>
      <c r="VVD22" s="8">
        <v>20.96</v>
      </c>
      <c r="VVE22" s="9">
        <f>VVD22*VVC22</f>
        <v>3500.32</v>
      </c>
      <c r="VVF22" s="4">
        <f>VUY22-VVC22</f>
        <v>205</v>
      </c>
      <c r="VVG22" s="8">
        <v>16.77</v>
      </c>
      <c r="VVH22" s="9">
        <f>VVG22*VVF22</f>
        <v>3437.85</v>
      </c>
      <c r="VVI22" s="9">
        <f>VVH22+VVE22</f>
        <v>6938.17</v>
      </c>
      <c r="VVJ22" s="4"/>
      <c r="VVK22" s="9">
        <f>VVI22+VVJ22</f>
        <v>6938.17</v>
      </c>
      <c r="VVM22" s="93">
        <v>10</v>
      </c>
      <c r="VVN22" s="94" t="s">
        <v>635</v>
      </c>
      <c r="VVO22" s="93">
        <v>372</v>
      </c>
      <c r="VVP22" s="93" t="s">
        <v>625</v>
      </c>
      <c r="VVQ22" s="95" t="s">
        <v>626</v>
      </c>
      <c r="VVR22" s="93" t="s">
        <v>630</v>
      </c>
      <c r="VVS22" s="7">
        <v>167</v>
      </c>
      <c r="VVT22" s="8">
        <v>20.96</v>
      </c>
      <c r="VVU22" s="9">
        <f>VVT22*VVS22</f>
        <v>3500.32</v>
      </c>
      <c r="VVV22" s="4">
        <f>VVO22-VVS22</f>
        <v>205</v>
      </c>
      <c r="VVW22" s="8">
        <v>16.77</v>
      </c>
      <c r="VVX22" s="9">
        <f>VVW22*VVV22</f>
        <v>3437.85</v>
      </c>
      <c r="VVY22" s="9">
        <f>VVX22+VVU22</f>
        <v>6938.17</v>
      </c>
      <c r="VVZ22" s="4"/>
      <c r="VWA22" s="9">
        <f>VVY22+VVZ22</f>
        <v>6938.17</v>
      </c>
      <c r="VWC22" s="93">
        <v>10</v>
      </c>
      <c r="VWD22" s="94" t="s">
        <v>635</v>
      </c>
      <c r="VWE22" s="93">
        <v>372</v>
      </c>
      <c r="VWF22" s="93" t="s">
        <v>625</v>
      </c>
      <c r="VWG22" s="95" t="s">
        <v>626</v>
      </c>
      <c r="VWH22" s="93" t="s">
        <v>630</v>
      </c>
      <c r="VWI22" s="7">
        <v>167</v>
      </c>
      <c r="VWJ22" s="8">
        <v>20.96</v>
      </c>
      <c r="VWK22" s="9">
        <f>VWJ22*VWI22</f>
        <v>3500.32</v>
      </c>
      <c r="VWL22" s="4">
        <f>VWE22-VWI22</f>
        <v>205</v>
      </c>
      <c r="VWM22" s="8">
        <v>16.77</v>
      </c>
      <c r="VWN22" s="9">
        <f>VWM22*VWL22</f>
        <v>3437.85</v>
      </c>
      <c r="VWO22" s="9">
        <f>VWN22+VWK22</f>
        <v>6938.17</v>
      </c>
      <c r="VWP22" s="4"/>
      <c r="VWQ22" s="9">
        <f>VWO22+VWP22</f>
        <v>6938.17</v>
      </c>
      <c r="VWS22" s="93">
        <v>10</v>
      </c>
      <c r="VWT22" s="94" t="s">
        <v>635</v>
      </c>
      <c r="VWU22" s="93">
        <v>372</v>
      </c>
      <c r="VWV22" s="93" t="s">
        <v>625</v>
      </c>
      <c r="VWW22" s="95" t="s">
        <v>626</v>
      </c>
      <c r="VWX22" s="93" t="s">
        <v>630</v>
      </c>
      <c r="VWY22" s="7">
        <v>167</v>
      </c>
      <c r="VWZ22" s="8">
        <v>20.96</v>
      </c>
      <c r="VXA22" s="9">
        <f>VWZ22*VWY22</f>
        <v>3500.32</v>
      </c>
      <c r="VXB22" s="4">
        <f>VWU22-VWY22</f>
        <v>205</v>
      </c>
      <c r="VXC22" s="8">
        <v>16.77</v>
      </c>
      <c r="VXD22" s="9">
        <f>VXC22*VXB22</f>
        <v>3437.85</v>
      </c>
      <c r="VXE22" s="9">
        <f>VXD22+VXA22</f>
        <v>6938.17</v>
      </c>
      <c r="VXF22" s="4"/>
      <c r="VXG22" s="9">
        <f>VXE22+VXF22</f>
        <v>6938.17</v>
      </c>
      <c r="VXI22" s="93">
        <v>10</v>
      </c>
      <c r="VXJ22" s="94" t="s">
        <v>635</v>
      </c>
      <c r="VXK22" s="93">
        <v>372</v>
      </c>
      <c r="VXL22" s="93" t="s">
        <v>625</v>
      </c>
      <c r="VXM22" s="95" t="s">
        <v>626</v>
      </c>
      <c r="VXN22" s="93" t="s">
        <v>630</v>
      </c>
      <c r="VXO22" s="7">
        <v>167</v>
      </c>
      <c r="VXP22" s="8">
        <v>20.96</v>
      </c>
      <c r="VXQ22" s="9">
        <f>VXP22*VXO22</f>
        <v>3500.32</v>
      </c>
      <c r="VXR22" s="4">
        <f>VXK22-VXO22</f>
        <v>205</v>
      </c>
      <c r="VXS22" s="8">
        <v>16.77</v>
      </c>
      <c r="VXT22" s="9">
        <f>VXS22*VXR22</f>
        <v>3437.85</v>
      </c>
      <c r="VXU22" s="9">
        <f>VXT22+VXQ22</f>
        <v>6938.17</v>
      </c>
      <c r="VXV22" s="4"/>
      <c r="VXW22" s="9">
        <f>VXU22+VXV22</f>
        <v>6938.17</v>
      </c>
      <c r="VXY22" s="93">
        <v>10</v>
      </c>
      <c r="VXZ22" s="94" t="s">
        <v>635</v>
      </c>
      <c r="VYA22" s="93">
        <v>372</v>
      </c>
      <c r="VYB22" s="93" t="s">
        <v>625</v>
      </c>
      <c r="VYC22" s="95" t="s">
        <v>626</v>
      </c>
      <c r="VYD22" s="93" t="s">
        <v>630</v>
      </c>
      <c r="VYE22" s="7">
        <v>167</v>
      </c>
      <c r="VYF22" s="8">
        <v>20.96</v>
      </c>
      <c r="VYG22" s="9">
        <f>VYF22*VYE22</f>
        <v>3500.32</v>
      </c>
      <c r="VYH22" s="4">
        <f>VYA22-VYE22</f>
        <v>205</v>
      </c>
      <c r="VYI22" s="8">
        <v>16.77</v>
      </c>
      <c r="VYJ22" s="9">
        <f>VYI22*VYH22</f>
        <v>3437.85</v>
      </c>
      <c r="VYK22" s="9">
        <f>VYJ22+VYG22</f>
        <v>6938.17</v>
      </c>
      <c r="VYL22" s="4"/>
      <c r="VYM22" s="9">
        <f>VYK22+VYL22</f>
        <v>6938.17</v>
      </c>
      <c r="VYO22" s="93">
        <v>10</v>
      </c>
      <c r="VYP22" s="94" t="s">
        <v>635</v>
      </c>
      <c r="VYQ22" s="93">
        <v>372</v>
      </c>
      <c r="VYR22" s="93" t="s">
        <v>625</v>
      </c>
      <c r="VYS22" s="95" t="s">
        <v>626</v>
      </c>
      <c r="VYT22" s="93" t="s">
        <v>630</v>
      </c>
      <c r="VYU22" s="7">
        <v>167</v>
      </c>
      <c r="VYV22" s="8">
        <v>20.96</v>
      </c>
      <c r="VYW22" s="9">
        <f>VYV22*VYU22</f>
        <v>3500.32</v>
      </c>
      <c r="VYX22" s="4">
        <f>VYQ22-VYU22</f>
        <v>205</v>
      </c>
      <c r="VYY22" s="8">
        <v>16.77</v>
      </c>
      <c r="VYZ22" s="9">
        <f>VYY22*VYX22</f>
        <v>3437.85</v>
      </c>
      <c r="VZA22" s="9">
        <f>VYZ22+VYW22</f>
        <v>6938.17</v>
      </c>
      <c r="VZB22" s="4"/>
      <c r="VZC22" s="9">
        <f>VZA22+VZB22</f>
        <v>6938.17</v>
      </c>
      <c r="VZE22" s="93">
        <v>10</v>
      </c>
      <c r="VZF22" s="94" t="s">
        <v>635</v>
      </c>
      <c r="VZG22" s="93">
        <v>372</v>
      </c>
      <c r="VZH22" s="93" t="s">
        <v>625</v>
      </c>
      <c r="VZI22" s="95" t="s">
        <v>626</v>
      </c>
      <c r="VZJ22" s="93" t="s">
        <v>630</v>
      </c>
      <c r="VZK22" s="7">
        <v>167</v>
      </c>
      <c r="VZL22" s="8">
        <v>20.96</v>
      </c>
      <c r="VZM22" s="9">
        <f>VZL22*VZK22</f>
        <v>3500.32</v>
      </c>
      <c r="VZN22" s="4">
        <f>VZG22-VZK22</f>
        <v>205</v>
      </c>
      <c r="VZO22" s="8">
        <v>16.77</v>
      </c>
      <c r="VZP22" s="9">
        <f>VZO22*VZN22</f>
        <v>3437.85</v>
      </c>
      <c r="VZQ22" s="9">
        <f>VZP22+VZM22</f>
        <v>6938.17</v>
      </c>
      <c r="VZR22" s="4"/>
      <c r="VZS22" s="9">
        <f>VZQ22+VZR22</f>
        <v>6938.17</v>
      </c>
      <c r="VZU22" s="93">
        <v>10</v>
      </c>
      <c r="VZV22" s="94" t="s">
        <v>635</v>
      </c>
      <c r="VZW22" s="93">
        <v>372</v>
      </c>
      <c r="VZX22" s="93" t="s">
        <v>625</v>
      </c>
      <c r="VZY22" s="95" t="s">
        <v>626</v>
      </c>
      <c r="VZZ22" s="93" t="s">
        <v>630</v>
      </c>
      <c r="WAA22" s="7">
        <v>167</v>
      </c>
      <c r="WAB22" s="8">
        <v>20.96</v>
      </c>
      <c r="WAC22" s="9">
        <f>WAB22*WAA22</f>
        <v>3500.32</v>
      </c>
      <c r="WAD22" s="4">
        <f>VZW22-WAA22</f>
        <v>205</v>
      </c>
      <c r="WAE22" s="8">
        <v>16.77</v>
      </c>
      <c r="WAF22" s="9">
        <f>WAE22*WAD22</f>
        <v>3437.85</v>
      </c>
      <c r="WAG22" s="9">
        <f>WAF22+WAC22</f>
        <v>6938.17</v>
      </c>
      <c r="WAH22" s="4"/>
      <c r="WAI22" s="9">
        <f>WAG22+WAH22</f>
        <v>6938.17</v>
      </c>
      <c r="WAK22" s="93">
        <v>10</v>
      </c>
      <c r="WAL22" s="94" t="s">
        <v>635</v>
      </c>
      <c r="WAM22" s="93">
        <v>372</v>
      </c>
      <c r="WAN22" s="93" t="s">
        <v>625</v>
      </c>
      <c r="WAO22" s="95" t="s">
        <v>626</v>
      </c>
      <c r="WAP22" s="93" t="s">
        <v>630</v>
      </c>
      <c r="WAQ22" s="7">
        <v>167</v>
      </c>
      <c r="WAR22" s="8">
        <v>20.96</v>
      </c>
      <c r="WAS22" s="9">
        <f>WAR22*WAQ22</f>
        <v>3500.32</v>
      </c>
      <c r="WAT22" s="4">
        <f>WAM22-WAQ22</f>
        <v>205</v>
      </c>
      <c r="WAU22" s="8">
        <v>16.77</v>
      </c>
      <c r="WAV22" s="9">
        <f>WAU22*WAT22</f>
        <v>3437.85</v>
      </c>
      <c r="WAW22" s="9">
        <f>WAV22+WAS22</f>
        <v>6938.17</v>
      </c>
      <c r="WAX22" s="4"/>
      <c r="WAY22" s="9">
        <f>WAW22+WAX22</f>
        <v>6938.17</v>
      </c>
      <c r="WBA22" s="93">
        <v>10</v>
      </c>
      <c r="WBB22" s="94" t="s">
        <v>635</v>
      </c>
      <c r="WBC22" s="93">
        <v>372</v>
      </c>
      <c r="WBD22" s="93" t="s">
        <v>625</v>
      </c>
      <c r="WBE22" s="95" t="s">
        <v>626</v>
      </c>
      <c r="WBF22" s="93" t="s">
        <v>630</v>
      </c>
      <c r="WBG22" s="7">
        <v>167</v>
      </c>
      <c r="WBH22" s="8">
        <v>20.96</v>
      </c>
      <c r="WBI22" s="9">
        <f>WBH22*WBG22</f>
        <v>3500.32</v>
      </c>
      <c r="WBJ22" s="4">
        <f>WBC22-WBG22</f>
        <v>205</v>
      </c>
      <c r="WBK22" s="8">
        <v>16.77</v>
      </c>
      <c r="WBL22" s="9">
        <f>WBK22*WBJ22</f>
        <v>3437.85</v>
      </c>
      <c r="WBM22" s="9">
        <f>WBL22+WBI22</f>
        <v>6938.17</v>
      </c>
      <c r="WBN22" s="4"/>
      <c r="WBO22" s="9">
        <f>WBM22+WBN22</f>
        <v>6938.17</v>
      </c>
      <c r="WBQ22" s="93">
        <v>10</v>
      </c>
      <c r="WBR22" s="94" t="s">
        <v>635</v>
      </c>
      <c r="WBS22" s="93">
        <v>372</v>
      </c>
      <c r="WBT22" s="93" t="s">
        <v>625</v>
      </c>
      <c r="WBU22" s="95" t="s">
        <v>626</v>
      </c>
      <c r="WBV22" s="93" t="s">
        <v>630</v>
      </c>
      <c r="WBW22" s="7">
        <v>167</v>
      </c>
      <c r="WBX22" s="8">
        <v>20.96</v>
      </c>
      <c r="WBY22" s="9">
        <f>WBX22*WBW22</f>
        <v>3500.32</v>
      </c>
      <c r="WBZ22" s="4">
        <f>WBS22-WBW22</f>
        <v>205</v>
      </c>
      <c r="WCA22" s="8">
        <v>16.77</v>
      </c>
      <c r="WCB22" s="9">
        <f>WCA22*WBZ22</f>
        <v>3437.85</v>
      </c>
      <c r="WCC22" s="9">
        <f>WCB22+WBY22</f>
        <v>6938.17</v>
      </c>
      <c r="WCD22" s="4"/>
      <c r="WCE22" s="9">
        <f>WCC22+WCD22</f>
        <v>6938.17</v>
      </c>
      <c r="WCG22" s="93">
        <v>10</v>
      </c>
      <c r="WCH22" s="94" t="s">
        <v>635</v>
      </c>
      <c r="WCI22" s="93">
        <v>372</v>
      </c>
      <c r="WCJ22" s="93" t="s">
        <v>625</v>
      </c>
      <c r="WCK22" s="95" t="s">
        <v>626</v>
      </c>
      <c r="WCL22" s="93" t="s">
        <v>630</v>
      </c>
      <c r="WCM22" s="7">
        <v>167</v>
      </c>
      <c r="WCN22" s="8">
        <v>20.96</v>
      </c>
      <c r="WCO22" s="9">
        <f>WCN22*WCM22</f>
        <v>3500.32</v>
      </c>
      <c r="WCP22" s="4">
        <f>WCI22-WCM22</f>
        <v>205</v>
      </c>
      <c r="WCQ22" s="8">
        <v>16.77</v>
      </c>
      <c r="WCR22" s="9">
        <f>WCQ22*WCP22</f>
        <v>3437.85</v>
      </c>
      <c r="WCS22" s="9">
        <f>WCR22+WCO22</f>
        <v>6938.17</v>
      </c>
      <c r="WCT22" s="4"/>
      <c r="WCU22" s="9">
        <f>WCS22+WCT22</f>
        <v>6938.17</v>
      </c>
      <c r="WCW22" s="93">
        <v>10</v>
      </c>
      <c r="WCX22" s="94" t="s">
        <v>635</v>
      </c>
      <c r="WCY22" s="93">
        <v>372</v>
      </c>
      <c r="WCZ22" s="93" t="s">
        <v>625</v>
      </c>
      <c r="WDA22" s="95" t="s">
        <v>626</v>
      </c>
      <c r="WDB22" s="93" t="s">
        <v>630</v>
      </c>
      <c r="WDC22" s="7">
        <v>167</v>
      </c>
      <c r="WDD22" s="8">
        <v>20.96</v>
      </c>
      <c r="WDE22" s="9">
        <f>WDD22*WDC22</f>
        <v>3500.32</v>
      </c>
      <c r="WDF22" s="4">
        <f>WCY22-WDC22</f>
        <v>205</v>
      </c>
      <c r="WDG22" s="8">
        <v>16.77</v>
      </c>
      <c r="WDH22" s="9">
        <f>WDG22*WDF22</f>
        <v>3437.85</v>
      </c>
      <c r="WDI22" s="9">
        <f>WDH22+WDE22</f>
        <v>6938.17</v>
      </c>
      <c r="WDJ22" s="4"/>
      <c r="WDK22" s="9">
        <f>WDI22+WDJ22</f>
        <v>6938.17</v>
      </c>
      <c r="WDM22" s="93">
        <v>10</v>
      </c>
      <c r="WDN22" s="94" t="s">
        <v>635</v>
      </c>
      <c r="WDO22" s="93">
        <v>372</v>
      </c>
      <c r="WDP22" s="93" t="s">
        <v>625</v>
      </c>
      <c r="WDQ22" s="95" t="s">
        <v>626</v>
      </c>
      <c r="WDR22" s="93" t="s">
        <v>630</v>
      </c>
      <c r="WDS22" s="7">
        <v>167</v>
      </c>
      <c r="WDT22" s="8">
        <v>20.96</v>
      </c>
      <c r="WDU22" s="9">
        <f>WDT22*WDS22</f>
        <v>3500.32</v>
      </c>
      <c r="WDV22" s="4">
        <f>WDO22-WDS22</f>
        <v>205</v>
      </c>
      <c r="WDW22" s="8">
        <v>16.77</v>
      </c>
      <c r="WDX22" s="9">
        <f>WDW22*WDV22</f>
        <v>3437.85</v>
      </c>
      <c r="WDY22" s="9">
        <f>WDX22+WDU22</f>
        <v>6938.17</v>
      </c>
      <c r="WDZ22" s="4"/>
      <c r="WEA22" s="9">
        <f>WDY22+WDZ22</f>
        <v>6938.17</v>
      </c>
      <c r="WEC22" s="93">
        <v>10</v>
      </c>
      <c r="WED22" s="94" t="s">
        <v>635</v>
      </c>
      <c r="WEE22" s="93">
        <v>372</v>
      </c>
      <c r="WEF22" s="93" t="s">
        <v>625</v>
      </c>
      <c r="WEG22" s="95" t="s">
        <v>626</v>
      </c>
      <c r="WEH22" s="93" t="s">
        <v>630</v>
      </c>
      <c r="WEI22" s="7">
        <v>167</v>
      </c>
      <c r="WEJ22" s="8">
        <v>20.96</v>
      </c>
      <c r="WEK22" s="9">
        <f>WEJ22*WEI22</f>
        <v>3500.32</v>
      </c>
      <c r="WEL22" s="4">
        <f>WEE22-WEI22</f>
        <v>205</v>
      </c>
      <c r="WEM22" s="8">
        <v>16.77</v>
      </c>
      <c r="WEN22" s="9">
        <f>WEM22*WEL22</f>
        <v>3437.85</v>
      </c>
      <c r="WEO22" s="9">
        <f>WEN22+WEK22</f>
        <v>6938.17</v>
      </c>
      <c r="WEP22" s="4"/>
      <c r="WEQ22" s="9">
        <f>WEO22+WEP22</f>
        <v>6938.17</v>
      </c>
      <c r="WES22" s="93">
        <v>10</v>
      </c>
      <c r="WET22" s="94" t="s">
        <v>635</v>
      </c>
      <c r="WEU22" s="93">
        <v>372</v>
      </c>
      <c r="WEV22" s="93" t="s">
        <v>625</v>
      </c>
      <c r="WEW22" s="95" t="s">
        <v>626</v>
      </c>
      <c r="WEX22" s="93" t="s">
        <v>630</v>
      </c>
      <c r="WEY22" s="7">
        <v>167</v>
      </c>
      <c r="WEZ22" s="8">
        <v>20.96</v>
      </c>
      <c r="WFA22" s="9">
        <f>WEZ22*WEY22</f>
        <v>3500.32</v>
      </c>
      <c r="WFB22" s="4">
        <f>WEU22-WEY22</f>
        <v>205</v>
      </c>
      <c r="WFC22" s="8">
        <v>16.77</v>
      </c>
      <c r="WFD22" s="9">
        <f>WFC22*WFB22</f>
        <v>3437.85</v>
      </c>
      <c r="WFE22" s="9">
        <f>WFD22+WFA22</f>
        <v>6938.17</v>
      </c>
      <c r="WFF22" s="4"/>
      <c r="WFG22" s="9">
        <f>WFE22+WFF22</f>
        <v>6938.17</v>
      </c>
      <c r="WFI22" s="93">
        <v>10</v>
      </c>
      <c r="WFJ22" s="94" t="s">
        <v>635</v>
      </c>
      <c r="WFK22" s="93">
        <v>372</v>
      </c>
      <c r="WFL22" s="93" t="s">
        <v>625</v>
      </c>
      <c r="WFM22" s="95" t="s">
        <v>626</v>
      </c>
      <c r="WFN22" s="93" t="s">
        <v>630</v>
      </c>
      <c r="WFO22" s="7">
        <v>167</v>
      </c>
      <c r="WFP22" s="8">
        <v>20.96</v>
      </c>
      <c r="WFQ22" s="9">
        <f>WFP22*WFO22</f>
        <v>3500.32</v>
      </c>
      <c r="WFR22" s="4">
        <f>WFK22-WFO22</f>
        <v>205</v>
      </c>
      <c r="WFS22" s="8">
        <v>16.77</v>
      </c>
      <c r="WFT22" s="9">
        <f>WFS22*WFR22</f>
        <v>3437.85</v>
      </c>
      <c r="WFU22" s="9">
        <f>WFT22+WFQ22</f>
        <v>6938.17</v>
      </c>
      <c r="WFV22" s="4"/>
      <c r="WFW22" s="9">
        <f>WFU22+WFV22</f>
        <v>6938.17</v>
      </c>
      <c r="WFY22" s="93">
        <v>10</v>
      </c>
      <c r="WFZ22" s="94" t="s">
        <v>635</v>
      </c>
      <c r="WGA22" s="93">
        <v>372</v>
      </c>
      <c r="WGB22" s="93" t="s">
        <v>625</v>
      </c>
      <c r="WGC22" s="95" t="s">
        <v>626</v>
      </c>
      <c r="WGD22" s="93" t="s">
        <v>630</v>
      </c>
      <c r="WGE22" s="7">
        <v>167</v>
      </c>
      <c r="WGF22" s="8">
        <v>20.96</v>
      </c>
      <c r="WGG22" s="9">
        <f>WGF22*WGE22</f>
        <v>3500.32</v>
      </c>
      <c r="WGH22" s="4">
        <f>WGA22-WGE22</f>
        <v>205</v>
      </c>
      <c r="WGI22" s="8">
        <v>16.77</v>
      </c>
      <c r="WGJ22" s="9">
        <f>WGI22*WGH22</f>
        <v>3437.85</v>
      </c>
      <c r="WGK22" s="9">
        <f>WGJ22+WGG22</f>
        <v>6938.17</v>
      </c>
      <c r="WGL22" s="4"/>
      <c r="WGM22" s="9">
        <f>WGK22+WGL22</f>
        <v>6938.17</v>
      </c>
      <c r="WGO22" s="93">
        <v>10</v>
      </c>
      <c r="WGP22" s="94" t="s">
        <v>635</v>
      </c>
      <c r="WGQ22" s="93">
        <v>372</v>
      </c>
      <c r="WGR22" s="93" t="s">
        <v>625</v>
      </c>
      <c r="WGS22" s="95" t="s">
        <v>626</v>
      </c>
      <c r="WGT22" s="93" t="s">
        <v>630</v>
      </c>
      <c r="WGU22" s="7">
        <v>167</v>
      </c>
      <c r="WGV22" s="8">
        <v>20.96</v>
      </c>
      <c r="WGW22" s="9">
        <f>WGV22*WGU22</f>
        <v>3500.32</v>
      </c>
      <c r="WGX22" s="4">
        <f>WGQ22-WGU22</f>
        <v>205</v>
      </c>
      <c r="WGY22" s="8">
        <v>16.77</v>
      </c>
      <c r="WGZ22" s="9">
        <f>WGY22*WGX22</f>
        <v>3437.85</v>
      </c>
      <c r="WHA22" s="9">
        <f>WGZ22+WGW22</f>
        <v>6938.17</v>
      </c>
      <c r="WHB22" s="4"/>
      <c r="WHC22" s="9">
        <f>WHA22+WHB22</f>
        <v>6938.17</v>
      </c>
      <c r="WHE22" s="93">
        <v>10</v>
      </c>
      <c r="WHF22" s="94" t="s">
        <v>635</v>
      </c>
      <c r="WHG22" s="93">
        <v>372</v>
      </c>
      <c r="WHH22" s="93" t="s">
        <v>625</v>
      </c>
      <c r="WHI22" s="95" t="s">
        <v>626</v>
      </c>
      <c r="WHJ22" s="93" t="s">
        <v>630</v>
      </c>
      <c r="WHK22" s="7">
        <v>167</v>
      </c>
      <c r="WHL22" s="8">
        <v>20.96</v>
      </c>
      <c r="WHM22" s="9">
        <f>WHL22*WHK22</f>
        <v>3500.32</v>
      </c>
      <c r="WHN22" s="4">
        <f>WHG22-WHK22</f>
        <v>205</v>
      </c>
      <c r="WHO22" s="8">
        <v>16.77</v>
      </c>
      <c r="WHP22" s="9">
        <f>WHO22*WHN22</f>
        <v>3437.85</v>
      </c>
      <c r="WHQ22" s="9">
        <f>WHP22+WHM22</f>
        <v>6938.17</v>
      </c>
      <c r="WHR22" s="4"/>
      <c r="WHS22" s="9">
        <f>WHQ22+WHR22</f>
        <v>6938.17</v>
      </c>
      <c r="WHU22" s="93">
        <v>10</v>
      </c>
      <c r="WHV22" s="94" t="s">
        <v>635</v>
      </c>
      <c r="WHW22" s="93">
        <v>372</v>
      </c>
      <c r="WHX22" s="93" t="s">
        <v>625</v>
      </c>
      <c r="WHY22" s="95" t="s">
        <v>626</v>
      </c>
      <c r="WHZ22" s="93" t="s">
        <v>630</v>
      </c>
      <c r="WIA22" s="7">
        <v>167</v>
      </c>
      <c r="WIB22" s="8">
        <v>20.96</v>
      </c>
      <c r="WIC22" s="9">
        <f>WIB22*WIA22</f>
        <v>3500.32</v>
      </c>
      <c r="WID22" s="4">
        <f>WHW22-WIA22</f>
        <v>205</v>
      </c>
      <c r="WIE22" s="8">
        <v>16.77</v>
      </c>
      <c r="WIF22" s="9">
        <f>WIE22*WID22</f>
        <v>3437.85</v>
      </c>
      <c r="WIG22" s="9">
        <f>WIF22+WIC22</f>
        <v>6938.17</v>
      </c>
      <c r="WIH22" s="4"/>
      <c r="WII22" s="9">
        <f>WIG22+WIH22</f>
        <v>6938.17</v>
      </c>
      <c r="WIK22" s="93">
        <v>10</v>
      </c>
      <c r="WIL22" s="94" t="s">
        <v>635</v>
      </c>
      <c r="WIM22" s="93">
        <v>372</v>
      </c>
      <c r="WIN22" s="93" t="s">
        <v>625</v>
      </c>
      <c r="WIO22" s="95" t="s">
        <v>626</v>
      </c>
      <c r="WIP22" s="93" t="s">
        <v>630</v>
      </c>
      <c r="WIQ22" s="7">
        <v>167</v>
      </c>
      <c r="WIR22" s="8">
        <v>20.96</v>
      </c>
      <c r="WIS22" s="9">
        <f>WIR22*WIQ22</f>
        <v>3500.32</v>
      </c>
      <c r="WIT22" s="4">
        <f>WIM22-WIQ22</f>
        <v>205</v>
      </c>
      <c r="WIU22" s="8">
        <v>16.77</v>
      </c>
      <c r="WIV22" s="9">
        <f>WIU22*WIT22</f>
        <v>3437.85</v>
      </c>
      <c r="WIW22" s="9">
        <f>WIV22+WIS22</f>
        <v>6938.17</v>
      </c>
      <c r="WIX22" s="4"/>
      <c r="WIY22" s="9">
        <f>WIW22+WIX22</f>
        <v>6938.17</v>
      </c>
      <c r="WJA22" s="93">
        <v>10</v>
      </c>
      <c r="WJB22" s="94" t="s">
        <v>635</v>
      </c>
      <c r="WJC22" s="93">
        <v>372</v>
      </c>
      <c r="WJD22" s="93" t="s">
        <v>625</v>
      </c>
      <c r="WJE22" s="95" t="s">
        <v>626</v>
      </c>
      <c r="WJF22" s="93" t="s">
        <v>630</v>
      </c>
      <c r="WJG22" s="7">
        <v>167</v>
      </c>
      <c r="WJH22" s="8">
        <v>20.96</v>
      </c>
      <c r="WJI22" s="9">
        <f>WJH22*WJG22</f>
        <v>3500.32</v>
      </c>
      <c r="WJJ22" s="4">
        <f>WJC22-WJG22</f>
        <v>205</v>
      </c>
      <c r="WJK22" s="8">
        <v>16.77</v>
      </c>
      <c r="WJL22" s="9">
        <f>WJK22*WJJ22</f>
        <v>3437.85</v>
      </c>
      <c r="WJM22" s="9">
        <f>WJL22+WJI22</f>
        <v>6938.17</v>
      </c>
      <c r="WJN22" s="4"/>
      <c r="WJO22" s="9">
        <f>WJM22+WJN22</f>
        <v>6938.17</v>
      </c>
      <c r="WJQ22" s="93">
        <v>10</v>
      </c>
      <c r="WJR22" s="94" t="s">
        <v>635</v>
      </c>
      <c r="WJS22" s="93">
        <v>372</v>
      </c>
      <c r="WJT22" s="93" t="s">
        <v>625</v>
      </c>
      <c r="WJU22" s="95" t="s">
        <v>626</v>
      </c>
      <c r="WJV22" s="93" t="s">
        <v>630</v>
      </c>
      <c r="WJW22" s="7">
        <v>167</v>
      </c>
      <c r="WJX22" s="8">
        <v>20.96</v>
      </c>
      <c r="WJY22" s="9">
        <f>WJX22*WJW22</f>
        <v>3500.32</v>
      </c>
      <c r="WJZ22" s="4">
        <f>WJS22-WJW22</f>
        <v>205</v>
      </c>
      <c r="WKA22" s="8">
        <v>16.77</v>
      </c>
      <c r="WKB22" s="9">
        <f>WKA22*WJZ22</f>
        <v>3437.85</v>
      </c>
      <c r="WKC22" s="9">
        <f>WKB22+WJY22</f>
        <v>6938.17</v>
      </c>
      <c r="WKD22" s="4"/>
      <c r="WKE22" s="9">
        <f>WKC22+WKD22</f>
        <v>6938.17</v>
      </c>
      <c r="WKG22" s="93">
        <v>10</v>
      </c>
      <c r="WKH22" s="94" t="s">
        <v>635</v>
      </c>
      <c r="WKI22" s="93">
        <v>372</v>
      </c>
      <c r="WKJ22" s="93" t="s">
        <v>625</v>
      </c>
      <c r="WKK22" s="95" t="s">
        <v>626</v>
      </c>
      <c r="WKL22" s="93" t="s">
        <v>630</v>
      </c>
      <c r="WKM22" s="7">
        <v>167</v>
      </c>
      <c r="WKN22" s="8">
        <v>20.96</v>
      </c>
      <c r="WKO22" s="9">
        <f>WKN22*WKM22</f>
        <v>3500.32</v>
      </c>
      <c r="WKP22" s="4">
        <f>WKI22-WKM22</f>
        <v>205</v>
      </c>
      <c r="WKQ22" s="8">
        <v>16.77</v>
      </c>
      <c r="WKR22" s="9">
        <f>WKQ22*WKP22</f>
        <v>3437.85</v>
      </c>
      <c r="WKS22" s="9">
        <f>WKR22+WKO22</f>
        <v>6938.17</v>
      </c>
      <c r="WKT22" s="4"/>
      <c r="WKU22" s="9">
        <f>WKS22+WKT22</f>
        <v>6938.17</v>
      </c>
      <c r="WKW22" s="93">
        <v>10</v>
      </c>
      <c r="WKX22" s="94" t="s">
        <v>635</v>
      </c>
      <c r="WKY22" s="93">
        <v>372</v>
      </c>
      <c r="WKZ22" s="93" t="s">
        <v>625</v>
      </c>
      <c r="WLA22" s="95" t="s">
        <v>626</v>
      </c>
      <c r="WLB22" s="93" t="s">
        <v>630</v>
      </c>
      <c r="WLC22" s="7">
        <v>167</v>
      </c>
      <c r="WLD22" s="8">
        <v>20.96</v>
      </c>
      <c r="WLE22" s="9">
        <f>WLD22*WLC22</f>
        <v>3500.32</v>
      </c>
      <c r="WLF22" s="4">
        <f>WKY22-WLC22</f>
        <v>205</v>
      </c>
      <c r="WLG22" s="8">
        <v>16.77</v>
      </c>
      <c r="WLH22" s="9">
        <f>WLG22*WLF22</f>
        <v>3437.85</v>
      </c>
      <c r="WLI22" s="9">
        <f>WLH22+WLE22</f>
        <v>6938.17</v>
      </c>
      <c r="WLJ22" s="4"/>
      <c r="WLK22" s="9">
        <f>WLI22+WLJ22</f>
        <v>6938.17</v>
      </c>
      <c r="WLM22" s="93">
        <v>10</v>
      </c>
      <c r="WLN22" s="94" t="s">
        <v>635</v>
      </c>
      <c r="WLO22" s="93">
        <v>372</v>
      </c>
      <c r="WLP22" s="93" t="s">
        <v>625</v>
      </c>
      <c r="WLQ22" s="95" t="s">
        <v>626</v>
      </c>
      <c r="WLR22" s="93" t="s">
        <v>630</v>
      </c>
      <c r="WLS22" s="7">
        <v>167</v>
      </c>
      <c r="WLT22" s="8">
        <v>20.96</v>
      </c>
      <c r="WLU22" s="9">
        <f>WLT22*WLS22</f>
        <v>3500.32</v>
      </c>
      <c r="WLV22" s="4">
        <f>WLO22-WLS22</f>
        <v>205</v>
      </c>
      <c r="WLW22" s="8">
        <v>16.77</v>
      </c>
      <c r="WLX22" s="9">
        <f>WLW22*WLV22</f>
        <v>3437.85</v>
      </c>
      <c r="WLY22" s="9">
        <f>WLX22+WLU22</f>
        <v>6938.17</v>
      </c>
      <c r="WLZ22" s="4"/>
      <c r="WMA22" s="9">
        <f>WLY22+WLZ22</f>
        <v>6938.17</v>
      </c>
      <c r="WMC22" s="93">
        <v>10</v>
      </c>
      <c r="WMD22" s="94" t="s">
        <v>635</v>
      </c>
      <c r="WME22" s="93">
        <v>372</v>
      </c>
      <c r="WMF22" s="93" t="s">
        <v>625</v>
      </c>
      <c r="WMG22" s="95" t="s">
        <v>626</v>
      </c>
      <c r="WMH22" s="93" t="s">
        <v>630</v>
      </c>
      <c r="WMI22" s="7">
        <v>167</v>
      </c>
      <c r="WMJ22" s="8">
        <v>20.96</v>
      </c>
      <c r="WMK22" s="9">
        <f>WMJ22*WMI22</f>
        <v>3500.32</v>
      </c>
      <c r="WML22" s="4">
        <f>WME22-WMI22</f>
        <v>205</v>
      </c>
      <c r="WMM22" s="8">
        <v>16.77</v>
      </c>
      <c r="WMN22" s="9">
        <f>WMM22*WML22</f>
        <v>3437.85</v>
      </c>
      <c r="WMO22" s="9">
        <f>WMN22+WMK22</f>
        <v>6938.17</v>
      </c>
      <c r="WMP22" s="4"/>
      <c r="WMQ22" s="9">
        <f>WMO22+WMP22</f>
        <v>6938.17</v>
      </c>
      <c r="WMS22" s="93">
        <v>10</v>
      </c>
      <c r="WMT22" s="94" t="s">
        <v>635</v>
      </c>
      <c r="WMU22" s="93">
        <v>372</v>
      </c>
      <c r="WMV22" s="93" t="s">
        <v>625</v>
      </c>
      <c r="WMW22" s="95" t="s">
        <v>626</v>
      </c>
      <c r="WMX22" s="93" t="s">
        <v>630</v>
      </c>
      <c r="WMY22" s="7">
        <v>167</v>
      </c>
      <c r="WMZ22" s="8">
        <v>20.96</v>
      </c>
      <c r="WNA22" s="9">
        <f>WMZ22*WMY22</f>
        <v>3500.32</v>
      </c>
      <c r="WNB22" s="4">
        <f>WMU22-WMY22</f>
        <v>205</v>
      </c>
      <c r="WNC22" s="8">
        <v>16.77</v>
      </c>
      <c r="WND22" s="9">
        <f>WNC22*WNB22</f>
        <v>3437.85</v>
      </c>
      <c r="WNE22" s="9">
        <f>WND22+WNA22</f>
        <v>6938.17</v>
      </c>
      <c r="WNF22" s="4"/>
      <c r="WNG22" s="9">
        <f>WNE22+WNF22</f>
        <v>6938.17</v>
      </c>
      <c r="WNI22" s="93">
        <v>10</v>
      </c>
      <c r="WNJ22" s="94" t="s">
        <v>635</v>
      </c>
      <c r="WNK22" s="93">
        <v>372</v>
      </c>
      <c r="WNL22" s="93" t="s">
        <v>625</v>
      </c>
      <c r="WNM22" s="95" t="s">
        <v>626</v>
      </c>
      <c r="WNN22" s="93" t="s">
        <v>630</v>
      </c>
      <c r="WNO22" s="7">
        <v>167</v>
      </c>
      <c r="WNP22" s="8">
        <v>20.96</v>
      </c>
      <c r="WNQ22" s="9">
        <f>WNP22*WNO22</f>
        <v>3500.32</v>
      </c>
      <c r="WNR22" s="4">
        <f>WNK22-WNO22</f>
        <v>205</v>
      </c>
      <c r="WNS22" s="8">
        <v>16.77</v>
      </c>
      <c r="WNT22" s="9">
        <f>WNS22*WNR22</f>
        <v>3437.85</v>
      </c>
      <c r="WNU22" s="9">
        <f>WNT22+WNQ22</f>
        <v>6938.17</v>
      </c>
      <c r="WNV22" s="4"/>
      <c r="WNW22" s="9">
        <f>WNU22+WNV22</f>
        <v>6938.17</v>
      </c>
      <c r="WNY22" s="93">
        <v>10</v>
      </c>
      <c r="WNZ22" s="94" t="s">
        <v>635</v>
      </c>
      <c r="WOA22" s="93">
        <v>372</v>
      </c>
      <c r="WOB22" s="93" t="s">
        <v>625</v>
      </c>
      <c r="WOC22" s="95" t="s">
        <v>626</v>
      </c>
      <c r="WOD22" s="93" t="s">
        <v>630</v>
      </c>
      <c r="WOE22" s="7">
        <v>167</v>
      </c>
      <c r="WOF22" s="8">
        <v>20.96</v>
      </c>
      <c r="WOG22" s="9">
        <f>WOF22*WOE22</f>
        <v>3500.32</v>
      </c>
      <c r="WOH22" s="4">
        <f>WOA22-WOE22</f>
        <v>205</v>
      </c>
      <c r="WOI22" s="8">
        <v>16.77</v>
      </c>
      <c r="WOJ22" s="9">
        <f>WOI22*WOH22</f>
        <v>3437.85</v>
      </c>
      <c r="WOK22" s="9">
        <f>WOJ22+WOG22</f>
        <v>6938.17</v>
      </c>
      <c r="WOL22" s="4"/>
      <c r="WOM22" s="9">
        <f>WOK22+WOL22</f>
        <v>6938.17</v>
      </c>
      <c r="WOO22" s="93">
        <v>10</v>
      </c>
      <c r="WOP22" s="94" t="s">
        <v>635</v>
      </c>
      <c r="WOQ22" s="93">
        <v>372</v>
      </c>
      <c r="WOR22" s="93" t="s">
        <v>625</v>
      </c>
      <c r="WOS22" s="95" t="s">
        <v>626</v>
      </c>
      <c r="WOT22" s="93" t="s">
        <v>630</v>
      </c>
      <c r="WOU22" s="7">
        <v>167</v>
      </c>
      <c r="WOV22" s="8">
        <v>20.96</v>
      </c>
      <c r="WOW22" s="9">
        <f>WOV22*WOU22</f>
        <v>3500.32</v>
      </c>
      <c r="WOX22" s="4">
        <f>WOQ22-WOU22</f>
        <v>205</v>
      </c>
      <c r="WOY22" s="8">
        <v>16.77</v>
      </c>
      <c r="WOZ22" s="9">
        <f>WOY22*WOX22</f>
        <v>3437.85</v>
      </c>
      <c r="WPA22" s="9">
        <f>WOZ22+WOW22</f>
        <v>6938.17</v>
      </c>
      <c r="WPB22" s="4"/>
      <c r="WPC22" s="9">
        <f>WPA22+WPB22</f>
        <v>6938.17</v>
      </c>
      <c r="WPE22" s="93">
        <v>10</v>
      </c>
      <c r="WPF22" s="94" t="s">
        <v>635</v>
      </c>
      <c r="WPG22" s="93">
        <v>372</v>
      </c>
      <c r="WPH22" s="93" t="s">
        <v>625</v>
      </c>
      <c r="WPI22" s="95" t="s">
        <v>626</v>
      </c>
      <c r="WPJ22" s="93" t="s">
        <v>630</v>
      </c>
      <c r="WPK22" s="7">
        <v>167</v>
      </c>
      <c r="WPL22" s="8">
        <v>20.96</v>
      </c>
      <c r="WPM22" s="9">
        <f>WPL22*WPK22</f>
        <v>3500.32</v>
      </c>
      <c r="WPN22" s="4">
        <f>WPG22-WPK22</f>
        <v>205</v>
      </c>
      <c r="WPO22" s="8">
        <v>16.77</v>
      </c>
      <c r="WPP22" s="9">
        <f>WPO22*WPN22</f>
        <v>3437.85</v>
      </c>
      <c r="WPQ22" s="9">
        <f>WPP22+WPM22</f>
        <v>6938.17</v>
      </c>
      <c r="WPR22" s="4"/>
      <c r="WPS22" s="9">
        <f>WPQ22+WPR22</f>
        <v>6938.17</v>
      </c>
      <c r="WPU22" s="93">
        <v>10</v>
      </c>
      <c r="WPV22" s="94" t="s">
        <v>635</v>
      </c>
      <c r="WPW22" s="93">
        <v>372</v>
      </c>
      <c r="WPX22" s="93" t="s">
        <v>625</v>
      </c>
      <c r="WPY22" s="95" t="s">
        <v>626</v>
      </c>
      <c r="WPZ22" s="93" t="s">
        <v>630</v>
      </c>
      <c r="WQA22" s="7">
        <v>167</v>
      </c>
      <c r="WQB22" s="8">
        <v>20.96</v>
      </c>
      <c r="WQC22" s="9">
        <f>WQB22*WQA22</f>
        <v>3500.32</v>
      </c>
      <c r="WQD22" s="4">
        <f>WPW22-WQA22</f>
        <v>205</v>
      </c>
      <c r="WQE22" s="8">
        <v>16.77</v>
      </c>
      <c r="WQF22" s="9">
        <f>WQE22*WQD22</f>
        <v>3437.85</v>
      </c>
      <c r="WQG22" s="9">
        <f>WQF22+WQC22</f>
        <v>6938.17</v>
      </c>
      <c r="WQH22" s="4"/>
      <c r="WQI22" s="9">
        <f>WQG22+WQH22</f>
        <v>6938.17</v>
      </c>
      <c r="WQK22" s="93">
        <v>10</v>
      </c>
      <c r="WQL22" s="94" t="s">
        <v>635</v>
      </c>
      <c r="WQM22" s="93">
        <v>372</v>
      </c>
      <c r="WQN22" s="93" t="s">
        <v>625</v>
      </c>
      <c r="WQO22" s="95" t="s">
        <v>626</v>
      </c>
      <c r="WQP22" s="93" t="s">
        <v>630</v>
      </c>
      <c r="WQQ22" s="7">
        <v>167</v>
      </c>
      <c r="WQR22" s="8">
        <v>20.96</v>
      </c>
      <c r="WQS22" s="9">
        <f>WQR22*WQQ22</f>
        <v>3500.32</v>
      </c>
      <c r="WQT22" s="4">
        <f>WQM22-WQQ22</f>
        <v>205</v>
      </c>
      <c r="WQU22" s="8">
        <v>16.77</v>
      </c>
      <c r="WQV22" s="9">
        <f>WQU22*WQT22</f>
        <v>3437.85</v>
      </c>
      <c r="WQW22" s="9">
        <f>WQV22+WQS22</f>
        <v>6938.17</v>
      </c>
      <c r="WQX22" s="4"/>
      <c r="WQY22" s="9">
        <f>WQW22+WQX22</f>
        <v>6938.17</v>
      </c>
      <c r="WRA22" s="93">
        <v>10</v>
      </c>
      <c r="WRB22" s="94" t="s">
        <v>635</v>
      </c>
      <c r="WRC22" s="93">
        <v>372</v>
      </c>
      <c r="WRD22" s="93" t="s">
        <v>625</v>
      </c>
      <c r="WRE22" s="95" t="s">
        <v>626</v>
      </c>
      <c r="WRF22" s="93" t="s">
        <v>630</v>
      </c>
      <c r="WRG22" s="7">
        <v>167</v>
      </c>
      <c r="WRH22" s="8">
        <v>20.96</v>
      </c>
      <c r="WRI22" s="9">
        <f>WRH22*WRG22</f>
        <v>3500.32</v>
      </c>
      <c r="WRJ22" s="4">
        <f>WRC22-WRG22</f>
        <v>205</v>
      </c>
      <c r="WRK22" s="8">
        <v>16.77</v>
      </c>
      <c r="WRL22" s="9">
        <f>WRK22*WRJ22</f>
        <v>3437.85</v>
      </c>
      <c r="WRM22" s="9">
        <f>WRL22+WRI22</f>
        <v>6938.17</v>
      </c>
      <c r="WRN22" s="4"/>
      <c r="WRO22" s="9">
        <f>WRM22+WRN22</f>
        <v>6938.17</v>
      </c>
      <c r="WRQ22" s="93">
        <v>10</v>
      </c>
      <c r="WRR22" s="94" t="s">
        <v>635</v>
      </c>
      <c r="WRS22" s="93">
        <v>372</v>
      </c>
      <c r="WRT22" s="93" t="s">
        <v>625</v>
      </c>
      <c r="WRU22" s="95" t="s">
        <v>626</v>
      </c>
      <c r="WRV22" s="93" t="s">
        <v>630</v>
      </c>
      <c r="WRW22" s="7">
        <v>167</v>
      </c>
      <c r="WRX22" s="8">
        <v>20.96</v>
      </c>
      <c r="WRY22" s="9">
        <f>WRX22*WRW22</f>
        <v>3500.32</v>
      </c>
      <c r="WRZ22" s="4">
        <f>WRS22-WRW22</f>
        <v>205</v>
      </c>
      <c r="WSA22" s="8">
        <v>16.77</v>
      </c>
      <c r="WSB22" s="9">
        <f>WSA22*WRZ22</f>
        <v>3437.85</v>
      </c>
      <c r="WSC22" s="9">
        <f>WSB22+WRY22</f>
        <v>6938.17</v>
      </c>
      <c r="WSD22" s="4"/>
      <c r="WSE22" s="9">
        <f>WSC22+WSD22</f>
        <v>6938.17</v>
      </c>
      <c r="WSG22" s="93">
        <v>10</v>
      </c>
      <c r="WSH22" s="94" t="s">
        <v>635</v>
      </c>
      <c r="WSI22" s="93">
        <v>372</v>
      </c>
      <c r="WSJ22" s="93" t="s">
        <v>625</v>
      </c>
      <c r="WSK22" s="95" t="s">
        <v>626</v>
      </c>
      <c r="WSL22" s="93" t="s">
        <v>630</v>
      </c>
      <c r="WSM22" s="7">
        <v>167</v>
      </c>
      <c r="WSN22" s="8">
        <v>20.96</v>
      </c>
      <c r="WSO22" s="9">
        <f>WSN22*WSM22</f>
        <v>3500.32</v>
      </c>
      <c r="WSP22" s="4">
        <f>WSI22-WSM22</f>
        <v>205</v>
      </c>
      <c r="WSQ22" s="8">
        <v>16.77</v>
      </c>
      <c r="WSR22" s="9">
        <f>WSQ22*WSP22</f>
        <v>3437.85</v>
      </c>
      <c r="WSS22" s="9">
        <f>WSR22+WSO22</f>
        <v>6938.17</v>
      </c>
      <c r="WST22" s="4"/>
      <c r="WSU22" s="9">
        <f>WSS22+WST22</f>
        <v>6938.17</v>
      </c>
      <c r="WSW22" s="93">
        <v>10</v>
      </c>
      <c r="WSX22" s="94" t="s">
        <v>635</v>
      </c>
      <c r="WSY22" s="93">
        <v>372</v>
      </c>
      <c r="WSZ22" s="93" t="s">
        <v>625</v>
      </c>
      <c r="WTA22" s="95" t="s">
        <v>626</v>
      </c>
      <c r="WTB22" s="93" t="s">
        <v>630</v>
      </c>
      <c r="WTC22" s="7">
        <v>167</v>
      </c>
      <c r="WTD22" s="8">
        <v>20.96</v>
      </c>
      <c r="WTE22" s="9">
        <f>WTD22*WTC22</f>
        <v>3500.32</v>
      </c>
      <c r="WTF22" s="4">
        <f>WSY22-WTC22</f>
        <v>205</v>
      </c>
      <c r="WTG22" s="8">
        <v>16.77</v>
      </c>
      <c r="WTH22" s="9">
        <f>WTG22*WTF22</f>
        <v>3437.85</v>
      </c>
      <c r="WTI22" s="9">
        <f>WTH22+WTE22</f>
        <v>6938.17</v>
      </c>
      <c r="WTJ22" s="4"/>
      <c r="WTK22" s="9">
        <f>WTI22+WTJ22</f>
        <v>6938.17</v>
      </c>
      <c r="WTM22" s="93">
        <v>10</v>
      </c>
      <c r="WTN22" s="94" t="s">
        <v>635</v>
      </c>
      <c r="WTO22" s="93">
        <v>372</v>
      </c>
      <c r="WTP22" s="93" t="s">
        <v>625</v>
      </c>
      <c r="WTQ22" s="95" t="s">
        <v>626</v>
      </c>
      <c r="WTR22" s="93" t="s">
        <v>630</v>
      </c>
      <c r="WTS22" s="7">
        <v>167</v>
      </c>
      <c r="WTT22" s="8">
        <v>20.96</v>
      </c>
      <c r="WTU22" s="9">
        <f>WTT22*WTS22</f>
        <v>3500.32</v>
      </c>
      <c r="WTV22" s="4">
        <f>WTO22-WTS22</f>
        <v>205</v>
      </c>
      <c r="WTW22" s="8">
        <v>16.77</v>
      </c>
      <c r="WTX22" s="9">
        <f>WTW22*WTV22</f>
        <v>3437.85</v>
      </c>
      <c r="WTY22" s="9">
        <f>WTX22+WTU22</f>
        <v>6938.17</v>
      </c>
      <c r="WTZ22" s="4"/>
      <c r="WUA22" s="9">
        <f>WTY22+WTZ22</f>
        <v>6938.17</v>
      </c>
      <c r="WUC22" s="93">
        <v>10</v>
      </c>
      <c r="WUD22" s="94" t="s">
        <v>635</v>
      </c>
      <c r="WUE22" s="93">
        <v>372</v>
      </c>
      <c r="WUF22" s="93" t="s">
        <v>625</v>
      </c>
      <c r="WUG22" s="95" t="s">
        <v>626</v>
      </c>
      <c r="WUH22" s="93" t="s">
        <v>630</v>
      </c>
      <c r="WUI22" s="7">
        <v>167</v>
      </c>
      <c r="WUJ22" s="8">
        <v>20.96</v>
      </c>
      <c r="WUK22" s="9">
        <f>WUJ22*WUI22</f>
        <v>3500.32</v>
      </c>
      <c r="WUL22" s="4">
        <f>WUE22-WUI22</f>
        <v>205</v>
      </c>
      <c r="WUM22" s="8">
        <v>16.77</v>
      </c>
      <c r="WUN22" s="9">
        <f>WUM22*WUL22</f>
        <v>3437.85</v>
      </c>
      <c r="WUO22" s="9">
        <f>WUN22+WUK22</f>
        <v>6938.17</v>
      </c>
      <c r="WUP22" s="4"/>
      <c r="WUQ22" s="9">
        <f>WUO22+WUP22</f>
        <v>6938.17</v>
      </c>
      <c r="WUS22" s="93">
        <v>10</v>
      </c>
      <c r="WUT22" s="94" t="s">
        <v>635</v>
      </c>
      <c r="WUU22" s="93">
        <v>372</v>
      </c>
      <c r="WUV22" s="93" t="s">
        <v>625</v>
      </c>
      <c r="WUW22" s="95" t="s">
        <v>626</v>
      </c>
      <c r="WUX22" s="93" t="s">
        <v>630</v>
      </c>
      <c r="WUY22" s="7">
        <v>167</v>
      </c>
      <c r="WUZ22" s="8">
        <v>20.96</v>
      </c>
      <c r="WVA22" s="9">
        <f>WUZ22*WUY22</f>
        <v>3500.32</v>
      </c>
      <c r="WVB22" s="4">
        <f>WUU22-WUY22</f>
        <v>205</v>
      </c>
      <c r="WVC22" s="8">
        <v>16.77</v>
      </c>
      <c r="WVD22" s="9">
        <f>WVC22*WVB22</f>
        <v>3437.85</v>
      </c>
      <c r="WVE22" s="9">
        <f>WVD22+WVA22</f>
        <v>6938.17</v>
      </c>
      <c r="WVF22" s="4"/>
      <c r="WVG22" s="9">
        <f>WVE22+WVF22</f>
        <v>6938.17</v>
      </c>
      <c r="WVI22" s="93">
        <v>10</v>
      </c>
      <c r="WVJ22" s="94" t="s">
        <v>635</v>
      </c>
      <c r="WVK22" s="93">
        <v>372</v>
      </c>
      <c r="WVL22" s="93" t="s">
        <v>625</v>
      </c>
      <c r="WVM22" s="95" t="s">
        <v>626</v>
      </c>
      <c r="WVN22" s="93" t="s">
        <v>630</v>
      </c>
      <c r="WVO22" s="7">
        <v>167</v>
      </c>
      <c r="WVP22" s="8">
        <v>20.96</v>
      </c>
      <c r="WVQ22" s="9">
        <f>WVP22*WVO22</f>
        <v>3500.32</v>
      </c>
      <c r="WVR22" s="4">
        <f>WVK22-WVO22</f>
        <v>205</v>
      </c>
      <c r="WVS22" s="8">
        <v>16.77</v>
      </c>
      <c r="WVT22" s="9">
        <f>WVS22*WVR22</f>
        <v>3437.85</v>
      </c>
      <c r="WVU22" s="9">
        <f>WVT22+WVQ22</f>
        <v>6938.17</v>
      </c>
      <c r="WVV22" s="4"/>
      <c r="WVW22" s="9">
        <f>WVU22+WVV22</f>
        <v>6938.17</v>
      </c>
      <c r="WVY22" s="93">
        <v>10</v>
      </c>
      <c r="WVZ22" s="94" t="s">
        <v>635</v>
      </c>
      <c r="WWA22" s="93">
        <v>372</v>
      </c>
      <c r="WWB22" s="93" t="s">
        <v>625</v>
      </c>
      <c r="WWC22" s="95" t="s">
        <v>626</v>
      </c>
      <c r="WWD22" s="93" t="s">
        <v>630</v>
      </c>
      <c r="WWE22" s="7">
        <v>167</v>
      </c>
      <c r="WWF22" s="8">
        <v>20.96</v>
      </c>
      <c r="WWG22" s="9">
        <f>WWF22*WWE22</f>
        <v>3500.32</v>
      </c>
      <c r="WWH22" s="4">
        <f>WWA22-WWE22</f>
        <v>205</v>
      </c>
      <c r="WWI22" s="8">
        <v>16.77</v>
      </c>
      <c r="WWJ22" s="9">
        <f>WWI22*WWH22</f>
        <v>3437.85</v>
      </c>
      <c r="WWK22" s="9">
        <f>WWJ22+WWG22</f>
        <v>6938.17</v>
      </c>
      <c r="WWL22" s="4"/>
      <c r="WWM22" s="9">
        <f>WWK22+WWL22</f>
        <v>6938.17</v>
      </c>
      <c r="WWO22" s="93">
        <v>10</v>
      </c>
      <c r="WWP22" s="94" t="s">
        <v>635</v>
      </c>
      <c r="WWQ22" s="93">
        <v>372</v>
      </c>
      <c r="WWR22" s="93" t="s">
        <v>625</v>
      </c>
      <c r="WWS22" s="95" t="s">
        <v>626</v>
      </c>
      <c r="WWT22" s="93" t="s">
        <v>630</v>
      </c>
      <c r="WWU22" s="7">
        <v>167</v>
      </c>
      <c r="WWV22" s="8">
        <v>20.96</v>
      </c>
      <c r="WWW22" s="9">
        <f>WWV22*WWU22</f>
        <v>3500.32</v>
      </c>
      <c r="WWX22" s="4">
        <f>WWQ22-WWU22</f>
        <v>205</v>
      </c>
      <c r="WWY22" s="8">
        <v>16.77</v>
      </c>
      <c r="WWZ22" s="9">
        <f>WWY22*WWX22</f>
        <v>3437.85</v>
      </c>
      <c r="WXA22" s="9">
        <f>WWZ22+WWW22</f>
        <v>6938.17</v>
      </c>
      <c r="WXB22" s="4"/>
      <c r="WXC22" s="9">
        <f>WXA22+WXB22</f>
        <v>6938.17</v>
      </c>
      <c r="WXE22" s="93">
        <v>10</v>
      </c>
      <c r="WXF22" s="94" t="s">
        <v>635</v>
      </c>
      <c r="WXG22" s="93">
        <v>372</v>
      </c>
      <c r="WXH22" s="93" t="s">
        <v>625</v>
      </c>
      <c r="WXI22" s="95" t="s">
        <v>626</v>
      </c>
      <c r="WXJ22" s="93" t="s">
        <v>630</v>
      </c>
      <c r="WXK22" s="7">
        <v>167</v>
      </c>
      <c r="WXL22" s="8">
        <v>20.96</v>
      </c>
      <c r="WXM22" s="9">
        <f>WXL22*WXK22</f>
        <v>3500.32</v>
      </c>
      <c r="WXN22" s="4">
        <f>WXG22-WXK22</f>
        <v>205</v>
      </c>
      <c r="WXO22" s="8">
        <v>16.77</v>
      </c>
      <c r="WXP22" s="9">
        <f>WXO22*WXN22</f>
        <v>3437.85</v>
      </c>
      <c r="WXQ22" s="9">
        <f>WXP22+WXM22</f>
        <v>6938.17</v>
      </c>
      <c r="WXR22" s="4"/>
      <c r="WXS22" s="9">
        <f>WXQ22+WXR22</f>
        <v>6938.17</v>
      </c>
      <c r="WXU22" s="93">
        <v>10</v>
      </c>
      <c r="WXV22" s="94" t="s">
        <v>635</v>
      </c>
      <c r="WXW22" s="93">
        <v>372</v>
      </c>
      <c r="WXX22" s="93" t="s">
        <v>625</v>
      </c>
      <c r="WXY22" s="95" t="s">
        <v>626</v>
      </c>
      <c r="WXZ22" s="93" t="s">
        <v>630</v>
      </c>
      <c r="WYA22" s="7">
        <v>167</v>
      </c>
      <c r="WYB22" s="8">
        <v>20.96</v>
      </c>
      <c r="WYC22" s="9">
        <f>WYB22*WYA22</f>
        <v>3500.32</v>
      </c>
      <c r="WYD22" s="4">
        <f>WXW22-WYA22</f>
        <v>205</v>
      </c>
      <c r="WYE22" s="8">
        <v>16.77</v>
      </c>
      <c r="WYF22" s="9">
        <f>WYE22*WYD22</f>
        <v>3437.85</v>
      </c>
      <c r="WYG22" s="9">
        <f>WYF22+WYC22</f>
        <v>6938.17</v>
      </c>
      <c r="WYH22" s="4"/>
      <c r="WYI22" s="9">
        <f>WYG22+WYH22</f>
        <v>6938.17</v>
      </c>
      <c r="WYK22" s="93">
        <v>10</v>
      </c>
      <c r="WYL22" s="94" t="s">
        <v>635</v>
      </c>
      <c r="WYM22" s="93">
        <v>372</v>
      </c>
      <c r="WYN22" s="93" t="s">
        <v>625</v>
      </c>
      <c r="WYO22" s="95" t="s">
        <v>626</v>
      </c>
      <c r="WYP22" s="93" t="s">
        <v>630</v>
      </c>
      <c r="WYQ22" s="7">
        <v>167</v>
      </c>
      <c r="WYR22" s="8">
        <v>20.96</v>
      </c>
      <c r="WYS22" s="9">
        <f>WYR22*WYQ22</f>
        <v>3500.32</v>
      </c>
      <c r="WYT22" s="4">
        <f>WYM22-WYQ22</f>
        <v>205</v>
      </c>
      <c r="WYU22" s="8">
        <v>16.77</v>
      </c>
      <c r="WYV22" s="9">
        <f>WYU22*WYT22</f>
        <v>3437.85</v>
      </c>
      <c r="WYW22" s="9">
        <f>WYV22+WYS22</f>
        <v>6938.17</v>
      </c>
      <c r="WYX22" s="4"/>
      <c r="WYY22" s="9">
        <f>WYW22+WYX22</f>
        <v>6938.17</v>
      </c>
      <c r="WZA22" s="93">
        <v>10</v>
      </c>
      <c r="WZB22" s="94" t="s">
        <v>635</v>
      </c>
      <c r="WZC22" s="93">
        <v>372</v>
      </c>
      <c r="WZD22" s="93" t="s">
        <v>625</v>
      </c>
      <c r="WZE22" s="95" t="s">
        <v>626</v>
      </c>
      <c r="WZF22" s="93" t="s">
        <v>630</v>
      </c>
      <c r="WZG22" s="7">
        <v>167</v>
      </c>
      <c r="WZH22" s="8">
        <v>20.96</v>
      </c>
      <c r="WZI22" s="9">
        <f>WZH22*WZG22</f>
        <v>3500.32</v>
      </c>
      <c r="WZJ22" s="4">
        <f>WZC22-WZG22</f>
        <v>205</v>
      </c>
      <c r="WZK22" s="8">
        <v>16.77</v>
      </c>
      <c r="WZL22" s="9">
        <f>WZK22*WZJ22</f>
        <v>3437.85</v>
      </c>
      <c r="WZM22" s="9">
        <f>WZL22+WZI22</f>
        <v>6938.17</v>
      </c>
      <c r="WZN22" s="4"/>
      <c r="WZO22" s="9">
        <f>WZM22+WZN22</f>
        <v>6938.17</v>
      </c>
      <c r="WZQ22" s="93">
        <v>10</v>
      </c>
      <c r="WZR22" s="94" t="s">
        <v>635</v>
      </c>
      <c r="WZS22" s="93">
        <v>372</v>
      </c>
      <c r="WZT22" s="93" t="s">
        <v>625</v>
      </c>
      <c r="WZU22" s="95" t="s">
        <v>626</v>
      </c>
      <c r="WZV22" s="93" t="s">
        <v>630</v>
      </c>
      <c r="WZW22" s="7">
        <v>167</v>
      </c>
      <c r="WZX22" s="8">
        <v>20.96</v>
      </c>
      <c r="WZY22" s="9">
        <f>WZX22*WZW22</f>
        <v>3500.32</v>
      </c>
      <c r="WZZ22" s="4">
        <f>WZS22-WZW22</f>
        <v>205</v>
      </c>
      <c r="XAA22" s="8">
        <v>16.77</v>
      </c>
      <c r="XAB22" s="9">
        <f>XAA22*WZZ22</f>
        <v>3437.85</v>
      </c>
      <c r="XAC22" s="9">
        <f>XAB22+WZY22</f>
        <v>6938.17</v>
      </c>
      <c r="XAD22" s="4"/>
      <c r="XAE22" s="9">
        <f>XAC22+XAD22</f>
        <v>6938.17</v>
      </c>
      <c r="XAG22" s="93">
        <v>10</v>
      </c>
      <c r="XAH22" s="94" t="s">
        <v>635</v>
      </c>
      <c r="XAI22" s="93">
        <v>372</v>
      </c>
      <c r="XAJ22" s="93" t="s">
        <v>625</v>
      </c>
      <c r="XAK22" s="95" t="s">
        <v>626</v>
      </c>
      <c r="XAL22" s="93" t="s">
        <v>630</v>
      </c>
      <c r="XAM22" s="7">
        <v>167</v>
      </c>
      <c r="XAN22" s="8">
        <v>20.96</v>
      </c>
      <c r="XAO22" s="9">
        <f>XAN22*XAM22</f>
        <v>3500.32</v>
      </c>
      <c r="XAP22" s="4">
        <f>XAI22-XAM22</f>
        <v>205</v>
      </c>
      <c r="XAQ22" s="8">
        <v>16.77</v>
      </c>
      <c r="XAR22" s="9">
        <f>XAQ22*XAP22</f>
        <v>3437.85</v>
      </c>
      <c r="XAS22" s="9">
        <f>XAR22+XAO22</f>
        <v>6938.17</v>
      </c>
      <c r="XAT22" s="4"/>
      <c r="XAU22" s="9">
        <f>XAS22+XAT22</f>
        <v>6938.17</v>
      </c>
      <c r="XAW22" s="93">
        <v>10</v>
      </c>
      <c r="XAX22" s="94" t="s">
        <v>635</v>
      </c>
      <c r="XAY22" s="93">
        <v>372</v>
      </c>
      <c r="XAZ22" s="93" t="s">
        <v>625</v>
      </c>
      <c r="XBA22" s="95" t="s">
        <v>626</v>
      </c>
      <c r="XBB22" s="93" t="s">
        <v>630</v>
      </c>
      <c r="XBC22" s="7">
        <v>167</v>
      </c>
      <c r="XBD22" s="8">
        <v>20.96</v>
      </c>
      <c r="XBE22" s="9">
        <f>XBD22*XBC22</f>
        <v>3500.32</v>
      </c>
      <c r="XBF22" s="4">
        <f>XAY22-XBC22</f>
        <v>205</v>
      </c>
      <c r="XBG22" s="8">
        <v>16.77</v>
      </c>
      <c r="XBH22" s="9">
        <f>XBG22*XBF22</f>
        <v>3437.85</v>
      </c>
      <c r="XBI22" s="9">
        <f>XBH22+XBE22</f>
        <v>6938.17</v>
      </c>
      <c r="XBJ22" s="4"/>
      <c r="XBK22" s="9">
        <f>XBI22+XBJ22</f>
        <v>6938.17</v>
      </c>
      <c r="XBM22" s="93">
        <v>10</v>
      </c>
      <c r="XBN22" s="94" t="s">
        <v>635</v>
      </c>
      <c r="XBO22" s="93">
        <v>372</v>
      </c>
      <c r="XBP22" s="93" t="s">
        <v>625</v>
      </c>
      <c r="XBQ22" s="95" t="s">
        <v>626</v>
      </c>
      <c r="XBR22" s="93" t="s">
        <v>630</v>
      </c>
      <c r="XBS22" s="7">
        <v>167</v>
      </c>
      <c r="XBT22" s="8">
        <v>20.96</v>
      </c>
      <c r="XBU22" s="9">
        <f>XBT22*XBS22</f>
        <v>3500.32</v>
      </c>
      <c r="XBV22" s="4">
        <f>XBO22-XBS22</f>
        <v>205</v>
      </c>
      <c r="XBW22" s="8">
        <v>16.77</v>
      </c>
      <c r="XBX22" s="9">
        <f>XBW22*XBV22</f>
        <v>3437.85</v>
      </c>
      <c r="XBY22" s="9">
        <f>XBX22+XBU22</f>
        <v>6938.17</v>
      </c>
      <c r="XBZ22" s="4"/>
      <c r="XCA22" s="9">
        <f>XBY22+XBZ22</f>
        <v>6938.17</v>
      </c>
      <c r="XCC22" s="93">
        <v>10</v>
      </c>
      <c r="XCD22" s="94" t="s">
        <v>635</v>
      </c>
      <c r="XCE22" s="93">
        <v>372</v>
      </c>
      <c r="XCF22" s="93" t="s">
        <v>625</v>
      </c>
      <c r="XCG22" s="95" t="s">
        <v>626</v>
      </c>
      <c r="XCH22" s="93" t="s">
        <v>630</v>
      </c>
      <c r="XCI22" s="7">
        <v>167</v>
      </c>
      <c r="XCJ22" s="8">
        <v>20.96</v>
      </c>
      <c r="XCK22" s="9">
        <f>XCJ22*XCI22</f>
        <v>3500.32</v>
      </c>
      <c r="XCL22" s="4">
        <f>XCE22-XCI22</f>
        <v>205</v>
      </c>
      <c r="XCM22" s="8">
        <v>16.77</v>
      </c>
      <c r="XCN22" s="9">
        <f>XCM22*XCL22</f>
        <v>3437.85</v>
      </c>
      <c r="XCO22" s="9">
        <f>XCN22+XCK22</f>
        <v>6938.17</v>
      </c>
      <c r="XCP22" s="4"/>
      <c r="XCQ22" s="9">
        <f>XCO22+XCP22</f>
        <v>6938.17</v>
      </c>
      <c r="XCS22" s="93">
        <v>10</v>
      </c>
      <c r="XCT22" s="94" t="s">
        <v>635</v>
      </c>
      <c r="XCU22" s="93">
        <v>372</v>
      </c>
      <c r="XCV22" s="93" t="s">
        <v>625</v>
      </c>
      <c r="XCW22" s="95" t="s">
        <v>626</v>
      </c>
      <c r="XCX22" s="93" t="s">
        <v>630</v>
      </c>
      <c r="XCY22" s="7">
        <v>167</v>
      </c>
      <c r="XCZ22" s="8">
        <v>20.96</v>
      </c>
      <c r="XDA22" s="9">
        <f>XCZ22*XCY22</f>
        <v>3500.32</v>
      </c>
      <c r="XDB22" s="4">
        <f>XCU22-XCY22</f>
        <v>205</v>
      </c>
      <c r="XDC22" s="8">
        <v>16.77</v>
      </c>
      <c r="XDD22" s="9">
        <f>XDC22*XDB22</f>
        <v>3437.85</v>
      </c>
      <c r="XDE22" s="9">
        <f>XDD22+XDA22</f>
        <v>6938.17</v>
      </c>
      <c r="XDF22" s="4"/>
      <c r="XDG22" s="9">
        <f>XDE22+XDF22</f>
        <v>6938.17</v>
      </c>
      <c r="XDI22" s="93">
        <v>10</v>
      </c>
      <c r="XDJ22" s="94" t="s">
        <v>635</v>
      </c>
      <c r="XDK22" s="93">
        <v>372</v>
      </c>
      <c r="XDL22" s="93" t="s">
        <v>625</v>
      </c>
      <c r="XDM22" s="95" t="s">
        <v>626</v>
      </c>
      <c r="XDN22" s="93" t="s">
        <v>630</v>
      </c>
      <c r="XDO22" s="7">
        <v>167</v>
      </c>
      <c r="XDP22" s="8">
        <v>20.96</v>
      </c>
      <c r="XDQ22" s="9">
        <f>XDP22*XDO22</f>
        <v>3500.32</v>
      </c>
      <c r="XDR22" s="4">
        <f>XDK22-XDO22</f>
        <v>205</v>
      </c>
      <c r="XDS22" s="8">
        <v>16.77</v>
      </c>
      <c r="XDT22" s="9">
        <f>XDS22*XDR22</f>
        <v>3437.85</v>
      </c>
      <c r="XDU22" s="9">
        <f>XDT22+XDQ22</f>
        <v>6938.17</v>
      </c>
      <c r="XDV22" s="4"/>
      <c r="XDW22" s="9">
        <f>XDU22+XDV22</f>
        <v>6938.17</v>
      </c>
      <c r="XDY22" s="93">
        <v>10</v>
      </c>
      <c r="XDZ22" s="94" t="s">
        <v>635</v>
      </c>
      <c r="XEA22" s="93">
        <v>372</v>
      </c>
      <c r="XEB22" s="93" t="s">
        <v>625</v>
      </c>
      <c r="XEC22" s="95" t="s">
        <v>626</v>
      </c>
      <c r="XED22" s="93" t="s">
        <v>630</v>
      </c>
      <c r="XEE22" s="7">
        <v>167</v>
      </c>
      <c r="XEF22" s="8">
        <v>20.96</v>
      </c>
      <c r="XEG22" s="9">
        <f>XEF22*XEE22</f>
        <v>3500.32</v>
      </c>
      <c r="XEH22" s="4">
        <f>XEA22-XEE22</f>
        <v>205</v>
      </c>
      <c r="XEI22" s="8">
        <v>16.77</v>
      </c>
      <c r="XEJ22" s="9">
        <f>XEI22*XEH22</f>
        <v>3437.85</v>
      </c>
      <c r="XEK22" s="9">
        <f>XEJ22+XEG22</f>
        <v>6938.17</v>
      </c>
      <c r="XEL22" s="4"/>
      <c r="XEM22" s="9">
        <f>XEK22+XEL22</f>
        <v>6938.17</v>
      </c>
      <c r="XEO22" s="93">
        <v>10</v>
      </c>
      <c r="XEP22" s="94" t="s">
        <v>635</v>
      </c>
      <c r="XEQ22" s="93">
        <v>372</v>
      </c>
      <c r="XER22" s="93" t="s">
        <v>625</v>
      </c>
      <c r="XES22" s="95" t="s">
        <v>626</v>
      </c>
      <c r="XET22" s="93" t="s">
        <v>630</v>
      </c>
      <c r="XEU22" s="7">
        <v>167</v>
      </c>
      <c r="XEV22" s="8">
        <v>20.96</v>
      </c>
      <c r="XEW22" s="9">
        <f>XEV22*XEU22</f>
        <v>3500.32</v>
      </c>
      <c r="XEX22" s="4">
        <f>XEQ22-XEU22</f>
        <v>205</v>
      </c>
      <c r="XEY22" s="8">
        <v>16.77</v>
      </c>
      <c r="XEZ22" s="9">
        <f>XEY22*XEX22</f>
        <v>3437.85</v>
      </c>
      <c r="XFA22" s="9">
        <f>XEZ22+XEW22</f>
        <v>6938.17</v>
      </c>
      <c r="XFB22" s="4"/>
      <c r="XFC22" s="9">
        <f>XFA22+XFB22</f>
        <v>6938.17</v>
      </c>
    </row>
  </sheetData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T36"/>
  <sheetViews>
    <sheetView topLeftCell="A13" workbookViewId="0">
      <selection activeCell="H34" sqref="H34"/>
    </sheetView>
  </sheetViews>
  <sheetFormatPr defaultColWidth="11.7272727272727" defaultRowHeight="13"/>
  <cols>
    <col min="1" max="1" width="7" style="69" customWidth="1"/>
    <col min="2" max="2" width="3.36363636363636" style="69" customWidth="1"/>
    <col min="3" max="3" width="7" style="69" customWidth="1"/>
    <col min="4" max="4" width="3.36363636363636" style="69" customWidth="1"/>
    <col min="5" max="5" width="12.3181818181818" style="69" customWidth="1"/>
    <col min="6" max="6" width="11.1363636363636" style="69" customWidth="1"/>
    <col min="7" max="8" width="10.7272727272727" style="69" customWidth="1"/>
    <col min="9" max="9" width="8.81818181818182" style="69" customWidth="1"/>
    <col min="10" max="10" width="2.66363636363636" style="69" customWidth="1"/>
    <col min="11" max="11" width="7" style="69" customWidth="1"/>
    <col min="12" max="12" width="5.18181818181818" style="69" customWidth="1"/>
    <col min="13" max="13" width="7" style="69" customWidth="1"/>
    <col min="14" max="14" width="12.8181818181818" style="69" customWidth="1"/>
    <col min="15" max="16" width="10.7272727272727" style="69" customWidth="1"/>
    <col min="17" max="17" width="12.8181818181818" style="69" customWidth="1"/>
    <col min="18" max="18" width="10.7272727272727" style="69" customWidth="1"/>
    <col min="19" max="19" width="12.8181818181818" style="69" customWidth="1"/>
    <col min="20" max="20" width="10.7272727272727" style="69" customWidth="1"/>
    <col min="21" max="16384" width="11.7272727272727" style="69" customWidth="1"/>
  </cols>
  <sheetData>
    <row r="1" s="69" customFormat="1" spans="1:20">
      <c r="A1" s="70" t="s">
        <v>255</v>
      </c>
      <c r="B1" s="70"/>
      <c r="C1" s="70"/>
      <c r="D1" s="70"/>
      <c r="E1" s="70"/>
      <c r="F1" s="70"/>
      <c r="G1" s="70"/>
      <c r="H1" s="70"/>
      <c r="I1" s="81"/>
      <c r="J1" s="82"/>
      <c r="K1" s="83" t="s">
        <v>636</v>
      </c>
      <c r="L1" s="84"/>
      <c r="M1" s="84"/>
      <c r="N1" s="84"/>
      <c r="O1" s="84"/>
      <c r="P1" s="84"/>
      <c r="Q1" s="84"/>
      <c r="R1" s="84"/>
      <c r="S1" s="84"/>
      <c r="T1" s="82"/>
    </row>
    <row r="2" s="69" customFormat="1" ht="26" spans="1:20">
      <c r="A2" s="71" t="s">
        <v>243</v>
      </c>
      <c r="B2" s="71" t="s">
        <v>0</v>
      </c>
      <c r="C2" s="71" t="s">
        <v>2</v>
      </c>
      <c r="D2" s="71" t="s">
        <v>637</v>
      </c>
      <c r="E2" s="71" t="s">
        <v>1</v>
      </c>
      <c r="F2" s="71" t="s">
        <v>436</v>
      </c>
      <c r="G2" s="71" t="s">
        <v>7</v>
      </c>
      <c r="H2" s="71" t="s">
        <v>8</v>
      </c>
      <c r="I2" s="71" t="s">
        <v>40</v>
      </c>
      <c r="J2" s="82"/>
      <c r="K2" s="85" t="s">
        <v>243</v>
      </c>
      <c r="L2" s="85" t="s">
        <v>0</v>
      </c>
      <c r="M2" s="85" t="s">
        <v>2</v>
      </c>
      <c r="N2" s="85" t="s">
        <v>638</v>
      </c>
      <c r="O2" s="85" t="s">
        <v>639</v>
      </c>
      <c r="P2" s="85" t="s">
        <v>640</v>
      </c>
      <c r="Q2" s="85" t="s">
        <v>641</v>
      </c>
      <c r="R2" s="85" t="s">
        <v>642</v>
      </c>
      <c r="S2" s="85" t="s">
        <v>643</v>
      </c>
      <c r="T2" s="85" t="s">
        <v>644</v>
      </c>
    </row>
    <row r="3" s="69" customFormat="1" spans="1:20">
      <c r="A3" s="72">
        <v>201905</v>
      </c>
      <c r="B3" s="72">
        <v>1</v>
      </c>
      <c r="C3" s="72" t="s">
        <v>249</v>
      </c>
      <c r="D3" s="72" t="s">
        <v>645</v>
      </c>
      <c r="E3" s="72" t="s">
        <v>86</v>
      </c>
      <c r="F3" s="72" t="s">
        <v>646</v>
      </c>
      <c r="G3" s="73">
        <v>43514</v>
      </c>
      <c r="H3" s="74">
        <v>43603</v>
      </c>
      <c r="I3" s="72" t="s">
        <v>647</v>
      </c>
      <c r="K3" s="75">
        <v>201905</v>
      </c>
      <c r="L3" s="72">
        <v>1</v>
      </c>
      <c r="M3" s="72" t="s">
        <v>357</v>
      </c>
      <c r="N3" s="74" t="s">
        <v>648</v>
      </c>
      <c r="O3" s="72" t="s">
        <v>259</v>
      </c>
      <c r="P3" s="72" t="s">
        <v>649</v>
      </c>
      <c r="Q3" s="72" t="s">
        <v>650</v>
      </c>
      <c r="R3" s="72" t="s">
        <v>259</v>
      </c>
      <c r="S3" s="72" t="s">
        <v>651</v>
      </c>
      <c r="T3" s="72" t="s">
        <v>649</v>
      </c>
    </row>
    <row r="4" s="69" customFormat="1" spans="1:20">
      <c r="A4" s="72">
        <v>201907</v>
      </c>
      <c r="B4" s="72">
        <v>2</v>
      </c>
      <c r="C4" s="72" t="s">
        <v>91</v>
      </c>
      <c r="D4" s="72" t="s">
        <v>652</v>
      </c>
      <c r="E4" s="72" t="s">
        <v>86</v>
      </c>
      <c r="F4" s="72" t="s">
        <v>646</v>
      </c>
      <c r="G4" s="73">
        <v>43579</v>
      </c>
      <c r="H4" s="74">
        <v>43670</v>
      </c>
      <c r="I4" s="72" t="s">
        <v>647</v>
      </c>
      <c r="K4" s="75"/>
      <c r="L4" s="72">
        <v>2</v>
      </c>
      <c r="M4" s="72" t="s">
        <v>323</v>
      </c>
      <c r="N4" s="72" t="s">
        <v>653</v>
      </c>
      <c r="O4" s="72" t="s">
        <v>259</v>
      </c>
      <c r="P4" s="72" t="s">
        <v>649</v>
      </c>
      <c r="Q4" s="72" t="s">
        <v>654</v>
      </c>
      <c r="R4" s="72" t="s">
        <v>257</v>
      </c>
      <c r="S4" s="72" t="s">
        <v>655</v>
      </c>
      <c r="T4" s="72" t="s">
        <v>649</v>
      </c>
    </row>
    <row r="5" s="69" customFormat="1" spans="1:20">
      <c r="A5" s="75">
        <v>201908</v>
      </c>
      <c r="B5" s="72">
        <v>3</v>
      </c>
      <c r="C5" s="72" t="s">
        <v>279</v>
      </c>
      <c r="D5" s="76" t="s">
        <v>645</v>
      </c>
      <c r="E5" s="72" t="s">
        <v>71</v>
      </c>
      <c r="F5" s="72" t="s">
        <v>280</v>
      </c>
      <c r="G5" s="73">
        <v>43626</v>
      </c>
      <c r="H5" s="74">
        <v>43678</v>
      </c>
      <c r="I5" s="72" t="s">
        <v>656</v>
      </c>
      <c r="K5" s="75">
        <v>201906</v>
      </c>
      <c r="L5" s="72">
        <v>3</v>
      </c>
      <c r="M5" s="72" t="s">
        <v>266</v>
      </c>
      <c r="N5" s="74" t="s">
        <v>124</v>
      </c>
      <c r="O5" s="72" t="s">
        <v>253</v>
      </c>
      <c r="P5" s="72">
        <v>7000</v>
      </c>
      <c r="Q5" s="72" t="s">
        <v>397</v>
      </c>
      <c r="R5" s="69" t="s">
        <v>257</v>
      </c>
      <c r="S5" s="72" t="s">
        <v>657</v>
      </c>
      <c r="T5" s="72">
        <v>7000</v>
      </c>
    </row>
    <row r="6" s="69" customFormat="1" spans="1:20">
      <c r="A6" s="75">
        <v>201909</v>
      </c>
      <c r="B6" s="72">
        <v>4</v>
      </c>
      <c r="C6" s="72" t="s">
        <v>294</v>
      </c>
      <c r="D6" s="76" t="s">
        <v>652</v>
      </c>
      <c r="E6" s="72" t="s">
        <v>658</v>
      </c>
      <c r="F6" s="72" t="s">
        <v>659</v>
      </c>
      <c r="G6" s="73">
        <v>43658</v>
      </c>
      <c r="H6" s="74">
        <v>43709</v>
      </c>
      <c r="I6" s="72" t="s">
        <v>656</v>
      </c>
      <c r="K6" s="75">
        <v>201908</v>
      </c>
      <c r="L6" s="72">
        <v>4</v>
      </c>
      <c r="M6" s="72" t="s">
        <v>394</v>
      </c>
      <c r="N6" s="74" t="s">
        <v>660</v>
      </c>
      <c r="O6" s="72" t="s">
        <v>259</v>
      </c>
      <c r="P6" s="72" t="s">
        <v>649</v>
      </c>
      <c r="Q6" s="72" t="s">
        <v>379</v>
      </c>
      <c r="R6" s="69" t="s">
        <v>259</v>
      </c>
      <c r="S6" s="72" t="s">
        <v>661</v>
      </c>
      <c r="T6" s="72" t="s">
        <v>649</v>
      </c>
    </row>
    <row r="7" s="69" customFormat="1" spans="1:20">
      <c r="A7" s="75">
        <v>201910</v>
      </c>
      <c r="B7" s="72">
        <v>5</v>
      </c>
      <c r="C7" s="72" t="s">
        <v>291</v>
      </c>
      <c r="D7" s="76" t="s">
        <v>645</v>
      </c>
      <c r="E7" s="72" t="s">
        <v>71</v>
      </c>
      <c r="F7" s="72" t="s">
        <v>292</v>
      </c>
      <c r="G7" s="73">
        <v>43649</v>
      </c>
      <c r="H7" s="74">
        <v>43741</v>
      </c>
      <c r="I7" s="72" t="s">
        <v>647</v>
      </c>
      <c r="K7" s="77">
        <v>202001</v>
      </c>
      <c r="L7" s="72">
        <v>5</v>
      </c>
      <c r="M7" s="77" t="s">
        <v>352</v>
      </c>
      <c r="N7" s="77" t="s">
        <v>662</v>
      </c>
      <c r="O7" s="77" t="s">
        <v>257</v>
      </c>
      <c r="P7" s="77">
        <v>5000</v>
      </c>
      <c r="Q7" s="77" t="s">
        <v>316</v>
      </c>
      <c r="R7" s="77" t="s">
        <v>663</v>
      </c>
      <c r="S7" s="77" t="s">
        <v>664</v>
      </c>
      <c r="T7" s="77">
        <v>5000</v>
      </c>
    </row>
    <row r="8" s="69" customFormat="1" spans="1:20">
      <c r="A8" s="75">
        <v>201910</v>
      </c>
      <c r="B8" s="72">
        <v>6</v>
      </c>
      <c r="C8" s="72" t="s">
        <v>149</v>
      </c>
      <c r="D8" s="76" t="s">
        <v>652</v>
      </c>
      <c r="E8" s="72" t="s">
        <v>254</v>
      </c>
      <c r="F8" s="72" t="s">
        <v>257</v>
      </c>
      <c r="G8" s="73">
        <v>43666</v>
      </c>
      <c r="H8" s="74">
        <v>43758</v>
      </c>
      <c r="I8" s="72" t="s">
        <v>647</v>
      </c>
      <c r="K8" s="77"/>
      <c r="L8" s="72">
        <v>6</v>
      </c>
      <c r="M8" s="77" t="s">
        <v>149</v>
      </c>
      <c r="N8" s="77" t="s">
        <v>662</v>
      </c>
      <c r="O8" s="77" t="s">
        <v>333</v>
      </c>
      <c r="P8" s="77">
        <v>4000</v>
      </c>
      <c r="Q8" s="77" t="s">
        <v>379</v>
      </c>
      <c r="R8" s="77" t="s">
        <v>663</v>
      </c>
      <c r="S8" s="77" t="s">
        <v>665</v>
      </c>
      <c r="T8" s="77">
        <v>4500</v>
      </c>
    </row>
    <row r="9" s="69" customFormat="1" spans="1:20">
      <c r="A9" s="75">
        <v>201912</v>
      </c>
      <c r="B9" s="72">
        <v>7</v>
      </c>
      <c r="C9" s="72" t="s">
        <v>319</v>
      </c>
      <c r="D9" s="76" t="s">
        <v>645</v>
      </c>
      <c r="E9" s="72" t="s">
        <v>41</v>
      </c>
      <c r="F9" s="72" t="s">
        <v>666</v>
      </c>
      <c r="G9" s="73">
        <v>43770</v>
      </c>
      <c r="H9" s="74">
        <v>43800</v>
      </c>
      <c r="I9" s="72" t="s">
        <v>656</v>
      </c>
      <c r="K9" s="77">
        <v>202006</v>
      </c>
      <c r="L9" s="72">
        <v>7</v>
      </c>
      <c r="M9" s="77" t="s">
        <v>129</v>
      </c>
      <c r="N9" s="77" t="s">
        <v>58</v>
      </c>
      <c r="O9" s="77" t="s">
        <v>333</v>
      </c>
      <c r="P9" s="77">
        <v>4500</v>
      </c>
      <c r="Q9" s="77" t="s">
        <v>354</v>
      </c>
      <c r="R9" s="77" t="s">
        <v>257</v>
      </c>
      <c r="S9" s="77" t="s">
        <v>667</v>
      </c>
      <c r="T9" s="77">
        <v>5000</v>
      </c>
    </row>
    <row r="10" s="69" customFormat="1" spans="1:20">
      <c r="A10" s="75">
        <v>202002</v>
      </c>
      <c r="B10" s="72">
        <v>8</v>
      </c>
      <c r="C10" s="75" t="s">
        <v>125</v>
      </c>
      <c r="D10" s="75" t="s">
        <v>652</v>
      </c>
      <c r="E10" s="75" t="s">
        <v>58</v>
      </c>
      <c r="F10" s="75" t="s">
        <v>668</v>
      </c>
      <c r="G10" s="73">
        <v>43770</v>
      </c>
      <c r="H10" s="73">
        <v>43862</v>
      </c>
      <c r="I10" s="75" t="s">
        <v>647</v>
      </c>
      <c r="K10" s="75">
        <v>202007</v>
      </c>
      <c r="L10" s="72">
        <v>8</v>
      </c>
      <c r="M10" s="75" t="s">
        <v>132</v>
      </c>
      <c r="N10" s="75" t="s">
        <v>58</v>
      </c>
      <c r="O10" s="77" t="s">
        <v>257</v>
      </c>
      <c r="P10" s="77">
        <v>4500</v>
      </c>
      <c r="Q10" s="75" t="s">
        <v>359</v>
      </c>
      <c r="R10" s="75" t="s">
        <v>669</v>
      </c>
      <c r="S10" s="75" t="s">
        <v>670</v>
      </c>
      <c r="T10" s="77">
        <v>5500</v>
      </c>
    </row>
    <row r="11" s="69" customFormat="1" spans="1:20">
      <c r="A11" s="75">
        <v>202005</v>
      </c>
      <c r="B11" s="72">
        <v>9</v>
      </c>
      <c r="C11" s="75" t="s">
        <v>98</v>
      </c>
      <c r="D11" s="75" t="s">
        <v>652</v>
      </c>
      <c r="E11" s="75" t="s">
        <v>94</v>
      </c>
      <c r="F11" s="75" t="s">
        <v>263</v>
      </c>
      <c r="G11" s="73">
        <v>43928</v>
      </c>
      <c r="H11" s="73">
        <v>43958</v>
      </c>
      <c r="I11" s="75" t="s">
        <v>656</v>
      </c>
      <c r="K11" s="75"/>
      <c r="L11" s="72">
        <v>9</v>
      </c>
      <c r="M11" s="75" t="s">
        <v>211</v>
      </c>
      <c r="N11" s="75" t="s">
        <v>671</v>
      </c>
      <c r="O11" s="75" t="s">
        <v>259</v>
      </c>
      <c r="P11" s="75" t="s">
        <v>649</v>
      </c>
      <c r="Q11" s="75" t="s">
        <v>672</v>
      </c>
      <c r="R11" s="75" t="s">
        <v>259</v>
      </c>
      <c r="S11" s="87" t="s">
        <v>665</v>
      </c>
      <c r="T11" s="77" t="s">
        <v>649</v>
      </c>
    </row>
    <row r="12" s="69" customFormat="1" spans="1:20">
      <c r="A12" s="75">
        <v>202007</v>
      </c>
      <c r="B12" s="72">
        <v>10</v>
      </c>
      <c r="C12" s="75" t="s">
        <v>132</v>
      </c>
      <c r="D12" s="75" t="s">
        <v>652</v>
      </c>
      <c r="E12" s="75" t="s">
        <v>58</v>
      </c>
      <c r="F12" s="75" t="s">
        <v>257</v>
      </c>
      <c r="G12" s="73">
        <v>43946</v>
      </c>
      <c r="H12" s="73">
        <v>44013</v>
      </c>
      <c r="I12" s="75" t="s">
        <v>656</v>
      </c>
      <c r="K12" s="86">
        <v>202008</v>
      </c>
      <c r="L12" s="72">
        <v>10</v>
      </c>
      <c r="M12" s="86" t="s">
        <v>149</v>
      </c>
      <c r="N12" s="86" t="s">
        <v>379</v>
      </c>
      <c r="O12" s="86" t="s">
        <v>663</v>
      </c>
      <c r="P12" s="86">
        <v>4500</v>
      </c>
      <c r="Q12" s="86" t="s">
        <v>379</v>
      </c>
      <c r="R12" s="86" t="s">
        <v>669</v>
      </c>
      <c r="S12" s="88" t="s">
        <v>670</v>
      </c>
      <c r="T12" s="77">
        <v>5500</v>
      </c>
    </row>
    <row r="13" s="69" customFormat="1" spans="1:20">
      <c r="A13" s="75">
        <v>202007</v>
      </c>
      <c r="B13" s="72">
        <v>11</v>
      </c>
      <c r="C13" s="75" t="s">
        <v>347</v>
      </c>
      <c r="D13" s="75" t="s">
        <v>652</v>
      </c>
      <c r="E13" s="75" t="s">
        <v>673</v>
      </c>
      <c r="F13" s="75" t="s">
        <v>259</v>
      </c>
      <c r="G13" s="73">
        <v>43942</v>
      </c>
      <c r="H13" s="73">
        <v>44033</v>
      </c>
      <c r="I13" s="75" t="s">
        <v>647</v>
      </c>
      <c r="K13" s="77">
        <v>202010</v>
      </c>
      <c r="L13" s="72">
        <v>11</v>
      </c>
      <c r="M13" s="77" t="s">
        <v>132</v>
      </c>
      <c r="N13" s="77" t="s">
        <v>359</v>
      </c>
      <c r="O13" s="77" t="s">
        <v>669</v>
      </c>
      <c r="P13" s="77">
        <v>6000</v>
      </c>
      <c r="Q13" s="77" t="s">
        <v>674</v>
      </c>
      <c r="R13" s="77" t="s">
        <v>669</v>
      </c>
      <c r="S13" s="89" t="s">
        <v>665</v>
      </c>
      <c r="T13" s="77">
        <v>6000</v>
      </c>
    </row>
    <row r="14" s="69" customFormat="1" spans="1:20">
      <c r="A14" s="75">
        <v>202007</v>
      </c>
      <c r="B14" s="72">
        <v>12</v>
      </c>
      <c r="C14" s="75" t="s">
        <v>129</v>
      </c>
      <c r="D14" s="75" t="s">
        <v>652</v>
      </c>
      <c r="E14" s="75" t="s">
        <v>58</v>
      </c>
      <c r="F14" s="75" t="s">
        <v>296</v>
      </c>
      <c r="G14" s="73">
        <v>43909</v>
      </c>
      <c r="H14" s="73">
        <v>44013</v>
      </c>
      <c r="I14" s="75" t="s">
        <v>656</v>
      </c>
      <c r="K14" s="77">
        <v>202010</v>
      </c>
      <c r="L14" s="72">
        <v>12</v>
      </c>
      <c r="M14" s="69" t="s">
        <v>149</v>
      </c>
      <c r="N14" s="69" t="s">
        <v>379</v>
      </c>
      <c r="O14" s="69" t="s">
        <v>669</v>
      </c>
      <c r="P14" s="69">
        <v>5500</v>
      </c>
      <c r="Q14" s="69" t="s">
        <v>379</v>
      </c>
      <c r="R14" s="69" t="s">
        <v>663</v>
      </c>
      <c r="S14" s="69" t="s">
        <v>675</v>
      </c>
      <c r="T14" s="77">
        <v>5000</v>
      </c>
    </row>
    <row r="15" s="69" customFormat="1" spans="1:20">
      <c r="A15" s="75">
        <v>202008</v>
      </c>
      <c r="B15" s="72">
        <v>13</v>
      </c>
      <c r="C15" s="77" t="s">
        <v>200</v>
      </c>
      <c r="D15" s="77" t="s">
        <v>652</v>
      </c>
      <c r="E15" s="77" t="s">
        <v>673</v>
      </c>
      <c r="F15" s="77" t="s">
        <v>259</v>
      </c>
      <c r="G15" s="73">
        <v>43979</v>
      </c>
      <c r="H15" s="73">
        <v>44071</v>
      </c>
      <c r="I15" s="77" t="s">
        <v>647</v>
      </c>
      <c r="K15" s="77">
        <v>202011</v>
      </c>
      <c r="L15" s="72">
        <v>13</v>
      </c>
      <c r="M15" s="77" t="s">
        <v>149</v>
      </c>
      <c r="N15" s="77" t="s">
        <v>379</v>
      </c>
      <c r="O15" s="77" t="s">
        <v>669</v>
      </c>
      <c r="P15" s="77">
        <v>5000</v>
      </c>
      <c r="Q15" s="77" t="s">
        <v>676</v>
      </c>
      <c r="R15" s="77" t="s">
        <v>677</v>
      </c>
      <c r="S15" s="89" t="s">
        <v>665</v>
      </c>
      <c r="T15" s="77">
        <v>5000</v>
      </c>
    </row>
    <row r="16" s="69" customFormat="1" spans="1:20">
      <c r="A16" s="75">
        <v>202009</v>
      </c>
      <c r="B16" s="72">
        <v>14</v>
      </c>
      <c r="C16" s="77" t="s">
        <v>211</v>
      </c>
      <c r="D16" s="77" t="s">
        <v>652</v>
      </c>
      <c r="E16" s="77" t="s">
        <v>673</v>
      </c>
      <c r="F16" s="77" t="s">
        <v>259</v>
      </c>
      <c r="G16" s="73">
        <v>43987</v>
      </c>
      <c r="H16" s="73">
        <v>44079</v>
      </c>
      <c r="I16" s="77" t="s">
        <v>647</v>
      </c>
      <c r="K16" s="77">
        <v>202101</v>
      </c>
      <c r="L16" s="72">
        <v>14</v>
      </c>
      <c r="M16" s="77" t="s">
        <v>145</v>
      </c>
      <c r="N16" s="77" t="s">
        <v>672</v>
      </c>
      <c r="O16" s="77" t="s">
        <v>333</v>
      </c>
      <c r="P16" s="77">
        <v>4500</v>
      </c>
      <c r="Q16" s="77" t="s">
        <v>678</v>
      </c>
      <c r="R16" s="77" t="s">
        <v>333</v>
      </c>
      <c r="S16" s="89" t="s">
        <v>665</v>
      </c>
      <c r="T16" s="77">
        <v>4500</v>
      </c>
    </row>
    <row r="17" s="69" customFormat="1" spans="1:20">
      <c r="A17" s="75">
        <v>202010</v>
      </c>
      <c r="B17" s="72">
        <v>15</v>
      </c>
      <c r="C17" s="75" t="s">
        <v>376</v>
      </c>
      <c r="D17" s="75" t="s">
        <v>652</v>
      </c>
      <c r="E17" s="75" t="s">
        <v>673</v>
      </c>
      <c r="F17" s="75" t="s">
        <v>259</v>
      </c>
      <c r="G17" s="73">
        <v>44027</v>
      </c>
      <c r="H17" s="73">
        <v>44119</v>
      </c>
      <c r="I17" s="75" t="s">
        <v>647</v>
      </c>
      <c r="K17" s="19">
        <v>202105</v>
      </c>
      <c r="L17" s="72">
        <v>15</v>
      </c>
      <c r="M17" s="75" t="s">
        <v>366</v>
      </c>
      <c r="N17" s="75" t="s">
        <v>379</v>
      </c>
      <c r="O17" s="75" t="s">
        <v>669</v>
      </c>
      <c r="P17" s="75">
        <v>5500</v>
      </c>
      <c r="Q17" s="75" t="s">
        <v>379</v>
      </c>
      <c r="R17" s="75" t="s">
        <v>259</v>
      </c>
      <c r="S17" s="87" t="s">
        <v>679</v>
      </c>
      <c r="T17" s="75" t="s">
        <v>649</v>
      </c>
    </row>
    <row r="18" s="69" customFormat="1" spans="1:20">
      <c r="A18" s="75">
        <v>202011</v>
      </c>
      <c r="B18" s="72">
        <v>16</v>
      </c>
      <c r="C18" s="75" t="s">
        <v>185</v>
      </c>
      <c r="D18" s="75" t="s">
        <v>652</v>
      </c>
      <c r="E18" s="75" t="s">
        <v>673</v>
      </c>
      <c r="F18" s="75" t="s">
        <v>259</v>
      </c>
      <c r="G18" s="73">
        <v>44054</v>
      </c>
      <c r="H18" s="73">
        <v>44145</v>
      </c>
      <c r="I18" s="75" t="s">
        <v>647</v>
      </c>
      <c r="K18" s="19"/>
      <c r="L18" s="72">
        <v>16</v>
      </c>
      <c r="M18" s="75" t="s">
        <v>72</v>
      </c>
      <c r="N18" s="75" t="s">
        <v>71</v>
      </c>
      <c r="O18" s="75" t="s">
        <v>332</v>
      </c>
      <c r="P18" s="75">
        <v>6000</v>
      </c>
      <c r="Q18" s="75" t="s">
        <v>71</v>
      </c>
      <c r="R18" s="75" t="s">
        <v>280</v>
      </c>
      <c r="S18" s="87" t="s">
        <v>670</v>
      </c>
      <c r="T18" s="75">
        <v>8000</v>
      </c>
    </row>
    <row r="19" s="69" customFormat="1" spans="1:20">
      <c r="A19" s="75">
        <v>202012</v>
      </c>
      <c r="B19" s="72">
        <v>17</v>
      </c>
      <c r="C19" s="75" t="s">
        <v>319</v>
      </c>
      <c r="D19" s="75" t="s">
        <v>645</v>
      </c>
      <c r="E19" s="75" t="s">
        <v>71</v>
      </c>
      <c r="F19" s="75" t="s">
        <v>680</v>
      </c>
      <c r="G19" s="73">
        <v>44075</v>
      </c>
      <c r="H19" s="73">
        <v>44166</v>
      </c>
      <c r="I19" s="75" t="s">
        <v>681</v>
      </c>
      <c r="K19" s="19"/>
      <c r="L19" s="72">
        <v>17</v>
      </c>
      <c r="M19" s="75" t="s">
        <v>319</v>
      </c>
      <c r="N19" s="75" t="s">
        <v>71</v>
      </c>
      <c r="O19" s="75" t="s">
        <v>280</v>
      </c>
      <c r="P19" s="75">
        <v>8000</v>
      </c>
      <c r="Q19" s="75" t="s">
        <v>41</v>
      </c>
      <c r="R19" s="75" t="s">
        <v>282</v>
      </c>
      <c r="S19" s="87" t="s">
        <v>665</v>
      </c>
      <c r="T19" s="75" t="s">
        <v>682</v>
      </c>
    </row>
    <row r="20" s="69" customFormat="1" spans="1:20">
      <c r="A20" s="75">
        <v>202101</v>
      </c>
      <c r="B20" s="72">
        <v>18</v>
      </c>
      <c r="C20" s="75" t="s">
        <v>79</v>
      </c>
      <c r="D20" s="75" t="s">
        <v>645</v>
      </c>
      <c r="E20" s="75" t="s">
        <v>71</v>
      </c>
      <c r="F20" s="75" t="s">
        <v>292</v>
      </c>
      <c r="G20" s="73">
        <v>44116</v>
      </c>
      <c r="H20" s="73">
        <v>44208</v>
      </c>
      <c r="I20" s="75" t="s">
        <v>647</v>
      </c>
      <c r="K20" s="19">
        <v>202106</v>
      </c>
      <c r="L20" s="72">
        <v>18</v>
      </c>
      <c r="M20" s="75" t="s">
        <v>132</v>
      </c>
      <c r="N20" s="75" t="s">
        <v>397</v>
      </c>
      <c r="O20" s="75" t="s">
        <v>669</v>
      </c>
      <c r="P20" s="75">
        <v>6000</v>
      </c>
      <c r="Q20" s="75" t="s">
        <v>397</v>
      </c>
      <c r="R20" s="75" t="s">
        <v>257</v>
      </c>
      <c r="S20" s="87" t="s">
        <v>683</v>
      </c>
      <c r="T20" s="75">
        <v>5500</v>
      </c>
    </row>
    <row r="21" s="69" customFormat="1" spans="1:20">
      <c r="A21" s="75">
        <v>202102</v>
      </c>
      <c r="B21" s="72">
        <v>19</v>
      </c>
      <c r="C21" s="75" t="s">
        <v>113</v>
      </c>
      <c r="D21" s="75" t="s">
        <v>652</v>
      </c>
      <c r="E21" s="75" t="s">
        <v>109</v>
      </c>
      <c r="F21" s="75" t="s">
        <v>382</v>
      </c>
      <c r="G21" s="73">
        <v>44137</v>
      </c>
      <c r="H21" s="73">
        <v>43862</v>
      </c>
      <c r="I21" s="75" t="s">
        <v>647</v>
      </c>
      <c r="K21" s="19"/>
      <c r="L21" s="72">
        <v>19</v>
      </c>
      <c r="M21" s="75" t="s">
        <v>129</v>
      </c>
      <c r="N21" s="75" t="s">
        <v>397</v>
      </c>
      <c r="O21" s="75" t="s">
        <v>257</v>
      </c>
      <c r="P21" s="75">
        <v>5500</v>
      </c>
      <c r="Q21" s="75" t="s">
        <v>397</v>
      </c>
      <c r="R21" s="75" t="s">
        <v>669</v>
      </c>
      <c r="S21" s="87" t="s">
        <v>670</v>
      </c>
      <c r="T21" s="75">
        <v>6000</v>
      </c>
    </row>
    <row r="22" s="69" customFormat="1" spans="1:20">
      <c r="A22" s="75">
        <v>202103</v>
      </c>
      <c r="B22" s="72">
        <v>20</v>
      </c>
      <c r="C22" s="77" t="s">
        <v>684</v>
      </c>
      <c r="D22" s="77" t="s">
        <v>652</v>
      </c>
      <c r="E22" s="77" t="s">
        <v>397</v>
      </c>
      <c r="F22" s="77" t="s">
        <v>396</v>
      </c>
      <c r="G22" s="73">
        <v>44197</v>
      </c>
      <c r="H22" s="73">
        <v>44286</v>
      </c>
      <c r="I22" s="77" t="s">
        <v>647</v>
      </c>
      <c r="K22" s="19"/>
      <c r="L22" s="72">
        <v>20</v>
      </c>
      <c r="M22" s="75" t="s">
        <v>98</v>
      </c>
      <c r="N22" s="75" t="s">
        <v>94</v>
      </c>
      <c r="O22" s="75" t="s">
        <v>263</v>
      </c>
      <c r="P22" s="75">
        <v>7000</v>
      </c>
      <c r="Q22" s="75" t="s">
        <v>94</v>
      </c>
      <c r="R22" s="75" t="s">
        <v>263</v>
      </c>
      <c r="S22" s="75" t="s">
        <v>685</v>
      </c>
      <c r="T22" s="75">
        <v>7500</v>
      </c>
    </row>
    <row r="23" s="69" customFormat="1" spans="1:20">
      <c r="A23" s="75">
        <v>202106</v>
      </c>
      <c r="B23" s="72">
        <v>21</v>
      </c>
      <c r="C23" s="75" t="s">
        <v>416</v>
      </c>
      <c r="D23" s="75" t="s">
        <v>652</v>
      </c>
      <c r="E23" s="75" t="s">
        <v>169</v>
      </c>
      <c r="F23" s="75" t="s">
        <v>290</v>
      </c>
      <c r="G23" s="73">
        <v>44308</v>
      </c>
      <c r="H23" s="73">
        <v>44348</v>
      </c>
      <c r="I23" s="75" t="s">
        <v>656</v>
      </c>
      <c r="K23" s="19">
        <v>202108</v>
      </c>
      <c r="L23" s="72">
        <v>21</v>
      </c>
      <c r="M23" s="75" t="s">
        <v>132</v>
      </c>
      <c r="N23" s="75" t="s">
        <v>397</v>
      </c>
      <c r="O23" s="75" t="s">
        <v>257</v>
      </c>
      <c r="P23" s="75">
        <v>5500</v>
      </c>
      <c r="Q23" s="75" t="s">
        <v>397</v>
      </c>
      <c r="R23" s="75" t="s">
        <v>669</v>
      </c>
      <c r="S23" s="87" t="s">
        <v>683</v>
      </c>
      <c r="T23" s="75">
        <v>6000</v>
      </c>
    </row>
    <row r="24" s="69" customFormat="1" spans="1:20">
      <c r="A24" s="75">
        <v>202106</v>
      </c>
      <c r="B24" s="72">
        <v>22</v>
      </c>
      <c r="C24" s="75" t="s">
        <v>204</v>
      </c>
      <c r="D24" s="75" t="s">
        <v>652</v>
      </c>
      <c r="E24" s="75" t="s">
        <v>169</v>
      </c>
      <c r="F24" s="75" t="s">
        <v>259</v>
      </c>
      <c r="G24" s="73">
        <v>44279</v>
      </c>
      <c r="H24" s="73">
        <v>44348</v>
      </c>
      <c r="I24" s="75" t="s">
        <v>656</v>
      </c>
      <c r="K24" s="19"/>
      <c r="L24" s="72">
        <v>22</v>
      </c>
      <c r="M24" s="75" t="s">
        <v>129</v>
      </c>
      <c r="N24" s="75" t="s">
        <v>397</v>
      </c>
      <c r="O24" s="75" t="s">
        <v>669</v>
      </c>
      <c r="P24" s="75">
        <v>6000</v>
      </c>
      <c r="Q24" s="75" t="s">
        <v>397</v>
      </c>
      <c r="R24" s="75" t="s">
        <v>257</v>
      </c>
      <c r="S24" s="87" t="s">
        <v>670</v>
      </c>
      <c r="T24" s="75">
        <v>5500</v>
      </c>
    </row>
    <row r="25" s="69" customFormat="1" spans="1:20">
      <c r="A25" s="75">
        <v>202106</v>
      </c>
      <c r="B25" s="72">
        <v>23</v>
      </c>
      <c r="C25" s="75" t="s">
        <v>207</v>
      </c>
      <c r="D25" s="75" t="s">
        <v>652</v>
      </c>
      <c r="E25" s="75" t="s">
        <v>169</v>
      </c>
      <c r="F25" s="75" t="s">
        <v>259</v>
      </c>
      <c r="G25" s="73">
        <v>44282</v>
      </c>
      <c r="H25" s="73">
        <v>44348</v>
      </c>
      <c r="I25" s="75" t="s">
        <v>656</v>
      </c>
      <c r="K25" s="19"/>
      <c r="L25" s="72">
        <v>23</v>
      </c>
      <c r="M25" s="75" t="s">
        <v>72</v>
      </c>
      <c r="N25" s="75" t="s">
        <v>71</v>
      </c>
      <c r="O25" s="75" t="s">
        <v>686</v>
      </c>
      <c r="P25" s="75">
        <v>6400</v>
      </c>
      <c r="Q25" s="75" t="s">
        <v>71</v>
      </c>
      <c r="R25" s="75" t="s">
        <v>680</v>
      </c>
      <c r="S25" s="75" t="s">
        <v>657</v>
      </c>
      <c r="T25" s="75">
        <v>8000</v>
      </c>
    </row>
    <row r="26" s="69" customFormat="1" spans="1:20">
      <c r="A26" s="75">
        <v>202106</v>
      </c>
      <c r="B26" s="72">
        <v>24</v>
      </c>
      <c r="C26" s="75" t="s">
        <v>406</v>
      </c>
      <c r="D26" s="75" t="s">
        <v>652</v>
      </c>
      <c r="E26" s="75" t="s">
        <v>124</v>
      </c>
      <c r="F26" s="75" t="s">
        <v>253</v>
      </c>
      <c r="G26" s="73">
        <v>44260</v>
      </c>
      <c r="H26" s="73">
        <v>44348</v>
      </c>
      <c r="I26" s="75" t="s">
        <v>647</v>
      </c>
      <c r="K26" s="77"/>
      <c r="L26" s="77"/>
      <c r="M26" s="77"/>
      <c r="N26" s="77"/>
      <c r="O26" s="77"/>
      <c r="P26" s="77"/>
      <c r="Q26" s="77"/>
      <c r="R26" s="77"/>
      <c r="S26" s="77"/>
      <c r="T26" s="77"/>
    </row>
    <row r="27" s="69" customFormat="1" spans="1:20">
      <c r="A27" s="75">
        <v>202107</v>
      </c>
      <c r="B27" s="72">
        <v>25</v>
      </c>
      <c r="C27" s="75" t="s">
        <v>76</v>
      </c>
      <c r="D27" s="75" t="s">
        <v>645</v>
      </c>
      <c r="E27" s="75" t="s">
        <v>71</v>
      </c>
      <c r="F27" s="75" t="s">
        <v>292</v>
      </c>
      <c r="G27" s="78">
        <v>44335</v>
      </c>
      <c r="H27" s="78">
        <v>44378</v>
      </c>
      <c r="I27" s="75" t="s">
        <v>656</v>
      </c>
      <c r="K27" s="77"/>
      <c r="L27" s="77"/>
      <c r="M27" s="77"/>
      <c r="N27" s="77"/>
      <c r="O27" s="77"/>
      <c r="P27" s="77"/>
      <c r="Q27" s="77"/>
      <c r="R27" s="77"/>
      <c r="S27" s="77"/>
      <c r="T27" s="77"/>
    </row>
    <row r="28" s="69" customFormat="1" spans="1:20">
      <c r="A28" s="75">
        <v>202107</v>
      </c>
      <c r="B28" s="72">
        <v>26</v>
      </c>
      <c r="C28" s="75" t="s">
        <v>101</v>
      </c>
      <c r="D28" s="75" t="s">
        <v>645</v>
      </c>
      <c r="E28" s="75" t="s">
        <v>94</v>
      </c>
      <c r="F28" s="75" t="s">
        <v>312</v>
      </c>
      <c r="G28" s="78">
        <v>44311</v>
      </c>
      <c r="H28" s="78">
        <v>44402</v>
      </c>
      <c r="I28" s="75" t="s">
        <v>647</v>
      </c>
      <c r="K28" s="77"/>
      <c r="L28" s="77"/>
      <c r="M28" s="77"/>
      <c r="N28" s="77"/>
      <c r="O28" s="77"/>
      <c r="P28" s="77"/>
      <c r="Q28" s="77"/>
      <c r="R28" s="77"/>
      <c r="S28" s="77"/>
      <c r="T28" s="77"/>
    </row>
    <row r="29" s="69" customFormat="1" spans="1:20">
      <c r="A29" s="75">
        <v>202108</v>
      </c>
      <c r="B29" s="72">
        <v>27</v>
      </c>
      <c r="C29" s="75" t="s">
        <v>235</v>
      </c>
      <c r="D29" s="75" t="s">
        <v>652</v>
      </c>
      <c r="E29" s="75" t="s">
        <v>124</v>
      </c>
      <c r="F29" s="75" t="s">
        <v>427</v>
      </c>
      <c r="G29" s="73">
        <v>44375</v>
      </c>
      <c r="H29" s="73">
        <v>44409</v>
      </c>
      <c r="I29" s="75" t="s">
        <v>656</v>
      </c>
      <c r="K29" s="77"/>
      <c r="L29" s="77"/>
      <c r="M29" s="77"/>
      <c r="N29" s="77"/>
      <c r="O29" s="77"/>
      <c r="P29" s="77"/>
      <c r="Q29" s="77"/>
      <c r="R29" s="77"/>
      <c r="S29" s="77"/>
      <c r="T29" s="77"/>
    </row>
    <row r="30" s="69" customFormat="1" spans="1:20">
      <c r="A30" s="75">
        <v>202108</v>
      </c>
      <c r="B30" s="72">
        <v>28</v>
      </c>
      <c r="C30" s="77" t="s">
        <v>227</v>
      </c>
      <c r="D30" s="77" t="s">
        <v>652</v>
      </c>
      <c r="E30" s="77" t="s">
        <v>169</v>
      </c>
      <c r="F30" s="77" t="s">
        <v>259</v>
      </c>
      <c r="G30" s="73">
        <v>44324</v>
      </c>
      <c r="H30" s="73">
        <v>44415</v>
      </c>
      <c r="I30" s="77" t="s">
        <v>647</v>
      </c>
      <c r="K30" s="77"/>
      <c r="L30" s="77"/>
      <c r="M30" s="77"/>
      <c r="N30" s="77"/>
      <c r="O30" s="77"/>
      <c r="P30" s="77"/>
      <c r="Q30" s="77"/>
      <c r="R30" s="77"/>
      <c r="S30" s="77"/>
      <c r="T30" s="77"/>
    </row>
    <row r="31" s="69" customFormat="1" spans="1:20">
      <c r="A31" s="75">
        <v>202109</v>
      </c>
      <c r="B31" s="72">
        <v>29</v>
      </c>
      <c r="C31" s="77" t="s">
        <v>231</v>
      </c>
      <c r="D31" s="77" t="s">
        <v>652</v>
      </c>
      <c r="E31" s="77" t="s">
        <v>397</v>
      </c>
      <c r="F31" s="77" t="s">
        <v>333</v>
      </c>
      <c r="G31" s="73">
        <v>44378</v>
      </c>
      <c r="H31" s="73">
        <v>44469</v>
      </c>
      <c r="I31" s="77" t="s">
        <v>647</v>
      </c>
      <c r="K31" s="77"/>
      <c r="L31" s="77"/>
      <c r="M31" s="77"/>
      <c r="N31" s="77"/>
      <c r="O31" s="77"/>
      <c r="P31" s="77"/>
      <c r="Q31" s="77"/>
      <c r="R31" s="77"/>
      <c r="S31" s="77"/>
      <c r="T31" s="77"/>
    </row>
    <row r="32" spans="1:20">
      <c r="A32" s="75"/>
      <c r="B32" s="72">
        <v>30</v>
      </c>
      <c r="C32" s="77"/>
      <c r="D32" s="77"/>
      <c r="E32" s="77"/>
      <c r="F32" s="77"/>
      <c r="G32" s="73"/>
      <c r="H32" s="73"/>
      <c r="I32" s="77"/>
      <c r="K32" s="77"/>
      <c r="L32" s="77"/>
      <c r="M32" s="77"/>
      <c r="N32" s="77"/>
      <c r="O32" s="77"/>
      <c r="P32" s="77"/>
      <c r="Q32" s="77"/>
      <c r="R32" s="77"/>
      <c r="S32" s="77"/>
      <c r="T32" s="77"/>
    </row>
    <row r="33" spans="1:20">
      <c r="A33" s="75"/>
      <c r="B33" s="72">
        <v>31</v>
      </c>
      <c r="C33" s="77"/>
      <c r="D33" s="77"/>
      <c r="E33" s="77"/>
      <c r="F33" s="77"/>
      <c r="G33" s="73"/>
      <c r="H33" s="73"/>
      <c r="I33" s="77"/>
      <c r="K33" s="77"/>
      <c r="L33" s="77"/>
      <c r="M33" s="77"/>
      <c r="N33" s="77"/>
      <c r="O33" s="77"/>
      <c r="P33" s="77"/>
      <c r="Q33" s="77"/>
      <c r="R33" s="77"/>
      <c r="S33" s="77"/>
      <c r="T33" s="77"/>
    </row>
    <row r="34" spans="1:20">
      <c r="A34" s="75"/>
      <c r="B34" s="72">
        <v>32</v>
      </c>
      <c r="C34" s="77"/>
      <c r="D34" s="77"/>
      <c r="E34" s="77"/>
      <c r="F34" s="77"/>
      <c r="G34" s="73"/>
      <c r="H34" s="73"/>
      <c r="I34" s="77"/>
      <c r="K34" s="77"/>
      <c r="L34" s="77"/>
      <c r="M34" s="77"/>
      <c r="N34" s="77"/>
      <c r="O34" s="77"/>
      <c r="P34" s="77"/>
      <c r="Q34" s="77"/>
      <c r="R34" s="77"/>
      <c r="S34" s="77"/>
      <c r="T34" s="77"/>
    </row>
    <row r="35" spans="1:20">
      <c r="A35" s="75"/>
      <c r="B35" s="72">
        <v>33</v>
      </c>
      <c r="C35" s="77"/>
      <c r="D35" s="77"/>
      <c r="E35" s="77"/>
      <c r="F35" s="77"/>
      <c r="G35" s="73"/>
      <c r="H35" s="73"/>
      <c r="I35" s="77"/>
      <c r="K35" s="77"/>
      <c r="L35" s="77"/>
      <c r="M35" s="77"/>
      <c r="N35" s="77"/>
      <c r="O35" s="77"/>
      <c r="P35" s="77"/>
      <c r="Q35" s="77"/>
      <c r="R35" s="77"/>
      <c r="S35" s="77"/>
      <c r="T35" s="77"/>
    </row>
    <row r="36" spans="1:8">
      <c r="A36" s="79"/>
      <c r="G36" s="80"/>
      <c r="H36" s="80"/>
    </row>
  </sheetData>
  <mergeCells count="6">
    <mergeCell ref="K3:K4"/>
    <mergeCell ref="K7:K8"/>
    <mergeCell ref="K10:K11"/>
    <mergeCell ref="K17:K19"/>
    <mergeCell ref="K20:K22"/>
    <mergeCell ref="K23:K25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G10"/>
  <sheetViews>
    <sheetView workbookViewId="0">
      <selection activeCell="D17" sqref="D17"/>
    </sheetView>
  </sheetViews>
  <sheetFormatPr defaultColWidth="9" defaultRowHeight="9.5" outlineLevelCol="6"/>
  <cols>
    <col min="1" max="1" width="5.18181818181818" style="61" customWidth="1"/>
    <col min="2" max="2" width="7" style="61" customWidth="1"/>
    <col min="3" max="3" width="18.8181818181818" style="61" customWidth="1"/>
    <col min="4" max="4" width="36.0909090909091" style="61" customWidth="1"/>
    <col min="5" max="5" width="13.8181818181818" style="61" customWidth="1"/>
    <col min="6" max="6" width="5.18181818181818" style="61" customWidth="1"/>
    <col min="7" max="7" width="78.8181818181818" style="61" customWidth="1"/>
    <col min="8" max="16384" width="9" style="61"/>
  </cols>
  <sheetData>
    <row r="1" ht="13" spans="1:7">
      <c r="A1" s="62" t="s">
        <v>0</v>
      </c>
      <c r="B1" s="62" t="s">
        <v>2</v>
      </c>
      <c r="C1" s="62" t="s">
        <v>643</v>
      </c>
      <c r="D1" s="62" t="s">
        <v>687</v>
      </c>
      <c r="E1" s="62" t="s">
        <v>688</v>
      </c>
      <c r="F1" s="62" t="s">
        <v>40</v>
      </c>
      <c r="G1" s="62" t="s">
        <v>689</v>
      </c>
    </row>
    <row r="2" ht="26" spans="1:7">
      <c r="A2" s="63">
        <v>1</v>
      </c>
      <c r="B2" s="63" t="s">
        <v>91</v>
      </c>
      <c r="C2" s="64" t="s">
        <v>690</v>
      </c>
      <c r="D2" s="64" t="s">
        <v>691</v>
      </c>
      <c r="E2" s="65">
        <v>0</v>
      </c>
      <c r="F2" s="65"/>
      <c r="G2" s="64" t="s">
        <v>692</v>
      </c>
    </row>
    <row r="3" ht="13" spans="1:7">
      <c r="A3" s="63">
        <v>2</v>
      </c>
      <c r="B3" s="63" t="s">
        <v>136</v>
      </c>
      <c r="C3" s="64" t="s">
        <v>693</v>
      </c>
      <c r="D3" s="66" t="s">
        <v>694</v>
      </c>
      <c r="E3" s="67">
        <v>1800</v>
      </c>
      <c r="F3" s="65"/>
      <c r="G3" s="63"/>
    </row>
    <row r="4" ht="13" spans="1:7">
      <c r="A4" s="63">
        <v>3</v>
      </c>
      <c r="B4" s="63" t="s">
        <v>59</v>
      </c>
      <c r="C4" s="64" t="s">
        <v>693</v>
      </c>
      <c r="D4" s="66" t="s">
        <v>694</v>
      </c>
      <c r="E4" s="67">
        <v>11500</v>
      </c>
      <c r="F4" s="65"/>
      <c r="G4" s="63"/>
    </row>
    <row r="5" ht="13" spans="1:7">
      <c r="A5" s="63">
        <v>4</v>
      </c>
      <c r="B5" s="63" t="s">
        <v>132</v>
      </c>
      <c r="C5" s="64" t="s">
        <v>693</v>
      </c>
      <c r="D5" s="66" t="s">
        <v>694</v>
      </c>
      <c r="E5" s="67">
        <v>200</v>
      </c>
      <c r="F5" s="65"/>
      <c r="G5" s="63"/>
    </row>
    <row r="6" ht="13" spans="1:7">
      <c r="A6" s="63">
        <v>5</v>
      </c>
      <c r="B6" s="63" t="s">
        <v>220</v>
      </c>
      <c r="C6" s="66" t="s">
        <v>695</v>
      </c>
      <c r="D6" s="66" t="s">
        <v>696</v>
      </c>
      <c r="E6" s="67">
        <v>695</v>
      </c>
      <c r="F6" s="65"/>
      <c r="G6" s="63"/>
    </row>
    <row r="7" ht="26" spans="1:7">
      <c r="A7" s="63">
        <v>6</v>
      </c>
      <c r="B7" s="63" t="s">
        <v>79</v>
      </c>
      <c r="C7" s="66" t="s">
        <v>697</v>
      </c>
      <c r="D7" s="66" t="s">
        <v>698</v>
      </c>
      <c r="E7" s="67">
        <v>4500</v>
      </c>
      <c r="F7" s="65"/>
      <c r="G7" s="63"/>
    </row>
    <row r="8" ht="13" spans="1:7">
      <c r="A8" s="63">
        <v>7</v>
      </c>
      <c r="B8" s="63" t="s">
        <v>136</v>
      </c>
      <c r="C8" s="66" t="s">
        <v>699</v>
      </c>
      <c r="D8" s="66" t="s">
        <v>700</v>
      </c>
      <c r="E8" s="67">
        <v>1000</v>
      </c>
      <c r="F8" s="68"/>
      <c r="G8" s="63"/>
    </row>
    <row r="9" ht="13" spans="1:7">
      <c r="A9" s="63">
        <v>8</v>
      </c>
      <c r="B9" s="63"/>
      <c r="C9" s="66"/>
      <c r="D9" s="66"/>
      <c r="E9" s="68"/>
      <c r="F9" s="68"/>
      <c r="G9" s="63"/>
    </row>
    <row r="10" ht="13" spans="1:7">
      <c r="A10" s="63">
        <v>9</v>
      </c>
      <c r="B10" s="63"/>
      <c r="C10" s="63"/>
      <c r="D10" s="63"/>
      <c r="E10" s="68"/>
      <c r="F10" s="68"/>
      <c r="G10" s="63"/>
    </row>
  </sheetData>
  <pageMargins left="0.75" right="0.75" top="1" bottom="1" header="0.5" footer="0.5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F0"/>
  </sheetPr>
  <dimension ref="A1:U53"/>
  <sheetViews>
    <sheetView topLeftCell="A31" workbookViewId="0">
      <selection activeCell="L47" sqref="L47"/>
    </sheetView>
  </sheetViews>
  <sheetFormatPr defaultColWidth="9" defaultRowHeight="13"/>
  <cols>
    <col min="1" max="10" width="9" style="48"/>
    <col min="11" max="11" width="5.18181818181818" style="48" customWidth="1"/>
    <col min="12" max="12" width="7.54545454545455" style="48" customWidth="1"/>
    <col min="13" max="13" width="5.54545454545455" style="48" customWidth="1"/>
    <col min="14" max="14" width="5.18181818181818" style="48" customWidth="1"/>
    <col min="15" max="16" width="8.81818181818182" style="48" customWidth="1"/>
    <col min="17" max="17" width="13.4545454545455" style="48" customWidth="1"/>
    <col min="18" max="18" width="11.1818181818182" style="48" customWidth="1"/>
    <col min="19" max="19" width="7" style="48" customWidth="1"/>
    <col min="20" max="21" width="8.81818181818182" style="48" customWidth="1"/>
    <col min="22" max="16351" width="9" style="48"/>
    <col min="16352" max="16384" width="9" style="49"/>
  </cols>
  <sheetData>
    <row r="1" s="48" customFormat="1" spans="1:6">
      <c r="A1" s="50" t="s">
        <v>0</v>
      </c>
      <c r="B1" s="50" t="s">
        <v>2</v>
      </c>
      <c r="C1" s="50" t="s">
        <v>701</v>
      </c>
      <c r="D1" s="50" t="s">
        <v>702</v>
      </c>
      <c r="E1" s="50" t="s">
        <v>703</v>
      </c>
      <c r="F1" s="50" t="s">
        <v>704</v>
      </c>
    </row>
    <row r="2" s="48" customFormat="1" spans="1:6">
      <c r="A2" s="5">
        <v>1</v>
      </c>
      <c r="B2" s="51" t="s">
        <v>42</v>
      </c>
      <c r="C2" s="52">
        <v>0</v>
      </c>
      <c r="D2" s="5">
        <v>0</v>
      </c>
      <c r="E2" s="53">
        <f>C2*D2</f>
        <v>0</v>
      </c>
      <c r="F2" s="53">
        <f>C2-E2</f>
        <v>0</v>
      </c>
    </row>
    <row r="3" s="48" customFormat="1" ht="14.5" spans="1:21">
      <c r="A3" s="5">
        <v>2</v>
      </c>
      <c r="B3" s="51" t="s">
        <v>49</v>
      </c>
      <c r="C3" s="52">
        <v>1000</v>
      </c>
      <c r="D3" s="5">
        <f>VLOOKUP(B3,[8]述职报告!$B$2:$E$35,4,0)</f>
        <v>0</v>
      </c>
      <c r="E3" s="53">
        <f t="shared" ref="E3:E34" si="0">C3*D3</f>
        <v>0</v>
      </c>
      <c r="F3" s="53">
        <f t="shared" ref="F3:F34" si="1">C3-E3</f>
        <v>1000</v>
      </c>
      <c r="K3" s="56" t="s">
        <v>0</v>
      </c>
      <c r="L3" s="56" t="s">
        <v>2</v>
      </c>
      <c r="M3" s="56" t="s">
        <v>613</v>
      </c>
      <c r="N3" s="56" t="s">
        <v>614</v>
      </c>
      <c r="O3" s="56" t="s">
        <v>702</v>
      </c>
      <c r="P3" s="56" t="s">
        <v>705</v>
      </c>
      <c r="Q3" s="56" t="s">
        <v>706</v>
      </c>
      <c r="R3" s="56" t="s">
        <v>707</v>
      </c>
      <c r="S3" s="56" t="s">
        <v>708</v>
      </c>
      <c r="T3" s="56" t="s">
        <v>709</v>
      </c>
      <c r="U3" s="56" t="s">
        <v>710</v>
      </c>
    </row>
    <row r="4" s="48" customFormat="1" spans="1:21">
      <c r="A4" s="5">
        <v>3</v>
      </c>
      <c r="B4" s="51" t="s">
        <v>52</v>
      </c>
      <c r="C4" s="52">
        <v>1000</v>
      </c>
      <c r="D4" s="5">
        <f>VLOOKUP(B4,[8]述职报告!$B$2:$E$35,4,0)</f>
        <v>0</v>
      </c>
      <c r="E4" s="53">
        <f t="shared" si="0"/>
        <v>0</v>
      </c>
      <c r="F4" s="53">
        <f t="shared" si="1"/>
        <v>1000</v>
      </c>
      <c r="K4" s="57">
        <v>1</v>
      </c>
      <c r="L4" s="57" t="s">
        <v>87</v>
      </c>
      <c r="M4" s="57" t="s">
        <v>625</v>
      </c>
      <c r="N4" s="57" t="s">
        <v>626</v>
      </c>
      <c r="O4" s="58">
        <v>1</v>
      </c>
      <c r="P4" s="57"/>
      <c r="Q4" s="57" t="s">
        <v>42</v>
      </c>
      <c r="R4" s="57"/>
      <c r="S4" s="57">
        <v>100</v>
      </c>
      <c r="T4" s="57">
        <v>95</v>
      </c>
      <c r="U4" s="57"/>
    </row>
    <row r="5" s="48" customFormat="1" spans="1:21">
      <c r="A5" s="5">
        <v>4</v>
      </c>
      <c r="B5" s="51" t="s">
        <v>55</v>
      </c>
      <c r="C5" s="52">
        <v>0</v>
      </c>
      <c r="D5" s="5">
        <v>0</v>
      </c>
      <c r="E5" s="53">
        <f t="shared" si="0"/>
        <v>0</v>
      </c>
      <c r="F5" s="53">
        <f t="shared" si="1"/>
        <v>0</v>
      </c>
      <c r="K5" s="57">
        <v>2</v>
      </c>
      <c r="L5" s="57" t="s">
        <v>83</v>
      </c>
      <c r="M5" s="57" t="s">
        <v>625</v>
      </c>
      <c r="N5" s="57" t="s">
        <v>626</v>
      </c>
      <c r="O5" s="57" t="s">
        <v>470</v>
      </c>
      <c r="P5" s="57" t="s">
        <v>711</v>
      </c>
      <c r="Q5" s="57" t="s">
        <v>72</v>
      </c>
      <c r="R5" s="57" t="s">
        <v>712</v>
      </c>
      <c r="S5" s="57">
        <v>100</v>
      </c>
      <c r="T5" s="57">
        <v>96</v>
      </c>
      <c r="U5" s="57">
        <v>95</v>
      </c>
    </row>
    <row r="6" s="48" customFormat="1" spans="1:21">
      <c r="A6" s="5">
        <v>5</v>
      </c>
      <c r="B6" s="51" t="s">
        <v>59</v>
      </c>
      <c r="C6" s="52">
        <v>1000</v>
      </c>
      <c r="D6" s="5">
        <f>VLOOKUP(B6,[8]述职报告!$B$2:$E$35,4,0)</f>
        <v>1</v>
      </c>
      <c r="E6" s="53">
        <f t="shared" si="0"/>
        <v>1000</v>
      </c>
      <c r="F6" s="53">
        <f t="shared" si="1"/>
        <v>0</v>
      </c>
      <c r="K6" s="57">
        <v>3</v>
      </c>
      <c r="L6" s="57" t="s">
        <v>49</v>
      </c>
      <c r="M6" s="57" t="s">
        <v>625</v>
      </c>
      <c r="N6" s="57" t="s">
        <v>626</v>
      </c>
      <c r="O6" s="57">
        <v>0</v>
      </c>
      <c r="P6" s="57"/>
      <c r="Q6" s="57" t="s">
        <v>713</v>
      </c>
      <c r="R6" s="57"/>
      <c r="S6" s="57">
        <v>100</v>
      </c>
      <c r="T6" s="57">
        <v>93</v>
      </c>
      <c r="U6" s="57"/>
    </row>
    <row r="7" s="48" customFormat="1" spans="1:21">
      <c r="A7" s="5">
        <v>6</v>
      </c>
      <c r="B7" s="51" t="s">
        <v>64</v>
      </c>
      <c r="C7" s="52">
        <v>1000</v>
      </c>
      <c r="D7" s="5" t="str">
        <f>VLOOKUP(B7,[8]述职报告!$B$2:$E$35,4,0)</f>
        <v>1</v>
      </c>
      <c r="E7" s="53">
        <f t="shared" si="0"/>
        <v>1000</v>
      </c>
      <c r="F7" s="53">
        <f t="shared" si="1"/>
        <v>0</v>
      </c>
      <c r="K7" s="57">
        <v>4</v>
      </c>
      <c r="L7" s="57" t="s">
        <v>79</v>
      </c>
      <c r="M7" s="57" t="s">
        <v>625</v>
      </c>
      <c r="N7" s="57" t="s">
        <v>626</v>
      </c>
      <c r="O7" s="57" t="s">
        <v>714</v>
      </c>
      <c r="P7" s="57" t="s">
        <v>715</v>
      </c>
      <c r="Q7" s="57" t="s">
        <v>72</v>
      </c>
      <c r="R7" s="57" t="s">
        <v>712</v>
      </c>
      <c r="S7" s="57">
        <v>100</v>
      </c>
      <c r="T7" s="57">
        <v>84</v>
      </c>
      <c r="U7" s="57">
        <v>84</v>
      </c>
    </row>
    <row r="8" s="48" customFormat="1" spans="1:21">
      <c r="A8" s="5">
        <v>7</v>
      </c>
      <c r="B8" s="51" t="s">
        <v>68</v>
      </c>
      <c r="C8" s="52">
        <v>0</v>
      </c>
      <c r="D8" s="5">
        <v>0</v>
      </c>
      <c r="E8" s="53">
        <f t="shared" si="0"/>
        <v>0</v>
      </c>
      <c r="F8" s="53">
        <f t="shared" si="1"/>
        <v>0</v>
      </c>
      <c r="K8" s="57">
        <v>5</v>
      </c>
      <c r="L8" s="57" t="s">
        <v>142</v>
      </c>
      <c r="M8" s="57" t="s">
        <v>625</v>
      </c>
      <c r="N8" s="57" t="s">
        <v>626</v>
      </c>
      <c r="O8" s="57" t="s">
        <v>716</v>
      </c>
      <c r="P8" s="57" t="s">
        <v>715</v>
      </c>
      <c r="Q8" s="57" t="s">
        <v>136</v>
      </c>
      <c r="R8" s="57" t="s">
        <v>717</v>
      </c>
      <c r="S8" s="57">
        <v>100</v>
      </c>
      <c r="T8" s="57">
        <v>90</v>
      </c>
      <c r="U8" s="57">
        <v>88</v>
      </c>
    </row>
    <row r="9" s="48" customFormat="1" spans="1:21">
      <c r="A9" s="5">
        <v>8</v>
      </c>
      <c r="B9" s="51" t="s">
        <v>72</v>
      </c>
      <c r="C9" s="52">
        <v>800</v>
      </c>
      <c r="D9" s="5">
        <f>VLOOKUP(B9,[8]述职报告!$B$2:$E$35,4,0)</f>
        <v>1</v>
      </c>
      <c r="E9" s="53">
        <f t="shared" si="0"/>
        <v>800</v>
      </c>
      <c r="F9" s="53">
        <f t="shared" si="1"/>
        <v>0</v>
      </c>
      <c r="K9" s="57">
        <v>6</v>
      </c>
      <c r="L9" s="57" t="s">
        <v>76</v>
      </c>
      <c r="M9" s="57" t="s">
        <v>625</v>
      </c>
      <c r="N9" s="57" t="s">
        <v>626</v>
      </c>
      <c r="O9" s="57" t="s">
        <v>470</v>
      </c>
      <c r="P9" s="57" t="s">
        <v>711</v>
      </c>
      <c r="Q9" s="57" t="s">
        <v>72</v>
      </c>
      <c r="R9" s="57" t="s">
        <v>718</v>
      </c>
      <c r="S9" s="57">
        <v>100</v>
      </c>
      <c r="T9" s="57">
        <v>95</v>
      </c>
      <c r="U9" s="57">
        <v>94</v>
      </c>
    </row>
    <row r="10" s="48" customFormat="1" spans="1:21">
      <c r="A10" s="5">
        <v>9</v>
      </c>
      <c r="B10" s="51" t="s">
        <v>76</v>
      </c>
      <c r="C10" s="52">
        <v>500</v>
      </c>
      <c r="D10" s="5" t="str">
        <f>VLOOKUP(B10,[8]述职报告!$B$2:$E$35,4,0)</f>
        <v>1</v>
      </c>
      <c r="E10" s="53">
        <f t="shared" si="0"/>
        <v>500</v>
      </c>
      <c r="F10" s="53">
        <f t="shared" si="1"/>
        <v>0</v>
      </c>
      <c r="K10" s="57">
        <v>7</v>
      </c>
      <c r="L10" s="57" t="s">
        <v>174</v>
      </c>
      <c r="M10" s="57" t="s">
        <v>625</v>
      </c>
      <c r="N10" s="57" t="s">
        <v>626</v>
      </c>
      <c r="O10" s="57" t="s">
        <v>470</v>
      </c>
      <c r="P10" s="57" t="s">
        <v>711</v>
      </c>
      <c r="Q10" s="57" t="s">
        <v>136</v>
      </c>
      <c r="R10" s="57" t="s">
        <v>712</v>
      </c>
      <c r="S10" s="57">
        <v>100</v>
      </c>
      <c r="T10" s="57">
        <v>96</v>
      </c>
      <c r="U10" s="57">
        <v>96</v>
      </c>
    </row>
    <row r="11" s="48" customFormat="1" spans="1:21">
      <c r="A11" s="5">
        <v>10</v>
      </c>
      <c r="B11" s="51" t="s">
        <v>79</v>
      </c>
      <c r="C11" s="52">
        <v>500</v>
      </c>
      <c r="D11" s="5" t="str">
        <f>VLOOKUP(B11,[8]述职报告!$B$2:$E$35,4,0)</f>
        <v>0.84</v>
      </c>
      <c r="E11" s="53">
        <f t="shared" si="0"/>
        <v>420</v>
      </c>
      <c r="F11" s="53">
        <f t="shared" si="1"/>
        <v>80</v>
      </c>
      <c r="K11" s="57">
        <v>8</v>
      </c>
      <c r="L11" s="57" t="s">
        <v>72</v>
      </c>
      <c r="M11" s="57" t="s">
        <v>625</v>
      </c>
      <c r="N11" s="57" t="s">
        <v>626</v>
      </c>
      <c r="O11" s="58">
        <v>1</v>
      </c>
      <c r="P11" s="57"/>
      <c r="Q11" s="57" t="s">
        <v>42</v>
      </c>
      <c r="R11" s="57"/>
      <c r="S11" s="57">
        <v>100</v>
      </c>
      <c r="T11" s="57">
        <v>94</v>
      </c>
      <c r="U11" s="57"/>
    </row>
    <row r="12" s="48" customFormat="1" spans="1:21">
      <c r="A12" s="5">
        <v>11</v>
      </c>
      <c r="B12" s="51" t="s">
        <v>83</v>
      </c>
      <c r="C12" s="52">
        <v>0</v>
      </c>
      <c r="D12" s="5" t="str">
        <f>VLOOKUP(B12,[8]述职报告!$B$2:$E$35,4,0)</f>
        <v>1</v>
      </c>
      <c r="E12" s="53">
        <f t="shared" si="0"/>
        <v>0</v>
      </c>
      <c r="F12" s="53">
        <f t="shared" si="1"/>
        <v>0</v>
      </c>
      <c r="K12" s="57">
        <v>9</v>
      </c>
      <c r="L12" s="57" t="s">
        <v>129</v>
      </c>
      <c r="M12" s="57" t="s">
        <v>625</v>
      </c>
      <c r="N12" s="57" t="s">
        <v>626</v>
      </c>
      <c r="O12" s="57" t="s">
        <v>470</v>
      </c>
      <c r="P12" s="57" t="s">
        <v>711</v>
      </c>
      <c r="Q12" s="57" t="s">
        <v>132</v>
      </c>
      <c r="R12" s="57" t="s">
        <v>719</v>
      </c>
      <c r="S12" s="57">
        <v>100</v>
      </c>
      <c r="T12" s="57">
        <v>96</v>
      </c>
      <c r="U12" s="57">
        <v>92</v>
      </c>
    </row>
    <row r="13" s="48" customFormat="1" spans="1:21">
      <c r="A13" s="5">
        <v>12</v>
      </c>
      <c r="B13" s="51" t="s">
        <v>87</v>
      </c>
      <c r="C13" s="52">
        <v>1000</v>
      </c>
      <c r="D13" s="5">
        <f>VLOOKUP(B13,[8]述职报告!$B$2:$E$35,4,0)</f>
        <v>1</v>
      </c>
      <c r="E13" s="53">
        <f t="shared" si="0"/>
        <v>1000</v>
      </c>
      <c r="F13" s="53">
        <f t="shared" si="1"/>
        <v>0</v>
      </c>
      <c r="K13" s="57">
        <v>10</v>
      </c>
      <c r="L13" s="57" t="s">
        <v>59</v>
      </c>
      <c r="M13" s="57" t="s">
        <v>625</v>
      </c>
      <c r="N13" s="57" t="s">
        <v>626</v>
      </c>
      <c r="O13" s="58">
        <v>1</v>
      </c>
      <c r="P13" s="57"/>
      <c r="Q13" s="57" t="s">
        <v>42</v>
      </c>
      <c r="R13" s="57"/>
      <c r="S13" s="57">
        <v>100</v>
      </c>
      <c r="T13" s="57">
        <v>97</v>
      </c>
      <c r="U13" s="57"/>
    </row>
    <row r="14" s="48" customFormat="1" spans="1:21">
      <c r="A14" s="5">
        <v>13</v>
      </c>
      <c r="B14" s="51" t="s">
        <v>91</v>
      </c>
      <c r="C14" s="52">
        <v>500</v>
      </c>
      <c r="D14" s="5" t="str">
        <f>VLOOKUP(B14,[8]述职报告!$B$2:$E$35,4,0)</f>
        <v>0.60</v>
      </c>
      <c r="E14" s="53">
        <f t="shared" si="0"/>
        <v>300</v>
      </c>
      <c r="F14" s="53">
        <f t="shared" si="1"/>
        <v>200</v>
      </c>
      <c r="K14" s="57">
        <v>11</v>
      </c>
      <c r="L14" s="57" t="s">
        <v>235</v>
      </c>
      <c r="M14" s="57" t="s">
        <v>625</v>
      </c>
      <c r="N14" s="57" t="s">
        <v>626</v>
      </c>
      <c r="O14" s="58">
        <v>1</v>
      </c>
      <c r="P14" s="57"/>
      <c r="Q14" s="57" t="s">
        <v>42</v>
      </c>
      <c r="R14" s="57"/>
      <c r="S14" s="57">
        <v>100</v>
      </c>
      <c r="T14" s="57">
        <v>100</v>
      </c>
      <c r="U14" s="57"/>
    </row>
    <row r="15" s="48" customFormat="1" spans="1:21">
      <c r="A15" s="5">
        <v>14</v>
      </c>
      <c r="B15" s="51" t="s">
        <v>95</v>
      </c>
      <c r="C15" s="52">
        <v>0</v>
      </c>
      <c r="D15" s="5">
        <v>0</v>
      </c>
      <c r="E15" s="53">
        <f t="shared" si="0"/>
        <v>0</v>
      </c>
      <c r="F15" s="53">
        <f t="shared" si="1"/>
        <v>0</v>
      </c>
      <c r="K15" s="57">
        <v>12</v>
      </c>
      <c r="L15" s="57" t="s">
        <v>125</v>
      </c>
      <c r="M15" s="57" t="s">
        <v>625</v>
      </c>
      <c r="N15" s="57" t="s">
        <v>626</v>
      </c>
      <c r="O15" s="57" t="s">
        <v>470</v>
      </c>
      <c r="P15" s="57" t="s">
        <v>711</v>
      </c>
      <c r="Q15" s="57" t="s">
        <v>235</v>
      </c>
      <c r="R15" s="57" t="s">
        <v>719</v>
      </c>
      <c r="S15" s="57">
        <v>100</v>
      </c>
      <c r="T15" s="57">
        <v>98</v>
      </c>
      <c r="U15" s="57">
        <v>91</v>
      </c>
    </row>
    <row r="16" s="48" customFormat="1" spans="1:21">
      <c r="A16" s="5">
        <v>15</v>
      </c>
      <c r="B16" s="51" t="s">
        <v>98</v>
      </c>
      <c r="C16" s="52">
        <v>750</v>
      </c>
      <c r="D16" s="5" t="str">
        <f>VLOOKUP(B16,[8]述职报告!$B$2:$E$35,4,0)</f>
        <v>1</v>
      </c>
      <c r="E16" s="53">
        <f t="shared" si="0"/>
        <v>750</v>
      </c>
      <c r="F16" s="53">
        <f t="shared" si="1"/>
        <v>0</v>
      </c>
      <c r="K16" s="57">
        <v>13</v>
      </c>
      <c r="L16" s="57" t="s">
        <v>179</v>
      </c>
      <c r="M16" s="57" t="s">
        <v>625</v>
      </c>
      <c r="N16" s="57" t="s">
        <v>626</v>
      </c>
      <c r="O16" s="57" t="s">
        <v>470</v>
      </c>
      <c r="P16" s="57" t="s">
        <v>711</v>
      </c>
      <c r="Q16" s="57" t="s">
        <v>174</v>
      </c>
      <c r="R16" s="57" t="s">
        <v>719</v>
      </c>
      <c r="S16" s="57">
        <v>100</v>
      </c>
      <c r="T16" s="57">
        <v>95</v>
      </c>
      <c r="U16" s="57">
        <v>98</v>
      </c>
    </row>
    <row r="17" s="48" customFormat="1" spans="1:21">
      <c r="A17" s="5">
        <v>16</v>
      </c>
      <c r="B17" s="51" t="s">
        <v>101</v>
      </c>
      <c r="C17" s="52">
        <v>550</v>
      </c>
      <c r="D17" s="5" t="str">
        <f>VLOOKUP(B17,[8]述职报告!$B$2:$E$35,4,0)</f>
        <v>1</v>
      </c>
      <c r="E17" s="53">
        <f t="shared" si="0"/>
        <v>550</v>
      </c>
      <c r="F17" s="53">
        <f t="shared" si="1"/>
        <v>0</v>
      </c>
      <c r="K17" s="57">
        <v>14</v>
      </c>
      <c r="L17" s="57" t="s">
        <v>110</v>
      </c>
      <c r="M17" s="57" t="s">
        <v>625</v>
      </c>
      <c r="N17" s="57" t="s">
        <v>626</v>
      </c>
      <c r="O17" s="58">
        <v>1</v>
      </c>
      <c r="P17" s="57"/>
      <c r="Q17" s="57" t="s">
        <v>42</v>
      </c>
      <c r="R17" s="57"/>
      <c r="S17" s="57">
        <v>100</v>
      </c>
      <c r="T17" s="57">
        <v>95</v>
      </c>
      <c r="U17" s="57"/>
    </row>
    <row r="18" s="48" customFormat="1" spans="1:21">
      <c r="A18" s="5">
        <v>17</v>
      </c>
      <c r="B18" s="51" t="s">
        <v>104</v>
      </c>
      <c r="C18" s="52">
        <v>0</v>
      </c>
      <c r="D18" s="5">
        <v>0</v>
      </c>
      <c r="E18" s="53">
        <f t="shared" si="0"/>
        <v>0</v>
      </c>
      <c r="F18" s="53">
        <f t="shared" si="1"/>
        <v>0</v>
      </c>
      <c r="K18" s="57">
        <v>15</v>
      </c>
      <c r="L18" s="57" t="s">
        <v>149</v>
      </c>
      <c r="M18" s="57" t="s">
        <v>625</v>
      </c>
      <c r="N18" s="57" t="s">
        <v>626</v>
      </c>
      <c r="O18" s="57" t="s">
        <v>470</v>
      </c>
      <c r="P18" s="57" t="s">
        <v>711</v>
      </c>
      <c r="Q18" s="57" t="s">
        <v>136</v>
      </c>
      <c r="R18" s="57" t="s">
        <v>717</v>
      </c>
      <c r="S18" s="57">
        <v>100</v>
      </c>
      <c r="T18" s="57">
        <v>94</v>
      </c>
      <c r="U18" s="57">
        <v>94</v>
      </c>
    </row>
    <row r="19" s="48" customFormat="1" spans="1:21">
      <c r="A19" s="5">
        <v>18</v>
      </c>
      <c r="B19" s="51" t="s">
        <v>110</v>
      </c>
      <c r="C19" s="54">
        <v>1000</v>
      </c>
      <c r="D19" s="5">
        <f>VLOOKUP(B19,[8]述职报告!$B$2:$E$35,4,0)</f>
        <v>1</v>
      </c>
      <c r="E19" s="53">
        <f t="shared" si="0"/>
        <v>1000</v>
      </c>
      <c r="F19" s="53">
        <f t="shared" si="1"/>
        <v>0</v>
      </c>
      <c r="K19" s="57">
        <v>16</v>
      </c>
      <c r="L19" s="57" t="s">
        <v>132</v>
      </c>
      <c r="M19" s="57" t="s">
        <v>625</v>
      </c>
      <c r="N19" s="57" t="s">
        <v>626</v>
      </c>
      <c r="O19" s="57" t="s">
        <v>720</v>
      </c>
      <c r="P19" s="57" t="s">
        <v>715</v>
      </c>
      <c r="Q19" s="57" t="s">
        <v>136</v>
      </c>
      <c r="R19" s="57" t="s">
        <v>717</v>
      </c>
      <c r="S19" s="57">
        <v>100</v>
      </c>
      <c r="T19" s="57">
        <v>94</v>
      </c>
      <c r="U19" s="57">
        <v>88</v>
      </c>
    </row>
    <row r="20" s="48" customFormat="1" spans="1:21">
      <c r="A20" s="5">
        <v>19</v>
      </c>
      <c r="B20" s="51" t="s">
        <v>113</v>
      </c>
      <c r="C20" s="54">
        <v>600</v>
      </c>
      <c r="D20" s="5">
        <f>VLOOKUP(B20,[8]述职报告!$B$2:$E$35,4,0)</f>
        <v>1</v>
      </c>
      <c r="E20" s="53">
        <f t="shared" si="0"/>
        <v>600</v>
      </c>
      <c r="F20" s="53">
        <f t="shared" si="1"/>
        <v>0</v>
      </c>
      <c r="K20" s="57">
        <v>17</v>
      </c>
      <c r="L20" s="57" t="s">
        <v>231</v>
      </c>
      <c r="M20" s="57" t="s">
        <v>625</v>
      </c>
      <c r="N20" s="57" t="s">
        <v>626</v>
      </c>
      <c r="O20" s="57" t="s">
        <v>470</v>
      </c>
      <c r="P20" s="57" t="s">
        <v>711</v>
      </c>
      <c r="Q20" s="57" t="s">
        <v>136</v>
      </c>
      <c r="R20" s="57" t="s">
        <v>717</v>
      </c>
      <c r="S20" s="57">
        <v>100</v>
      </c>
      <c r="T20" s="57">
        <v>100</v>
      </c>
      <c r="U20" s="57">
        <v>92</v>
      </c>
    </row>
    <row r="21" s="48" customFormat="1" spans="1:21">
      <c r="A21" s="5">
        <v>20</v>
      </c>
      <c r="B21" s="51" t="s">
        <v>117</v>
      </c>
      <c r="C21" s="52">
        <v>500</v>
      </c>
      <c r="D21" s="5">
        <f>VLOOKUP(B21,[8]述职报告!$B$2:$E$35,4,0)</f>
        <v>1</v>
      </c>
      <c r="E21" s="53">
        <f t="shared" si="0"/>
        <v>500</v>
      </c>
      <c r="F21" s="53">
        <f t="shared" si="1"/>
        <v>0</v>
      </c>
      <c r="K21" s="57">
        <v>18</v>
      </c>
      <c r="L21" s="57" t="s">
        <v>145</v>
      </c>
      <c r="M21" s="57" t="s">
        <v>625</v>
      </c>
      <c r="N21" s="57" t="s">
        <v>626</v>
      </c>
      <c r="O21" s="57" t="s">
        <v>470</v>
      </c>
      <c r="P21" s="57" t="s">
        <v>711</v>
      </c>
      <c r="Q21" s="57" t="s">
        <v>142</v>
      </c>
      <c r="R21" s="57" t="s">
        <v>721</v>
      </c>
      <c r="S21" s="57">
        <v>100</v>
      </c>
      <c r="T21" s="57">
        <v>100</v>
      </c>
      <c r="U21" s="57">
        <v>90</v>
      </c>
    </row>
    <row r="22" s="48" customFormat="1" spans="1:21">
      <c r="A22" s="5">
        <v>21</v>
      </c>
      <c r="B22" s="51" t="s">
        <v>120</v>
      </c>
      <c r="C22" s="52">
        <v>500</v>
      </c>
      <c r="D22" s="5">
        <f>VLOOKUP(B22,[8]述职报告!$B$2:$E$35,4,0)</f>
        <v>1</v>
      </c>
      <c r="E22" s="53">
        <f t="shared" si="0"/>
        <v>500</v>
      </c>
      <c r="F22" s="53">
        <f t="shared" si="1"/>
        <v>0</v>
      </c>
      <c r="K22" s="57">
        <v>19</v>
      </c>
      <c r="L22" s="57" t="s">
        <v>224</v>
      </c>
      <c r="M22" s="57" t="s">
        <v>625</v>
      </c>
      <c r="N22" s="57" t="s">
        <v>626</v>
      </c>
      <c r="O22" s="58">
        <v>1</v>
      </c>
      <c r="P22" s="57"/>
      <c r="Q22" s="57" t="s">
        <v>42</v>
      </c>
      <c r="R22" s="57"/>
      <c r="S22" s="57">
        <v>100</v>
      </c>
      <c r="T22" s="57">
        <v>95</v>
      </c>
      <c r="U22" s="57"/>
    </row>
    <row r="23" s="48" customFormat="1" spans="1:21">
      <c r="A23" s="5">
        <v>22</v>
      </c>
      <c r="B23" s="51" t="s">
        <v>125</v>
      </c>
      <c r="C23" s="52">
        <v>900</v>
      </c>
      <c r="D23" s="5" t="str">
        <f>VLOOKUP(B23,[8]述职报告!$B$2:$E$35,4,0)</f>
        <v>1</v>
      </c>
      <c r="E23" s="53">
        <f t="shared" si="0"/>
        <v>900</v>
      </c>
      <c r="F23" s="53">
        <f t="shared" si="1"/>
        <v>0</v>
      </c>
      <c r="K23" s="57">
        <v>20</v>
      </c>
      <c r="L23" s="57" t="s">
        <v>136</v>
      </c>
      <c r="M23" s="57" t="s">
        <v>625</v>
      </c>
      <c r="N23" s="57" t="s">
        <v>626</v>
      </c>
      <c r="O23" s="58">
        <v>1</v>
      </c>
      <c r="P23" s="57"/>
      <c r="Q23" s="57" t="s">
        <v>42</v>
      </c>
      <c r="R23" s="57"/>
      <c r="S23" s="57">
        <v>100</v>
      </c>
      <c r="T23" s="57">
        <v>93</v>
      </c>
      <c r="U23" s="57"/>
    </row>
    <row r="24" s="48" customFormat="1" spans="1:21">
      <c r="A24" s="5">
        <v>23</v>
      </c>
      <c r="B24" s="51" t="s">
        <v>129</v>
      </c>
      <c r="C24" s="52">
        <v>500</v>
      </c>
      <c r="D24" s="5" t="str">
        <f>VLOOKUP(B24,[8]述职报告!$B$2:$E$35,4,0)</f>
        <v>1</v>
      </c>
      <c r="E24" s="53">
        <f t="shared" si="0"/>
        <v>500</v>
      </c>
      <c r="F24" s="53">
        <f t="shared" si="1"/>
        <v>0</v>
      </c>
      <c r="K24" s="57">
        <v>21</v>
      </c>
      <c r="L24" s="57" t="s">
        <v>101</v>
      </c>
      <c r="M24" s="57" t="s">
        <v>625</v>
      </c>
      <c r="N24" s="57" t="s">
        <v>626</v>
      </c>
      <c r="O24" s="57" t="s">
        <v>470</v>
      </c>
      <c r="P24" s="57" t="s">
        <v>711</v>
      </c>
      <c r="Q24" s="57" t="s">
        <v>224</v>
      </c>
      <c r="R24" s="57" t="s">
        <v>722</v>
      </c>
      <c r="S24" s="57">
        <v>100</v>
      </c>
      <c r="T24" s="57">
        <v>95</v>
      </c>
      <c r="U24" s="57">
        <v>94</v>
      </c>
    </row>
    <row r="25" s="48" customFormat="1" spans="1:21">
      <c r="A25" s="5">
        <v>24</v>
      </c>
      <c r="B25" s="51" t="s">
        <v>132</v>
      </c>
      <c r="C25" s="52">
        <v>500</v>
      </c>
      <c r="D25" s="5" t="str">
        <f>VLOOKUP(B25,[8]述职报告!$B$2:$E$35,4,0)</f>
        <v>0.89</v>
      </c>
      <c r="E25" s="53">
        <f t="shared" si="0"/>
        <v>445</v>
      </c>
      <c r="F25" s="53">
        <f t="shared" si="1"/>
        <v>55</v>
      </c>
      <c r="K25" s="57">
        <v>22</v>
      </c>
      <c r="L25" s="57" t="s">
        <v>64</v>
      </c>
      <c r="M25" s="57" t="s">
        <v>625</v>
      </c>
      <c r="N25" s="57" t="s">
        <v>626</v>
      </c>
      <c r="O25" s="57" t="s">
        <v>470</v>
      </c>
      <c r="P25" s="57" t="s">
        <v>711</v>
      </c>
      <c r="Q25" s="57" t="s">
        <v>42</v>
      </c>
      <c r="R25" s="57" t="s">
        <v>723</v>
      </c>
      <c r="S25" s="57">
        <v>100</v>
      </c>
      <c r="T25" s="57">
        <v>99</v>
      </c>
      <c r="U25" s="57">
        <v>89</v>
      </c>
    </row>
    <row r="26" s="48" customFormat="1" spans="1:21">
      <c r="A26" s="5">
        <v>25</v>
      </c>
      <c r="B26" s="51" t="s">
        <v>136</v>
      </c>
      <c r="C26" s="52">
        <v>1000</v>
      </c>
      <c r="D26" s="5">
        <f>VLOOKUP(B26,[8]述职报告!$B$2:$E$35,4,0)</f>
        <v>1</v>
      </c>
      <c r="E26" s="53">
        <f t="shared" si="0"/>
        <v>1000</v>
      </c>
      <c r="F26" s="53">
        <f t="shared" si="1"/>
        <v>0</v>
      </c>
      <c r="K26" s="57">
        <v>23</v>
      </c>
      <c r="L26" s="57" t="s">
        <v>98</v>
      </c>
      <c r="M26" s="57" t="s">
        <v>625</v>
      </c>
      <c r="N26" s="57" t="s">
        <v>626</v>
      </c>
      <c r="O26" s="57" t="s">
        <v>470</v>
      </c>
      <c r="P26" s="57" t="s">
        <v>711</v>
      </c>
      <c r="Q26" s="57" t="s">
        <v>224</v>
      </c>
      <c r="R26" s="57" t="s">
        <v>722</v>
      </c>
      <c r="S26" s="57">
        <v>100</v>
      </c>
      <c r="T26" s="57">
        <v>95</v>
      </c>
      <c r="U26" s="57">
        <v>92</v>
      </c>
    </row>
    <row r="27" s="48" customFormat="1" spans="1:21">
      <c r="A27" s="5">
        <v>26</v>
      </c>
      <c r="B27" s="51" t="s">
        <v>142</v>
      </c>
      <c r="C27" s="52">
        <v>1000</v>
      </c>
      <c r="D27" s="5" t="str">
        <f>VLOOKUP(B27,[8]述职报告!$B$2:$E$35,4,0)</f>
        <v>0.88</v>
      </c>
      <c r="E27" s="53">
        <f t="shared" si="0"/>
        <v>880</v>
      </c>
      <c r="F27" s="53">
        <f t="shared" si="1"/>
        <v>120</v>
      </c>
      <c r="K27" s="57">
        <v>24</v>
      </c>
      <c r="L27" s="57" t="s">
        <v>91</v>
      </c>
      <c r="M27" s="57" t="s">
        <v>625</v>
      </c>
      <c r="N27" s="57" t="s">
        <v>626</v>
      </c>
      <c r="O27" s="57" t="s">
        <v>724</v>
      </c>
      <c r="P27" s="57" t="s">
        <v>725</v>
      </c>
      <c r="Q27" s="57" t="s">
        <v>87</v>
      </c>
      <c r="R27" s="57" t="s">
        <v>723</v>
      </c>
      <c r="S27" s="57">
        <v>100</v>
      </c>
      <c r="T27" s="57">
        <v>61</v>
      </c>
      <c r="U27" s="57">
        <v>61</v>
      </c>
    </row>
    <row r="28" s="48" customFormat="1" spans="1:21">
      <c r="A28" s="5">
        <v>27</v>
      </c>
      <c r="B28" s="51" t="s">
        <v>145</v>
      </c>
      <c r="C28" s="52">
        <v>500</v>
      </c>
      <c r="D28" s="5" t="str">
        <f>VLOOKUP(B28,[8]述职报告!$B$2:$E$35,4,0)</f>
        <v>1</v>
      </c>
      <c r="E28" s="53">
        <f t="shared" si="0"/>
        <v>500</v>
      </c>
      <c r="F28" s="53">
        <f t="shared" si="1"/>
        <v>0</v>
      </c>
      <c r="K28" s="57">
        <v>25</v>
      </c>
      <c r="L28" s="57" t="s">
        <v>113</v>
      </c>
      <c r="M28" s="57" t="s">
        <v>625</v>
      </c>
      <c r="N28" s="57" t="s">
        <v>626</v>
      </c>
      <c r="O28" s="57">
        <v>1</v>
      </c>
      <c r="P28" s="57"/>
      <c r="Q28" s="57" t="s">
        <v>110</v>
      </c>
      <c r="R28" s="57"/>
      <c r="S28" s="57">
        <v>100</v>
      </c>
      <c r="T28" s="57">
        <v>95</v>
      </c>
      <c r="U28" s="57">
        <v>95</v>
      </c>
    </row>
    <row r="29" s="48" customFormat="1" ht="14" spans="1:21">
      <c r="A29" s="5">
        <v>28</v>
      </c>
      <c r="B29" s="51" t="s">
        <v>149</v>
      </c>
      <c r="C29" s="52">
        <v>500</v>
      </c>
      <c r="D29" s="5" t="str">
        <f>VLOOKUP(B29,[8]述职报告!$B$2:$E$35,4,0)</f>
        <v>1</v>
      </c>
      <c r="E29" s="53">
        <f t="shared" si="0"/>
        <v>500</v>
      </c>
      <c r="F29" s="53">
        <f t="shared" si="1"/>
        <v>0</v>
      </c>
      <c r="K29" s="57">
        <v>26</v>
      </c>
      <c r="L29" s="59" t="s">
        <v>117</v>
      </c>
      <c r="M29" s="57" t="s">
        <v>625</v>
      </c>
      <c r="N29" s="57" t="s">
        <v>626</v>
      </c>
      <c r="O29" s="60">
        <v>1</v>
      </c>
      <c r="P29" s="59"/>
      <c r="Q29" s="59"/>
      <c r="R29" s="59"/>
      <c r="S29" s="59"/>
      <c r="T29" s="59"/>
      <c r="U29" s="59"/>
    </row>
    <row r="30" s="48" customFormat="1" ht="14" spans="1:21">
      <c r="A30" s="5">
        <v>29</v>
      </c>
      <c r="B30" s="51" t="s">
        <v>152</v>
      </c>
      <c r="C30" s="52">
        <v>0</v>
      </c>
      <c r="D30" s="5">
        <v>0</v>
      </c>
      <c r="E30" s="53">
        <f t="shared" si="0"/>
        <v>0</v>
      </c>
      <c r="F30" s="53">
        <f t="shared" si="1"/>
        <v>0</v>
      </c>
      <c r="K30" s="57">
        <v>27</v>
      </c>
      <c r="L30" s="59" t="s">
        <v>120</v>
      </c>
      <c r="M30" s="57" t="s">
        <v>625</v>
      </c>
      <c r="N30" s="57" t="s">
        <v>626</v>
      </c>
      <c r="O30" s="60">
        <v>1</v>
      </c>
      <c r="P30" s="59"/>
      <c r="Q30" s="59"/>
      <c r="R30" s="59"/>
      <c r="S30" s="59"/>
      <c r="T30" s="59"/>
      <c r="U30" s="59"/>
    </row>
    <row r="31" s="48" customFormat="1" ht="14" spans="1:21">
      <c r="A31" s="5">
        <v>30</v>
      </c>
      <c r="B31" s="51" t="s">
        <v>157</v>
      </c>
      <c r="C31" s="52">
        <v>0</v>
      </c>
      <c r="D31" s="5">
        <v>0</v>
      </c>
      <c r="E31" s="53">
        <f t="shared" si="0"/>
        <v>0</v>
      </c>
      <c r="F31" s="53">
        <f t="shared" si="1"/>
        <v>0</v>
      </c>
      <c r="K31" s="57">
        <v>28</v>
      </c>
      <c r="L31" s="59" t="s">
        <v>52</v>
      </c>
      <c r="M31" s="57" t="s">
        <v>625</v>
      </c>
      <c r="N31" s="57" t="s">
        <v>626</v>
      </c>
      <c r="O31" s="59">
        <v>0</v>
      </c>
      <c r="P31" s="59"/>
      <c r="Q31" s="59"/>
      <c r="R31" s="59"/>
      <c r="S31" s="59"/>
      <c r="T31" s="59"/>
      <c r="U31" s="59"/>
    </row>
    <row r="32" ht="14" spans="1:21">
      <c r="A32" s="5">
        <v>31</v>
      </c>
      <c r="B32" s="51" t="s">
        <v>162</v>
      </c>
      <c r="C32" s="52">
        <v>0</v>
      </c>
      <c r="D32" s="5">
        <v>0</v>
      </c>
      <c r="E32" s="53">
        <f t="shared" si="0"/>
        <v>0</v>
      </c>
      <c r="F32" s="53">
        <f t="shared" si="1"/>
        <v>0</v>
      </c>
      <c r="K32" s="57">
        <v>29</v>
      </c>
      <c r="L32" s="59" t="s">
        <v>170</v>
      </c>
      <c r="M32" s="57" t="s">
        <v>625</v>
      </c>
      <c r="N32" s="57" t="s">
        <v>626</v>
      </c>
      <c r="O32" s="59">
        <v>1</v>
      </c>
      <c r="P32" s="59"/>
      <c r="Q32" s="59"/>
      <c r="R32" s="59"/>
      <c r="S32" s="59"/>
      <c r="T32" s="59"/>
      <c r="U32" s="59"/>
    </row>
    <row r="33" spans="1:6">
      <c r="A33" s="5">
        <v>32</v>
      </c>
      <c r="B33" s="51" t="s">
        <v>170</v>
      </c>
      <c r="C33" s="52">
        <v>1000</v>
      </c>
      <c r="D33" s="5">
        <f>VLOOKUP(B33,[8]述职报告!$B$2:$E$35,4,0)</f>
        <v>1</v>
      </c>
      <c r="E33" s="53">
        <f t="shared" si="0"/>
        <v>1000</v>
      </c>
      <c r="F33" s="53">
        <f t="shared" si="1"/>
        <v>0</v>
      </c>
    </row>
    <row r="34" spans="1:6">
      <c r="A34" s="5">
        <v>33</v>
      </c>
      <c r="B34" s="51" t="s">
        <v>174</v>
      </c>
      <c r="C34" s="52">
        <v>600</v>
      </c>
      <c r="D34" s="5" t="str">
        <f>VLOOKUP(B34,[8]述职报告!$B$2:$E$35,4,0)</f>
        <v>1</v>
      </c>
      <c r="E34" s="53">
        <f t="shared" si="0"/>
        <v>600</v>
      </c>
      <c r="F34" s="53">
        <f t="shared" si="1"/>
        <v>0</v>
      </c>
    </row>
    <row r="35" spans="1:6">
      <c r="A35" s="5">
        <v>34</v>
      </c>
      <c r="B35" s="51" t="s">
        <v>179</v>
      </c>
      <c r="C35" s="52">
        <v>600</v>
      </c>
      <c r="D35" s="5" t="str">
        <f>VLOOKUP(B35,[8]述职报告!$B$2:$E$35,4,0)</f>
        <v>1</v>
      </c>
      <c r="E35" s="53">
        <f t="shared" ref="E35:E52" si="2">C35*D35</f>
        <v>600</v>
      </c>
      <c r="F35" s="53">
        <f t="shared" ref="F35:F52" si="3">C35-E35</f>
        <v>0</v>
      </c>
    </row>
    <row r="36" spans="1:6">
      <c r="A36" s="5">
        <v>35</v>
      </c>
      <c r="B36" s="51" t="s">
        <v>182</v>
      </c>
      <c r="C36" s="52">
        <v>0</v>
      </c>
      <c r="D36" s="5">
        <v>0</v>
      </c>
      <c r="E36" s="53">
        <f t="shared" si="2"/>
        <v>0</v>
      </c>
      <c r="F36" s="53">
        <f t="shared" si="3"/>
        <v>0</v>
      </c>
    </row>
    <row r="37" spans="1:6">
      <c r="A37" s="5">
        <v>36</v>
      </c>
      <c r="B37" s="51" t="s">
        <v>185</v>
      </c>
      <c r="C37" s="52">
        <v>0</v>
      </c>
      <c r="D37" s="5">
        <v>0</v>
      </c>
      <c r="E37" s="53">
        <f t="shared" si="2"/>
        <v>0</v>
      </c>
      <c r="F37" s="53">
        <f t="shared" si="3"/>
        <v>0</v>
      </c>
    </row>
    <row r="38" spans="1:6">
      <c r="A38" s="5">
        <v>37</v>
      </c>
      <c r="B38" s="51" t="s">
        <v>188</v>
      </c>
      <c r="C38" s="52">
        <v>0</v>
      </c>
      <c r="D38" s="5">
        <v>0</v>
      </c>
      <c r="E38" s="53">
        <f t="shared" si="2"/>
        <v>0</v>
      </c>
      <c r="F38" s="53">
        <f t="shared" si="3"/>
        <v>0</v>
      </c>
    </row>
    <row r="39" spans="1:6">
      <c r="A39" s="5">
        <v>38</v>
      </c>
      <c r="B39" s="51" t="s">
        <v>191</v>
      </c>
      <c r="C39" s="52">
        <v>0</v>
      </c>
      <c r="D39" s="5">
        <v>0</v>
      </c>
      <c r="E39" s="53">
        <f t="shared" si="2"/>
        <v>0</v>
      </c>
      <c r="F39" s="53">
        <f t="shared" si="3"/>
        <v>0</v>
      </c>
    </row>
    <row r="40" spans="1:6">
      <c r="A40" s="5">
        <v>39</v>
      </c>
      <c r="B40" s="51" t="s">
        <v>194</v>
      </c>
      <c r="C40" s="52">
        <v>0</v>
      </c>
      <c r="D40" s="5">
        <v>0</v>
      </c>
      <c r="E40" s="53">
        <f t="shared" si="2"/>
        <v>0</v>
      </c>
      <c r="F40" s="53">
        <f t="shared" si="3"/>
        <v>0</v>
      </c>
    </row>
    <row r="41" spans="1:6">
      <c r="A41" s="5">
        <v>40</v>
      </c>
      <c r="B41" s="51" t="s">
        <v>197</v>
      </c>
      <c r="C41" s="52">
        <v>0</v>
      </c>
      <c r="D41" s="5">
        <v>0</v>
      </c>
      <c r="E41" s="53">
        <f t="shared" si="2"/>
        <v>0</v>
      </c>
      <c r="F41" s="53">
        <f t="shared" si="3"/>
        <v>0</v>
      </c>
    </row>
    <row r="42" spans="1:6">
      <c r="A42" s="5">
        <v>41</v>
      </c>
      <c r="B42" s="51" t="s">
        <v>200</v>
      </c>
      <c r="C42" s="52">
        <v>0</v>
      </c>
      <c r="D42" s="5">
        <v>0</v>
      </c>
      <c r="E42" s="53">
        <f t="shared" si="2"/>
        <v>0</v>
      </c>
      <c r="F42" s="53">
        <f t="shared" si="3"/>
        <v>0</v>
      </c>
    </row>
    <row r="43" spans="1:6">
      <c r="A43" s="5">
        <v>42</v>
      </c>
      <c r="B43" s="51" t="s">
        <v>204</v>
      </c>
      <c r="C43" s="52">
        <v>0</v>
      </c>
      <c r="D43" s="5">
        <v>0</v>
      </c>
      <c r="E43" s="53">
        <f t="shared" si="2"/>
        <v>0</v>
      </c>
      <c r="F43" s="53">
        <f t="shared" si="3"/>
        <v>0</v>
      </c>
    </row>
    <row r="44" spans="1:6">
      <c r="A44" s="5">
        <v>43</v>
      </c>
      <c r="B44" s="51" t="s">
        <v>207</v>
      </c>
      <c r="C44" s="52">
        <v>0</v>
      </c>
      <c r="D44" s="5">
        <v>0</v>
      </c>
      <c r="E44" s="53">
        <f t="shared" si="2"/>
        <v>0</v>
      </c>
      <c r="F44" s="53">
        <f t="shared" si="3"/>
        <v>0</v>
      </c>
    </row>
    <row r="45" spans="1:6">
      <c r="A45" s="5">
        <v>44</v>
      </c>
      <c r="B45" s="51" t="s">
        <v>211</v>
      </c>
      <c r="C45" s="52">
        <v>0</v>
      </c>
      <c r="D45" s="5">
        <v>0</v>
      </c>
      <c r="E45" s="53">
        <f t="shared" si="2"/>
        <v>0</v>
      </c>
      <c r="F45" s="53">
        <f t="shared" si="3"/>
        <v>0</v>
      </c>
    </row>
    <row r="46" spans="1:6">
      <c r="A46" s="5">
        <v>45</v>
      </c>
      <c r="B46" s="51" t="s">
        <v>215</v>
      </c>
      <c r="C46" s="52">
        <v>0</v>
      </c>
      <c r="D46" s="5">
        <v>0</v>
      </c>
      <c r="E46" s="53">
        <f t="shared" si="2"/>
        <v>0</v>
      </c>
      <c r="F46" s="53">
        <f t="shared" si="3"/>
        <v>0</v>
      </c>
    </row>
    <row r="47" spans="1:6">
      <c r="A47" s="5">
        <v>46</v>
      </c>
      <c r="B47" s="51" t="s">
        <v>220</v>
      </c>
      <c r="C47" s="55">
        <v>0</v>
      </c>
      <c r="D47" s="5">
        <v>0</v>
      </c>
      <c r="E47" s="53">
        <f t="shared" si="2"/>
        <v>0</v>
      </c>
      <c r="F47" s="53">
        <f t="shared" si="3"/>
        <v>0</v>
      </c>
    </row>
    <row r="48" spans="1:6">
      <c r="A48" s="5">
        <v>47</v>
      </c>
      <c r="B48" s="51" t="s">
        <v>224</v>
      </c>
      <c r="C48" s="52">
        <v>0</v>
      </c>
      <c r="D48" s="5">
        <f>VLOOKUP(B48,[8]述职报告!$B$2:$E$35,4,0)</f>
        <v>1</v>
      </c>
      <c r="E48" s="53">
        <f t="shared" si="2"/>
        <v>0</v>
      </c>
      <c r="F48" s="53">
        <f t="shared" si="3"/>
        <v>0</v>
      </c>
    </row>
    <row r="49" spans="1:6">
      <c r="A49" s="5">
        <v>48</v>
      </c>
      <c r="B49" s="51" t="s">
        <v>227</v>
      </c>
      <c r="C49" s="55">
        <v>0</v>
      </c>
      <c r="D49" s="5">
        <v>0</v>
      </c>
      <c r="E49" s="53">
        <f t="shared" si="2"/>
        <v>0</v>
      </c>
      <c r="F49" s="53">
        <f t="shared" si="3"/>
        <v>0</v>
      </c>
    </row>
    <row r="50" spans="1:6">
      <c r="A50" s="5">
        <v>49</v>
      </c>
      <c r="B50" s="51" t="s">
        <v>231</v>
      </c>
      <c r="C50" s="55">
        <v>0</v>
      </c>
      <c r="D50" s="5" t="str">
        <f>VLOOKUP(B50,[8]述职报告!$B$2:$E$35,4,0)</f>
        <v>1</v>
      </c>
      <c r="E50" s="53">
        <f t="shared" si="2"/>
        <v>0</v>
      </c>
      <c r="F50" s="53">
        <f t="shared" si="3"/>
        <v>0</v>
      </c>
    </row>
    <row r="51" spans="1:6">
      <c r="A51" s="5">
        <v>50</v>
      </c>
      <c r="B51" s="51" t="s">
        <v>235</v>
      </c>
      <c r="C51" s="55">
        <v>1200</v>
      </c>
      <c r="D51" s="5">
        <f>VLOOKUP(B51,[8]述职报告!$B$2:$E$35,4,0)</f>
        <v>1</v>
      </c>
      <c r="E51" s="53">
        <f t="shared" si="2"/>
        <v>1200</v>
      </c>
      <c r="F51" s="53">
        <f t="shared" si="3"/>
        <v>0</v>
      </c>
    </row>
    <row r="52" spans="1:6">
      <c r="A52" s="5">
        <v>51</v>
      </c>
      <c r="B52" s="51" t="s">
        <v>238</v>
      </c>
      <c r="C52" s="55">
        <v>0</v>
      </c>
      <c r="D52" s="5">
        <v>0</v>
      </c>
      <c r="E52" s="53">
        <f t="shared" si="2"/>
        <v>0</v>
      </c>
      <c r="F52" s="53">
        <f t="shared" si="3"/>
        <v>0</v>
      </c>
    </row>
    <row r="53" spans="6:6">
      <c r="F53" s="48">
        <f>SUM(F2:F52)</f>
        <v>2455</v>
      </c>
    </row>
  </sheetData>
  <autoFilter ref="A1:F53">
    <extLst/>
  </autoFilter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K59"/>
  <sheetViews>
    <sheetView topLeftCell="A43" workbookViewId="0">
      <selection activeCell="O62" sqref="O62"/>
    </sheetView>
  </sheetViews>
  <sheetFormatPr defaultColWidth="9" defaultRowHeight="14"/>
  <cols>
    <col min="1" max="1" width="4.81818181818182" customWidth="1"/>
    <col min="2" max="2" width="7" style="1" customWidth="1"/>
    <col min="3" max="3" width="5.18181818181818" customWidth="1"/>
    <col min="4" max="6" width="4.81818181818182" customWidth="1"/>
    <col min="7" max="7" width="9.72727272727273" customWidth="1"/>
    <col min="8" max="8" width="9.72727272727273" style="29" customWidth="1"/>
    <col min="9" max="9" width="10.7272727272727" customWidth="1"/>
    <col min="10" max="10" width="11.5454545454545" customWidth="1"/>
    <col min="11" max="11" width="33.2727272727273" style="1" customWidth="1"/>
  </cols>
  <sheetData>
    <row r="1" customFormat="1" ht="17.5" spans="1:11">
      <c r="A1" s="30" t="s">
        <v>726</v>
      </c>
      <c r="B1" s="30"/>
      <c r="C1" s="30"/>
      <c r="D1" s="30"/>
      <c r="E1" s="30"/>
      <c r="F1" s="30"/>
      <c r="G1" s="30"/>
      <c r="H1" s="31"/>
      <c r="I1" s="30"/>
      <c r="J1" s="30"/>
      <c r="K1" s="30"/>
    </row>
    <row r="2" customFormat="1" spans="1:11">
      <c r="A2" s="32" t="s">
        <v>0</v>
      </c>
      <c r="B2" s="32" t="s">
        <v>2</v>
      </c>
      <c r="C2" s="32" t="s">
        <v>727</v>
      </c>
      <c r="D2" s="32" t="s">
        <v>728</v>
      </c>
      <c r="E2" s="32" t="s">
        <v>729</v>
      </c>
      <c r="F2" s="32" t="s">
        <v>730</v>
      </c>
      <c r="G2" s="32" t="s">
        <v>731</v>
      </c>
      <c r="H2" s="33" t="s">
        <v>732</v>
      </c>
      <c r="I2" s="32" t="s">
        <v>733</v>
      </c>
      <c r="J2" s="32" t="s">
        <v>734</v>
      </c>
      <c r="K2" s="32" t="s">
        <v>40</v>
      </c>
    </row>
    <row r="3" customFormat="1" spans="1:11">
      <c r="A3" s="34">
        <v>1</v>
      </c>
      <c r="B3" s="34" t="s">
        <v>735</v>
      </c>
      <c r="C3" s="34" t="s">
        <v>736</v>
      </c>
      <c r="D3" s="34">
        <v>180</v>
      </c>
      <c r="E3" s="34">
        <v>1</v>
      </c>
      <c r="F3" s="34" t="s">
        <v>737</v>
      </c>
      <c r="G3" s="35">
        <v>43769</v>
      </c>
      <c r="H3" s="36">
        <v>43739</v>
      </c>
      <c r="I3" s="45">
        <v>100</v>
      </c>
      <c r="J3" s="19"/>
      <c r="K3" s="19" t="s">
        <v>738</v>
      </c>
    </row>
    <row r="4" customFormat="1" spans="1:11">
      <c r="A4" s="34">
        <v>2</v>
      </c>
      <c r="B4" s="19" t="s">
        <v>340</v>
      </c>
      <c r="C4" s="19" t="s">
        <v>739</v>
      </c>
      <c r="D4" s="34">
        <v>180</v>
      </c>
      <c r="E4" s="34">
        <v>1</v>
      </c>
      <c r="F4" s="37" t="s">
        <v>737</v>
      </c>
      <c r="G4" s="35">
        <v>43770</v>
      </c>
      <c r="H4" s="36">
        <v>43739</v>
      </c>
      <c r="I4" s="46">
        <v>100</v>
      </c>
      <c r="J4" s="19"/>
      <c r="K4" s="19" t="s">
        <v>738</v>
      </c>
    </row>
    <row r="5" customFormat="1" spans="1:11">
      <c r="A5" s="34">
        <v>3</v>
      </c>
      <c r="B5" s="38" t="s">
        <v>352</v>
      </c>
      <c r="C5" s="38" t="s">
        <v>739</v>
      </c>
      <c r="D5" s="39">
        <v>190</v>
      </c>
      <c r="E5" s="39">
        <v>1</v>
      </c>
      <c r="F5" s="40" t="s">
        <v>737</v>
      </c>
      <c r="G5" s="41">
        <v>43770</v>
      </c>
      <c r="H5" s="42">
        <v>43739</v>
      </c>
      <c r="I5" s="47">
        <v>100</v>
      </c>
      <c r="J5" s="38"/>
      <c r="K5" s="38" t="s">
        <v>740</v>
      </c>
    </row>
    <row r="6" customFormat="1" spans="1:11">
      <c r="A6" s="34">
        <v>4</v>
      </c>
      <c r="B6" s="19" t="s">
        <v>361</v>
      </c>
      <c r="C6" s="19" t="s">
        <v>739</v>
      </c>
      <c r="D6" s="34">
        <v>180</v>
      </c>
      <c r="E6" s="34">
        <v>1</v>
      </c>
      <c r="F6" s="37" t="s">
        <v>737</v>
      </c>
      <c r="G6" s="35">
        <v>43788</v>
      </c>
      <c r="H6" s="36">
        <v>43771</v>
      </c>
      <c r="I6" s="46">
        <v>100</v>
      </c>
      <c r="J6" s="19"/>
      <c r="K6" s="19"/>
    </row>
    <row r="7" customFormat="1" spans="1:11">
      <c r="A7" s="34">
        <v>5</v>
      </c>
      <c r="B7" s="19" t="s">
        <v>91</v>
      </c>
      <c r="C7" s="19" t="s">
        <v>739</v>
      </c>
      <c r="D7" s="34">
        <v>170</v>
      </c>
      <c r="E7" s="34">
        <v>1</v>
      </c>
      <c r="F7" s="37" t="s">
        <v>737</v>
      </c>
      <c r="G7" s="35">
        <v>43788</v>
      </c>
      <c r="H7" s="36">
        <v>43771</v>
      </c>
      <c r="I7" s="46">
        <v>100</v>
      </c>
      <c r="J7" s="19"/>
      <c r="K7" s="19"/>
    </row>
    <row r="8" customFormat="1" spans="1:11">
      <c r="A8" s="34">
        <v>6</v>
      </c>
      <c r="B8" s="19" t="s">
        <v>191</v>
      </c>
      <c r="C8" s="19" t="s">
        <v>739</v>
      </c>
      <c r="D8" s="34">
        <v>175</v>
      </c>
      <c r="E8" s="34">
        <v>1</v>
      </c>
      <c r="F8" s="37" t="s">
        <v>737</v>
      </c>
      <c r="G8" s="35">
        <v>43788</v>
      </c>
      <c r="H8" s="36">
        <v>43771</v>
      </c>
      <c r="I8" s="46">
        <v>100</v>
      </c>
      <c r="J8" s="19"/>
      <c r="K8" s="19"/>
    </row>
    <row r="9" customFormat="1" spans="1:11">
      <c r="A9" s="34">
        <v>7</v>
      </c>
      <c r="B9" s="19" t="s">
        <v>394</v>
      </c>
      <c r="C9" s="19" t="s">
        <v>739</v>
      </c>
      <c r="D9" s="34">
        <v>170</v>
      </c>
      <c r="E9" s="34">
        <v>1</v>
      </c>
      <c r="F9" s="37" t="s">
        <v>737</v>
      </c>
      <c r="G9" s="35">
        <v>43794</v>
      </c>
      <c r="H9" s="36">
        <v>43771</v>
      </c>
      <c r="I9" s="46">
        <v>100</v>
      </c>
      <c r="J9" s="19"/>
      <c r="K9" s="19"/>
    </row>
    <row r="10" customFormat="1" spans="1:11">
      <c r="A10" s="34">
        <v>8</v>
      </c>
      <c r="B10" s="19" t="s">
        <v>313</v>
      </c>
      <c r="C10" s="19" t="s">
        <v>739</v>
      </c>
      <c r="D10" s="34">
        <v>175</v>
      </c>
      <c r="E10" s="34">
        <v>1</v>
      </c>
      <c r="F10" s="37" t="s">
        <v>737</v>
      </c>
      <c r="G10" s="35">
        <v>43794</v>
      </c>
      <c r="H10" s="36">
        <v>43771</v>
      </c>
      <c r="I10" s="46">
        <v>100</v>
      </c>
      <c r="J10" s="19"/>
      <c r="K10" s="19" t="s">
        <v>738</v>
      </c>
    </row>
    <row r="11" customFormat="1" spans="1:11">
      <c r="A11" s="34">
        <v>9</v>
      </c>
      <c r="B11" s="19" t="s">
        <v>322</v>
      </c>
      <c r="C11" s="19" t="s">
        <v>739</v>
      </c>
      <c r="D11" s="34">
        <v>170</v>
      </c>
      <c r="E11" s="34">
        <v>1</v>
      </c>
      <c r="F11" s="37" t="s">
        <v>737</v>
      </c>
      <c r="G11" s="35">
        <v>43794</v>
      </c>
      <c r="H11" s="36">
        <v>43771</v>
      </c>
      <c r="I11" s="46">
        <v>100</v>
      </c>
      <c r="J11" s="19"/>
      <c r="K11" s="19" t="s">
        <v>738</v>
      </c>
    </row>
    <row r="12" customFormat="1" spans="1:11">
      <c r="A12" s="34">
        <v>10</v>
      </c>
      <c r="B12" s="19" t="s">
        <v>309</v>
      </c>
      <c r="C12" s="19" t="s">
        <v>739</v>
      </c>
      <c r="D12" s="34">
        <v>175</v>
      </c>
      <c r="E12" s="34">
        <v>1</v>
      </c>
      <c r="F12" s="37" t="s">
        <v>737</v>
      </c>
      <c r="G12" s="35">
        <v>43794</v>
      </c>
      <c r="H12" s="36">
        <v>43771</v>
      </c>
      <c r="I12" s="46">
        <v>100</v>
      </c>
      <c r="J12" s="19"/>
      <c r="K12" s="19" t="s">
        <v>738</v>
      </c>
    </row>
    <row r="13" customFormat="1" spans="1:11">
      <c r="A13" s="34">
        <v>11</v>
      </c>
      <c r="B13" s="19" t="s">
        <v>152</v>
      </c>
      <c r="C13" s="19" t="s">
        <v>739</v>
      </c>
      <c r="D13" s="34">
        <v>190</v>
      </c>
      <c r="E13" s="34">
        <v>1</v>
      </c>
      <c r="F13" s="37" t="s">
        <v>737</v>
      </c>
      <c r="G13" s="35">
        <v>43797</v>
      </c>
      <c r="H13" s="36">
        <v>43771</v>
      </c>
      <c r="I13" s="46">
        <v>100</v>
      </c>
      <c r="J13" s="19"/>
      <c r="K13" s="19"/>
    </row>
    <row r="14" customFormat="1" spans="1:11">
      <c r="A14" s="34">
        <v>12</v>
      </c>
      <c r="B14" s="19" t="s">
        <v>355</v>
      </c>
      <c r="C14" s="19" t="s">
        <v>739</v>
      </c>
      <c r="D14" s="34">
        <v>190</v>
      </c>
      <c r="E14" s="34">
        <v>1</v>
      </c>
      <c r="F14" s="37" t="s">
        <v>737</v>
      </c>
      <c r="G14" s="35">
        <v>43797</v>
      </c>
      <c r="H14" s="36">
        <v>43771</v>
      </c>
      <c r="I14" s="46">
        <v>100</v>
      </c>
      <c r="J14" s="19"/>
      <c r="K14" s="19" t="s">
        <v>738</v>
      </c>
    </row>
    <row r="15" customFormat="1" spans="1:11">
      <c r="A15" s="34">
        <v>13</v>
      </c>
      <c r="B15" s="19" t="s">
        <v>346</v>
      </c>
      <c r="C15" s="19" t="s">
        <v>739</v>
      </c>
      <c r="D15" s="34">
        <v>180</v>
      </c>
      <c r="E15" s="34">
        <v>1</v>
      </c>
      <c r="F15" s="37" t="s">
        <v>737</v>
      </c>
      <c r="G15" s="35">
        <v>43797</v>
      </c>
      <c r="H15" s="36">
        <v>43771</v>
      </c>
      <c r="I15" s="46">
        <v>100</v>
      </c>
      <c r="J15" s="19"/>
      <c r="K15" s="19" t="s">
        <v>738</v>
      </c>
    </row>
    <row r="16" customFormat="1" spans="1:11">
      <c r="A16" s="34">
        <v>14</v>
      </c>
      <c r="B16" s="19" t="s">
        <v>136</v>
      </c>
      <c r="C16" s="19" t="s">
        <v>739</v>
      </c>
      <c r="D16" s="34">
        <v>185</v>
      </c>
      <c r="E16" s="34">
        <v>1</v>
      </c>
      <c r="F16" s="37" t="s">
        <v>737</v>
      </c>
      <c r="G16" s="35">
        <v>43798</v>
      </c>
      <c r="H16" s="36">
        <v>43771</v>
      </c>
      <c r="I16" s="46">
        <v>100</v>
      </c>
      <c r="J16" s="19"/>
      <c r="K16" s="19"/>
    </row>
    <row r="17" customFormat="1" spans="1:11">
      <c r="A17" s="34">
        <v>15</v>
      </c>
      <c r="B17" s="19" t="s">
        <v>323</v>
      </c>
      <c r="C17" s="19" t="s">
        <v>739</v>
      </c>
      <c r="D17" s="34">
        <v>180</v>
      </c>
      <c r="E17" s="34">
        <v>1</v>
      </c>
      <c r="F17" s="37" t="s">
        <v>737</v>
      </c>
      <c r="G17" s="35">
        <v>43798</v>
      </c>
      <c r="H17" s="36">
        <v>43771</v>
      </c>
      <c r="I17" s="46">
        <v>100</v>
      </c>
      <c r="J17" s="34"/>
      <c r="K17" s="19" t="s">
        <v>741</v>
      </c>
    </row>
    <row r="18" customFormat="1" spans="1:11">
      <c r="A18" s="34">
        <v>16</v>
      </c>
      <c r="B18" s="34" t="s">
        <v>327</v>
      </c>
      <c r="C18" s="34" t="s">
        <v>739</v>
      </c>
      <c r="D18" s="34">
        <v>180</v>
      </c>
      <c r="E18" s="34">
        <v>1</v>
      </c>
      <c r="F18" s="34" t="s">
        <v>737</v>
      </c>
      <c r="G18" s="35">
        <v>43812</v>
      </c>
      <c r="H18" s="36">
        <v>43800</v>
      </c>
      <c r="I18" s="46">
        <v>100</v>
      </c>
      <c r="J18" s="34"/>
      <c r="K18" s="19" t="s">
        <v>738</v>
      </c>
    </row>
    <row r="19" customFormat="1" spans="1:11">
      <c r="A19" s="34">
        <v>17</v>
      </c>
      <c r="B19" s="34" t="s">
        <v>352</v>
      </c>
      <c r="C19" s="34" t="s">
        <v>739</v>
      </c>
      <c r="D19" s="34">
        <v>180</v>
      </c>
      <c r="E19" s="34">
        <v>1</v>
      </c>
      <c r="F19" s="34" t="s">
        <v>737</v>
      </c>
      <c r="G19" s="35">
        <v>43812</v>
      </c>
      <c r="H19" s="36">
        <v>43831</v>
      </c>
      <c r="I19" s="46">
        <v>100</v>
      </c>
      <c r="J19" s="34"/>
      <c r="K19" s="19" t="s">
        <v>741</v>
      </c>
    </row>
    <row r="20" customFormat="1" spans="1:11">
      <c r="A20" s="34">
        <v>18</v>
      </c>
      <c r="B20" s="34" t="s">
        <v>335</v>
      </c>
      <c r="C20" s="34" t="s">
        <v>739</v>
      </c>
      <c r="D20" s="34">
        <v>185</v>
      </c>
      <c r="E20" s="34">
        <v>1</v>
      </c>
      <c r="F20" s="34" t="s">
        <v>737</v>
      </c>
      <c r="G20" s="35">
        <v>43920</v>
      </c>
      <c r="H20" s="36">
        <v>43891</v>
      </c>
      <c r="I20" s="46">
        <v>100</v>
      </c>
      <c r="J20" s="34"/>
      <c r="K20" s="19" t="s">
        <v>738</v>
      </c>
    </row>
    <row r="21" customFormat="1" spans="1:11">
      <c r="A21" s="34">
        <v>19</v>
      </c>
      <c r="B21" s="34" t="s">
        <v>345</v>
      </c>
      <c r="C21" s="34" t="s">
        <v>739</v>
      </c>
      <c r="D21" s="34">
        <v>175</v>
      </c>
      <c r="E21" s="34">
        <v>1</v>
      </c>
      <c r="F21" s="34" t="s">
        <v>737</v>
      </c>
      <c r="G21" s="35">
        <v>43936</v>
      </c>
      <c r="H21" s="36">
        <v>43892</v>
      </c>
      <c r="I21" s="46">
        <v>100</v>
      </c>
      <c r="J21" s="34"/>
      <c r="K21" s="19" t="s">
        <v>738</v>
      </c>
    </row>
    <row r="22" customFormat="1" spans="1:11">
      <c r="A22" s="34">
        <v>20</v>
      </c>
      <c r="B22" s="34" t="s">
        <v>349</v>
      </c>
      <c r="C22" s="34" t="s">
        <v>739</v>
      </c>
      <c r="D22" s="34">
        <v>175</v>
      </c>
      <c r="E22" s="34">
        <v>1</v>
      </c>
      <c r="F22" s="34" t="s">
        <v>737</v>
      </c>
      <c r="G22" s="35">
        <v>43967</v>
      </c>
      <c r="H22" s="36">
        <v>43953</v>
      </c>
      <c r="I22" s="46">
        <v>100</v>
      </c>
      <c r="J22" s="34"/>
      <c r="K22" s="19" t="s">
        <v>738</v>
      </c>
    </row>
    <row r="23" customFormat="1" spans="1:11">
      <c r="A23" s="34">
        <v>21</v>
      </c>
      <c r="B23" s="34" t="s">
        <v>353</v>
      </c>
      <c r="C23" s="34" t="s">
        <v>739</v>
      </c>
      <c r="D23" s="34">
        <v>170</v>
      </c>
      <c r="E23" s="34">
        <v>1</v>
      </c>
      <c r="F23" s="34" t="s">
        <v>737</v>
      </c>
      <c r="G23" s="35">
        <v>43967</v>
      </c>
      <c r="H23" s="36">
        <v>43953</v>
      </c>
      <c r="I23" s="46">
        <v>100</v>
      </c>
      <c r="J23" s="34"/>
      <c r="K23" s="19" t="s">
        <v>738</v>
      </c>
    </row>
    <row r="24" customFormat="1" spans="1:11">
      <c r="A24" s="34">
        <v>22</v>
      </c>
      <c r="B24" s="34" t="s">
        <v>200</v>
      </c>
      <c r="C24" s="34" t="s">
        <v>739</v>
      </c>
      <c r="D24" s="34">
        <v>175</v>
      </c>
      <c r="E24" s="34">
        <v>1</v>
      </c>
      <c r="F24" s="34" t="s">
        <v>737</v>
      </c>
      <c r="G24" s="35">
        <v>43967</v>
      </c>
      <c r="H24" s="36">
        <v>43953</v>
      </c>
      <c r="I24" s="46">
        <v>100</v>
      </c>
      <c r="J24" s="34"/>
      <c r="K24" s="34"/>
    </row>
    <row r="25" s="10" customFormat="1" spans="1:11">
      <c r="A25" s="34">
        <v>23</v>
      </c>
      <c r="B25" s="34" t="s">
        <v>125</v>
      </c>
      <c r="C25" s="34" t="s">
        <v>736</v>
      </c>
      <c r="D25" s="34">
        <v>180</v>
      </c>
      <c r="E25" s="34">
        <v>1</v>
      </c>
      <c r="F25" s="34" t="s">
        <v>737</v>
      </c>
      <c r="G25" s="35">
        <v>44013</v>
      </c>
      <c r="H25" s="36">
        <v>44013</v>
      </c>
      <c r="I25" s="46">
        <v>100</v>
      </c>
      <c r="J25" s="34"/>
      <c r="K25" s="34"/>
    </row>
    <row r="26" s="10" customFormat="1" spans="1:11">
      <c r="A26" s="34">
        <v>24</v>
      </c>
      <c r="B26" s="34" t="s">
        <v>364</v>
      </c>
      <c r="C26" s="34" t="s">
        <v>736</v>
      </c>
      <c r="D26" s="34">
        <v>170</v>
      </c>
      <c r="E26" s="34">
        <v>1</v>
      </c>
      <c r="F26" s="34" t="s">
        <v>737</v>
      </c>
      <c r="G26" s="35">
        <v>44027</v>
      </c>
      <c r="H26" s="36">
        <v>44014</v>
      </c>
      <c r="I26" s="46">
        <v>100</v>
      </c>
      <c r="J26" s="34"/>
      <c r="K26" s="34" t="s">
        <v>741</v>
      </c>
    </row>
    <row r="27" s="10" customFormat="1" spans="1:11">
      <c r="A27" s="34">
        <v>25</v>
      </c>
      <c r="B27" s="34" t="s">
        <v>211</v>
      </c>
      <c r="C27" s="34" t="s">
        <v>736</v>
      </c>
      <c r="D27" s="34">
        <v>190</v>
      </c>
      <c r="E27" s="34">
        <v>1</v>
      </c>
      <c r="F27" s="34" t="s">
        <v>737</v>
      </c>
      <c r="G27" s="35">
        <v>44027</v>
      </c>
      <c r="H27" s="36">
        <v>44015</v>
      </c>
      <c r="I27" s="46">
        <v>100</v>
      </c>
      <c r="J27" s="34"/>
      <c r="K27" s="34"/>
    </row>
    <row r="28" s="10" customFormat="1" spans="1:11">
      <c r="A28" s="34">
        <v>26</v>
      </c>
      <c r="B28" s="34" t="s">
        <v>373</v>
      </c>
      <c r="C28" s="34" t="s">
        <v>736</v>
      </c>
      <c r="D28" s="34">
        <v>175</v>
      </c>
      <c r="E28" s="34">
        <v>1</v>
      </c>
      <c r="F28" s="34" t="s">
        <v>737</v>
      </c>
      <c r="G28" s="35">
        <v>44027</v>
      </c>
      <c r="H28" s="36">
        <v>44016</v>
      </c>
      <c r="I28" s="46">
        <v>100</v>
      </c>
      <c r="J28" s="34"/>
      <c r="K28" s="34" t="s">
        <v>741</v>
      </c>
    </row>
    <row r="29" s="10" customFormat="1" spans="1:11">
      <c r="A29" s="34">
        <v>27</v>
      </c>
      <c r="B29" s="34" t="s">
        <v>132</v>
      </c>
      <c r="C29" s="34" t="s">
        <v>736</v>
      </c>
      <c r="D29" s="34">
        <v>170</v>
      </c>
      <c r="E29" s="34">
        <v>1</v>
      </c>
      <c r="F29" s="34" t="s">
        <v>737</v>
      </c>
      <c r="G29" s="35">
        <v>44027</v>
      </c>
      <c r="H29" s="36">
        <v>44017</v>
      </c>
      <c r="I29" s="46">
        <v>100</v>
      </c>
      <c r="J29" s="34"/>
      <c r="K29" s="34"/>
    </row>
    <row r="30" s="10" customFormat="1" spans="1:11">
      <c r="A30" s="34">
        <v>28</v>
      </c>
      <c r="B30" s="34" t="s">
        <v>370</v>
      </c>
      <c r="C30" s="34" t="s">
        <v>736</v>
      </c>
      <c r="D30" s="34">
        <v>150</v>
      </c>
      <c r="E30" s="34">
        <v>1</v>
      </c>
      <c r="F30" s="34" t="s">
        <v>737</v>
      </c>
      <c r="G30" s="35">
        <v>44028</v>
      </c>
      <c r="H30" s="36">
        <v>44017</v>
      </c>
      <c r="I30" s="46">
        <v>100</v>
      </c>
      <c r="J30" s="34"/>
      <c r="K30" s="34" t="s">
        <v>741</v>
      </c>
    </row>
    <row r="31" s="10" customFormat="1" spans="1:11">
      <c r="A31" s="34">
        <v>29</v>
      </c>
      <c r="B31" s="34" t="s">
        <v>371</v>
      </c>
      <c r="C31" s="34" t="s">
        <v>736</v>
      </c>
      <c r="D31" s="34">
        <v>185</v>
      </c>
      <c r="E31" s="34">
        <v>1</v>
      </c>
      <c r="F31" s="34" t="s">
        <v>737</v>
      </c>
      <c r="G31" s="35">
        <v>44028</v>
      </c>
      <c r="H31" s="36">
        <v>44017</v>
      </c>
      <c r="I31" s="46">
        <v>100</v>
      </c>
      <c r="J31" s="34"/>
      <c r="K31" s="34" t="s">
        <v>741</v>
      </c>
    </row>
    <row r="32" s="10" customFormat="1" spans="1:11">
      <c r="A32" s="34">
        <v>30</v>
      </c>
      <c r="B32" s="34" t="s">
        <v>376</v>
      </c>
      <c r="C32" s="34" t="s">
        <v>736</v>
      </c>
      <c r="D32" s="34">
        <v>175</v>
      </c>
      <c r="E32" s="34">
        <v>1</v>
      </c>
      <c r="F32" s="34" t="s">
        <v>737</v>
      </c>
      <c r="G32" s="35">
        <v>44028</v>
      </c>
      <c r="H32" s="36">
        <v>44017</v>
      </c>
      <c r="I32" s="46">
        <v>100</v>
      </c>
      <c r="J32" s="34"/>
      <c r="K32" s="19" t="s">
        <v>738</v>
      </c>
    </row>
    <row r="33" s="10" customFormat="1" spans="1:11">
      <c r="A33" s="34">
        <v>31</v>
      </c>
      <c r="B33" s="34" t="s">
        <v>185</v>
      </c>
      <c r="C33" s="34" t="s">
        <v>736</v>
      </c>
      <c r="D33" s="34">
        <v>180</v>
      </c>
      <c r="E33" s="34">
        <v>1</v>
      </c>
      <c r="F33" s="34" t="s">
        <v>737</v>
      </c>
      <c r="G33" s="35">
        <v>44028</v>
      </c>
      <c r="H33" s="36">
        <v>44048</v>
      </c>
      <c r="I33" s="46">
        <v>100</v>
      </c>
      <c r="J33" s="34"/>
      <c r="K33" s="19"/>
    </row>
    <row r="34" s="10" customFormat="1" spans="1:11">
      <c r="A34" s="34">
        <v>32</v>
      </c>
      <c r="B34" s="34" t="s">
        <v>211</v>
      </c>
      <c r="C34" s="34" t="s">
        <v>739</v>
      </c>
      <c r="D34" s="34">
        <v>190</v>
      </c>
      <c r="E34" s="34">
        <v>1</v>
      </c>
      <c r="F34" s="34" t="s">
        <v>737</v>
      </c>
      <c r="G34" s="35">
        <v>44119</v>
      </c>
      <c r="H34" s="36">
        <v>44105</v>
      </c>
      <c r="I34" s="46">
        <v>100</v>
      </c>
      <c r="J34" s="34"/>
      <c r="K34" s="19"/>
    </row>
    <row r="35" customFormat="1" spans="1:11">
      <c r="A35" s="34">
        <v>33</v>
      </c>
      <c r="B35" s="34" t="s">
        <v>194</v>
      </c>
      <c r="C35" s="34" t="s">
        <v>739</v>
      </c>
      <c r="D35" s="34">
        <v>170</v>
      </c>
      <c r="E35" s="34">
        <v>1</v>
      </c>
      <c r="F35" s="34" t="s">
        <v>737</v>
      </c>
      <c r="G35" s="35">
        <v>44077</v>
      </c>
      <c r="H35" s="36">
        <v>44105</v>
      </c>
      <c r="I35" s="46">
        <v>100</v>
      </c>
      <c r="J35" s="34"/>
      <c r="K35" s="19" t="s">
        <v>742</v>
      </c>
    </row>
    <row r="36" customFormat="1" spans="1:11">
      <c r="A36" s="34">
        <v>34</v>
      </c>
      <c r="B36" s="34" t="s">
        <v>383</v>
      </c>
      <c r="C36" s="34" t="s">
        <v>739</v>
      </c>
      <c r="D36" s="34">
        <v>180</v>
      </c>
      <c r="E36" s="34">
        <v>1</v>
      </c>
      <c r="F36" s="34" t="s">
        <v>737</v>
      </c>
      <c r="G36" s="35">
        <v>44114</v>
      </c>
      <c r="H36" s="36">
        <v>44105</v>
      </c>
      <c r="I36" s="46">
        <v>100</v>
      </c>
      <c r="J36" s="34"/>
      <c r="K36" s="19" t="s">
        <v>738</v>
      </c>
    </row>
    <row r="37" customFormat="1" spans="1:11">
      <c r="A37" s="34">
        <v>35</v>
      </c>
      <c r="B37" s="34" t="s">
        <v>145</v>
      </c>
      <c r="C37" s="34" t="s">
        <v>739</v>
      </c>
      <c r="D37" s="34">
        <v>180</v>
      </c>
      <c r="E37" s="34">
        <v>1</v>
      </c>
      <c r="F37" s="34" t="s">
        <v>737</v>
      </c>
      <c r="G37" s="35">
        <v>44121</v>
      </c>
      <c r="H37" s="36">
        <v>44105</v>
      </c>
      <c r="I37" s="46">
        <v>100</v>
      </c>
      <c r="J37" s="34"/>
      <c r="K37" s="19"/>
    </row>
    <row r="38" customFormat="1" spans="1:11">
      <c r="A38" s="34">
        <v>36</v>
      </c>
      <c r="B38" s="34" t="s">
        <v>120</v>
      </c>
      <c r="C38" s="34" t="s">
        <v>739</v>
      </c>
      <c r="D38" s="34">
        <v>170</v>
      </c>
      <c r="E38" s="34">
        <v>1</v>
      </c>
      <c r="F38" s="34" t="s">
        <v>737</v>
      </c>
      <c r="G38" s="35">
        <v>44121</v>
      </c>
      <c r="H38" s="36">
        <v>44105</v>
      </c>
      <c r="I38" s="46">
        <v>100</v>
      </c>
      <c r="J38" s="34"/>
      <c r="K38" s="19"/>
    </row>
    <row r="39" customFormat="1" spans="1:11">
      <c r="A39" s="34">
        <v>37</v>
      </c>
      <c r="B39" s="34" t="s">
        <v>132</v>
      </c>
      <c r="C39" s="34" t="s">
        <v>739</v>
      </c>
      <c r="D39" s="34">
        <v>170</v>
      </c>
      <c r="E39" s="34">
        <v>1</v>
      </c>
      <c r="F39" s="34" t="s">
        <v>737</v>
      </c>
      <c r="G39" s="35">
        <v>44122</v>
      </c>
      <c r="H39" s="36">
        <v>44105</v>
      </c>
      <c r="I39" s="46">
        <v>100</v>
      </c>
      <c r="J39" s="34"/>
      <c r="K39" s="19"/>
    </row>
    <row r="40" customFormat="1" spans="1:11">
      <c r="A40" s="34">
        <v>38</v>
      </c>
      <c r="B40" s="34" t="s">
        <v>197</v>
      </c>
      <c r="C40" s="34" t="s">
        <v>739</v>
      </c>
      <c r="D40" s="34">
        <v>185</v>
      </c>
      <c r="E40" s="34">
        <v>1</v>
      </c>
      <c r="F40" s="34" t="s">
        <v>737</v>
      </c>
      <c r="G40" s="35">
        <v>44124</v>
      </c>
      <c r="H40" s="36">
        <v>44105</v>
      </c>
      <c r="I40" s="46">
        <v>100</v>
      </c>
      <c r="J40" s="34"/>
      <c r="K40" s="19"/>
    </row>
    <row r="41" customFormat="1" spans="1:11">
      <c r="A41" s="34">
        <v>39</v>
      </c>
      <c r="B41" s="34" t="s">
        <v>398</v>
      </c>
      <c r="C41" s="34" t="s">
        <v>739</v>
      </c>
      <c r="D41" s="34">
        <v>175</v>
      </c>
      <c r="E41" s="34">
        <v>1</v>
      </c>
      <c r="F41" s="34" t="s">
        <v>737</v>
      </c>
      <c r="G41" s="35">
        <v>44190</v>
      </c>
      <c r="H41" s="36">
        <v>44105</v>
      </c>
      <c r="I41" s="46">
        <v>100</v>
      </c>
      <c r="J41" s="34"/>
      <c r="K41" s="19" t="s">
        <v>741</v>
      </c>
    </row>
    <row r="42" customFormat="1" spans="1:11">
      <c r="A42" s="34">
        <v>40</v>
      </c>
      <c r="B42" s="34" t="s">
        <v>142</v>
      </c>
      <c r="C42" s="34" t="s">
        <v>739</v>
      </c>
      <c r="D42" s="34">
        <v>185</v>
      </c>
      <c r="E42" s="34">
        <v>1</v>
      </c>
      <c r="F42" s="34" t="s">
        <v>737</v>
      </c>
      <c r="G42" s="35">
        <v>44236</v>
      </c>
      <c r="H42" s="36">
        <v>44255</v>
      </c>
      <c r="I42" s="46">
        <v>100</v>
      </c>
      <c r="J42" s="34"/>
      <c r="K42" s="19"/>
    </row>
    <row r="43" customFormat="1" spans="1:11">
      <c r="A43" s="34">
        <v>41</v>
      </c>
      <c r="B43" s="34" t="s">
        <v>401</v>
      </c>
      <c r="C43" s="34" t="s">
        <v>736</v>
      </c>
      <c r="D43" s="34">
        <v>175</v>
      </c>
      <c r="E43" s="34">
        <v>1</v>
      </c>
      <c r="F43" s="34" t="s">
        <v>737</v>
      </c>
      <c r="G43" s="35">
        <v>44271</v>
      </c>
      <c r="H43" s="36">
        <v>44256</v>
      </c>
      <c r="I43" s="46">
        <v>100</v>
      </c>
      <c r="J43" s="34"/>
      <c r="K43" s="19"/>
    </row>
    <row r="44" customFormat="1" spans="1:11">
      <c r="A44" s="34">
        <v>42</v>
      </c>
      <c r="B44" s="34" t="s">
        <v>204</v>
      </c>
      <c r="C44" s="34" t="s">
        <v>736</v>
      </c>
      <c r="D44" s="34">
        <v>180</v>
      </c>
      <c r="E44" s="34">
        <v>1</v>
      </c>
      <c r="F44" s="34" t="s">
        <v>737</v>
      </c>
      <c r="G44" s="35">
        <v>44278</v>
      </c>
      <c r="H44" s="36">
        <v>44257</v>
      </c>
      <c r="I44" s="46">
        <v>100</v>
      </c>
      <c r="J44" s="34"/>
      <c r="K44" s="19"/>
    </row>
    <row r="45" customFormat="1" spans="1:11">
      <c r="A45" s="34">
        <v>43</v>
      </c>
      <c r="B45" s="34" t="s">
        <v>207</v>
      </c>
      <c r="C45" s="34" t="s">
        <v>736</v>
      </c>
      <c r="D45" s="34">
        <v>170</v>
      </c>
      <c r="E45" s="34">
        <v>1</v>
      </c>
      <c r="F45" s="34" t="s">
        <v>737</v>
      </c>
      <c r="G45" s="35">
        <v>44278</v>
      </c>
      <c r="H45" s="36">
        <v>44258</v>
      </c>
      <c r="I45" s="46">
        <v>100</v>
      </c>
      <c r="J45" s="34"/>
      <c r="K45" s="19"/>
    </row>
    <row r="46" customFormat="1" spans="1:11">
      <c r="A46" s="34">
        <v>44</v>
      </c>
      <c r="B46" s="34" t="s">
        <v>416</v>
      </c>
      <c r="C46" s="34" t="s">
        <v>736</v>
      </c>
      <c r="D46" s="34">
        <v>175</v>
      </c>
      <c r="E46" s="34">
        <v>1</v>
      </c>
      <c r="F46" s="34" t="s">
        <v>737</v>
      </c>
      <c r="G46" s="35">
        <v>44311</v>
      </c>
      <c r="H46" s="36">
        <v>44287</v>
      </c>
      <c r="I46" s="46">
        <v>100</v>
      </c>
      <c r="J46" s="34"/>
      <c r="K46" s="19"/>
    </row>
    <row r="47" customFormat="1" spans="1:11">
      <c r="A47" s="34">
        <v>45</v>
      </c>
      <c r="B47" s="34" t="s">
        <v>404</v>
      </c>
      <c r="C47" s="34" t="s">
        <v>739</v>
      </c>
      <c r="D47" s="34">
        <v>185</v>
      </c>
      <c r="E47" s="34">
        <v>1</v>
      </c>
      <c r="F47" s="34" t="s">
        <v>737</v>
      </c>
      <c r="G47" s="35">
        <v>44311</v>
      </c>
      <c r="H47" s="36">
        <v>44287</v>
      </c>
      <c r="I47" s="46">
        <v>100</v>
      </c>
      <c r="J47" s="34"/>
      <c r="K47" s="19"/>
    </row>
    <row r="48" customFormat="1" spans="1:11">
      <c r="A48" s="34">
        <v>46</v>
      </c>
      <c r="B48" s="34" t="s">
        <v>194</v>
      </c>
      <c r="C48" s="34" t="s">
        <v>736</v>
      </c>
      <c r="D48" s="34">
        <v>170</v>
      </c>
      <c r="E48" s="34">
        <v>1</v>
      </c>
      <c r="F48" s="34" t="s">
        <v>737</v>
      </c>
      <c r="G48" s="35">
        <v>44311</v>
      </c>
      <c r="H48" s="36">
        <v>44287</v>
      </c>
      <c r="I48" s="46">
        <v>100</v>
      </c>
      <c r="J48" s="34"/>
      <c r="K48" s="19" t="s">
        <v>742</v>
      </c>
    </row>
    <row r="49" customFormat="1" spans="1:11">
      <c r="A49" s="34">
        <v>47</v>
      </c>
      <c r="B49" s="34" t="s">
        <v>197</v>
      </c>
      <c r="C49" s="34" t="s">
        <v>736</v>
      </c>
      <c r="D49" s="34">
        <v>185</v>
      </c>
      <c r="E49" s="34">
        <v>1</v>
      </c>
      <c r="F49" s="34" t="s">
        <v>737</v>
      </c>
      <c r="G49" s="35">
        <v>44311</v>
      </c>
      <c r="H49" s="36">
        <v>44287</v>
      </c>
      <c r="I49" s="46">
        <v>100</v>
      </c>
      <c r="J49" s="34"/>
      <c r="K49" s="19"/>
    </row>
    <row r="50" customFormat="1" spans="1:11">
      <c r="A50" s="34">
        <v>48</v>
      </c>
      <c r="B50" s="34" t="s">
        <v>227</v>
      </c>
      <c r="C50" s="34" t="s">
        <v>736</v>
      </c>
      <c r="D50" s="34">
        <v>185</v>
      </c>
      <c r="E50" s="34">
        <v>1</v>
      </c>
      <c r="F50" s="34" t="s">
        <v>737</v>
      </c>
      <c r="G50" s="35">
        <v>44311</v>
      </c>
      <c r="H50" s="36">
        <v>44287</v>
      </c>
      <c r="I50" s="46">
        <v>100</v>
      </c>
      <c r="J50" s="34"/>
      <c r="K50" s="19"/>
    </row>
    <row r="51" customFormat="1" spans="1:11">
      <c r="A51" s="34">
        <v>49</v>
      </c>
      <c r="B51" s="34" t="s">
        <v>188</v>
      </c>
      <c r="C51" s="34" t="s">
        <v>736</v>
      </c>
      <c r="D51" s="34">
        <v>185</v>
      </c>
      <c r="E51" s="34">
        <v>1</v>
      </c>
      <c r="F51" s="34" t="s">
        <v>737</v>
      </c>
      <c r="G51" s="35">
        <v>44311</v>
      </c>
      <c r="H51" s="36">
        <v>44287</v>
      </c>
      <c r="I51" s="46">
        <v>100</v>
      </c>
      <c r="J51" s="34"/>
      <c r="K51" s="19"/>
    </row>
    <row r="52" customFormat="1" spans="1:11">
      <c r="A52" s="34">
        <v>50</v>
      </c>
      <c r="B52" s="34" t="s">
        <v>220</v>
      </c>
      <c r="C52" s="34" t="s">
        <v>736</v>
      </c>
      <c r="D52" s="34">
        <v>175</v>
      </c>
      <c r="E52" s="34">
        <v>1</v>
      </c>
      <c r="F52" s="34" t="s">
        <v>737</v>
      </c>
      <c r="G52" s="35">
        <v>44419</v>
      </c>
      <c r="H52" s="36">
        <v>44419</v>
      </c>
      <c r="I52" s="46">
        <v>100</v>
      </c>
      <c r="J52" s="34"/>
      <c r="K52" s="19"/>
    </row>
    <row r="53" customFormat="1" spans="1:11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19"/>
    </row>
    <row r="54" customFormat="1" spans="1:11">
      <c r="A54" s="34"/>
      <c r="B54" s="34"/>
      <c r="C54" s="34"/>
      <c r="D54" s="34"/>
      <c r="E54" s="34"/>
      <c r="F54" s="34"/>
      <c r="G54" s="34"/>
      <c r="H54" s="36"/>
      <c r="I54" s="34"/>
      <c r="J54" s="34"/>
      <c r="K54" s="19"/>
    </row>
    <row r="55" customFormat="1" spans="1:11">
      <c r="A55" s="34"/>
      <c r="B55" s="34"/>
      <c r="C55" s="34"/>
      <c r="D55" s="34"/>
      <c r="E55" s="34"/>
      <c r="F55" s="34"/>
      <c r="G55" s="34"/>
      <c r="H55" s="36"/>
      <c r="I55" s="34"/>
      <c r="J55" s="34"/>
      <c r="K55" s="19"/>
    </row>
    <row r="56" customFormat="1" spans="1:11">
      <c r="A56" s="34"/>
      <c r="B56" s="34"/>
      <c r="C56" s="34"/>
      <c r="D56" s="34"/>
      <c r="E56" s="34"/>
      <c r="F56" s="34"/>
      <c r="G56" s="34"/>
      <c r="H56" s="36"/>
      <c r="I56" s="34"/>
      <c r="J56" s="34"/>
      <c r="K56" s="19"/>
    </row>
    <row r="57" customFormat="1" spans="1:11">
      <c r="A57" s="34"/>
      <c r="B57" s="34"/>
      <c r="C57" s="34"/>
      <c r="D57" s="34"/>
      <c r="E57" s="34"/>
      <c r="F57" s="34"/>
      <c r="G57" s="34"/>
      <c r="H57" s="36"/>
      <c r="I57" s="34"/>
      <c r="J57" s="34"/>
      <c r="K57" s="19"/>
    </row>
    <row r="58" customFormat="1" spans="1:11">
      <c r="A58" s="34"/>
      <c r="B58" s="34"/>
      <c r="C58" s="34"/>
      <c r="D58" s="34"/>
      <c r="E58" s="34"/>
      <c r="F58" s="34"/>
      <c r="G58" s="34"/>
      <c r="H58" s="36"/>
      <c r="I58" s="34"/>
      <c r="J58" s="34"/>
      <c r="K58" s="19"/>
    </row>
    <row r="59" customFormat="1" spans="1:11">
      <c r="A59" s="43" t="s">
        <v>743</v>
      </c>
      <c r="B59" s="43"/>
      <c r="C59" s="43"/>
      <c r="D59" s="43"/>
      <c r="E59" s="43">
        <f>SUM(E4:E40)</f>
        <v>37</v>
      </c>
      <c r="F59" s="43"/>
      <c r="G59" s="43"/>
      <c r="H59" s="44"/>
      <c r="I59" s="46">
        <f>SUM(I3:I58)</f>
        <v>5000</v>
      </c>
      <c r="J59" s="43"/>
      <c r="K59" s="19"/>
    </row>
  </sheetData>
  <mergeCells count="2">
    <mergeCell ref="A1:K1"/>
    <mergeCell ref="A59:D59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00B050"/>
  </sheetPr>
  <dimension ref="A1:L183"/>
  <sheetViews>
    <sheetView zoomScale="115" zoomScaleNormal="115" workbookViewId="0">
      <selection activeCell="N42" sqref="N42"/>
    </sheetView>
  </sheetViews>
  <sheetFormatPr defaultColWidth="9" defaultRowHeight="14"/>
  <cols>
    <col min="1" max="1" width="5.36363636363636" style="12" customWidth="1"/>
    <col min="2" max="2" width="7" style="12" customWidth="1"/>
    <col min="3" max="3" width="5.36363636363636" style="12" customWidth="1"/>
    <col min="4" max="4" width="8.27272727272727" style="13" customWidth="1"/>
    <col min="5" max="5" width="18.9090909090909" style="12" customWidth="1"/>
    <col min="6" max="6" width="10.7272727272727" style="12" customWidth="1"/>
    <col min="7" max="7" width="5.36363636363636" style="12" customWidth="1"/>
    <col min="8" max="8" width="9.18181818181818" style="12" customWidth="1"/>
    <col min="9" max="9" width="7.27272727272727" style="12" customWidth="1"/>
    <col min="10" max="11" width="9.18181818181818" style="12" customWidth="1"/>
    <col min="12" max="12" width="7" style="12" customWidth="1"/>
  </cols>
  <sheetData>
    <row r="1" customFormat="1" ht="34" customHeight="1" spans="1:12">
      <c r="A1" s="14" t="s">
        <v>744</v>
      </c>
      <c r="B1" s="15"/>
      <c r="C1" s="15"/>
      <c r="D1" s="16"/>
      <c r="E1" s="15"/>
      <c r="F1" s="15"/>
      <c r="G1" s="15"/>
      <c r="H1" s="15"/>
      <c r="I1" s="15"/>
      <c r="J1" s="15"/>
      <c r="K1" s="15"/>
      <c r="L1" s="27"/>
    </row>
    <row r="2" customFormat="1" ht="27" customHeight="1" spans="1:12">
      <c r="A2" s="17" t="s">
        <v>0</v>
      </c>
      <c r="B2" s="17" t="s">
        <v>2</v>
      </c>
      <c r="C2" s="17" t="s">
        <v>745</v>
      </c>
      <c r="D2" s="18" t="s">
        <v>746</v>
      </c>
      <c r="E2" s="17" t="s">
        <v>747</v>
      </c>
      <c r="F2" s="17" t="s">
        <v>748</v>
      </c>
      <c r="G2" s="17" t="s">
        <v>749</v>
      </c>
      <c r="H2" s="17" t="s">
        <v>750</v>
      </c>
      <c r="I2" s="17" t="s">
        <v>751</v>
      </c>
      <c r="J2" s="17" t="s">
        <v>752</v>
      </c>
      <c r="K2" s="17" t="s">
        <v>753</v>
      </c>
      <c r="L2" s="28" t="s">
        <v>40</v>
      </c>
    </row>
    <row r="3" customFormat="1" ht="13" customHeight="1" spans="1:12">
      <c r="A3" s="19">
        <v>1</v>
      </c>
      <c r="B3" s="19" t="s">
        <v>120</v>
      </c>
      <c r="C3" s="19" t="s">
        <v>754</v>
      </c>
      <c r="D3" s="20">
        <v>428</v>
      </c>
      <c r="E3" s="195" t="s">
        <v>121</v>
      </c>
      <c r="F3" s="21">
        <f t="shared" ref="F3:F57" si="0">--TEXT(MID(E3,7,8),"0-00-00")</f>
        <v>23647</v>
      </c>
      <c r="G3" s="19">
        <f t="shared" ref="G3:G57" si="1">2020-MID(E3,7,4)</f>
        <v>56</v>
      </c>
      <c r="H3" s="19" t="s">
        <v>755</v>
      </c>
      <c r="I3" s="19" t="s">
        <v>756</v>
      </c>
      <c r="J3" s="19"/>
      <c r="K3" s="19"/>
      <c r="L3" s="19"/>
    </row>
    <row r="4" customFormat="1" spans="1:12">
      <c r="A4" s="19">
        <v>2</v>
      </c>
      <c r="B4" s="19" t="s">
        <v>136</v>
      </c>
      <c r="C4" s="19" t="s">
        <v>754</v>
      </c>
      <c r="D4" s="20">
        <v>428</v>
      </c>
      <c r="E4" s="19" t="s">
        <v>137</v>
      </c>
      <c r="F4" s="21">
        <f t="shared" si="0"/>
        <v>35691</v>
      </c>
      <c r="G4" s="19">
        <f t="shared" si="1"/>
        <v>23</v>
      </c>
      <c r="H4" s="19" t="s">
        <v>755</v>
      </c>
      <c r="I4" s="19" t="s">
        <v>756</v>
      </c>
      <c r="J4" s="19"/>
      <c r="K4" s="19"/>
      <c r="L4" s="19"/>
    </row>
    <row r="5" customFormat="1" spans="1:12">
      <c r="A5" s="19">
        <v>3</v>
      </c>
      <c r="B5" s="19" t="s">
        <v>149</v>
      </c>
      <c r="C5" s="19" t="s">
        <v>754</v>
      </c>
      <c r="D5" s="20">
        <v>428</v>
      </c>
      <c r="E5" s="19" t="s">
        <v>150</v>
      </c>
      <c r="F5" s="21">
        <f t="shared" si="0"/>
        <v>32835</v>
      </c>
      <c r="G5" s="19">
        <f t="shared" si="1"/>
        <v>31</v>
      </c>
      <c r="H5" s="19" t="s">
        <v>755</v>
      </c>
      <c r="I5" s="19" t="s">
        <v>756</v>
      </c>
      <c r="J5" s="19"/>
      <c r="K5" s="19"/>
      <c r="L5" s="19"/>
    </row>
    <row r="6" customFormat="1" spans="1:12">
      <c r="A6" s="19">
        <v>4</v>
      </c>
      <c r="B6" s="19" t="s">
        <v>125</v>
      </c>
      <c r="C6" s="19" t="s">
        <v>754</v>
      </c>
      <c r="D6" s="20">
        <v>428</v>
      </c>
      <c r="E6" s="195" t="s">
        <v>126</v>
      </c>
      <c r="F6" s="21">
        <f t="shared" si="0"/>
        <v>28414</v>
      </c>
      <c r="G6" s="19">
        <f t="shared" si="1"/>
        <v>43</v>
      </c>
      <c r="H6" s="19" t="s">
        <v>755</v>
      </c>
      <c r="I6" s="19" t="s">
        <v>756</v>
      </c>
      <c r="J6" s="19"/>
      <c r="K6" s="19"/>
      <c r="L6" s="19"/>
    </row>
    <row r="7" customFormat="1" spans="1:12">
      <c r="A7" s="19">
        <v>5</v>
      </c>
      <c r="B7" s="19" t="s">
        <v>129</v>
      </c>
      <c r="C7" s="19" t="s">
        <v>754</v>
      </c>
      <c r="D7" s="20">
        <v>428</v>
      </c>
      <c r="E7" s="195" t="s">
        <v>130</v>
      </c>
      <c r="F7" s="21">
        <f t="shared" si="0"/>
        <v>33927</v>
      </c>
      <c r="G7" s="19">
        <f t="shared" si="1"/>
        <v>28</v>
      </c>
      <c r="H7" s="19" t="s">
        <v>755</v>
      </c>
      <c r="I7" s="19" t="s">
        <v>756</v>
      </c>
      <c r="J7" s="19"/>
      <c r="K7" s="19"/>
      <c r="L7" s="19"/>
    </row>
    <row r="8" customFormat="1" spans="1:12">
      <c r="A8" s="19">
        <v>6</v>
      </c>
      <c r="B8" s="19" t="s">
        <v>132</v>
      </c>
      <c r="C8" s="19" t="s">
        <v>754</v>
      </c>
      <c r="D8" s="20">
        <v>428</v>
      </c>
      <c r="E8" s="19" t="s">
        <v>133</v>
      </c>
      <c r="F8" s="21">
        <f t="shared" si="0"/>
        <v>36441</v>
      </c>
      <c r="G8" s="19">
        <f t="shared" si="1"/>
        <v>21</v>
      </c>
      <c r="H8" s="19" t="s">
        <v>755</v>
      </c>
      <c r="I8" s="19" t="s">
        <v>756</v>
      </c>
      <c r="J8" s="19"/>
      <c r="K8" s="19"/>
      <c r="L8" s="19"/>
    </row>
    <row r="9" customFormat="1" spans="1:12">
      <c r="A9" s="19">
        <v>7</v>
      </c>
      <c r="B9" s="19" t="s">
        <v>59</v>
      </c>
      <c r="C9" s="19" t="s">
        <v>754</v>
      </c>
      <c r="D9" s="20">
        <v>428</v>
      </c>
      <c r="E9" s="195" t="s">
        <v>60</v>
      </c>
      <c r="F9" s="21">
        <f t="shared" si="0"/>
        <v>29847</v>
      </c>
      <c r="G9" s="19">
        <f t="shared" si="1"/>
        <v>39</v>
      </c>
      <c r="H9" s="19" t="s">
        <v>755</v>
      </c>
      <c r="I9" s="19" t="s">
        <v>756</v>
      </c>
      <c r="J9" s="19"/>
      <c r="K9" s="19"/>
      <c r="L9" s="19"/>
    </row>
    <row r="10" customFormat="1" spans="1:12">
      <c r="A10" s="19">
        <v>8</v>
      </c>
      <c r="B10" s="19" t="s">
        <v>757</v>
      </c>
      <c r="C10" s="19" t="s">
        <v>754</v>
      </c>
      <c r="D10" s="20">
        <v>428</v>
      </c>
      <c r="E10" s="195" t="s">
        <v>758</v>
      </c>
      <c r="F10" s="21">
        <f t="shared" si="0"/>
        <v>29475</v>
      </c>
      <c r="G10" s="19">
        <f t="shared" si="1"/>
        <v>40</v>
      </c>
      <c r="H10" s="19" t="s">
        <v>755</v>
      </c>
      <c r="I10" s="19" t="s">
        <v>756</v>
      </c>
      <c r="J10" s="19"/>
      <c r="K10" s="19"/>
      <c r="L10" s="19" t="s">
        <v>759</v>
      </c>
    </row>
    <row r="11" customFormat="1" spans="1:12">
      <c r="A11" s="19">
        <v>9</v>
      </c>
      <c r="B11" s="19" t="s">
        <v>760</v>
      </c>
      <c r="C11" s="19" t="s">
        <v>754</v>
      </c>
      <c r="D11" s="20">
        <v>428</v>
      </c>
      <c r="E11" s="195" t="s">
        <v>761</v>
      </c>
      <c r="F11" s="21">
        <f t="shared" si="0"/>
        <v>26227</v>
      </c>
      <c r="G11" s="19">
        <f t="shared" si="1"/>
        <v>49</v>
      </c>
      <c r="H11" s="19" t="s">
        <v>755</v>
      </c>
      <c r="I11" s="19" t="s">
        <v>756</v>
      </c>
      <c r="J11" s="19"/>
      <c r="K11" s="19"/>
      <c r="L11" s="19" t="s">
        <v>759</v>
      </c>
    </row>
    <row r="12" customFormat="1" spans="1:12">
      <c r="A12" s="19">
        <v>10</v>
      </c>
      <c r="B12" s="19" t="s">
        <v>762</v>
      </c>
      <c r="C12" s="19" t="s">
        <v>754</v>
      </c>
      <c r="D12" s="20">
        <v>428</v>
      </c>
      <c r="E12" s="195" t="s">
        <v>763</v>
      </c>
      <c r="F12" s="21">
        <f t="shared" si="0"/>
        <v>31228</v>
      </c>
      <c r="G12" s="19">
        <f t="shared" si="1"/>
        <v>35</v>
      </c>
      <c r="H12" s="19" t="s">
        <v>755</v>
      </c>
      <c r="I12" s="19" t="s">
        <v>756</v>
      </c>
      <c r="J12" s="19"/>
      <c r="K12" s="19"/>
      <c r="L12" s="19" t="s">
        <v>759</v>
      </c>
    </row>
    <row r="13" customFormat="1" spans="1:12">
      <c r="A13" s="19">
        <v>11</v>
      </c>
      <c r="B13" s="19" t="s">
        <v>64</v>
      </c>
      <c r="C13" s="19" t="s">
        <v>764</v>
      </c>
      <c r="D13" s="20">
        <v>280</v>
      </c>
      <c r="E13" s="195" t="s">
        <v>65</v>
      </c>
      <c r="F13" s="21">
        <f t="shared" si="0"/>
        <v>31420</v>
      </c>
      <c r="G13" s="19">
        <f t="shared" si="1"/>
        <v>34</v>
      </c>
      <c r="H13" s="19" t="s">
        <v>755</v>
      </c>
      <c r="I13" s="19" t="s">
        <v>756</v>
      </c>
      <c r="J13" s="19"/>
      <c r="K13" s="19"/>
      <c r="L13" s="19"/>
    </row>
    <row r="14" customFormat="1" spans="1:12">
      <c r="A14" s="19">
        <v>12</v>
      </c>
      <c r="B14" s="19" t="s">
        <v>152</v>
      </c>
      <c r="C14" s="19" t="s">
        <v>764</v>
      </c>
      <c r="D14" s="20">
        <v>280</v>
      </c>
      <c r="E14" s="195" t="s">
        <v>153</v>
      </c>
      <c r="F14" s="21">
        <f t="shared" si="0"/>
        <v>24900</v>
      </c>
      <c r="G14" s="19">
        <f t="shared" si="1"/>
        <v>52</v>
      </c>
      <c r="H14" s="19" t="s">
        <v>755</v>
      </c>
      <c r="I14" s="19" t="s">
        <v>756</v>
      </c>
      <c r="J14" s="19"/>
      <c r="K14" s="19"/>
      <c r="L14" s="19"/>
    </row>
    <row r="15" customFormat="1" spans="1:12">
      <c r="A15" s="19">
        <v>13</v>
      </c>
      <c r="B15" s="19" t="s">
        <v>145</v>
      </c>
      <c r="C15" s="19" t="s">
        <v>764</v>
      </c>
      <c r="D15" s="20">
        <v>280</v>
      </c>
      <c r="E15" s="19" t="s">
        <v>146</v>
      </c>
      <c r="F15" s="21">
        <f t="shared" si="0"/>
        <v>36558</v>
      </c>
      <c r="G15" s="19">
        <f t="shared" si="1"/>
        <v>20</v>
      </c>
      <c r="H15" s="19" t="s">
        <v>755</v>
      </c>
      <c r="I15" s="19" t="s">
        <v>756</v>
      </c>
      <c r="J15" s="19"/>
      <c r="K15" s="19"/>
      <c r="L15" s="19"/>
    </row>
    <row r="16" customFormat="1" spans="1:12">
      <c r="A16" s="19">
        <v>14</v>
      </c>
      <c r="B16" s="22" t="s">
        <v>194</v>
      </c>
      <c r="C16" s="22" t="s">
        <v>764</v>
      </c>
      <c r="D16" s="23">
        <v>280</v>
      </c>
      <c r="E16" s="22" t="s">
        <v>195</v>
      </c>
      <c r="F16" s="24">
        <f t="shared" si="0"/>
        <v>36662</v>
      </c>
      <c r="G16" s="22">
        <f t="shared" si="1"/>
        <v>20</v>
      </c>
      <c r="H16" s="22" t="s">
        <v>755</v>
      </c>
      <c r="I16" s="22" t="s">
        <v>756</v>
      </c>
      <c r="J16" s="22"/>
      <c r="K16" s="22"/>
      <c r="L16" s="22"/>
    </row>
    <row r="17" customFormat="1" spans="1:12">
      <c r="A17" s="19">
        <v>15</v>
      </c>
      <c r="B17" s="19" t="s">
        <v>179</v>
      </c>
      <c r="C17" s="19" t="s">
        <v>764</v>
      </c>
      <c r="D17" s="20">
        <v>280</v>
      </c>
      <c r="E17" s="195" t="s">
        <v>180</v>
      </c>
      <c r="F17" s="21">
        <f t="shared" si="0"/>
        <v>24196</v>
      </c>
      <c r="G17" s="19">
        <f t="shared" si="1"/>
        <v>54</v>
      </c>
      <c r="H17" s="19" t="s">
        <v>755</v>
      </c>
      <c r="I17" s="19" t="s">
        <v>756</v>
      </c>
      <c r="J17" s="19"/>
      <c r="K17" s="19"/>
      <c r="L17" s="19"/>
    </row>
    <row r="18" s="10" customFormat="1" spans="1:12">
      <c r="A18" s="19">
        <v>16</v>
      </c>
      <c r="B18" s="19" t="s">
        <v>142</v>
      </c>
      <c r="C18" s="19" t="s">
        <v>764</v>
      </c>
      <c r="D18" s="20">
        <v>280</v>
      </c>
      <c r="E18" s="195" t="s">
        <v>143</v>
      </c>
      <c r="F18" s="21">
        <f t="shared" si="0"/>
        <v>34889</v>
      </c>
      <c r="G18" s="19">
        <f t="shared" si="1"/>
        <v>25</v>
      </c>
      <c r="H18" s="19" t="s">
        <v>755</v>
      </c>
      <c r="I18" s="19" t="s">
        <v>756</v>
      </c>
      <c r="J18" s="19"/>
      <c r="K18" s="19"/>
      <c r="L18" s="19"/>
    </row>
    <row r="19" s="11" customFormat="1" spans="1:12">
      <c r="A19" s="19">
        <v>17</v>
      </c>
      <c r="B19" s="22" t="s">
        <v>406</v>
      </c>
      <c r="C19" s="22" t="s">
        <v>764</v>
      </c>
      <c r="D19" s="23">
        <v>280</v>
      </c>
      <c r="E19" s="196" t="s">
        <v>765</v>
      </c>
      <c r="F19" s="24">
        <f t="shared" si="0"/>
        <v>32560</v>
      </c>
      <c r="G19" s="22">
        <f t="shared" si="1"/>
        <v>31</v>
      </c>
      <c r="H19" s="22" t="s">
        <v>755</v>
      </c>
      <c r="I19" s="22" t="s">
        <v>756</v>
      </c>
      <c r="J19" s="22"/>
      <c r="K19" s="22"/>
      <c r="L19" s="22"/>
    </row>
    <row r="20" s="11" customFormat="1" spans="1:12">
      <c r="A20" s="19">
        <v>18</v>
      </c>
      <c r="B20" s="19" t="s">
        <v>227</v>
      </c>
      <c r="C20" s="19" t="s">
        <v>764</v>
      </c>
      <c r="D20" s="20">
        <v>280</v>
      </c>
      <c r="E20" s="195" t="s">
        <v>228</v>
      </c>
      <c r="F20" s="21">
        <f t="shared" si="0"/>
        <v>22817</v>
      </c>
      <c r="G20" s="19">
        <f t="shared" si="1"/>
        <v>58</v>
      </c>
      <c r="H20" s="19" t="s">
        <v>755</v>
      </c>
      <c r="I20" s="19" t="s">
        <v>756</v>
      </c>
      <c r="J20" s="19"/>
      <c r="K20" s="19"/>
      <c r="L20" s="19" t="s">
        <v>766</v>
      </c>
    </row>
    <row r="21" s="11" customFormat="1" spans="1:12">
      <c r="A21" s="19">
        <v>19</v>
      </c>
      <c r="B21" s="22" t="s">
        <v>220</v>
      </c>
      <c r="C21" s="22" t="s">
        <v>764</v>
      </c>
      <c r="D21" s="23">
        <v>280</v>
      </c>
      <c r="E21" s="196" t="s">
        <v>221</v>
      </c>
      <c r="F21" s="24">
        <f t="shared" si="0"/>
        <v>26312</v>
      </c>
      <c r="G21" s="22">
        <f t="shared" si="1"/>
        <v>48</v>
      </c>
      <c r="H21" s="22" t="s">
        <v>755</v>
      </c>
      <c r="I21" s="22" t="s">
        <v>756</v>
      </c>
      <c r="J21" s="22"/>
      <c r="K21" s="22"/>
      <c r="L21" s="22"/>
    </row>
    <row r="22" s="11" customFormat="1" spans="1:12">
      <c r="A22" s="19">
        <v>20</v>
      </c>
      <c r="B22" s="19" t="s">
        <v>235</v>
      </c>
      <c r="C22" s="19" t="s">
        <v>764</v>
      </c>
      <c r="D22" s="20">
        <v>280</v>
      </c>
      <c r="E22" s="195" t="s">
        <v>236</v>
      </c>
      <c r="F22" s="21">
        <f t="shared" si="0"/>
        <v>26248</v>
      </c>
      <c r="G22" s="19">
        <f t="shared" si="1"/>
        <v>49</v>
      </c>
      <c r="H22" s="19" t="s">
        <v>755</v>
      </c>
      <c r="I22" s="19" t="s">
        <v>756</v>
      </c>
      <c r="J22" s="19"/>
      <c r="K22" s="19"/>
      <c r="L22" s="19"/>
    </row>
    <row r="23" s="11" customFormat="1" spans="1:12">
      <c r="A23" s="19">
        <v>21</v>
      </c>
      <c r="B23" s="19" t="s">
        <v>231</v>
      </c>
      <c r="C23" s="19" t="s">
        <v>764</v>
      </c>
      <c r="D23" s="20">
        <v>280</v>
      </c>
      <c r="E23" s="195" t="s">
        <v>767</v>
      </c>
      <c r="F23" s="21">
        <f t="shared" si="0"/>
        <v>36893</v>
      </c>
      <c r="G23" s="19">
        <f t="shared" si="1"/>
        <v>19</v>
      </c>
      <c r="H23" s="19" t="s">
        <v>755</v>
      </c>
      <c r="I23" s="19" t="s">
        <v>756</v>
      </c>
      <c r="J23" s="19"/>
      <c r="K23" s="19"/>
      <c r="L23" s="19" t="s">
        <v>766</v>
      </c>
    </row>
    <row r="24" s="11" customFormat="1" spans="1:12">
      <c r="A24" s="19">
        <v>22</v>
      </c>
      <c r="B24" s="19" t="s">
        <v>238</v>
      </c>
      <c r="C24" s="19" t="s">
        <v>764</v>
      </c>
      <c r="D24" s="20">
        <v>280</v>
      </c>
      <c r="E24" s="195" t="s">
        <v>239</v>
      </c>
      <c r="F24" s="21">
        <f t="shared" si="0"/>
        <v>28868</v>
      </c>
      <c r="G24" s="19">
        <f t="shared" si="1"/>
        <v>41</v>
      </c>
      <c r="H24" s="19" t="s">
        <v>755</v>
      </c>
      <c r="I24" s="19" t="s">
        <v>756</v>
      </c>
      <c r="J24" s="19"/>
      <c r="K24" s="19"/>
      <c r="L24" s="19" t="s">
        <v>766</v>
      </c>
    </row>
    <row r="25" customFormat="1" spans="1:12">
      <c r="A25" s="19">
        <v>23</v>
      </c>
      <c r="B25" s="19" t="s">
        <v>197</v>
      </c>
      <c r="C25" s="19" t="s">
        <v>768</v>
      </c>
      <c r="D25" s="20">
        <v>198</v>
      </c>
      <c r="E25" s="19" t="s">
        <v>198</v>
      </c>
      <c r="F25" s="21">
        <f t="shared" si="0"/>
        <v>31919</v>
      </c>
      <c r="G25" s="19">
        <f t="shared" si="1"/>
        <v>33</v>
      </c>
      <c r="H25" s="19" t="s">
        <v>755</v>
      </c>
      <c r="I25" s="19" t="s">
        <v>756</v>
      </c>
      <c r="J25" s="19"/>
      <c r="K25" s="19"/>
      <c r="L25" s="19"/>
    </row>
    <row r="26" customFormat="1" spans="1:12">
      <c r="A26" s="19">
        <v>24</v>
      </c>
      <c r="B26" s="19" t="s">
        <v>174</v>
      </c>
      <c r="C26" s="19" t="s">
        <v>768</v>
      </c>
      <c r="D26" s="20">
        <v>198</v>
      </c>
      <c r="E26" s="195" t="s">
        <v>175</v>
      </c>
      <c r="F26" s="21">
        <f t="shared" si="0"/>
        <v>31566</v>
      </c>
      <c r="G26" s="19">
        <f t="shared" si="1"/>
        <v>34</v>
      </c>
      <c r="H26" s="19" t="s">
        <v>755</v>
      </c>
      <c r="I26" s="19" t="s">
        <v>756</v>
      </c>
      <c r="J26" s="19"/>
      <c r="K26" s="19"/>
      <c r="L26" s="19"/>
    </row>
    <row r="27" customFormat="1" spans="1:12">
      <c r="A27" s="19">
        <v>25</v>
      </c>
      <c r="B27" s="19" t="s">
        <v>188</v>
      </c>
      <c r="C27" s="19" t="s">
        <v>768</v>
      </c>
      <c r="D27" s="20">
        <v>198</v>
      </c>
      <c r="E27" s="19" t="s">
        <v>189</v>
      </c>
      <c r="F27" s="21">
        <f t="shared" si="0"/>
        <v>30342</v>
      </c>
      <c r="G27" s="19">
        <f t="shared" si="1"/>
        <v>37</v>
      </c>
      <c r="H27" s="19" t="s">
        <v>755</v>
      </c>
      <c r="I27" s="19" t="s">
        <v>756</v>
      </c>
      <c r="J27" s="19"/>
      <c r="K27" s="19"/>
      <c r="L27" s="19"/>
    </row>
    <row r="28" customFormat="1" spans="1:12">
      <c r="A28" s="19">
        <v>26</v>
      </c>
      <c r="B28" s="19" t="s">
        <v>182</v>
      </c>
      <c r="C28" s="19" t="s">
        <v>768</v>
      </c>
      <c r="D28" s="20">
        <v>198</v>
      </c>
      <c r="E28" s="19" t="s">
        <v>183</v>
      </c>
      <c r="F28" s="21">
        <f t="shared" si="0"/>
        <v>27996</v>
      </c>
      <c r="G28" s="19">
        <f t="shared" si="1"/>
        <v>44</v>
      </c>
      <c r="H28" s="19" t="s">
        <v>755</v>
      </c>
      <c r="I28" s="19" t="s">
        <v>756</v>
      </c>
      <c r="J28" s="19"/>
      <c r="K28" s="19"/>
      <c r="L28" s="19"/>
    </row>
    <row r="29" customFormat="1" spans="1:12">
      <c r="A29" s="19">
        <v>27</v>
      </c>
      <c r="B29" s="19" t="s">
        <v>200</v>
      </c>
      <c r="C29" s="19" t="s">
        <v>768</v>
      </c>
      <c r="D29" s="20">
        <v>198</v>
      </c>
      <c r="E29" s="19" t="s">
        <v>201</v>
      </c>
      <c r="F29" s="21">
        <f t="shared" si="0"/>
        <v>25836</v>
      </c>
      <c r="G29" s="19">
        <f t="shared" si="1"/>
        <v>50</v>
      </c>
      <c r="H29" s="19" t="s">
        <v>755</v>
      </c>
      <c r="I29" s="19" t="s">
        <v>756</v>
      </c>
      <c r="J29" s="19"/>
      <c r="K29" s="19"/>
      <c r="L29" s="19"/>
    </row>
    <row r="30" customFormat="1" spans="1:12">
      <c r="A30" s="19">
        <v>28</v>
      </c>
      <c r="B30" s="19" t="s">
        <v>211</v>
      </c>
      <c r="C30" s="19" t="s">
        <v>768</v>
      </c>
      <c r="D30" s="20">
        <v>198</v>
      </c>
      <c r="E30" s="19" t="s">
        <v>212</v>
      </c>
      <c r="F30" s="21">
        <f t="shared" si="0"/>
        <v>24119</v>
      </c>
      <c r="G30" s="19">
        <f t="shared" si="1"/>
        <v>54</v>
      </c>
      <c r="H30" s="19" t="s">
        <v>755</v>
      </c>
      <c r="I30" s="19" t="s">
        <v>756</v>
      </c>
      <c r="J30" s="19"/>
      <c r="K30" s="19"/>
      <c r="L30" s="19"/>
    </row>
    <row r="31" customFormat="1" spans="1:12">
      <c r="A31" s="19">
        <v>29</v>
      </c>
      <c r="B31" s="19" t="s">
        <v>170</v>
      </c>
      <c r="C31" s="19" t="s">
        <v>768</v>
      </c>
      <c r="D31" s="20">
        <v>198</v>
      </c>
      <c r="E31" s="19" t="s">
        <v>171</v>
      </c>
      <c r="F31" s="21">
        <f t="shared" si="0"/>
        <v>28573</v>
      </c>
      <c r="G31" s="19">
        <f t="shared" si="1"/>
        <v>42</v>
      </c>
      <c r="H31" s="19" t="s">
        <v>755</v>
      </c>
      <c r="I31" s="19" t="s">
        <v>756</v>
      </c>
      <c r="J31" s="19"/>
      <c r="K31" s="19"/>
      <c r="L31" s="19"/>
    </row>
    <row r="32" customFormat="1" spans="1:12">
      <c r="A32" s="19">
        <v>30</v>
      </c>
      <c r="B32" s="19" t="s">
        <v>185</v>
      </c>
      <c r="C32" s="19" t="s">
        <v>768</v>
      </c>
      <c r="D32" s="20">
        <v>198</v>
      </c>
      <c r="E32" s="19" t="s">
        <v>186</v>
      </c>
      <c r="F32" s="21">
        <f t="shared" si="0"/>
        <v>26918</v>
      </c>
      <c r="G32" s="19">
        <f t="shared" si="1"/>
        <v>47</v>
      </c>
      <c r="H32" s="19" t="s">
        <v>755</v>
      </c>
      <c r="I32" s="19" t="s">
        <v>756</v>
      </c>
      <c r="J32" s="19"/>
      <c r="K32" s="19"/>
      <c r="L32" s="19"/>
    </row>
    <row r="33" customFormat="1" spans="1:12">
      <c r="A33" s="19">
        <v>31</v>
      </c>
      <c r="B33" s="19" t="s">
        <v>191</v>
      </c>
      <c r="C33" s="19" t="s">
        <v>768</v>
      </c>
      <c r="D33" s="20">
        <v>198</v>
      </c>
      <c r="E33" s="195" t="s">
        <v>192</v>
      </c>
      <c r="F33" s="21">
        <f t="shared" si="0"/>
        <v>24371</v>
      </c>
      <c r="G33" s="19">
        <f t="shared" si="1"/>
        <v>54</v>
      </c>
      <c r="H33" s="19" t="s">
        <v>755</v>
      </c>
      <c r="I33" s="19" t="s">
        <v>756</v>
      </c>
      <c r="J33" s="19"/>
      <c r="K33" s="19"/>
      <c r="L33" s="19"/>
    </row>
    <row r="34" customFormat="1" spans="1:12">
      <c r="A34" s="19">
        <v>32</v>
      </c>
      <c r="B34" s="19" t="s">
        <v>204</v>
      </c>
      <c r="C34" s="19" t="s">
        <v>768</v>
      </c>
      <c r="D34" s="20">
        <v>198</v>
      </c>
      <c r="E34" s="195" t="s">
        <v>205</v>
      </c>
      <c r="F34" s="21">
        <f t="shared" si="0"/>
        <v>34863</v>
      </c>
      <c r="G34" s="19">
        <f t="shared" si="1"/>
        <v>25</v>
      </c>
      <c r="H34" s="19" t="s">
        <v>755</v>
      </c>
      <c r="I34" s="19" t="s">
        <v>756</v>
      </c>
      <c r="J34" s="19"/>
      <c r="K34" s="19"/>
      <c r="L34" s="19"/>
    </row>
    <row r="35" customFormat="1" spans="1:12">
      <c r="A35" s="19">
        <v>33</v>
      </c>
      <c r="B35" s="19" t="s">
        <v>207</v>
      </c>
      <c r="C35" s="19" t="s">
        <v>768</v>
      </c>
      <c r="D35" s="20">
        <v>198</v>
      </c>
      <c r="E35" s="195" t="s">
        <v>208</v>
      </c>
      <c r="F35" s="21">
        <f t="shared" si="0"/>
        <v>30127</v>
      </c>
      <c r="G35" s="19">
        <f t="shared" si="1"/>
        <v>38</v>
      </c>
      <c r="H35" s="19" t="s">
        <v>755</v>
      </c>
      <c r="I35" s="19" t="s">
        <v>756</v>
      </c>
      <c r="J35" s="19"/>
      <c r="K35" s="19"/>
      <c r="L35" s="19"/>
    </row>
    <row r="36" customFormat="1" spans="1:12">
      <c r="A36" s="19">
        <v>34</v>
      </c>
      <c r="B36" s="19" t="s">
        <v>42</v>
      </c>
      <c r="C36" s="19" t="s">
        <v>768</v>
      </c>
      <c r="D36" s="20">
        <v>198</v>
      </c>
      <c r="E36" s="195" t="s">
        <v>43</v>
      </c>
      <c r="F36" s="21">
        <f t="shared" si="0"/>
        <v>26005</v>
      </c>
      <c r="G36" s="19">
        <f t="shared" si="1"/>
        <v>49</v>
      </c>
      <c r="H36" s="19" t="s">
        <v>755</v>
      </c>
      <c r="I36" s="19" t="s">
        <v>756</v>
      </c>
      <c r="J36" s="19"/>
      <c r="K36" s="19"/>
      <c r="L36" s="19"/>
    </row>
    <row r="37" customFormat="1" spans="1:12">
      <c r="A37" s="19">
        <v>35</v>
      </c>
      <c r="B37" s="19" t="s">
        <v>224</v>
      </c>
      <c r="C37" s="19" t="s">
        <v>764</v>
      </c>
      <c r="D37" s="20">
        <v>280</v>
      </c>
      <c r="E37" s="195" t="s">
        <v>225</v>
      </c>
      <c r="F37" s="21">
        <f t="shared" si="0"/>
        <v>25902</v>
      </c>
      <c r="G37" s="19">
        <f t="shared" si="1"/>
        <v>50</v>
      </c>
      <c r="H37" s="19" t="s">
        <v>755</v>
      </c>
      <c r="I37" s="19" t="s">
        <v>756</v>
      </c>
      <c r="J37" s="19"/>
      <c r="K37" s="19"/>
      <c r="L37" s="19" t="s">
        <v>766</v>
      </c>
    </row>
    <row r="38" customFormat="1" spans="1:12">
      <c r="A38" s="19">
        <v>36</v>
      </c>
      <c r="B38" s="19" t="s">
        <v>68</v>
      </c>
      <c r="C38" s="19" t="s">
        <v>764</v>
      </c>
      <c r="D38" s="20">
        <v>280</v>
      </c>
      <c r="E38" s="195" t="s">
        <v>69</v>
      </c>
      <c r="F38" s="21">
        <f t="shared" si="0"/>
        <v>24332</v>
      </c>
      <c r="G38" s="19">
        <f t="shared" si="1"/>
        <v>54</v>
      </c>
      <c r="H38" s="19" t="s">
        <v>755</v>
      </c>
      <c r="I38" s="19" t="s">
        <v>756</v>
      </c>
      <c r="J38" s="19"/>
      <c r="K38" s="19"/>
      <c r="L38" s="19"/>
    </row>
    <row r="39" customFormat="1" spans="1:12">
      <c r="A39" s="19">
        <v>37</v>
      </c>
      <c r="B39" s="19" t="s">
        <v>79</v>
      </c>
      <c r="C39" s="19" t="s">
        <v>768</v>
      </c>
      <c r="D39" s="20">
        <v>198</v>
      </c>
      <c r="E39" s="19" t="s">
        <v>80</v>
      </c>
      <c r="F39" s="21">
        <f t="shared" si="0"/>
        <v>32509</v>
      </c>
      <c r="G39" s="19">
        <f t="shared" si="1"/>
        <v>31</v>
      </c>
      <c r="H39" s="19" t="s">
        <v>755</v>
      </c>
      <c r="I39" s="19" t="s">
        <v>769</v>
      </c>
      <c r="J39" s="19"/>
      <c r="K39" s="19"/>
      <c r="L39" s="19"/>
    </row>
    <row r="40" customFormat="1" spans="1:12">
      <c r="A40" s="19">
        <v>38</v>
      </c>
      <c r="B40" s="19" t="s">
        <v>117</v>
      </c>
      <c r="C40" s="19" t="s">
        <v>768</v>
      </c>
      <c r="D40" s="20">
        <v>198</v>
      </c>
      <c r="E40" s="195" t="s">
        <v>118</v>
      </c>
      <c r="F40" s="21">
        <f t="shared" si="0"/>
        <v>26978</v>
      </c>
      <c r="G40" s="19">
        <f t="shared" si="1"/>
        <v>47</v>
      </c>
      <c r="H40" s="19" t="s">
        <v>755</v>
      </c>
      <c r="I40" s="19" t="s">
        <v>769</v>
      </c>
      <c r="J40" s="19"/>
      <c r="K40" s="19"/>
      <c r="L40" s="19"/>
    </row>
    <row r="41" customFormat="1" spans="1:12">
      <c r="A41" s="19">
        <v>39</v>
      </c>
      <c r="B41" s="19" t="s">
        <v>49</v>
      </c>
      <c r="C41" s="19" t="s">
        <v>768</v>
      </c>
      <c r="D41" s="20">
        <v>198</v>
      </c>
      <c r="E41" s="195" t="s">
        <v>50</v>
      </c>
      <c r="F41" s="21">
        <f t="shared" si="0"/>
        <v>27137</v>
      </c>
      <c r="G41" s="19">
        <f t="shared" si="1"/>
        <v>46</v>
      </c>
      <c r="H41" s="19" t="s">
        <v>755</v>
      </c>
      <c r="I41" s="19" t="s">
        <v>769</v>
      </c>
      <c r="J41" s="19"/>
      <c r="K41" s="19"/>
      <c r="L41" s="19"/>
    </row>
    <row r="42" customFormat="1" spans="1:12">
      <c r="A42" s="19">
        <v>40</v>
      </c>
      <c r="B42" s="19" t="s">
        <v>52</v>
      </c>
      <c r="C42" s="19" t="s">
        <v>768</v>
      </c>
      <c r="D42" s="20">
        <v>198</v>
      </c>
      <c r="E42" s="195" t="s">
        <v>770</v>
      </c>
      <c r="F42" s="21">
        <f t="shared" si="0"/>
        <v>27450</v>
      </c>
      <c r="G42" s="19">
        <f t="shared" si="1"/>
        <v>45</v>
      </c>
      <c r="H42" s="19" t="s">
        <v>755</v>
      </c>
      <c r="I42" s="19" t="s">
        <v>769</v>
      </c>
      <c r="J42" s="19"/>
      <c r="K42" s="19"/>
      <c r="L42" s="19"/>
    </row>
    <row r="43" customFormat="1" spans="1:12">
      <c r="A43" s="19">
        <v>41</v>
      </c>
      <c r="B43" s="22" t="s">
        <v>771</v>
      </c>
      <c r="C43" s="22" t="s">
        <v>768</v>
      </c>
      <c r="D43" s="23">
        <v>198</v>
      </c>
      <c r="E43" s="196" t="s">
        <v>772</v>
      </c>
      <c r="F43" s="24">
        <f t="shared" si="0"/>
        <v>26546</v>
      </c>
      <c r="G43" s="22">
        <f t="shared" si="1"/>
        <v>48</v>
      </c>
      <c r="H43" s="22" t="s">
        <v>755</v>
      </c>
      <c r="I43" s="22" t="s">
        <v>769</v>
      </c>
      <c r="J43" s="22"/>
      <c r="K43" s="22"/>
      <c r="L43" s="22" t="s">
        <v>773</v>
      </c>
    </row>
    <row r="44" customFormat="1" spans="1:12">
      <c r="A44" s="19">
        <v>42</v>
      </c>
      <c r="B44" s="22" t="s">
        <v>774</v>
      </c>
      <c r="C44" s="22" t="s">
        <v>764</v>
      </c>
      <c r="D44" s="23">
        <v>280</v>
      </c>
      <c r="E44" s="196" t="s">
        <v>775</v>
      </c>
      <c r="F44" s="24">
        <f t="shared" si="0"/>
        <v>32552</v>
      </c>
      <c r="G44" s="22">
        <f t="shared" si="1"/>
        <v>31</v>
      </c>
      <c r="H44" s="22" t="s">
        <v>755</v>
      </c>
      <c r="I44" s="22" t="s">
        <v>769</v>
      </c>
      <c r="J44" s="22"/>
      <c r="K44" s="22"/>
      <c r="L44" s="22" t="s">
        <v>773</v>
      </c>
    </row>
    <row r="45" customFormat="1" spans="1:12">
      <c r="A45" s="19">
        <v>43</v>
      </c>
      <c r="B45" s="19" t="s">
        <v>83</v>
      </c>
      <c r="C45" s="19" t="s">
        <v>768</v>
      </c>
      <c r="D45" s="20">
        <v>198</v>
      </c>
      <c r="E45" s="195" t="s">
        <v>84</v>
      </c>
      <c r="F45" s="21">
        <f t="shared" si="0"/>
        <v>31748</v>
      </c>
      <c r="G45" s="19">
        <f t="shared" si="1"/>
        <v>34</v>
      </c>
      <c r="H45" s="19" t="s">
        <v>755</v>
      </c>
      <c r="I45" s="19" t="s">
        <v>769</v>
      </c>
      <c r="J45" s="19"/>
      <c r="K45" s="19"/>
      <c r="L45" s="19"/>
    </row>
    <row r="46" customFormat="1" spans="1:12">
      <c r="A46" s="19">
        <v>44</v>
      </c>
      <c r="B46" s="19" t="s">
        <v>55</v>
      </c>
      <c r="C46" s="19" t="s">
        <v>764</v>
      </c>
      <c r="D46" s="20">
        <v>280</v>
      </c>
      <c r="E46" s="19" t="s">
        <v>56</v>
      </c>
      <c r="F46" s="21">
        <f t="shared" si="0"/>
        <v>36523</v>
      </c>
      <c r="G46" s="19">
        <f t="shared" si="1"/>
        <v>21</v>
      </c>
      <c r="H46" s="19" t="s">
        <v>755</v>
      </c>
      <c r="I46" s="19" t="s">
        <v>769</v>
      </c>
      <c r="J46" s="19"/>
      <c r="K46" s="19"/>
      <c r="L46" s="19"/>
    </row>
    <row r="47" customFormat="1" spans="1:12">
      <c r="A47" s="19">
        <v>45</v>
      </c>
      <c r="B47" s="19" t="s">
        <v>101</v>
      </c>
      <c r="C47" s="19" t="s">
        <v>768</v>
      </c>
      <c r="D47" s="20">
        <v>198</v>
      </c>
      <c r="E47" s="195" t="s">
        <v>102</v>
      </c>
      <c r="F47" s="21">
        <f t="shared" si="0"/>
        <v>33086</v>
      </c>
      <c r="G47" s="19">
        <f t="shared" si="1"/>
        <v>30</v>
      </c>
      <c r="H47" s="19" t="s">
        <v>755</v>
      </c>
      <c r="I47" s="19" t="s">
        <v>776</v>
      </c>
      <c r="J47" s="19"/>
      <c r="K47" s="19"/>
      <c r="L47" s="19"/>
    </row>
    <row r="48" s="11" customFormat="1" spans="1:12">
      <c r="A48" s="19">
        <v>46</v>
      </c>
      <c r="B48" s="19" t="s">
        <v>98</v>
      </c>
      <c r="C48" s="19" t="s">
        <v>768</v>
      </c>
      <c r="D48" s="20">
        <v>198</v>
      </c>
      <c r="E48" s="195" t="s">
        <v>99</v>
      </c>
      <c r="F48" s="21">
        <f t="shared" si="0"/>
        <v>33953</v>
      </c>
      <c r="G48" s="19">
        <f t="shared" si="1"/>
        <v>28</v>
      </c>
      <c r="H48" s="19" t="s">
        <v>755</v>
      </c>
      <c r="I48" s="19" t="s">
        <v>776</v>
      </c>
      <c r="J48" s="19"/>
      <c r="K48" s="19"/>
      <c r="L48" s="19"/>
    </row>
    <row r="49" s="11" customFormat="1" spans="1:12">
      <c r="A49" s="19">
        <v>47</v>
      </c>
      <c r="B49" s="19" t="s">
        <v>113</v>
      </c>
      <c r="C49" s="19" t="s">
        <v>768</v>
      </c>
      <c r="D49" s="20">
        <v>198</v>
      </c>
      <c r="E49" s="19" t="s">
        <v>114</v>
      </c>
      <c r="F49" s="21">
        <f t="shared" si="0"/>
        <v>31414</v>
      </c>
      <c r="G49" s="19">
        <f t="shared" si="1"/>
        <v>34</v>
      </c>
      <c r="H49" s="19" t="s">
        <v>755</v>
      </c>
      <c r="I49" s="19" t="s">
        <v>776</v>
      </c>
      <c r="J49" s="19"/>
      <c r="K49" s="19"/>
      <c r="L49" s="19"/>
    </row>
    <row r="50" s="11" customFormat="1" spans="1:12">
      <c r="A50" s="19">
        <v>48</v>
      </c>
      <c r="B50" s="19" t="s">
        <v>110</v>
      </c>
      <c r="C50" s="19" t="s">
        <v>768</v>
      </c>
      <c r="D50" s="20">
        <v>198</v>
      </c>
      <c r="E50" s="195" t="s">
        <v>111</v>
      </c>
      <c r="F50" s="21">
        <f t="shared" si="0"/>
        <v>34169</v>
      </c>
      <c r="G50" s="19">
        <f t="shared" si="1"/>
        <v>27</v>
      </c>
      <c r="H50" s="19" t="s">
        <v>755</v>
      </c>
      <c r="I50" s="19" t="s">
        <v>776</v>
      </c>
      <c r="J50" s="19"/>
      <c r="K50" s="19"/>
      <c r="L50" s="19"/>
    </row>
    <row r="51" s="10" customFormat="1" spans="1:12">
      <c r="A51" s="19">
        <v>49</v>
      </c>
      <c r="B51" s="19" t="s">
        <v>76</v>
      </c>
      <c r="C51" s="19" t="s">
        <v>764</v>
      </c>
      <c r="D51" s="20">
        <v>280</v>
      </c>
      <c r="E51" s="195" t="s">
        <v>77</v>
      </c>
      <c r="F51" s="21">
        <f t="shared" si="0"/>
        <v>31472</v>
      </c>
      <c r="G51" s="19">
        <f t="shared" si="1"/>
        <v>34</v>
      </c>
      <c r="H51" s="19" t="s">
        <v>755</v>
      </c>
      <c r="I51" s="19" t="s">
        <v>776</v>
      </c>
      <c r="J51" s="19"/>
      <c r="K51" s="19"/>
      <c r="L51" s="19"/>
    </row>
    <row r="52" s="10" customFormat="1" spans="1:12">
      <c r="A52" s="19">
        <v>50</v>
      </c>
      <c r="B52" s="19" t="s">
        <v>72</v>
      </c>
      <c r="C52" s="19" t="s">
        <v>768</v>
      </c>
      <c r="D52" s="20">
        <v>198</v>
      </c>
      <c r="E52" s="19" t="s">
        <v>73</v>
      </c>
      <c r="F52" s="21">
        <f t="shared" si="0"/>
        <v>31612</v>
      </c>
      <c r="G52" s="19">
        <f t="shared" si="1"/>
        <v>34</v>
      </c>
      <c r="H52" s="19" t="s">
        <v>755</v>
      </c>
      <c r="I52" s="19" t="s">
        <v>776</v>
      </c>
      <c r="J52" s="19"/>
      <c r="K52" s="19"/>
      <c r="L52" s="19"/>
    </row>
    <row r="53" s="10" customFormat="1" spans="1:12">
      <c r="A53" s="19">
        <v>51</v>
      </c>
      <c r="B53" s="19" t="s">
        <v>87</v>
      </c>
      <c r="C53" s="19" t="s">
        <v>768</v>
      </c>
      <c r="D53" s="20">
        <v>198</v>
      </c>
      <c r="E53" s="19" t="s">
        <v>88</v>
      </c>
      <c r="F53" s="21">
        <f t="shared" si="0"/>
        <v>29822</v>
      </c>
      <c r="G53" s="19">
        <f t="shared" si="1"/>
        <v>39</v>
      </c>
      <c r="H53" s="19" t="s">
        <v>755</v>
      </c>
      <c r="I53" s="19" t="s">
        <v>776</v>
      </c>
      <c r="J53" s="19"/>
      <c r="K53" s="19"/>
      <c r="L53" s="19"/>
    </row>
    <row r="54" customFormat="1" spans="1:12">
      <c r="A54" s="19">
        <v>52</v>
      </c>
      <c r="B54" s="19" t="s">
        <v>91</v>
      </c>
      <c r="C54" s="19" t="s">
        <v>768</v>
      </c>
      <c r="D54" s="20">
        <v>198</v>
      </c>
      <c r="E54" s="19" t="s">
        <v>92</v>
      </c>
      <c r="F54" s="21">
        <f t="shared" si="0"/>
        <v>36481</v>
      </c>
      <c r="G54" s="19">
        <f t="shared" si="1"/>
        <v>21</v>
      </c>
      <c r="H54" s="19" t="s">
        <v>755</v>
      </c>
      <c r="I54" s="19" t="s">
        <v>776</v>
      </c>
      <c r="J54" s="19"/>
      <c r="K54" s="19"/>
      <c r="L54" s="19"/>
    </row>
    <row r="55" customFormat="1" spans="1:12">
      <c r="A55" s="19">
        <v>53</v>
      </c>
      <c r="B55" s="19" t="s">
        <v>95</v>
      </c>
      <c r="C55" s="19" t="s">
        <v>768</v>
      </c>
      <c r="D55" s="20">
        <v>198</v>
      </c>
      <c r="E55" s="195" t="s">
        <v>96</v>
      </c>
      <c r="F55" s="21">
        <f t="shared" si="0"/>
        <v>28083</v>
      </c>
      <c r="G55" s="19">
        <f t="shared" si="1"/>
        <v>44</v>
      </c>
      <c r="H55" s="19" t="s">
        <v>755</v>
      </c>
      <c r="I55" s="19" t="s">
        <v>776</v>
      </c>
      <c r="J55" s="19"/>
      <c r="K55" s="19"/>
      <c r="L55" s="19"/>
    </row>
    <row r="56" customFormat="1" spans="1:12">
      <c r="A56" s="19">
        <v>54</v>
      </c>
      <c r="B56" s="19" t="s">
        <v>215</v>
      </c>
      <c r="C56" s="19" t="s">
        <v>768</v>
      </c>
      <c r="D56" s="20">
        <v>198</v>
      </c>
      <c r="E56" s="195" t="s">
        <v>216</v>
      </c>
      <c r="F56" s="21">
        <f t="shared" si="0"/>
        <v>32068</v>
      </c>
      <c r="G56" s="19">
        <f t="shared" si="1"/>
        <v>33</v>
      </c>
      <c r="H56" s="19" t="s">
        <v>755</v>
      </c>
      <c r="I56" s="19" t="s">
        <v>776</v>
      </c>
      <c r="J56" s="19"/>
      <c r="K56" s="19"/>
      <c r="L56" s="19"/>
    </row>
    <row r="57" customFormat="1" spans="1:12">
      <c r="A57" s="19">
        <v>55</v>
      </c>
      <c r="B57" s="19" t="s">
        <v>104</v>
      </c>
      <c r="C57" s="19" t="s">
        <v>768</v>
      </c>
      <c r="D57" s="20">
        <v>198</v>
      </c>
      <c r="E57" s="195" t="s">
        <v>105</v>
      </c>
      <c r="F57" s="21">
        <f t="shared" si="0"/>
        <v>24056</v>
      </c>
      <c r="G57" s="19">
        <f t="shared" si="1"/>
        <v>55</v>
      </c>
      <c r="H57" s="19" t="s">
        <v>755</v>
      </c>
      <c r="I57" s="19" t="s">
        <v>776</v>
      </c>
      <c r="J57" s="19"/>
      <c r="K57" s="19"/>
      <c r="L57" s="19"/>
    </row>
    <row r="58" customFormat="1" spans="1:12">
      <c r="A58" s="25"/>
      <c r="B58" s="25"/>
      <c r="C58" s="25"/>
      <c r="D58" s="26"/>
      <c r="E58" s="25"/>
      <c r="F58" s="25"/>
      <c r="G58" s="25"/>
      <c r="H58" s="25"/>
      <c r="I58" s="25"/>
      <c r="J58" s="25"/>
      <c r="K58" s="25"/>
      <c r="L58" s="25"/>
    </row>
    <row r="59" customFormat="1" spans="1:12">
      <c r="A59" s="25"/>
      <c r="B59" s="25"/>
      <c r="C59" s="25"/>
      <c r="D59" s="26"/>
      <c r="E59" s="25"/>
      <c r="F59" s="25"/>
      <c r="G59" s="25"/>
      <c r="H59" s="25"/>
      <c r="I59" s="25"/>
      <c r="J59" s="25"/>
      <c r="K59" s="25"/>
      <c r="L59" s="25"/>
    </row>
    <row r="60" customFormat="1" spans="1:12">
      <c r="A60" s="25"/>
      <c r="B60" s="25"/>
      <c r="C60" s="25"/>
      <c r="D60" s="26"/>
      <c r="E60" s="25"/>
      <c r="F60" s="25"/>
      <c r="G60" s="25"/>
      <c r="H60" s="25"/>
      <c r="I60" s="25"/>
      <c r="J60" s="25"/>
      <c r="K60" s="25"/>
      <c r="L60" s="25"/>
    </row>
    <row r="61" customFormat="1" spans="1:12">
      <c r="A61" s="25"/>
      <c r="B61" s="25"/>
      <c r="C61" s="25"/>
      <c r="D61" s="26"/>
      <c r="E61" s="25"/>
      <c r="F61" s="25"/>
      <c r="G61" s="25"/>
      <c r="H61" s="25"/>
      <c r="I61" s="25"/>
      <c r="J61" s="25"/>
      <c r="K61" s="25"/>
      <c r="L61" s="25"/>
    </row>
    <row r="62" customFormat="1" spans="1:12">
      <c r="A62" s="25"/>
      <c r="B62" s="25"/>
      <c r="C62" s="25"/>
      <c r="D62" s="26"/>
      <c r="E62" s="25"/>
      <c r="F62" s="25"/>
      <c r="G62" s="25"/>
      <c r="H62" s="25"/>
      <c r="I62" s="25"/>
      <c r="J62" s="25"/>
      <c r="K62" s="25"/>
      <c r="L62" s="25"/>
    </row>
    <row r="63" customFormat="1" spans="1:12">
      <c r="A63" s="25"/>
      <c r="B63" s="25"/>
      <c r="C63" s="25"/>
      <c r="D63" s="26"/>
      <c r="E63" s="25"/>
      <c r="F63" s="25"/>
      <c r="G63" s="25"/>
      <c r="H63" s="25"/>
      <c r="I63" s="25"/>
      <c r="J63" s="25"/>
      <c r="K63" s="25"/>
      <c r="L63" s="25"/>
    </row>
    <row r="64" customFormat="1" spans="1:12">
      <c r="A64" s="25"/>
      <c r="B64" s="25"/>
      <c r="C64" s="25"/>
      <c r="D64" s="26"/>
      <c r="E64" s="25"/>
      <c r="F64" s="25"/>
      <c r="G64" s="25"/>
      <c r="H64" s="25"/>
      <c r="I64" s="25"/>
      <c r="J64" s="25"/>
      <c r="K64" s="25"/>
      <c r="L64" s="25"/>
    </row>
    <row r="65" customFormat="1" spans="1:12">
      <c r="A65" s="25"/>
      <c r="B65" s="25"/>
      <c r="C65" s="25"/>
      <c r="D65" s="26"/>
      <c r="E65" s="25"/>
      <c r="F65" s="25"/>
      <c r="G65" s="25"/>
      <c r="H65" s="25"/>
      <c r="I65" s="25"/>
      <c r="J65" s="25"/>
      <c r="K65" s="25"/>
      <c r="L65" s="25"/>
    </row>
    <row r="66" customFormat="1" spans="1:12">
      <c r="A66" s="25"/>
      <c r="B66" s="25"/>
      <c r="C66" s="25"/>
      <c r="D66" s="26"/>
      <c r="E66" s="25"/>
      <c r="F66" s="25"/>
      <c r="G66" s="25"/>
      <c r="H66" s="25"/>
      <c r="I66" s="25"/>
      <c r="J66" s="25"/>
      <c r="K66" s="25"/>
      <c r="L66" s="25"/>
    </row>
    <row r="67" customFormat="1" spans="1:12">
      <c r="A67" s="25"/>
      <c r="B67" s="25"/>
      <c r="C67" s="25"/>
      <c r="D67" s="26"/>
      <c r="E67" s="25"/>
      <c r="F67" s="25"/>
      <c r="G67" s="25"/>
      <c r="H67" s="25"/>
      <c r="I67" s="25"/>
      <c r="J67" s="25"/>
      <c r="K67" s="25"/>
      <c r="L67" s="25"/>
    </row>
    <row r="68" customFormat="1" spans="1:12">
      <c r="A68" s="25"/>
      <c r="B68" s="25"/>
      <c r="C68" s="25"/>
      <c r="D68" s="26"/>
      <c r="E68" s="25"/>
      <c r="F68" s="25"/>
      <c r="G68" s="25"/>
      <c r="H68" s="25"/>
      <c r="I68" s="25"/>
      <c r="J68" s="25"/>
      <c r="K68" s="25"/>
      <c r="L68" s="25"/>
    </row>
    <row r="69" customFormat="1" spans="1:12">
      <c r="A69" s="25"/>
      <c r="B69" s="25"/>
      <c r="C69" s="25"/>
      <c r="D69" s="26"/>
      <c r="E69" s="25"/>
      <c r="F69" s="25"/>
      <c r="G69" s="25"/>
      <c r="H69" s="25"/>
      <c r="I69" s="25"/>
      <c r="J69" s="25"/>
      <c r="K69" s="25"/>
      <c r="L69" s="25"/>
    </row>
    <row r="70" customFormat="1" spans="1:12">
      <c r="A70" s="25"/>
      <c r="B70" s="25"/>
      <c r="C70" s="25"/>
      <c r="D70" s="26"/>
      <c r="E70" s="25"/>
      <c r="F70" s="25"/>
      <c r="G70" s="25"/>
      <c r="H70" s="25"/>
      <c r="I70" s="25"/>
      <c r="J70" s="25"/>
      <c r="K70" s="25"/>
      <c r="L70" s="25"/>
    </row>
    <row r="71" customFormat="1" spans="1:12">
      <c r="A71" s="25"/>
      <c r="B71" s="25"/>
      <c r="C71" s="25"/>
      <c r="D71" s="26"/>
      <c r="E71" s="25"/>
      <c r="F71" s="25"/>
      <c r="G71" s="25"/>
      <c r="H71" s="25"/>
      <c r="I71" s="25"/>
      <c r="J71" s="25"/>
      <c r="K71" s="25"/>
      <c r="L71" s="25"/>
    </row>
    <row r="72" customFormat="1" spans="1:12">
      <c r="A72" s="25"/>
      <c r="B72" s="25"/>
      <c r="C72" s="25"/>
      <c r="D72" s="26"/>
      <c r="E72" s="25"/>
      <c r="F72" s="25"/>
      <c r="G72" s="25"/>
      <c r="H72" s="25"/>
      <c r="I72" s="25"/>
      <c r="J72" s="25"/>
      <c r="K72" s="25"/>
      <c r="L72" s="25"/>
    </row>
    <row r="73" customFormat="1" spans="1:12">
      <c r="A73" s="25"/>
      <c r="B73" s="25"/>
      <c r="C73" s="25"/>
      <c r="D73" s="26"/>
      <c r="E73" s="25"/>
      <c r="F73" s="25"/>
      <c r="G73" s="25"/>
      <c r="H73" s="25"/>
      <c r="I73" s="25"/>
      <c r="J73" s="25"/>
      <c r="K73" s="25"/>
      <c r="L73" s="25"/>
    </row>
    <row r="74" customFormat="1" spans="1:12">
      <c r="A74" s="25"/>
      <c r="B74" s="25"/>
      <c r="C74" s="25"/>
      <c r="D74" s="26"/>
      <c r="E74" s="25"/>
      <c r="F74" s="25"/>
      <c r="G74" s="25"/>
      <c r="H74" s="25"/>
      <c r="I74" s="25"/>
      <c r="J74" s="25"/>
      <c r="K74" s="25"/>
      <c r="L74" s="25"/>
    </row>
    <row r="75" customFormat="1" spans="1:12">
      <c r="A75" s="25"/>
      <c r="B75" s="25"/>
      <c r="C75" s="25"/>
      <c r="D75" s="26"/>
      <c r="E75" s="25"/>
      <c r="F75" s="25"/>
      <c r="G75" s="25"/>
      <c r="H75" s="25"/>
      <c r="I75" s="25"/>
      <c r="J75" s="25"/>
      <c r="K75" s="25"/>
      <c r="L75" s="25"/>
    </row>
    <row r="76" customFormat="1" spans="1:12">
      <c r="A76" s="25"/>
      <c r="B76" s="25"/>
      <c r="C76" s="25"/>
      <c r="D76" s="26"/>
      <c r="E76" s="25"/>
      <c r="F76" s="25"/>
      <c r="G76" s="25"/>
      <c r="H76" s="25"/>
      <c r="I76" s="25"/>
      <c r="J76" s="25"/>
      <c r="K76" s="25"/>
      <c r="L76" s="25"/>
    </row>
    <row r="77" customFormat="1" spans="1:12">
      <c r="A77" s="25"/>
      <c r="B77" s="25"/>
      <c r="C77" s="25"/>
      <c r="D77" s="26"/>
      <c r="E77" s="25"/>
      <c r="F77" s="25"/>
      <c r="G77" s="25"/>
      <c r="H77" s="25"/>
      <c r="I77" s="25"/>
      <c r="J77" s="25"/>
      <c r="K77" s="25"/>
      <c r="L77" s="25"/>
    </row>
    <row r="78" customFormat="1" spans="1:12">
      <c r="A78" s="25"/>
      <c r="B78" s="25"/>
      <c r="C78" s="25"/>
      <c r="D78" s="26"/>
      <c r="E78" s="25"/>
      <c r="F78" s="25"/>
      <c r="G78" s="25"/>
      <c r="H78" s="25"/>
      <c r="I78" s="25"/>
      <c r="J78" s="25"/>
      <c r="K78" s="25"/>
      <c r="L78" s="25"/>
    </row>
    <row r="79" customFormat="1" spans="1:12">
      <c r="A79" s="25"/>
      <c r="B79" s="25"/>
      <c r="C79" s="25"/>
      <c r="D79" s="26"/>
      <c r="E79" s="25"/>
      <c r="F79" s="25"/>
      <c r="G79" s="25"/>
      <c r="H79" s="25"/>
      <c r="I79" s="25"/>
      <c r="J79" s="25"/>
      <c r="K79" s="25"/>
      <c r="L79" s="25"/>
    </row>
    <row r="80" customFormat="1" spans="1:12">
      <c r="A80" s="25"/>
      <c r="B80" s="25"/>
      <c r="C80" s="25"/>
      <c r="D80" s="26"/>
      <c r="E80" s="25"/>
      <c r="F80" s="25"/>
      <c r="G80" s="25"/>
      <c r="H80" s="25"/>
      <c r="I80" s="25"/>
      <c r="J80" s="25"/>
      <c r="K80" s="25"/>
      <c r="L80" s="25"/>
    </row>
    <row r="81" customFormat="1" spans="1:12">
      <c r="A81" s="25"/>
      <c r="B81" s="25"/>
      <c r="C81" s="25"/>
      <c r="D81" s="26"/>
      <c r="E81" s="25"/>
      <c r="F81" s="25"/>
      <c r="G81" s="25"/>
      <c r="H81" s="25"/>
      <c r="I81" s="25"/>
      <c r="J81" s="25"/>
      <c r="K81" s="25"/>
      <c r="L81" s="25"/>
    </row>
    <row r="82" customFormat="1" spans="1:12">
      <c r="A82" s="25"/>
      <c r="B82" s="25"/>
      <c r="C82" s="25"/>
      <c r="D82" s="26"/>
      <c r="E82" s="25"/>
      <c r="F82" s="25"/>
      <c r="G82" s="25"/>
      <c r="H82" s="25"/>
      <c r="I82" s="25"/>
      <c r="J82" s="25"/>
      <c r="K82" s="25"/>
      <c r="L82" s="25"/>
    </row>
    <row r="83" customFormat="1" spans="1:12">
      <c r="A83" s="25"/>
      <c r="B83" s="25"/>
      <c r="C83" s="25"/>
      <c r="D83" s="26"/>
      <c r="E83" s="25"/>
      <c r="F83" s="25"/>
      <c r="G83" s="25"/>
      <c r="H83" s="25"/>
      <c r="I83" s="25"/>
      <c r="J83" s="25"/>
      <c r="K83" s="25"/>
      <c r="L83" s="25"/>
    </row>
    <row r="84" customFormat="1" spans="1:12">
      <c r="A84" s="25"/>
      <c r="B84" s="25"/>
      <c r="C84" s="25"/>
      <c r="D84" s="26"/>
      <c r="E84" s="25"/>
      <c r="F84" s="25"/>
      <c r="G84" s="25"/>
      <c r="H84" s="25"/>
      <c r="I84" s="25"/>
      <c r="J84" s="25"/>
      <c r="K84" s="25"/>
      <c r="L84" s="25"/>
    </row>
    <row r="85" customFormat="1" spans="1:12">
      <c r="A85" s="25"/>
      <c r="B85" s="25"/>
      <c r="C85" s="25"/>
      <c r="D85" s="26"/>
      <c r="E85" s="25"/>
      <c r="F85" s="25"/>
      <c r="G85" s="25"/>
      <c r="H85" s="25"/>
      <c r="I85" s="25"/>
      <c r="J85" s="25"/>
      <c r="K85" s="25"/>
      <c r="L85" s="25"/>
    </row>
    <row r="86" customFormat="1" spans="1:12">
      <c r="A86" s="25"/>
      <c r="B86" s="25"/>
      <c r="C86" s="25"/>
      <c r="D86" s="26"/>
      <c r="E86" s="25"/>
      <c r="F86" s="25"/>
      <c r="G86" s="25"/>
      <c r="H86" s="25"/>
      <c r="I86" s="25"/>
      <c r="J86" s="25"/>
      <c r="K86" s="25"/>
      <c r="L86" s="25"/>
    </row>
    <row r="87" customFormat="1" spans="1:12">
      <c r="A87" s="25"/>
      <c r="B87" s="25"/>
      <c r="C87" s="25"/>
      <c r="D87" s="26"/>
      <c r="E87" s="25"/>
      <c r="F87" s="25"/>
      <c r="G87" s="25"/>
      <c r="H87" s="25"/>
      <c r="I87" s="25"/>
      <c r="J87" s="25"/>
      <c r="K87" s="25"/>
      <c r="L87" s="25"/>
    </row>
    <row r="88" customFormat="1" spans="1:12">
      <c r="A88" s="25"/>
      <c r="B88" s="25"/>
      <c r="C88" s="25"/>
      <c r="D88" s="26"/>
      <c r="E88" s="25"/>
      <c r="F88" s="25"/>
      <c r="G88" s="25"/>
      <c r="H88" s="25"/>
      <c r="I88" s="25"/>
      <c r="J88" s="25"/>
      <c r="K88" s="25"/>
      <c r="L88" s="25"/>
    </row>
    <row r="89" customFormat="1" spans="1:12">
      <c r="A89" s="25"/>
      <c r="B89" s="25"/>
      <c r="C89" s="25"/>
      <c r="D89" s="26"/>
      <c r="E89" s="25"/>
      <c r="F89" s="25"/>
      <c r="G89" s="25"/>
      <c r="H89" s="25"/>
      <c r="I89" s="25"/>
      <c r="J89" s="25"/>
      <c r="K89" s="25"/>
      <c r="L89" s="25"/>
    </row>
    <row r="90" customFormat="1" spans="1:12">
      <c r="A90" s="25"/>
      <c r="B90" s="25"/>
      <c r="C90" s="25"/>
      <c r="D90" s="26"/>
      <c r="E90" s="25"/>
      <c r="F90" s="25"/>
      <c r="G90" s="25"/>
      <c r="H90" s="25"/>
      <c r="I90" s="25"/>
      <c r="J90" s="25"/>
      <c r="K90" s="25"/>
      <c r="L90" s="25"/>
    </row>
    <row r="91" customFormat="1" spans="1:12">
      <c r="A91" s="25"/>
      <c r="B91" s="25"/>
      <c r="C91" s="25"/>
      <c r="D91" s="26"/>
      <c r="E91" s="25"/>
      <c r="F91" s="25"/>
      <c r="G91" s="25"/>
      <c r="H91" s="25"/>
      <c r="I91" s="25"/>
      <c r="J91" s="25"/>
      <c r="K91" s="25"/>
      <c r="L91" s="25"/>
    </row>
    <row r="92" customFormat="1" spans="1:12">
      <c r="A92" s="25"/>
      <c r="B92" s="25"/>
      <c r="C92" s="25"/>
      <c r="D92" s="26"/>
      <c r="E92" s="25"/>
      <c r="F92" s="25"/>
      <c r="G92" s="25"/>
      <c r="H92" s="25"/>
      <c r="I92" s="25"/>
      <c r="J92" s="25"/>
      <c r="K92" s="25"/>
      <c r="L92" s="25"/>
    </row>
    <row r="93" customFormat="1" spans="1:12">
      <c r="A93" s="25"/>
      <c r="B93" s="25"/>
      <c r="C93" s="25"/>
      <c r="D93" s="26"/>
      <c r="E93" s="25"/>
      <c r="F93" s="25"/>
      <c r="G93" s="25"/>
      <c r="H93" s="25"/>
      <c r="I93" s="25"/>
      <c r="J93" s="25"/>
      <c r="K93" s="25"/>
      <c r="L93" s="25"/>
    </row>
    <row r="94" customFormat="1" spans="1:12">
      <c r="A94" s="25"/>
      <c r="B94" s="25"/>
      <c r="C94" s="25"/>
      <c r="D94" s="26"/>
      <c r="E94" s="25"/>
      <c r="F94" s="25"/>
      <c r="G94" s="25"/>
      <c r="H94" s="25"/>
      <c r="I94" s="25"/>
      <c r="J94" s="25"/>
      <c r="K94" s="25"/>
      <c r="L94" s="25"/>
    </row>
    <row r="95" customFormat="1" spans="1:12">
      <c r="A95" s="25"/>
      <c r="B95" s="25"/>
      <c r="C95" s="25"/>
      <c r="D95" s="26"/>
      <c r="E95" s="25"/>
      <c r="F95" s="25"/>
      <c r="G95" s="25"/>
      <c r="H95" s="25"/>
      <c r="I95" s="25"/>
      <c r="J95" s="25"/>
      <c r="K95" s="25"/>
      <c r="L95" s="25"/>
    </row>
    <row r="96" customFormat="1" spans="1:12">
      <c r="A96" s="25"/>
      <c r="B96" s="25"/>
      <c r="C96" s="25"/>
      <c r="D96" s="26"/>
      <c r="E96" s="25"/>
      <c r="F96" s="25"/>
      <c r="G96" s="25"/>
      <c r="H96" s="25"/>
      <c r="I96" s="25"/>
      <c r="J96" s="25"/>
      <c r="K96" s="25"/>
      <c r="L96" s="25"/>
    </row>
    <row r="97" customFormat="1" spans="1:12">
      <c r="A97" s="25"/>
      <c r="B97" s="25"/>
      <c r="C97" s="25"/>
      <c r="D97" s="26"/>
      <c r="E97" s="25"/>
      <c r="F97" s="25"/>
      <c r="G97" s="25"/>
      <c r="H97" s="25"/>
      <c r="I97" s="25"/>
      <c r="J97" s="25"/>
      <c r="K97" s="25"/>
      <c r="L97" s="25"/>
    </row>
    <row r="98" customFormat="1" spans="1:12">
      <c r="A98" s="25"/>
      <c r="B98" s="25"/>
      <c r="C98" s="25"/>
      <c r="D98" s="26"/>
      <c r="E98" s="25"/>
      <c r="F98" s="25"/>
      <c r="G98" s="25"/>
      <c r="H98" s="25"/>
      <c r="I98" s="25"/>
      <c r="J98" s="25"/>
      <c r="K98" s="25"/>
      <c r="L98" s="25"/>
    </row>
    <row r="99" customFormat="1" spans="1:12">
      <c r="A99" s="25"/>
      <c r="B99" s="25"/>
      <c r="C99" s="25"/>
      <c r="D99" s="26"/>
      <c r="E99" s="25"/>
      <c r="F99" s="25"/>
      <c r="G99" s="25"/>
      <c r="H99" s="25"/>
      <c r="I99" s="25"/>
      <c r="J99" s="25"/>
      <c r="K99" s="25"/>
      <c r="L99" s="25"/>
    </row>
    <row r="100" customFormat="1" spans="1:12">
      <c r="A100" s="25"/>
      <c r="B100" s="25"/>
      <c r="C100" s="25"/>
      <c r="D100" s="26"/>
      <c r="E100" s="25"/>
      <c r="F100" s="25"/>
      <c r="G100" s="25"/>
      <c r="H100" s="25"/>
      <c r="I100" s="25"/>
      <c r="J100" s="25"/>
      <c r="K100" s="25"/>
      <c r="L100" s="25"/>
    </row>
    <row r="101" customFormat="1" spans="1:12">
      <c r="A101" s="25"/>
      <c r="B101" s="25"/>
      <c r="C101" s="25"/>
      <c r="D101" s="26"/>
      <c r="E101" s="25"/>
      <c r="F101" s="25"/>
      <c r="G101" s="25"/>
      <c r="H101" s="25"/>
      <c r="I101" s="25"/>
      <c r="J101" s="25"/>
      <c r="K101" s="25"/>
      <c r="L101" s="25"/>
    </row>
    <row r="102" customFormat="1" spans="1:12">
      <c r="A102" s="25"/>
      <c r="B102" s="25"/>
      <c r="C102" s="25"/>
      <c r="D102" s="26"/>
      <c r="E102" s="25"/>
      <c r="F102" s="25"/>
      <c r="G102" s="25"/>
      <c r="H102" s="25"/>
      <c r="I102" s="25"/>
      <c r="J102" s="25"/>
      <c r="K102" s="25"/>
      <c r="L102" s="25"/>
    </row>
    <row r="103" customFormat="1" spans="1:12">
      <c r="A103" s="25"/>
      <c r="B103" s="25"/>
      <c r="C103" s="25"/>
      <c r="D103" s="26"/>
      <c r="E103" s="25"/>
      <c r="F103" s="25"/>
      <c r="G103" s="25"/>
      <c r="H103" s="25"/>
      <c r="I103" s="25"/>
      <c r="J103" s="25"/>
      <c r="K103" s="25"/>
      <c r="L103" s="25"/>
    </row>
    <row r="104" customFormat="1" spans="1:12">
      <c r="A104" s="25"/>
      <c r="B104" s="25"/>
      <c r="C104" s="25"/>
      <c r="D104" s="26"/>
      <c r="E104" s="25"/>
      <c r="F104" s="25"/>
      <c r="G104" s="25"/>
      <c r="H104" s="25"/>
      <c r="I104" s="25"/>
      <c r="J104" s="25"/>
      <c r="K104" s="25"/>
      <c r="L104" s="25"/>
    </row>
    <row r="105" customFormat="1" spans="1:12">
      <c r="A105" s="25"/>
      <c r="B105" s="25"/>
      <c r="C105" s="25"/>
      <c r="D105" s="26"/>
      <c r="E105" s="25"/>
      <c r="F105" s="25"/>
      <c r="G105" s="25"/>
      <c r="H105" s="25"/>
      <c r="I105" s="25"/>
      <c r="J105" s="25"/>
      <c r="K105" s="25"/>
      <c r="L105" s="25"/>
    </row>
    <row r="106" customFormat="1" spans="1:12">
      <c r="A106" s="25"/>
      <c r="B106" s="25"/>
      <c r="C106" s="25"/>
      <c r="D106" s="26"/>
      <c r="E106" s="25"/>
      <c r="F106" s="25"/>
      <c r="G106" s="25"/>
      <c r="H106" s="25"/>
      <c r="I106" s="25"/>
      <c r="J106" s="25"/>
      <c r="K106" s="25"/>
      <c r="L106" s="25"/>
    </row>
    <row r="107" customFormat="1" spans="1:12">
      <c r="A107" s="25"/>
      <c r="B107" s="25"/>
      <c r="C107" s="25"/>
      <c r="D107" s="26"/>
      <c r="E107" s="25"/>
      <c r="F107" s="25"/>
      <c r="G107" s="25"/>
      <c r="H107" s="25"/>
      <c r="I107" s="25"/>
      <c r="J107" s="25"/>
      <c r="K107" s="25"/>
      <c r="L107" s="25"/>
    </row>
    <row r="108" customFormat="1" spans="1:12">
      <c r="A108" s="25"/>
      <c r="B108" s="25"/>
      <c r="C108" s="25"/>
      <c r="D108" s="26"/>
      <c r="E108" s="25"/>
      <c r="F108" s="25"/>
      <c r="G108" s="25"/>
      <c r="H108" s="25"/>
      <c r="I108" s="25"/>
      <c r="J108" s="25"/>
      <c r="K108" s="25"/>
      <c r="L108" s="25"/>
    </row>
    <row r="109" customFormat="1" spans="1:12">
      <c r="A109" s="25"/>
      <c r="B109" s="25"/>
      <c r="C109" s="25"/>
      <c r="D109" s="26"/>
      <c r="E109" s="25"/>
      <c r="F109" s="25"/>
      <c r="G109" s="25"/>
      <c r="H109" s="25"/>
      <c r="I109" s="25"/>
      <c r="J109" s="25"/>
      <c r="K109" s="25"/>
      <c r="L109" s="25"/>
    </row>
    <row r="110" customFormat="1" spans="1:12">
      <c r="A110" s="25"/>
      <c r="B110" s="25"/>
      <c r="C110" s="25"/>
      <c r="D110" s="26"/>
      <c r="E110" s="25"/>
      <c r="F110" s="25"/>
      <c r="G110" s="25"/>
      <c r="H110" s="25"/>
      <c r="I110" s="25"/>
      <c r="J110" s="25"/>
      <c r="K110" s="25"/>
      <c r="L110" s="25"/>
    </row>
    <row r="111" customFormat="1" spans="1:12">
      <c r="A111" s="25"/>
      <c r="B111" s="25"/>
      <c r="C111" s="25"/>
      <c r="D111" s="26"/>
      <c r="E111" s="25"/>
      <c r="F111" s="25"/>
      <c r="G111" s="25"/>
      <c r="H111" s="25"/>
      <c r="I111" s="25"/>
      <c r="J111" s="25"/>
      <c r="K111" s="25"/>
      <c r="L111" s="25"/>
    </row>
    <row r="112" customFormat="1" spans="1:12">
      <c r="A112" s="25"/>
      <c r="B112" s="25"/>
      <c r="C112" s="25"/>
      <c r="D112" s="26"/>
      <c r="E112" s="25"/>
      <c r="F112" s="25"/>
      <c r="G112" s="25"/>
      <c r="H112" s="25"/>
      <c r="I112" s="25"/>
      <c r="J112" s="25"/>
      <c r="K112" s="25"/>
      <c r="L112" s="25"/>
    </row>
    <row r="113" customFormat="1" spans="1:12">
      <c r="A113" s="25"/>
      <c r="B113" s="25"/>
      <c r="C113" s="25"/>
      <c r="D113" s="26"/>
      <c r="E113" s="25"/>
      <c r="F113" s="25"/>
      <c r="G113" s="25"/>
      <c r="H113" s="25"/>
      <c r="I113" s="25"/>
      <c r="J113" s="25"/>
      <c r="K113" s="25"/>
      <c r="L113" s="25"/>
    </row>
    <row r="114" customFormat="1" spans="1:12">
      <c r="A114" s="25"/>
      <c r="B114" s="25"/>
      <c r="C114" s="25"/>
      <c r="D114" s="26"/>
      <c r="E114" s="25"/>
      <c r="F114" s="25"/>
      <c r="G114" s="25"/>
      <c r="H114" s="25"/>
      <c r="I114" s="25"/>
      <c r="J114" s="25"/>
      <c r="K114" s="25"/>
      <c r="L114" s="25"/>
    </row>
    <row r="115" customFormat="1" spans="1:12">
      <c r="A115" s="25"/>
      <c r="B115" s="25"/>
      <c r="C115" s="25"/>
      <c r="D115" s="26"/>
      <c r="E115" s="25"/>
      <c r="F115" s="25"/>
      <c r="G115" s="25"/>
      <c r="H115" s="25"/>
      <c r="I115" s="25"/>
      <c r="J115" s="25"/>
      <c r="K115" s="25"/>
      <c r="L115" s="25"/>
    </row>
    <row r="116" customFormat="1" spans="1:12">
      <c r="A116" s="25"/>
      <c r="B116" s="25"/>
      <c r="C116" s="25"/>
      <c r="D116" s="26"/>
      <c r="E116" s="25"/>
      <c r="F116" s="25"/>
      <c r="G116" s="25"/>
      <c r="H116" s="25"/>
      <c r="I116" s="25"/>
      <c r="J116" s="25"/>
      <c r="K116" s="25"/>
      <c r="L116" s="25"/>
    </row>
    <row r="117" customFormat="1" spans="1:12">
      <c r="A117" s="25"/>
      <c r="B117" s="25"/>
      <c r="C117" s="25"/>
      <c r="D117" s="26"/>
      <c r="E117" s="25"/>
      <c r="F117" s="25"/>
      <c r="G117" s="25"/>
      <c r="H117" s="25"/>
      <c r="I117" s="25"/>
      <c r="J117" s="25"/>
      <c r="K117" s="25"/>
      <c r="L117" s="25"/>
    </row>
    <row r="118" customFormat="1" spans="1:12">
      <c r="A118" s="25"/>
      <c r="B118" s="25"/>
      <c r="C118" s="25"/>
      <c r="D118" s="26"/>
      <c r="E118" s="25"/>
      <c r="F118" s="25"/>
      <c r="G118" s="25"/>
      <c r="H118" s="25"/>
      <c r="I118" s="25"/>
      <c r="J118" s="25"/>
      <c r="K118" s="25"/>
      <c r="L118" s="25"/>
    </row>
    <row r="119" customFormat="1" spans="1:12">
      <c r="A119" s="25"/>
      <c r="B119" s="25"/>
      <c r="C119" s="25"/>
      <c r="D119" s="26"/>
      <c r="E119" s="25"/>
      <c r="F119" s="25"/>
      <c r="G119" s="25"/>
      <c r="H119" s="25"/>
      <c r="I119" s="25"/>
      <c r="J119" s="25"/>
      <c r="K119" s="25"/>
      <c r="L119" s="25"/>
    </row>
    <row r="120" customFormat="1" spans="1:12">
      <c r="A120" s="25"/>
      <c r="B120" s="25"/>
      <c r="C120" s="25"/>
      <c r="D120" s="26"/>
      <c r="E120" s="25"/>
      <c r="F120" s="25"/>
      <c r="G120" s="25"/>
      <c r="H120" s="25"/>
      <c r="I120" s="25"/>
      <c r="J120" s="25"/>
      <c r="K120" s="25"/>
      <c r="L120" s="25"/>
    </row>
    <row r="121" customFormat="1" spans="1:12">
      <c r="A121" s="25"/>
      <c r="B121" s="25"/>
      <c r="C121" s="25"/>
      <c r="D121" s="26"/>
      <c r="E121" s="25"/>
      <c r="F121" s="25"/>
      <c r="G121" s="25"/>
      <c r="H121" s="25"/>
      <c r="I121" s="25"/>
      <c r="J121" s="25"/>
      <c r="K121" s="25"/>
      <c r="L121" s="25"/>
    </row>
    <row r="122" customFormat="1" spans="1:12">
      <c r="A122" s="25"/>
      <c r="B122" s="25"/>
      <c r="C122" s="25"/>
      <c r="D122" s="26"/>
      <c r="E122" s="25"/>
      <c r="F122" s="25"/>
      <c r="G122" s="25"/>
      <c r="H122" s="25"/>
      <c r="I122" s="25"/>
      <c r="J122" s="25"/>
      <c r="K122" s="25"/>
      <c r="L122" s="25"/>
    </row>
    <row r="123" customFormat="1" spans="1:12">
      <c r="A123" s="25"/>
      <c r="B123" s="25"/>
      <c r="C123" s="25"/>
      <c r="D123" s="26"/>
      <c r="E123" s="25"/>
      <c r="F123" s="25"/>
      <c r="G123" s="25"/>
      <c r="H123" s="25"/>
      <c r="I123" s="25"/>
      <c r="J123" s="25"/>
      <c r="K123" s="25"/>
      <c r="L123" s="25"/>
    </row>
    <row r="124" customFormat="1" spans="1:12">
      <c r="A124" s="25"/>
      <c r="B124" s="25"/>
      <c r="C124" s="25"/>
      <c r="D124" s="26"/>
      <c r="E124" s="25"/>
      <c r="F124" s="25"/>
      <c r="G124" s="25"/>
      <c r="H124" s="25"/>
      <c r="I124" s="25"/>
      <c r="J124" s="25"/>
      <c r="K124" s="25"/>
      <c r="L124" s="25"/>
    </row>
    <row r="125" customFormat="1" spans="1:12">
      <c r="A125" s="25"/>
      <c r="B125" s="25"/>
      <c r="C125" s="25"/>
      <c r="D125" s="26"/>
      <c r="E125" s="25"/>
      <c r="F125" s="25"/>
      <c r="G125" s="25"/>
      <c r="H125" s="25"/>
      <c r="I125" s="25"/>
      <c r="J125" s="25"/>
      <c r="K125" s="25"/>
      <c r="L125" s="25"/>
    </row>
    <row r="126" customFormat="1" spans="1:12">
      <c r="A126" s="25"/>
      <c r="B126" s="25"/>
      <c r="C126" s="25"/>
      <c r="D126" s="26"/>
      <c r="E126" s="25"/>
      <c r="F126" s="25"/>
      <c r="G126" s="25"/>
      <c r="H126" s="25"/>
      <c r="I126" s="25"/>
      <c r="J126" s="25"/>
      <c r="K126" s="25"/>
      <c r="L126" s="25"/>
    </row>
    <row r="127" customFormat="1" spans="1:12">
      <c r="A127" s="25"/>
      <c r="B127" s="25"/>
      <c r="C127" s="25"/>
      <c r="D127" s="26"/>
      <c r="E127" s="25"/>
      <c r="F127" s="25"/>
      <c r="G127" s="25"/>
      <c r="H127" s="25"/>
      <c r="I127" s="25"/>
      <c r="J127" s="25"/>
      <c r="K127" s="25"/>
      <c r="L127" s="25"/>
    </row>
    <row r="128" customFormat="1" spans="1:12">
      <c r="A128" s="25"/>
      <c r="B128" s="25"/>
      <c r="C128" s="25"/>
      <c r="D128" s="26"/>
      <c r="E128" s="25"/>
      <c r="F128" s="25"/>
      <c r="G128" s="25"/>
      <c r="H128" s="25"/>
      <c r="I128" s="25"/>
      <c r="J128" s="25"/>
      <c r="K128" s="25"/>
      <c r="L128" s="25"/>
    </row>
    <row r="129" customFormat="1" spans="1:12">
      <c r="A129" s="25"/>
      <c r="B129" s="25"/>
      <c r="C129" s="25"/>
      <c r="D129" s="26"/>
      <c r="E129" s="25"/>
      <c r="F129" s="25"/>
      <c r="G129" s="25"/>
      <c r="H129" s="25"/>
      <c r="I129" s="25"/>
      <c r="J129" s="25"/>
      <c r="K129" s="25"/>
      <c r="L129" s="25"/>
    </row>
    <row r="130" customFormat="1" spans="1:12">
      <c r="A130" s="25"/>
      <c r="B130" s="25"/>
      <c r="C130" s="25"/>
      <c r="D130" s="26"/>
      <c r="E130" s="25"/>
      <c r="F130" s="25"/>
      <c r="G130" s="25"/>
      <c r="H130" s="25"/>
      <c r="I130" s="25"/>
      <c r="J130" s="25"/>
      <c r="K130" s="25"/>
      <c r="L130" s="25"/>
    </row>
    <row r="131" customFormat="1" spans="1:12">
      <c r="A131" s="25"/>
      <c r="B131" s="25"/>
      <c r="C131" s="25"/>
      <c r="D131" s="26"/>
      <c r="E131" s="25"/>
      <c r="F131" s="25"/>
      <c r="G131" s="25"/>
      <c r="H131" s="25"/>
      <c r="I131" s="25"/>
      <c r="J131" s="25"/>
      <c r="K131" s="25"/>
      <c r="L131" s="25"/>
    </row>
    <row r="132" customFormat="1" spans="1:12">
      <c r="A132" s="25"/>
      <c r="B132" s="25"/>
      <c r="C132" s="25"/>
      <c r="D132" s="26"/>
      <c r="E132" s="25"/>
      <c r="F132" s="25"/>
      <c r="G132" s="25"/>
      <c r="H132" s="25"/>
      <c r="I132" s="25"/>
      <c r="J132" s="25"/>
      <c r="K132" s="25"/>
      <c r="L132" s="25"/>
    </row>
    <row r="133" customFormat="1" spans="1:12">
      <c r="A133" s="25"/>
      <c r="B133" s="25"/>
      <c r="C133" s="25"/>
      <c r="D133" s="26"/>
      <c r="E133" s="25"/>
      <c r="F133" s="25"/>
      <c r="G133" s="25"/>
      <c r="H133" s="25"/>
      <c r="I133" s="25"/>
      <c r="J133" s="25"/>
      <c r="K133" s="25"/>
      <c r="L133" s="25"/>
    </row>
    <row r="134" customFormat="1" spans="1:12">
      <c r="A134" s="25"/>
      <c r="B134" s="25"/>
      <c r="C134" s="25"/>
      <c r="D134" s="26"/>
      <c r="E134" s="25"/>
      <c r="F134" s="25"/>
      <c r="G134" s="25"/>
      <c r="H134" s="25"/>
      <c r="I134" s="25"/>
      <c r="J134" s="25"/>
      <c r="K134" s="25"/>
      <c r="L134" s="25"/>
    </row>
    <row r="135" customFormat="1" spans="1:12">
      <c r="A135" s="25"/>
      <c r="B135" s="25"/>
      <c r="C135" s="25"/>
      <c r="D135" s="26"/>
      <c r="E135" s="25"/>
      <c r="F135" s="25"/>
      <c r="G135" s="25"/>
      <c r="H135" s="25"/>
      <c r="I135" s="25"/>
      <c r="J135" s="25"/>
      <c r="K135" s="25"/>
      <c r="L135" s="25"/>
    </row>
    <row r="136" customFormat="1" spans="1:12">
      <c r="A136" s="25"/>
      <c r="B136" s="25"/>
      <c r="C136" s="25"/>
      <c r="D136" s="26"/>
      <c r="E136" s="25"/>
      <c r="F136" s="25"/>
      <c r="G136" s="25"/>
      <c r="H136" s="25"/>
      <c r="I136" s="25"/>
      <c r="J136" s="25"/>
      <c r="K136" s="25"/>
      <c r="L136" s="25"/>
    </row>
    <row r="137" customFormat="1" spans="1:12">
      <c r="A137" s="25"/>
      <c r="B137" s="25"/>
      <c r="C137" s="25"/>
      <c r="D137" s="26"/>
      <c r="E137" s="25"/>
      <c r="F137" s="25"/>
      <c r="G137" s="25"/>
      <c r="H137" s="25"/>
      <c r="I137" s="25"/>
      <c r="J137" s="25"/>
      <c r="K137" s="25"/>
      <c r="L137" s="25"/>
    </row>
    <row r="138" customFormat="1" spans="1:12">
      <c r="A138" s="25"/>
      <c r="B138" s="25"/>
      <c r="C138" s="25"/>
      <c r="D138" s="26"/>
      <c r="E138" s="25"/>
      <c r="F138" s="25"/>
      <c r="G138" s="25"/>
      <c r="H138" s="25"/>
      <c r="I138" s="25"/>
      <c r="J138" s="25"/>
      <c r="K138" s="25"/>
      <c r="L138" s="25"/>
    </row>
    <row r="139" customFormat="1" spans="1:12">
      <c r="A139" s="25"/>
      <c r="B139" s="25"/>
      <c r="C139" s="25"/>
      <c r="D139" s="26"/>
      <c r="E139" s="25"/>
      <c r="F139" s="25"/>
      <c r="G139" s="25"/>
      <c r="H139" s="25"/>
      <c r="I139" s="25"/>
      <c r="J139" s="25"/>
      <c r="K139" s="25"/>
      <c r="L139" s="25"/>
    </row>
    <row r="140" customFormat="1" spans="1:12">
      <c r="A140" s="25"/>
      <c r="B140" s="25"/>
      <c r="C140" s="25"/>
      <c r="D140" s="26"/>
      <c r="E140" s="25"/>
      <c r="F140" s="25"/>
      <c r="G140" s="25"/>
      <c r="H140" s="25"/>
      <c r="I140" s="25"/>
      <c r="J140" s="25"/>
      <c r="K140" s="25"/>
      <c r="L140" s="25"/>
    </row>
    <row r="141" customFormat="1" spans="1:12">
      <c r="A141" s="25"/>
      <c r="B141" s="25"/>
      <c r="C141" s="25"/>
      <c r="D141" s="26"/>
      <c r="E141" s="25"/>
      <c r="F141" s="25"/>
      <c r="G141" s="25"/>
      <c r="H141" s="25"/>
      <c r="I141" s="25"/>
      <c r="J141" s="25"/>
      <c r="K141" s="25"/>
      <c r="L141" s="25"/>
    </row>
    <row r="142" customFormat="1" spans="1:12">
      <c r="A142" s="25"/>
      <c r="B142" s="25"/>
      <c r="C142" s="25"/>
      <c r="D142" s="26"/>
      <c r="E142" s="25"/>
      <c r="F142" s="25"/>
      <c r="G142" s="25"/>
      <c r="H142" s="25"/>
      <c r="I142" s="25"/>
      <c r="J142" s="25"/>
      <c r="K142" s="25"/>
      <c r="L142" s="25"/>
    </row>
    <row r="143" customFormat="1" spans="1:12">
      <c r="A143" s="25"/>
      <c r="B143" s="25"/>
      <c r="C143" s="25"/>
      <c r="D143" s="26"/>
      <c r="E143" s="25"/>
      <c r="F143" s="25"/>
      <c r="G143" s="25"/>
      <c r="H143" s="25"/>
      <c r="I143" s="25"/>
      <c r="J143" s="25"/>
      <c r="K143" s="25"/>
      <c r="L143" s="25"/>
    </row>
    <row r="144" customFormat="1" spans="1:12">
      <c r="A144" s="25"/>
      <c r="B144" s="25"/>
      <c r="C144" s="25"/>
      <c r="D144" s="26"/>
      <c r="E144" s="25"/>
      <c r="F144" s="25"/>
      <c r="G144" s="25"/>
      <c r="H144" s="25"/>
      <c r="I144" s="25"/>
      <c r="J144" s="25"/>
      <c r="K144" s="25"/>
      <c r="L144" s="25"/>
    </row>
    <row r="145" customFormat="1" spans="1:12">
      <c r="A145" s="25"/>
      <c r="B145" s="25"/>
      <c r="C145" s="25"/>
      <c r="D145" s="26"/>
      <c r="E145" s="25"/>
      <c r="F145" s="25"/>
      <c r="G145" s="25"/>
      <c r="H145" s="25"/>
      <c r="I145" s="25"/>
      <c r="J145" s="25"/>
      <c r="K145" s="25"/>
      <c r="L145" s="25"/>
    </row>
    <row r="146" customFormat="1" spans="1:12">
      <c r="A146" s="25"/>
      <c r="B146" s="25"/>
      <c r="C146" s="25"/>
      <c r="D146" s="26"/>
      <c r="E146" s="25"/>
      <c r="F146" s="25"/>
      <c r="G146" s="25"/>
      <c r="H146" s="25"/>
      <c r="I146" s="25"/>
      <c r="J146" s="25"/>
      <c r="K146" s="25"/>
      <c r="L146" s="25"/>
    </row>
    <row r="147" customFormat="1" spans="1:12">
      <c r="A147" s="25"/>
      <c r="B147" s="25"/>
      <c r="C147" s="25"/>
      <c r="D147" s="26"/>
      <c r="E147" s="25"/>
      <c r="F147" s="25"/>
      <c r="G147" s="25"/>
      <c r="H147" s="25"/>
      <c r="I147" s="25"/>
      <c r="J147" s="25"/>
      <c r="K147" s="25"/>
      <c r="L147" s="25"/>
    </row>
    <row r="148" customFormat="1" spans="1:12">
      <c r="A148" s="25"/>
      <c r="B148" s="25"/>
      <c r="C148" s="25"/>
      <c r="D148" s="26"/>
      <c r="E148" s="25"/>
      <c r="F148" s="25"/>
      <c r="G148" s="25"/>
      <c r="H148" s="25"/>
      <c r="I148" s="25"/>
      <c r="J148" s="25"/>
      <c r="K148" s="25"/>
      <c r="L148" s="25"/>
    </row>
    <row r="149" customFormat="1" spans="1:12">
      <c r="A149" s="25"/>
      <c r="B149" s="25"/>
      <c r="C149" s="25"/>
      <c r="D149" s="26"/>
      <c r="E149" s="25"/>
      <c r="F149" s="25"/>
      <c r="G149" s="25"/>
      <c r="H149" s="25"/>
      <c r="I149" s="25"/>
      <c r="J149" s="25"/>
      <c r="K149" s="25"/>
      <c r="L149" s="25"/>
    </row>
    <row r="150" customFormat="1" spans="1:12">
      <c r="A150" s="25"/>
      <c r="B150" s="25"/>
      <c r="C150" s="25"/>
      <c r="D150" s="26"/>
      <c r="E150" s="25"/>
      <c r="F150" s="25"/>
      <c r="G150" s="25"/>
      <c r="H150" s="25"/>
      <c r="I150" s="25"/>
      <c r="J150" s="25"/>
      <c r="K150" s="25"/>
      <c r="L150" s="25"/>
    </row>
    <row r="151" customFormat="1" spans="1:12">
      <c r="A151" s="25"/>
      <c r="B151" s="25"/>
      <c r="C151" s="25"/>
      <c r="D151" s="26"/>
      <c r="E151" s="25"/>
      <c r="F151" s="25"/>
      <c r="G151" s="25"/>
      <c r="H151" s="25"/>
      <c r="I151" s="25"/>
      <c r="J151" s="25"/>
      <c r="K151" s="25"/>
      <c r="L151" s="25"/>
    </row>
    <row r="152" customFormat="1" spans="1:12">
      <c r="A152" s="25"/>
      <c r="B152" s="25"/>
      <c r="C152" s="25"/>
      <c r="D152" s="26"/>
      <c r="E152" s="25"/>
      <c r="F152" s="25"/>
      <c r="G152" s="25"/>
      <c r="H152" s="25"/>
      <c r="I152" s="25"/>
      <c r="J152" s="25"/>
      <c r="K152" s="25"/>
      <c r="L152" s="25"/>
    </row>
    <row r="153" customFormat="1" spans="1:12">
      <c r="A153" s="25"/>
      <c r="B153" s="25"/>
      <c r="C153" s="25"/>
      <c r="D153" s="26"/>
      <c r="E153" s="25"/>
      <c r="F153" s="25"/>
      <c r="G153" s="25"/>
      <c r="H153" s="25"/>
      <c r="I153" s="25"/>
      <c r="J153" s="25"/>
      <c r="K153" s="25"/>
      <c r="L153" s="25"/>
    </row>
    <row r="154" customFormat="1" spans="1:12">
      <c r="A154" s="25"/>
      <c r="B154" s="25"/>
      <c r="C154" s="25"/>
      <c r="D154" s="26"/>
      <c r="E154" s="25"/>
      <c r="F154" s="25"/>
      <c r="G154" s="25"/>
      <c r="H154" s="25"/>
      <c r="I154" s="25"/>
      <c r="J154" s="25"/>
      <c r="K154" s="25"/>
      <c r="L154" s="25"/>
    </row>
    <row r="155" customFormat="1" spans="1:12">
      <c r="A155" s="25"/>
      <c r="B155" s="25"/>
      <c r="C155" s="25"/>
      <c r="D155" s="26"/>
      <c r="E155" s="25"/>
      <c r="F155" s="25"/>
      <c r="G155" s="25"/>
      <c r="H155" s="25"/>
      <c r="I155" s="25"/>
      <c r="J155" s="25"/>
      <c r="K155" s="25"/>
      <c r="L155" s="25"/>
    </row>
    <row r="156" customFormat="1" spans="1:12">
      <c r="A156" s="25"/>
      <c r="B156" s="25"/>
      <c r="C156" s="25"/>
      <c r="D156" s="26"/>
      <c r="E156" s="25"/>
      <c r="F156" s="25"/>
      <c r="G156" s="25"/>
      <c r="H156" s="25"/>
      <c r="I156" s="25"/>
      <c r="J156" s="25"/>
      <c r="K156" s="25"/>
      <c r="L156" s="25"/>
    </row>
    <row r="157" customFormat="1" spans="1:12">
      <c r="A157" s="25"/>
      <c r="B157" s="25"/>
      <c r="C157" s="25"/>
      <c r="D157" s="26"/>
      <c r="E157" s="25"/>
      <c r="F157" s="25"/>
      <c r="G157" s="25"/>
      <c r="H157" s="25"/>
      <c r="I157" s="25"/>
      <c r="J157" s="25"/>
      <c r="K157" s="25"/>
      <c r="L157" s="25"/>
    </row>
    <row r="158" customFormat="1" spans="1:12">
      <c r="A158" s="25"/>
      <c r="B158" s="25"/>
      <c r="C158" s="25"/>
      <c r="D158" s="26"/>
      <c r="E158" s="25"/>
      <c r="F158" s="25"/>
      <c r="G158" s="25"/>
      <c r="H158" s="25"/>
      <c r="I158" s="25"/>
      <c r="J158" s="25"/>
      <c r="K158" s="25"/>
      <c r="L158" s="25"/>
    </row>
    <row r="159" customFormat="1" spans="1:12">
      <c r="A159" s="25"/>
      <c r="B159" s="25"/>
      <c r="C159" s="25"/>
      <c r="D159" s="26"/>
      <c r="E159" s="25"/>
      <c r="F159" s="25"/>
      <c r="G159" s="25"/>
      <c r="H159" s="25"/>
      <c r="I159" s="25"/>
      <c r="J159" s="25"/>
      <c r="K159" s="25"/>
      <c r="L159" s="25"/>
    </row>
    <row r="160" customFormat="1" spans="1:12">
      <c r="A160" s="25"/>
      <c r="B160" s="25"/>
      <c r="C160" s="25"/>
      <c r="D160" s="26"/>
      <c r="E160" s="25"/>
      <c r="F160" s="25"/>
      <c r="G160" s="25"/>
      <c r="H160" s="25"/>
      <c r="I160" s="25"/>
      <c r="J160" s="25"/>
      <c r="K160" s="25"/>
      <c r="L160" s="25"/>
    </row>
    <row r="161" customFormat="1" spans="1:12">
      <c r="A161" s="25"/>
      <c r="B161" s="25"/>
      <c r="C161" s="25"/>
      <c r="D161" s="26"/>
      <c r="E161" s="25"/>
      <c r="F161" s="25"/>
      <c r="G161" s="25"/>
      <c r="H161" s="25"/>
      <c r="I161" s="25"/>
      <c r="J161" s="25"/>
      <c r="K161" s="25"/>
      <c r="L161" s="25"/>
    </row>
    <row r="162" customFormat="1" spans="1:12">
      <c r="A162" s="25"/>
      <c r="B162" s="25"/>
      <c r="C162" s="25"/>
      <c r="D162" s="26"/>
      <c r="E162" s="25"/>
      <c r="F162" s="25"/>
      <c r="G162" s="25"/>
      <c r="H162" s="25"/>
      <c r="I162" s="25"/>
      <c r="J162" s="25"/>
      <c r="K162" s="25"/>
      <c r="L162" s="25"/>
    </row>
    <row r="163" customFormat="1" spans="1:12">
      <c r="A163" s="25"/>
      <c r="B163" s="25"/>
      <c r="C163" s="25"/>
      <c r="D163" s="26"/>
      <c r="E163" s="25"/>
      <c r="F163" s="25"/>
      <c r="G163" s="25"/>
      <c r="H163" s="25"/>
      <c r="I163" s="25"/>
      <c r="J163" s="25"/>
      <c r="K163" s="25"/>
      <c r="L163" s="25"/>
    </row>
    <row r="164" customFormat="1" spans="1:12">
      <c r="A164" s="25"/>
      <c r="B164" s="25"/>
      <c r="C164" s="25"/>
      <c r="D164" s="26"/>
      <c r="E164" s="25"/>
      <c r="F164" s="25"/>
      <c r="G164" s="25"/>
      <c r="H164" s="25"/>
      <c r="I164" s="25"/>
      <c r="J164" s="25"/>
      <c r="K164" s="25"/>
      <c r="L164" s="25"/>
    </row>
    <row r="165" customFormat="1" spans="1:12">
      <c r="A165" s="25"/>
      <c r="B165" s="25"/>
      <c r="C165" s="25"/>
      <c r="D165" s="26"/>
      <c r="E165" s="25"/>
      <c r="F165" s="25"/>
      <c r="G165" s="25"/>
      <c r="H165" s="25"/>
      <c r="I165" s="25"/>
      <c r="J165" s="25"/>
      <c r="K165" s="25"/>
      <c r="L165" s="25"/>
    </row>
    <row r="166" customFormat="1" spans="1:12">
      <c r="A166" s="25"/>
      <c r="B166" s="25"/>
      <c r="C166" s="25"/>
      <c r="D166" s="26"/>
      <c r="E166" s="25"/>
      <c r="F166" s="25"/>
      <c r="G166" s="25"/>
      <c r="H166" s="25"/>
      <c r="I166" s="25"/>
      <c r="J166" s="25"/>
      <c r="K166" s="25"/>
      <c r="L166" s="25"/>
    </row>
    <row r="167" customFormat="1" spans="1:12">
      <c r="A167" s="25"/>
      <c r="B167" s="25"/>
      <c r="C167" s="25"/>
      <c r="D167" s="26"/>
      <c r="E167" s="25"/>
      <c r="F167" s="25"/>
      <c r="G167" s="25"/>
      <c r="H167" s="25"/>
      <c r="I167" s="25"/>
      <c r="J167" s="25"/>
      <c r="K167" s="25"/>
      <c r="L167" s="25"/>
    </row>
    <row r="168" customFormat="1" spans="1:12">
      <c r="A168" s="25"/>
      <c r="B168" s="25"/>
      <c r="C168" s="25"/>
      <c r="D168" s="26"/>
      <c r="E168" s="25"/>
      <c r="F168" s="25"/>
      <c r="G168" s="25"/>
      <c r="H168" s="25"/>
      <c r="I168" s="25"/>
      <c r="J168" s="25"/>
      <c r="K168" s="25"/>
      <c r="L168" s="25"/>
    </row>
    <row r="169" customFormat="1" spans="1:12">
      <c r="A169" s="25"/>
      <c r="B169" s="25"/>
      <c r="C169" s="25"/>
      <c r="D169" s="26"/>
      <c r="E169" s="25"/>
      <c r="F169" s="25"/>
      <c r="G169" s="25"/>
      <c r="H169" s="25"/>
      <c r="I169" s="25"/>
      <c r="J169" s="25"/>
      <c r="K169" s="25"/>
      <c r="L169" s="25"/>
    </row>
    <row r="170" customFormat="1" spans="1:12">
      <c r="A170" s="25"/>
      <c r="B170" s="25"/>
      <c r="C170" s="25"/>
      <c r="D170" s="26"/>
      <c r="E170" s="25"/>
      <c r="F170" s="25"/>
      <c r="G170" s="25"/>
      <c r="H170" s="25"/>
      <c r="I170" s="25"/>
      <c r="J170" s="25"/>
      <c r="K170" s="25"/>
      <c r="L170" s="25"/>
    </row>
    <row r="171" customFormat="1" spans="1:12">
      <c r="A171" s="25"/>
      <c r="B171" s="25"/>
      <c r="C171" s="25"/>
      <c r="D171" s="26"/>
      <c r="E171" s="25"/>
      <c r="F171" s="25"/>
      <c r="G171" s="25"/>
      <c r="H171" s="25"/>
      <c r="I171" s="25"/>
      <c r="J171" s="25"/>
      <c r="K171" s="25"/>
      <c r="L171" s="25"/>
    </row>
    <row r="172" customFormat="1" spans="1:12">
      <c r="A172" s="25"/>
      <c r="B172" s="25"/>
      <c r="C172" s="25"/>
      <c r="D172" s="26"/>
      <c r="E172" s="25"/>
      <c r="F172" s="25"/>
      <c r="G172" s="25"/>
      <c r="H172" s="25"/>
      <c r="I172" s="25"/>
      <c r="J172" s="25"/>
      <c r="K172" s="25"/>
      <c r="L172" s="25"/>
    </row>
    <row r="173" customFormat="1" spans="1:12">
      <c r="A173" s="25"/>
      <c r="B173" s="25"/>
      <c r="C173" s="25"/>
      <c r="D173" s="26"/>
      <c r="E173" s="25"/>
      <c r="F173" s="25"/>
      <c r="G173" s="25"/>
      <c r="H173" s="25"/>
      <c r="I173" s="25"/>
      <c r="J173" s="25"/>
      <c r="K173" s="25"/>
      <c r="L173" s="25"/>
    </row>
    <row r="174" customFormat="1" spans="1:12">
      <c r="A174" s="25"/>
      <c r="B174" s="25"/>
      <c r="C174" s="25"/>
      <c r="D174" s="26"/>
      <c r="E174" s="25"/>
      <c r="F174" s="25"/>
      <c r="G174" s="25"/>
      <c r="H174" s="25"/>
      <c r="I174" s="25"/>
      <c r="J174" s="25"/>
      <c r="K174" s="25"/>
      <c r="L174" s="25"/>
    </row>
    <row r="175" customFormat="1" spans="1:12">
      <c r="A175" s="25"/>
      <c r="B175" s="25"/>
      <c r="C175" s="25"/>
      <c r="D175" s="26"/>
      <c r="E175" s="25"/>
      <c r="F175" s="25"/>
      <c r="G175" s="25"/>
      <c r="H175" s="25"/>
      <c r="I175" s="25"/>
      <c r="J175" s="25"/>
      <c r="K175" s="25"/>
      <c r="L175" s="25"/>
    </row>
    <row r="176" customFormat="1" spans="1:12">
      <c r="A176" s="25"/>
      <c r="B176" s="25"/>
      <c r="C176" s="25"/>
      <c r="D176" s="26"/>
      <c r="E176" s="25"/>
      <c r="F176" s="25"/>
      <c r="G176" s="25"/>
      <c r="H176" s="25"/>
      <c r="I176" s="25"/>
      <c r="J176" s="25"/>
      <c r="K176" s="25"/>
      <c r="L176" s="25"/>
    </row>
    <row r="177" customFormat="1" spans="1:12">
      <c r="A177" s="25"/>
      <c r="B177" s="25"/>
      <c r="C177" s="25"/>
      <c r="D177" s="26"/>
      <c r="E177" s="25"/>
      <c r="F177" s="25"/>
      <c r="G177" s="25"/>
      <c r="H177" s="25"/>
      <c r="I177" s="25"/>
      <c r="J177" s="25"/>
      <c r="K177" s="25"/>
      <c r="L177" s="25"/>
    </row>
    <row r="178" customFormat="1" spans="1:12">
      <c r="A178" s="25"/>
      <c r="B178" s="25"/>
      <c r="C178" s="25"/>
      <c r="D178" s="26"/>
      <c r="E178" s="25"/>
      <c r="F178" s="25"/>
      <c r="G178" s="25"/>
      <c r="H178" s="25"/>
      <c r="I178" s="25"/>
      <c r="J178" s="25"/>
      <c r="K178" s="25"/>
      <c r="L178" s="25"/>
    </row>
    <row r="179" customFormat="1" spans="1:12">
      <c r="A179" s="25"/>
      <c r="B179" s="25"/>
      <c r="C179" s="25"/>
      <c r="D179" s="26"/>
      <c r="E179" s="25"/>
      <c r="F179" s="25"/>
      <c r="G179" s="25"/>
      <c r="H179" s="25"/>
      <c r="I179" s="25"/>
      <c r="J179" s="25"/>
      <c r="K179" s="25"/>
      <c r="L179" s="25"/>
    </row>
    <row r="180" customFormat="1" spans="1:12">
      <c r="A180" s="25"/>
      <c r="B180" s="25"/>
      <c r="C180" s="25"/>
      <c r="D180" s="26"/>
      <c r="E180" s="25"/>
      <c r="F180" s="25"/>
      <c r="G180" s="25"/>
      <c r="H180" s="25"/>
      <c r="I180" s="25"/>
      <c r="J180" s="25"/>
      <c r="K180" s="25"/>
      <c r="L180" s="25"/>
    </row>
    <row r="181" customFormat="1" spans="1:12">
      <c r="A181" s="25"/>
      <c r="B181" s="25"/>
      <c r="C181" s="25"/>
      <c r="D181" s="26"/>
      <c r="E181" s="25"/>
      <c r="F181" s="25"/>
      <c r="G181" s="25"/>
      <c r="H181" s="25"/>
      <c r="I181" s="25"/>
      <c r="J181" s="25"/>
      <c r="K181" s="25"/>
      <c r="L181" s="25"/>
    </row>
    <row r="182" customFormat="1" spans="1:12">
      <c r="A182" s="25"/>
      <c r="B182" s="25"/>
      <c r="C182" s="25"/>
      <c r="D182" s="26"/>
      <c r="E182" s="25"/>
      <c r="F182" s="25"/>
      <c r="G182" s="25"/>
      <c r="H182" s="25"/>
      <c r="I182" s="25"/>
      <c r="J182" s="25"/>
      <c r="K182" s="25"/>
      <c r="L182" s="25"/>
    </row>
    <row r="183" customFormat="1" spans="1:12">
      <c r="A183" s="25"/>
      <c r="B183" s="25"/>
      <c r="C183" s="25"/>
      <c r="D183" s="26"/>
      <c r="E183" s="25"/>
      <c r="F183" s="25"/>
      <c r="G183" s="25"/>
      <c r="H183" s="25"/>
      <c r="I183" s="25"/>
      <c r="J183" s="25"/>
      <c r="K183" s="25"/>
      <c r="L183" s="25"/>
    </row>
  </sheetData>
  <mergeCells count="1">
    <mergeCell ref="A1:L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工资表</vt:lpstr>
      <vt:lpstr>1-入离职</vt:lpstr>
      <vt:lpstr>2-职能考勤</vt:lpstr>
      <vt:lpstr>3-运行考勤</vt:lpstr>
      <vt:lpstr>4-转正异动</vt:lpstr>
      <vt:lpstr>5-奖罚异动</vt:lpstr>
      <vt:lpstr>6-绩效</vt:lpstr>
      <vt:lpstr>7-工装</vt:lpstr>
      <vt:lpstr>8-意外险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孙方涛</cp:lastModifiedBy>
  <dcterms:created xsi:type="dcterms:W3CDTF">2019-04-28T06:33:00Z</dcterms:created>
  <dcterms:modified xsi:type="dcterms:W3CDTF">2021-10-27T03:40:24Z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29031BB86067405AB30E9B51AFB81D50</vt:lpwstr>
  </property>
</Properties>
</file>