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工程结算单" sheetId="6" r:id="rId1"/>
    <sheet name="Sheet1" sheetId="7" r:id="rId2"/>
  </sheets>
  <definedNames>
    <definedName name="_xlnm.Print_Titles" localSheetId="0">工程结算单!$1:$7</definedName>
  </definedName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B5" authorId="0">
      <text>
        <r>
          <rPr>
            <b/>
            <sz val="9"/>
            <rFont val="宋体"/>
            <charset val="134"/>
          </rPr>
          <t xml:space="preserve">有公式，请在小写处输写金额，这里自动生成大写
</t>
        </r>
      </text>
    </comment>
    <comment ref="C24" authorId="0">
      <text>
        <r>
          <rPr>
            <b/>
            <sz val="9"/>
            <rFont val="宋体"/>
            <charset val="134"/>
          </rPr>
          <t xml:space="preserve">此处大写为公式，请不要改动，只在小写金额处写入正确数据即可
</t>
        </r>
      </text>
    </comment>
  </commentList>
</comments>
</file>

<file path=xl/sharedStrings.xml><?xml version="1.0" encoding="utf-8"?>
<sst xmlns="http://schemas.openxmlformats.org/spreadsheetml/2006/main" count="71" uniqueCount="60">
  <si>
    <t>工程结算单</t>
  </si>
  <si>
    <t>项目名称</t>
  </si>
  <si>
    <t>立业大厦中央空调立管安装工程</t>
  </si>
  <si>
    <t>施工时间</t>
  </si>
  <si>
    <t>2020年</t>
  </si>
  <si>
    <t>申请结算时间</t>
  </si>
  <si>
    <t>合同号</t>
  </si>
  <si>
    <t>SHNH-20201014-0107</t>
  </si>
  <si>
    <t>施工单位</t>
  </si>
  <si>
    <t>北京三汇能环科技发展有限公司</t>
  </si>
  <si>
    <t>施工地点</t>
  </si>
  <si>
    <t>北京市丰台区马家堡东路71号</t>
  </si>
  <si>
    <t>工程进度</t>
  </si>
  <si>
    <t>总金额</t>
  </si>
  <si>
    <t>贰拾捌万元整</t>
  </si>
  <si>
    <t>安装明细</t>
  </si>
  <si>
    <t>序号</t>
  </si>
  <si>
    <t>付款条件</t>
  </si>
  <si>
    <t>占合同比</t>
  </si>
  <si>
    <t>金额/元</t>
  </si>
  <si>
    <t>备注</t>
  </si>
  <si>
    <t>合同签订收到发票后三日内</t>
  </si>
  <si>
    <t>预付款</t>
  </si>
  <si>
    <t>完工试水打压验收完成后三日后</t>
  </si>
  <si>
    <t>施工完毕</t>
  </si>
  <si>
    <t>质保期结束</t>
  </si>
  <si>
    <t>合计</t>
  </si>
  <si>
    <t>/</t>
  </si>
  <si>
    <t>增项明细</t>
  </si>
  <si>
    <t>名称</t>
  </si>
  <si>
    <t>数量</t>
  </si>
  <si>
    <t>单价</t>
  </si>
  <si>
    <t>金额</t>
  </si>
  <si>
    <t>增项说明</t>
  </si>
  <si>
    <t>扣款明细</t>
  </si>
  <si>
    <t>扣款说明</t>
  </si>
  <si>
    <t>结算情况</t>
  </si>
  <si>
    <t>项目</t>
  </si>
  <si>
    <t>大写金额</t>
  </si>
  <si>
    <t>小写金额</t>
  </si>
  <si>
    <t>应付款金额</t>
  </si>
  <si>
    <t>已付款金额</t>
  </si>
  <si>
    <t>第一次</t>
  </si>
  <si>
    <t>第二次</t>
  </si>
  <si>
    <t>第三次</t>
  </si>
  <si>
    <t>本次付款金额</t>
  </si>
  <si>
    <t>累计付款金额（含本次）</t>
  </si>
  <si>
    <t>付款单位</t>
  </si>
  <si>
    <t>北京曼海能源科技发展有限公司</t>
  </si>
  <si>
    <t>项目负责人</t>
  </si>
  <si>
    <t>易冬</t>
  </si>
  <si>
    <t>收款单位</t>
  </si>
  <si>
    <t>账户名</t>
  </si>
  <si>
    <t>账号</t>
  </si>
  <si>
    <t>0201 0001 0300 0023 429</t>
  </si>
  <si>
    <t>开户行</t>
  </si>
  <si>
    <t>北京农商银行丰台支行营业部</t>
  </si>
  <si>
    <t xml:space="preserve">声明：以上信息经确认无误，款已收。本单位承诺该项目未拖欠农民工工资，且无任何劳务用工纠纷。                                                                                    </t>
  </si>
  <si>
    <t xml:space="preserve">                                                  声明人：</t>
  </si>
  <si>
    <t xml:space="preserve">               单位盖章：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</si>
</sst>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* #,##0.000_ ;_ * \-#,##0.000_ ;_ * &quot;-&quot;?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indexed="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7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16" borderId="29" applyNumberFormat="0" applyAlignment="0" applyProtection="0">
      <alignment vertical="center"/>
    </xf>
    <xf numFmtId="0" fontId="19" fillId="16" borderId="26" applyNumberFormat="0" applyAlignment="0" applyProtection="0">
      <alignment vertical="center"/>
    </xf>
    <xf numFmtId="0" fontId="21" fillId="18" borderId="3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31" fontId="0" fillId="0" borderId="3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43" fontId="3" fillId="0" borderId="9" xfId="8" applyNumberFormat="1" applyFont="1" applyFill="1" applyBorder="1" applyAlignment="1">
      <alignment vertical="center" wrapText="1"/>
    </xf>
    <xf numFmtId="0" fontId="0" fillId="0" borderId="10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43" fontId="0" fillId="2" borderId="5" xfId="8" applyNumberFormat="1" applyFont="1" applyFill="1" applyBorder="1" applyAlignment="1">
      <alignment horizontal="center" vertical="center"/>
    </xf>
    <xf numFmtId="43" fontId="0" fillId="2" borderId="5" xfId="8" applyFont="1" applyFill="1" applyBorder="1" applyAlignment="1">
      <alignment horizontal="center" vertical="center"/>
    </xf>
    <xf numFmtId="9" fontId="0" fillId="2" borderId="14" xfId="0" applyNumberFormat="1" applyFont="1" applyFill="1" applyBorder="1" applyAlignment="1">
      <alignment horizontal="center" vertical="center" wrapText="1"/>
    </xf>
    <xf numFmtId="9" fontId="0" fillId="2" borderId="15" xfId="0" applyNumberFormat="1" applyFont="1" applyFill="1" applyBorder="1" applyAlignment="1">
      <alignment horizontal="center" vertical="center" wrapText="1"/>
    </xf>
    <xf numFmtId="31" fontId="0" fillId="2" borderId="14" xfId="0" applyNumberFormat="1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43" fontId="0" fillId="0" borderId="5" xfId="8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/>
    </xf>
    <xf numFmtId="176" fontId="0" fillId="2" borderId="5" xfId="8" applyNumberFormat="1" applyFont="1" applyFill="1" applyBorder="1" applyAlignment="1">
      <alignment horizontal="center" vertical="center"/>
    </xf>
    <xf numFmtId="43" fontId="0" fillId="0" borderId="14" xfId="8" applyFont="1" applyBorder="1" applyAlignment="1">
      <alignment horizontal="center" vertical="center"/>
    </xf>
    <xf numFmtId="49" fontId="0" fillId="2" borderId="5" xfId="0" applyNumberFormat="1" applyFont="1" applyFill="1" applyBorder="1" applyAlignment="1">
      <alignment horizontal="center" vertical="center" wrapText="1"/>
    </xf>
    <xf numFmtId="43" fontId="0" fillId="2" borderId="14" xfId="8" applyNumberFormat="1" applyFont="1" applyFill="1" applyBorder="1" applyAlignment="1">
      <alignment horizontal="center" vertical="center"/>
    </xf>
    <xf numFmtId="43" fontId="1" fillId="0" borderId="5" xfId="8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49" fontId="0" fillId="0" borderId="5" xfId="8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43" fontId="0" fillId="0" borderId="5" xfId="8" applyNumberFormat="1" applyFont="1" applyFill="1" applyBorder="1" applyAlignment="1">
      <alignment vertical="center"/>
    </xf>
    <xf numFmtId="43" fontId="0" fillId="0" borderId="5" xfId="8" applyFont="1" applyBorder="1" applyAlignment="1">
      <alignment horizontal="left" vertical="center" wrapText="1"/>
    </xf>
    <xf numFmtId="0" fontId="0" fillId="0" borderId="19" xfId="0" applyFont="1" applyBorder="1" applyAlignment="1">
      <alignment horizontal="center" vertical="center" wrapText="1"/>
    </xf>
    <xf numFmtId="43" fontId="0" fillId="0" borderId="5" xfId="8" applyFont="1" applyBorder="1" applyAlignment="1">
      <alignment vertical="center"/>
    </xf>
    <xf numFmtId="0" fontId="0" fillId="0" borderId="11" xfId="0" applyFont="1" applyBorder="1" applyAlignment="1">
      <alignment horizontal="center" vertical="center" wrapText="1"/>
    </xf>
    <xf numFmtId="43" fontId="0" fillId="0" borderId="0" xfId="0" applyNumberFormat="1" applyFont="1">
      <alignment vertical="center"/>
    </xf>
    <xf numFmtId="43" fontId="0" fillId="0" borderId="5" xfId="8" applyNumberFormat="1" applyFont="1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topLeftCell="A22" workbookViewId="0">
      <selection activeCell="A8" sqref="$A8:$XFD35"/>
    </sheetView>
  </sheetViews>
  <sheetFormatPr defaultColWidth="9" defaultRowHeight="13.5" outlineLevelCol="7"/>
  <cols>
    <col min="1" max="1" width="8.10833333333333" style="2" customWidth="1"/>
    <col min="2" max="2" width="15.3333333333333" style="2" customWidth="1"/>
    <col min="3" max="3" width="11.625" style="2" customWidth="1"/>
    <col min="4" max="4" width="12.1083333333333" style="2" customWidth="1"/>
    <col min="5" max="5" width="14.1083333333333" style="2" customWidth="1"/>
    <col min="6" max="6" width="13.8833333333333" style="2" customWidth="1"/>
    <col min="7" max="7" width="21.2166666666667" style="2" customWidth="1"/>
    <col min="8" max="8" width="19.5583333333333" style="3" customWidth="1"/>
    <col min="9" max="16384" width="9" style="3"/>
  </cols>
  <sheetData>
    <row r="1" ht="30" customHeight="1" spans="1:7">
      <c r="A1" s="4" t="s">
        <v>0</v>
      </c>
      <c r="B1" s="4"/>
      <c r="C1" s="4"/>
      <c r="D1" s="4"/>
      <c r="E1" s="4"/>
      <c r="F1" s="4"/>
      <c r="G1" s="4"/>
    </row>
    <row r="2" ht="33" customHeight="1" spans="1:7">
      <c r="A2" s="5" t="s">
        <v>1</v>
      </c>
      <c r="B2" s="6" t="s">
        <v>2</v>
      </c>
      <c r="C2" s="6"/>
      <c r="D2" s="6" t="s">
        <v>3</v>
      </c>
      <c r="E2" s="7" t="s">
        <v>4</v>
      </c>
      <c r="F2" s="8" t="s">
        <v>5</v>
      </c>
      <c r="G2" s="9">
        <v>44176</v>
      </c>
    </row>
    <row r="3" ht="27" customHeight="1" spans="1:7">
      <c r="A3" s="10" t="s">
        <v>6</v>
      </c>
      <c r="B3" s="11" t="s">
        <v>7</v>
      </c>
      <c r="C3" s="11"/>
      <c r="D3" s="11" t="s">
        <v>8</v>
      </c>
      <c r="E3" s="12" t="s">
        <v>9</v>
      </c>
      <c r="F3" s="12"/>
      <c r="G3" s="13"/>
    </row>
    <row r="4" ht="25.2" customHeight="1" spans="1:7">
      <c r="A4" s="14" t="s">
        <v>10</v>
      </c>
      <c r="B4" s="11" t="s">
        <v>11</v>
      </c>
      <c r="C4" s="11"/>
      <c r="D4" s="11" t="s">
        <v>12</v>
      </c>
      <c r="E4" s="15">
        <v>1</v>
      </c>
      <c r="F4" s="16"/>
      <c r="G4" s="17"/>
    </row>
    <row r="5" ht="30" customHeight="1" spans="1:7">
      <c r="A5" s="18" t="s">
        <v>13</v>
      </c>
      <c r="B5" s="19" t="s">
        <v>14</v>
      </c>
      <c r="C5" s="19"/>
      <c r="D5" s="19"/>
      <c r="E5" s="19"/>
      <c r="F5" s="19"/>
      <c r="G5" s="20">
        <v>280000</v>
      </c>
    </row>
    <row r="6" ht="16.2" customHeight="1" spans="1:7">
      <c r="A6" s="21"/>
      <c r="B6" s="22"/>
      <c r="C6" s="22"/>
      <c r="D6" s="22"/>
      <c r="E6" s="23"/>
      <c r="F6" s="23"/>
      <c r="G6" s="23"/>
    </row>
    <row r="7" ht="16.2" customHeight="1" spans="1:7">
      <c r="A7" s="24"/>
      <c r="B7" s="25"/>
      <c r="C7" s="25"/>
      <c r="D7" s="25"/>
      <c r="E7" s="26"/>
      <c r="F7" s="26"/>
      <c r="G7" s="26"/>
    </row>
    <row r="8" ht="20" customHeight="1" spans="1:7">
      <c r="A8" s="27" t="s">
        <v>15</v>
      </c>
      <c r="B8" s="27"/>
      <c r="C8" s="27"/>
      <c r="D8" s="27"/>
      <c r="E8" s="27"/>
      <c r="F8" s="27"/>
      <c r="G8" s="27"/>
    </row>
    <row r="9" ht="20" customHeight="1" spans="1:7">
      <c r="A9" s="28" t="s">
        <v>16</v>
      </c>
      <c r="B9" s="29" t="s">
        <v>17</v>
      </c>
      <c r="C9" s="30"/>
      <c r="D9" s="28" t="s">
        <v>18</v>
      </c>
      <c r="E9" s="28" t="s">
        <v>19</v>
      </c>
      <c r="F9" s="29" t="s">
        <v>20</v>
      </c>
      <c r="G9" s="30"/>
    </row>
    <row r="10" ht="20" customHeight="1" spans="1:7">
      <c r="A10" s="31">
        <v>1</v>
      </c>
      <c r="B10" s="32" t="s">
        <v>21</v>
      </c>
      <c r="C10" s="33"/>
      <c r="D10" s="34">
        <v>0.2</v>
      </c>
      <c r="E10" s="35">
        <v>56000</v>
      </c>
      <c r="F10" s="36" t="s">
        <v>22</v>
      </c>
      <c r="G10" s="37"/>
    </row>
    <row r="11" ht="20" customHeight="1" spans="1:7">
      <c r="A11" s="31">
        <v>2</v>
      </c>
      <c r="B11" s="32" t="s">
        <v>23</v>
      </c>
      <c r="C11" s="33"/>
      <c r="D11" s="35">
        <v>0.75</v>
      </c>
      <c r="E11" s="35">
        <v>210000</v>
      </c>
      <c r="F11" s="36" t="s">
        <v>24</v>
      </c>
      <c r="G11" s="37"/>
    </row>
    <row r="12" ht="20" customHeight="1" spans="1:7">
      <c r="A12" s="31">
        <v>3</v>
      </c>
      <c r="B12" s="38">
        <v>44525</v>
      </c>
      <c r="C12" s="33"/>
      <c r="D12" s="35">
        <v>0.5</v>
      </c>
      <c r="E12" s="35">
        <v>14000</v>
      </c>
      <c r="F12" s="39" t="s">
        <v>25</v>
      </c>
      <c r="G12" s="40"/>
    </row>
    <row r="13" s="1" customFormat="1" ht="20" customHeight="1" spans="1:7">
      <c r="A13" s="39" t="s">
        <v>26</v>
      </c>
      <c r="B13" s="41"/>
      <c r="C13" s="40"/>
      <c r="D13" s="42" t="s">
        <v>27</v>
      </c>
      <c r="E13" s="42">
        <f>SUM(E10:E12)</f>
        <v>280000</v>
      </c>
      <c r="F13" s="43"/>
      <c r="G13" s="44"/>
    </row>
    <row r="14" ht="20" customHeight="1" spans="1:7">
      <c r="A14" s="29" t="s">
        <v>28</v>
      </c>
      <c r="B14" s="45"/>
      <c r="C14" s="45"/>
      <c r="D14" s="45"/>
      <c r="E14" s="45"/>
      <c r="F14" s="45"/>
      <c r="G14" s="30"/>
    </row>
    <row r="15" ht="20" customHeight="1" spans="1:7">
      <c r="A15" s="46" t="s">
        <v>16</v>
      </c>
      <c r="B15" s="27" t="s">
        <v>29</v>
      </c>
      <c r="C15" s="27" t="s">
        <v>30</v>
      </c>
      <c r="D15" s="27" t="s">
        <v>31</v>
      </c>
      <c r="E15" s="43" t="s">
        <v>32</v>
      </c>
      <c r="F15" s="43" t="s">
        <v>33</v>
      </c>
      <c r="G15" s="44"/>
    </row>
    <row r="16" ht="20" customHeight="1" spans="1:7">
      <c r="A16" s="47">
        <v>1</v>
      </c>
      <c r="B16" s="40"/>
      <c r="C16" s="48"/>
      <c r="D16" s="49"/>
      <c r="E16" s="50"/>
      <c r="F16" s="39"/>
      <c r="G16" s="40"/>
    </row>
    <row r="17" ht="20" customHeight="1" spans="1:7">
      <c r="A17" s="39" t="s">
        <v>26</v>
      </c>
      <c r="B17" s="40"/>
      <c r="C17" s="27"/>
      <c r="D17" s="27"/>
      <c r="E17" s="50">
        <v>0</v>
      </c>
      <c r="F17" s="43"/>
      <c r="G17" s="44"/>
    </row>
    <row r="18" ht="20" customHeight="1" spans="1:7">
      <c r="A18" s="29" t="s">
        <v>34</v>
      </c>
      <c r="B18" s="45"/>
      <c r="C18" s="45"/>
      <c r="D18" s="45"/>
      <c r="E18" s="45"/>
      <c r="F18" s="45"/>
      <c r="G18" s="30"/>
    </row>
    <row r="19" ht="20" customHeight="1" spans="1:7">
      <c r="A19" s="46" t="s">
        <v>16</v>
      </c>
      <c r="B19" s="27" t="s">
        <v>29</v>
      </c>
      <c r="C19" s="27" t="s">
        <v>30</v>
      </c>
      <c r="D19" s="27" t="s">
        <v>31</v>
      </c>
      <c r="E19" s="43" t="s">
        <v>32</v>
      </c>
      <c r="F19" s="43" t="s">
        <v>35</v>
      </c>
      <c r="G19" s="44"/>
    </row>
    <row r="20" ht="20" customHeight="1" spans="1:7">
      <c r="A20" s="51">
        <v>1</v>
      </c>
      <c r="B20" s="48"/>
      <c r="C20" s="48"/>
      <c r="D20" s="49"/>
      <c r="E20" s="52"/>
      <c r="F20" s="32"/>
      <c r="G20" s="33"/>
    </row>
    <row r="21" ht="20" customHeight="1" spans="1:7">
      <c r="A21" s="27" t="s">
        <v>26</v>
      </c>
      <c r="B21" s="27"/>
      <c r="C21" s="27"/>
      <c r="D21" s="53"/>
      <c r="E21" s="42">
        <f>SUM(E20:E20)</f>
        <v>0</v>
      </c>
      <c r="F21" s="27"/>
      <c r="G21" s="27"/>
    </row>
    <row r="22" ht="20" customHeight="1" spans="1:7">
      <c r="A22" s="43" t="s">
        <v>36</v>
      </c>
      <c r="B22" s="54"/>
      <c r="C22" s="54"/>
      <c r="D22" s="54"/>
      <c r="E22" s="54"/>
      <c r="F22" s="54"/>
      <c r="G22" s="44"/>
    </row>
    <row r="23" ht="20" customHeight="1" spans="1:7">
      <c r="A23" s="27" t="s">
        <v>37</v>
      </c>
      <c r="B23" s="27"/>
      <c r="C23" s="43" t="s">
        <v>38</v>
      </c>
      <c r="D23" s="54"/>
      <c r="E23" s="44"/>
      <c r="F23" s="53" t="s">
        <v>39</v>
      </c>
      <c r="G23" s="53" t="s">
        <v>20</v>
      </c>
    </row>
    <row r="24" ht="20" customHeight="1" spans="1:7">
      <c r="A24" s="12" t="s">
        <v>40</v>
      </c>
      <c r="B24" s="12"/>
      <c r="C24" s="55" t="str">
        <f>SUBSTITUTE(SUBSTITUTE(SUBSTITUTE(SUBSTITUTE(SUBSTITUTE(SUBSTITUTE(IF(F24&gt;-0.5%,,"负")&amp;TEXT(INT(ABS(F24)+0.5%),"[dbnum2]G/通用格式元;;")&amp;TEXT(RIGHT(FIXED(F24),2),"[dbnum2]0角0分;;"&amp;IF(ABS(F24)&gt;1%,"整",)),"零角",IF(ABS(F24)&lt;1,,"零")),"零分","整"),"拾万","拾万零"),"拾亿","拾亿零"),"拾兆","拾兆零"),"零零","零")</f>
        <v>贰拾捌万元整</v>
      </c>
      <c r="D24" s="56"/>
      <c r="E24" s="57"/>
      <c r="F24" s="42">
        <f>E13+E17-E21</f>
        <v>280000</v>
      </c>
      <c r="G24" s="58"/>
    </row>
    <row r="25" ht="20" customHeight="1" spans="1:7">
      <c r="A25" s="59" t="s">
        <v>41</v>
      </c>
      <c r="B25" s="12" t="s">
        <v>42</v>
      </c>
      <c r="C25" s="55" t="str">
        <f>SUBSTITUTE(SUBSTITUTE(SUBSTITUTE(SUBSTITUTE(SUBSTITUTE(SUBSTITUTE(IF(F25&gt;-0.5%,,"负")&amp;TEXT(INT(ABS(F25)+0.5%),"[dbnum2]G/通用格式元;;")&amp;TEXT(RIGHT(FIXED(F25),2),"[dbnum2]0角0分;;"&amp;IF(ABS(F25)&gt;1%,"整",)),"零角",IF(ABS(F25)&lt;1,,"零")),"零分","整"),"拾万","拾万零"),"拾亿","拾亿零"),"拾兆","拾兆零"),"零零","零")</f>
        <v>伍万陆仟元整</v>
      </c>
      <c r="D25" s="56"/>
      <c r="E25" s="57"/>
      <c r="F25" s="60">
        <f>E10</f>
        <v>56000</v>
      </c>
      <c r="G25" s="61"/>
    </row>
    <row r="26" ht="20" customHeight="1" spans="1:7">
      <c r="A26" s="62"/>
      <c r="B26" s="12" t="s">
        <v>43</v>
      </c>
      <c r="C26" s="55" t="str">
        <f>SUBSTITUTE(SUBSTITUTE(SUBSTITUTE(SUBSTITUTE(SUBSTITUTE(SUBSTITUTE(IF(F26&gt;-0.5%,,"负")&amp;TEXT(INT(ABS(F26)+0.5%),"[dbnum2]G/通用格式元;;")&amp;TEXT(RIGHT(FIXED(F26),2),"[dbnum2]0角0分;;"&amp;IF(ABS(F26)&gt;1%,"整",)),"零角",IF(ABS(F26)&lt;1,,"零")),"零分","整"),"拾万","拾万零"),"拾亿","拾亿零"),"拾兆","拾兆零"),"零零","零")</f>
        <v>贰拾壹万元整</v>
      </c>
      <c r="D26" s="56"/>
      <c r="E26" s="57"/>
      <c r="F26" s="63">
        <f>E11</f>
        <v>210000</v>
      </c>
      <c r="G26" s="61"/>
    </row>
    <row r="27" ht="20" customHeight="1" spans="1:7">
      <c r="A27" s="62"/>
      <c r="B27" s="12" t="s">
        <v>44</v>
      </c>
      <c r="C27" s="55"/>
      <c r="D27" s="56"/>
      <c r="E27" s="57"/>
      <c r="F27" s="63"/>
      <c r="G27" s="61"/>
    </row>
    <row r="28" ht="20" customHeight="1" spans="1:8">
      <c r="A28" s="64"/>
      <c r="B28" s="12" t="s">
        <v>26</v>
      </c>
      <c r="C28" s="55" t="str">
        <f>SUBSTITUTE(SUBSTITUTE(SUBSTITUTE(SUBSTITUTE(SUBSTITUTE(SUBSTITUTE(IF(F28&gt;-0.5%,,"负")&amp;TEXT(INT(ABS(F28)+0.5%),"[dbnum2]G/通用格式元;;")&amp;TEXT(RIGHT(FIXED(F28),2),"[dbnum2]0角0分;;"&amp;IF(ABS(F28)&gt;1%,"整",)),"零角",IF(ABS(F28)&lt;1,,"零")),"零分","整"),"拾万","拾万零"),"拾亿","拾亿零"),"拾兆","拾兆零"),"零零","零")</f>
        <v>伍万陆仟元整</v>
      </c>
      <c r="D28" s="56"/>
      <c r="E28" s="57"/>
      <c r="F28" s="42">
        <f>F25</f>
        <v>56000</v>
      </c>
      <c r="G28" s="42"/>
      <c r="H28" s="65"/>
    </row>
    <row r="29" ht="20" customHeight="1" spans="1:8">
      <c r="A29" s="12" t="s">
        <v>45</v>
      </c>
      <c r="B29" s="12"/>
      <c r="C29" s="55" t="str">
        <f>SUBSTITUTE(SUBSTITUTE(SUBSTITUTE(SUBSTITUTE(SUBSTITUTE(SUBSTITUTE(IF(F29&gt;-0.5%,,"负")&amp;TEXT(INT(ABS(F29)+0.5%),"[dbnum2]G/通用格式元;;")&amp;TEXT(RIGHT(FIXED(F29),2),"[dbnum2]0角0分;;"&amp;IF(ABS(F29)&gt;1%,"整",)),"零角",IF(ABS(F29)&lt;1,,"零")),"零分","整"),"拾万","拾万零"),"拾亿","拾亿零"),"拾兆","拾兆零"),"零零","零")</f>
        <v>贰拾壹万元整</v>
      </c>
      <c r="D29" s="56"/>
      <c r="E29" s="57"/>
      <c r="F29" s="60">
        <f>F26</f>
        <v>210000</v>
      </c>
      <c r="G29" s="63"/>
      <c r="H29" s="65"/>
    </row>
    <row r="30" ht="20" customHeight="1" spans="1:8">
      <c r="A30" s="12" t="s">
        <v>46</v>
      </c>
      <c r="B30" s="12"/>
      <c r="C30" s="55" t="str">
        <f>SUBSTITUTE(SUBSTITUTE(SUBSTITUTE(SUBSTITUTE(SUBSTITUTE(SUBSTITUTE(IF(F30&gt;-0.5%,,"负")&amp;TEXT(INT(ABS(F30)+0.5%),"[dbnum2]G/通用格式元;;")&amp;TEXT(RIGHT(FIXED(F30),2),"[dbnum2]0角0分;;"&amp;IF(ABS(F30)&gt;1%,"整",)),"零角",IF(ABS(F30)&lt;1,,"零")),"零分","整"),"拾万","拾万零"),"拾亿","拾亿零"),"拾兆","拾兆零"),"零零","零")</f>
        <v>贰拾陆万陆仟元整</v>
      </c>
      <c r="D30" s="56"/>
      <c r="E30" s="57"/>
      <c r="F30" s="66">
        <f>F28+F29</f>
        <v>266000</v>
      </c>
      <c r="G30" s="63"/>
      <c r="H30" s="65"/>
    </row>
    <row r="31" ht="20" customHeight="1" spans="1:8">
      <c r="A31" s="12" t="s">
        <v>47</v>
      </c>
      <c r="B31" s="12"/>
      <c r="C31" s="39" t="s">
        <v>48</v>
      </c>
      <c r="D31" s="41"/>
      <c r="E31" s="40"/>
      <c r="F31" s="12" t="s">
        <v>49</v>
      </c>
      <c r="G31" s="12" t="s">
        <v>50</v>
      </c>
      <c r="H31" s="65"/>
    </row>
    <row r="32" ht="20" customHeight="1" spans="1:8">
      <c r="A32" s="67" t="s">
        <v>51</v>
      </c>
      <c r="B32" s="68"/>
      <c r="C32" s="12" t="s">
        <v>52</v>
      </c>
      <c r="D32" s="69" t="s">
        <v>9</v>
      </c>
      <c r="E32" s="69"/>
      <c r="F32" s="69"/>
      <c r="G32" s="69"/>
      <c r="H32" s="70"/>
    </row>
    <row r="33" ht="20" customHeight="1" spans="1:8">
      <c r="A33" s="71"/>
      <c r="B33" s="72"/>
      <c r="C33" s="12" t="s">
        <v>53</v>
      </c>
      <c r="D33" s="84" t="s">
        <v>54</v>
      </c>
      <c r="E33" s="69"/>
      <c r="F33" s="69"/>
      <c r="G33" s="69"/>
      <c r="H33" s="73"/>
    </row>
    <row r="34" ht="20" customHeight="1" spans="1:8">
      <c r="A34" s="71"/>
      <c r="B34" s="72"/>
      <c r="C34" s="74" t="s">
        <v>55</v>
      </c>
      <c r="D34" s="69" t="s">
        <v>56</v>
      </c>
      <c r="E34" s="69"/>
      <c r="F34" s="69"/>
      <c r="G34" s="69"/>
      <c r="H34" s="73"/>
    </row>
    <row r="35" ht="20" customHeight="1" spans="1:7">
      <c r="A35" s="75" t="s">
        <v>57</v>
      </c>
      <c r="B35" s="76"/>
      <c r="C35" s="76"/>
      <c r="D35" s="76"/>
      <c r="E35" s="76"/>
      <c r="F35" s="76"/>
      <c r="G35" s="77"/>
    </row>
    <row r="36" ht="37.8" customHeight="1" spans="1:7">
      <c r="A36" s="78" t="s">
        <v>58</v>
      </c>
      <c r="B36" s="79"/>
      <c r="C36" s="79"/>
      <c r="D36" s="79"/>
      <c r="E36" s="79"/>
      <c r="F36" s="79"/>
      <c r="G36" s="80"/>
    </row>
    <row r="37" ht="45" customHeight="1" spans="1:7">
      <c r="A37" s="81" t="s">
        <v>59</v>
      </c>
      <c r="B37" s="82"/>
      <c r="C37" s="82"/>
      <c r="D37" s="82"/>
      <c r="E37" s="82"/>
      <c r="F37" s="82"/>
      <c r="G37" s="83"/>
    </row>
  </sheetData>
  <mergeCells count="53">
    <mergeCell ref="A1:G1"/>
    <mergeCell ref="B2:C2"/>
    <mergeCell ref="B3:C3"/>
    <mergeCell ref="E3:G3"/>
    <mergeCell ref="B4:C4"/>
    <mergeCell ref="E4:G4"/>
    <mergeCell ref="B5:F5"/>
    <mergeCell ref="B6:C6"/>
    <mergeCell ref="E6:G6"/>
    <mergeCell ref="A8:G8"/>
    <mergeCell ref="B9:C9"/>
    <mergeCell ref="F9:G9"/>
    <mergeCell ref="B10:C10"/>
    <mergeCell ref="F10:G10"/>
    <mergeCell ref="B11:C11"/>
    <mergeCell ref="F11:G11"/>
    <mergeCell ref="B12:C12"/>
    <mergeCell ref="F12:G12"/>
    <mergeCell ref="A13:C13"/>
    <mergeCell ref="F13:G13"/>
    <mergeCell ref="A14:G14"/>
    <mergeCell ref="F15:G15"/>
    <mergeCell ref="F16:G16"/>
    <mergeCell ref="A17:B17"/>
    <mergeCell ref="F17:G17"/>
    <mergeCell ref="A18:G18"/>
    <mergeCell ref="F19:G19"/>
    <mergeCell ref="F20:G20"/>
    <mergeCell ref="A21:B21"/>
    <mergeCell ref="F21:G21"/>
    <mergeCell ref="A22:G22"/>
    <mergeCell ref="A23:B23"/>
    <mergeCell ref="C23:E23"/>
    <mergeCell ref="A24:B24"/>
    <mergeCell ref="C24:E24"/>
    <mergeCell ref="C25:E25"/>
    <mergeCell ref="C26:E26"/>
    <mergeCell ref="C27:E27"/>
    <mergeCell ref="C28:E28"/>
    <mergeCell ref="A29:B29"/>
    <mergeCell ref="C29:E29"/>
    <mergeCell ref="A30:B30"/>
    <mergeCell ref="C30:E30"/>
    <mergeCell ref="A31:B31"/>
    <mergeCell ref="C31:E31"/>
    <mergeCell ref="D32:G32"/>
    <mergeCell ref="D33:G33"/>
    <mergeCell ref="D34:G34"/>
    <mergeCell ref="A35:G35"/>
    <mergeCell ref="A36:G36"/>
    <mergeCell ref="A37:G37"/>
    <mergeCell ref="A25:A28"/>
    <mergeCell ref="A32:B34"/>
  </mergeCells>
  <printOptions horizontalCentered="1"/>
  <pageMargins left="0.707638888888889" right="0.707638888888889" top="0.472222222222222" bottom="0.432638888888889" header="0.313888888888889" footer="0.236111111111111"/>
  <pageSetup paperSize="9" scale="92" fitToHeight="0" orientation="portrait"/>
  <headerFooter>
    <oddFooter>&amp;C&amp;10第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工程结算单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BHY</dc:creator>
  <cp:lastModifiedBy>a</cp:lastModifiedBy>
  <dcterms:created xsi:type="dcterms:W3CDTF">2018-05-05T01:45:00Z</dcterms:created>
  <cp:lastPrinted>2018-05-14T06:17:00Z</cp:lastPrinted>
  <dcterms:modified xsi:type="dcterms:W3CDTF">2020-12-14T01:17:22Z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 linkTarget="0">
    <vt:lpwstr>14</vt:lpwstr>
  </property>
</Properties>
</file>