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1"/>
  </bookViews>
  <sheets>
    <sheet name="附表1" sheetId="4" r:id="rId1"/>
    <sheet name="附表2" sheetId="3" r:id="rId2"/>
  </sheets>
  <calcPr calcId="144525"/>
</workbook>
</file>

<file path=xl/sharedStrings.xml><?xml version="1.0" encoding="utf-8"?>
<sst xmlns="http://schemas.openxmlformats.org/spreadsheetml/2006/main" count="66" uniqueCount="54">
  <si>
    <t>冬季供暖费用总计</t>
  </si>
  <si>
    <t>序号</t>
  </si>
  <si>
    <t>能耗种类</t>
  </si>
  <si>
    <t>金额</t>
  </si>
  <si>
    <t>备注</t>
  </si>
  <si>
    <t>能耗</t>
  </si>
  <si>
    <t>人员费</t>
  </si>
  <si>
    <t>维保费</t>
  </si>
  <si>
    <t>总计</t>
  </si>
  <si>
    <t>附表一                              能耗费用</t>
  </si>
  <si>
    <t>项目</t>
  </si>
  <si>
    <t>种类</t>
  </si>
  <si>
    <t>数量
（m³/kwh/吨）</t>
  </si>
  <si>
    <t>单价（元）</t>
  </si>
  <si>
    <t>供暖季能耗</t>
  </si>
  <si>
    <t>单位面积用量（m³/kwh/吨）</t>
  </si>
  <si>
    <t>金额（元）</t>
  </si>
  <si>
    <t>燃气</t>
  </si>
  <si>
    <t>能耗单价，最终以实际为准</t>
  </si>
  <si>
    <t>电费</t>
  </si>
  <si>
    <t>水费</t>
  </si>
  <si>
    <t>合计</t>
  </si>
  <si>
    <t>附表二                   人员费用</t>
  </si>
  <si>
    <t>职位名称</t>
  </si>
  <si>
    <t>数量（人）</t>
  </si>
  <si>
    <t>上岗时间（月）</t>
  </si>
  <si>
    <t>工资标准（元）</t>
  </si>
  <si>
    <t>小计（元）</t>
  </si>
  <si>
    <t>人员工资</t>
  </si>
  <si>
    <t>运行主管</t>
  </si>
  <si>
    <t>含社保费用</t>
  </si>
  <si>
    <t>司炉工</t>
  </si>
  <si>
    <t>维修工</t>
  </si>
  <si>
    <t>(兼职）定期巡检</t>
  </si>
  <si>
    <t>水质化验员</t>
  </si>
  <si>
    <t>（兼职）每周一次</t>
  </si>
  <si>
    <t>附表三         维保费</t>
  </si>
  <si>
    <t>数量</t>
  </si>
  <si>
    <t>工作内容</t>
  </si>
  <si>
    <t>单价</t>
  </si>
  <si>
    <t>小计</t>
  </si>
  <si>
    <t>锅炉及燃烧器维保</t>
  </si>
  <si>
    <t>1台</t>
  </si>
  <si>
    <t>1、调试
2、维修
3、零件更换费用约
4、真空排放
5、锅炉内、外检</t>
  </si>
  <si>
    <t>水泵保养</t>
  </si>
  <si>
    <t>4台</t>
  </si>
  <si>
    <t>水泵维修、更换；</t>
  </si>
  <si>
    <t>仪表阀门校验</t>
  </si>
  <si>
    <t>1项</t>
  </si>
  <si>
    <t>送第三方进行校验；</t>
  </si>
  <si>
    <t>管网保养</t>
  </si>
  <si>
    <t>1、管道清洗；
2、过滤器清洗及更换；
3、控制阀维护保养；
4、排气阀维护保养；
5、管网主阀门清洗及更换；</t>
  </si>
  <si>
    <t>200元以下附属材料费</t>
  </si>
  <si>
    <t>1、阀门、胶垫、轴承
2、水质化验设备及药水：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</si>
</sst>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G11" sqref="G11"/>
    </sheetView>
  </sheetViews>
  <sheetFormatPr defaultColWidth="8.72727272727273" defaultRowHeight="14" outlineLevelRow="5" outlineLevelCol="3"/>
  <cols>
    <col min="3" max="3" width="9.54545454545454"/>
  </cols>
  <sheetData>
    <row r="1" spans="1:4">
      <c r="A1" s="18" t="s">
        <v>0</v>
      </c>
      <c r="B1" s="18"/>
      <c r="C1" s="18"/>
      <c r="D1" s="18"/>
    </row>
    <row r="2" spans="1:4">
      <c r="A2" s="19" t="s">
        <v>1</v>
      </c>
      <c r="B2" s="19" t="s">
        <v>2</v>
      </c>
      <c r="C2" s="6" t="s">
        <v>3</v>
      </c>
      <c r="D2" s="6" t="s">
        <v>4</v>
      </c>
    </row>
    <row r="3" spans="1:4">
      <c r="A3" s="3">
        <v>1</v>
      </c>
      <c r="B3" s="3" t="s">
        <v>5</v>
      </c>
      <c r="C3" s="3">
        <f>附表2!F7</f>
        <v>96028.5</v>
      </c>
      <c r="D3" s="3"/>
    </row>
    <row r="4" spans="1:4">
      <c r="A4" s="3">
        <v>2</v>
      </c>
      <c r="B4" s="3" t="s">
        <v>6</v>
      </c>
      <c r="C4" s="3">
        <f>附表2!F16</f>
        <v>93200</v>
      </c>
      <c r="D4" s="3"/>
    </row>
    <row r="5" spans="1:4">
      <c r="A5" s="3">
        <v>3</v>
      </c>
      <c r="B5" s="3" t="s">
        <v>7</v>
      </c>
      <c r="C5" s="3">
        <f>附表2!D27</f>
        <v>11400</v>
      </c>
      <c r="D5" s="3"/>
    </row>
    <row r="6" spans="1:4">
      <c r="A6" s="3">
        <v>4</v>
      </c>
      <c r="B6" s="3" t="s">
        <v>8</v>
      </c>
      <c r="C6" s="3">
        <f>SUM(C3:C5)</f>
        <v>200628.5</v>
      </c>
      <c r="D6" s="3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A1" sqref="A1:G7"/>
    </sheetView>
  </sheetViews>
  <sheetFormatPr defaultColWidth="9" defaultRowHeight="14" outlineLevelCol="6"/>
  <cols>
    <col min="1" max="1" width="7.27272727272727" customWidth="1"/>
    <col min="2" max="2" width="8" customWidth="1"/>
    <col min="3" max="3" width="10.5454545454545" customWidth="1"/>
    <col min="4" max="4" width="6.63636363636364" customWidth="1"/>
    <col min="5" max="5" width="13.4545454545455" customWidth="1"/>
    <col min="6" max="6" width="13.5" customWidth="1"/>
    <col min="7" max="7" width="11.1272727272727" customWidth="1"/>
    <col min="9" max="9" width="16.2545454545455" customWidth="1"/>
    <col min="10" max="10" width="12.8727272727273" customWidth="1"/>
    <col min="11" max="12" width="12" customWidth="1"/>
    <col min="13" max="13" width="17.7545454545455" customWidth="1"/>
  </cols>
  <sheetData>
    <row r="1" spans="1:7">
      <c r="A1" s="2" t="s">
        <v>9</v>
      </c>
      <c r="B1" s="2"/>
      <c r="C1" s="2"/>
      <c r="D1" s="2"/>
      <c r="E1" s="2"/>
      <c r="F1" s="2"/>
      <c r="G1" s="2"/>
    </row>
    <row r="2" spans="1:7">
      <c r="A2" s="3" t="s">
        <v>10</v>
      </c>
      <c r="B2" s="3" t="s">
        <v>11</v>
      </c>
      <c r="C2" s="4" t="s">
        <v>12</v>
      </c>
      <c r="D2" s="3" t="s">
        <v>13</v>
      </c>
      <c r="E2" s="5" t="s">
        <v>14</v>
      </c>
      <c r="F2" s="5"/>
      <c r="G2" s="5" t="s">
        <v>4</v>
      </c>
    </row>
    <row r="3" spans="1:7">
      <c r="A3" s="6"/>
      <c r="B3" s="6"/>
      <c r="C3" s="6"/>
      <c r="D3" s="6"/>
      <c r="E3" s="6" t="s">
        <v>15</v>
      </c>
      <c r="F3" s="6" t="s">
        <v>16</v>
      </c>
      <c r="G3" s="5"/>
    </row>
    <row r="4" spans="1:7">
      <c r="A4" s="3" t="s">
        <v>5</v>
      </c>
      <c r="B4" s="6" t="s">
        <v>17</v>
      </c>
      <c r="C4" s="6">
        <f>3000</f>
        <v>3000</v>
      </c>
      <c r="D4" s="6">
        <v>2.6</v>
      </c>
      <c r="E4" s="6">
        <v>10</v>
      </c>
      <c r="F4" s="6">
        <f>C4*D4*E4</f>
        <v>78000</v>
      </c>
      <c r="G4" s="7" t="s">
        <v>18</v>
      </c>
    </row>
    <row r="5" spans="1:7">
      <c r="A5" s="3"/>
      <c r="B5" s="6" t="s">
        <v>19</v>
      </c>
      <c r="C5" s="6">
        <v>3000</v>
      </c>
      <c r="D5" s="6">
        <v>1</v>
      </c>
      <c r="E5" s="6">
        <v>6</v>
      </c>
      <c r="F5" s="6">
        <f>C5*D5*E5</f>
        <v>18000</v>
      </c>
      <c r="G5" s="8"/>
    </row>
    <row r="6" spans="1:7">
      <c r="A6" s="3"/>
      <c r="B6" s="6" t="s">
        <v>20</v>
      </c>
      <c r="C6" s="6">
        <v>3000</v>
      </c>
      <c r="D6" s="6">
        <v>9.5</v>
      </c>
      <c r="E6" s="6">
        <v>0.001</v>
      </c>
      <c r="F6" s="6">
        <f>C6*D6*E6</f>
        <v>28.5</v>
      </c>
      <c r="G6" s="9"/>
    </row>
    <row r="7" spans="1:7">
      <c r="A7" s="3"/>
      <c r="B7" s="6" t="s">
        <v>21</v>
      </c>
      <c r="C7" s="6"/>
      <c r="D7" s="6"/>
      <c r="E7" s="6"/>
      <c r="F7" s="6">
        <f>SUM(F4:F6)</f>
        <v>96028.5</v>
      </c>
      <c r="G7" s="6"/>
    </row>
    <row r="8" ht="30" customHeight="1" spans="1:1">
      <c r="A8" s="10"/>
    </row>
    <row r="9" s="1" customFormat="1" ht="22" customHeight="1" spans="1:7">
      <c r="A9" s="11" t="s">
        <v>22</v>
      </c>
      <c r="B9" s="11"/>
      <c r="C9" s="11"/>
      <c r="D9" s="11"/>
      <c r="E9" s="11"/>
      <c r="F9" s="11"/>
      <c r="G9" s="11"/>
    </row>
    <row r="10" ht="24" customHeight="1" spans="1:7">
      <c r="A10" s="12" t="s">
        <v>10</v>
      </c>
      <c r="B10" s="12" t="s">
        <v>23</v>
      </c>
      <c r="C10" s="12" t="s">
        <v>24</v>
      </c>
      <c r="D10" s="12" t="s">
        <v>25</v>
      </c>
      <c r="E10" s="12" t="s">
        <v>3</v>
      </c>
      <c r="F10" s="12"/>
      <c r="G10" s="12" t="s">
        <v>4</v>
      </c>
    </row>
    <row r="11" ht="24" customHeight="1" spans="1:7">
      <c r="A11" s="12"/>
      <c r="B11" s="12"/>
      <c r="C11" s="12"/>
      <c r="D11" s="12"/>
      <c r="E11" s="12" t="s">
        <v>26</v>
      </c>
      <c r="F11" s="12" t="s">
        <v>27</v>
      </c>
      <c r="G11" s="12"/>
    </row>
    <row r="12" ht="39" customHeight="1" spans="1:7">
      <c r="A12" s="13" t="s">
        <v>28</v>
      </c>
      <c r="B12" s="13" t="s">
        <v>29</v>
      </c>
      <c r="C12" s="13">
        <v>1</v>
      </c>
      <c r="D12" s="13">
        <v>4</v>
      </c>
      <c r="E12" s="13">
        <v>6000</v>
      </c>
      <c r="F12" s="13">
        <f>C12*D12*E12</f>
        <v>24000</v>
      </c>
      <c r="G12" s="13" t="s">
        <v>30</v>
      </c>
    </row>
    <row r="13" ht="39" customHeight="1" spans="1:7">
      <c r="A13" s="13"/>
      <c r="B13" s="13" t="s">
        <v>31</v>
      </c>
      <c r="C13" s="13">
        <v>3</v>
      </c>
      <c r="D13" s="13">
        <v>4</v>
      </c>
      <c r="E13" s="13">
        <v>5500</v>
      </c>
      <c r="F13" s="13">
        <f>C13*D13*E13</f>
        <v>66000</v>
      </c>
      <c r="G13" s="13" t="s">
        <v>30</v>
      </c>
    </row>
    <row r="14" ht="39" customHeight="1" spans="1:7">
      <c r="A14" s="13"/>
      <c r="B14" s="13" t="s">
        <v>32</v>
      </c>
      <c r="C14" s="13">
        <v>1</v>
      </c>
      <c r="D14" s="13">
        <v>4</v>
      </c>
      <c r="E14" s="13">
        <v>500</v>
      </c>
      <c r="F14" s="13">
        <f>C14*D14*E14</f>
        <v>2000</v>
      </c>
      <c r="G14" s="13" t="s">
        <v>33</v>
      </c>
    </row>
    <row r="15" ht="39" customHeight="1" spans="1:7">
      <c r="A15" s="13"/>
      <c r="B15" s="13" t="s">
        <v>34</v>
      </c>
      <c r="C15" s="13">
        <v>1</v>
      </c>
      <c r="D15" s="13">
        <v>4</v>
      </c>
      <c r="E15" s="13">
        <v>300</v>
      </c>
      <c r="F15" s="13">
        <f>C15*D15*E15</f>
        <v>1200</v>
      </c>
      <c r="G15" s="13" t="s">
        <v>35</v>
      </c>
    </row>
    <row r="16" ht="23" customHeight="1" spans="1:7">
      <c r="A16" s="13" t="s">
        <v>21</v>
      </c>
      <c r="B16" s="13"/>
      <c r="C16" s="13"/>
      <c r="D16" s="13"/>
      <c r="E16" s="13"/>
      <c r="F16" s="13">
        <f>SUM(F12:F15)</f>
        <v>93200</v>
      </c>
      <c r="G16" s="14"/>
    </row>
    <row r="18" spans="1:1">
      <c r="A18" s="10"/>
    </row>
    <row r="19" ht="17.5" spans="1:5">
      <c r="A19" s="15" t="s">
        <v>36</v>
      </c>
      <c r="B19" s="15"/>
      <c r="C19" s="15"/>
      <c r="D19" s="15"/>
      <c r="E19" s="15"/>
    </row>
    <row r="20" ht="15" spans="1:5">
      <c r="A20" s="12" t="s">
        <v>10</v>
      </c>
      <c r="B20" s="12" t="s">
        <v>37</v>
      </c>
      <c r="C20" s="12" t="s">
        <v>16</v>
      </c>
      <c r="D20" s="12"/>
      <c r="E20" s="12" t="s">
        <v>38</v>
      </c>
    </row>
    <row r="21" ht="15" spans="1:5">
      <c r="A21" s="12"/>
      <c r="B21" s="12"/>
      <c r="C21" s="12" t="s">
        <v>39</v>
      </c>
      <c r="D21" s="12" t="s">
        <v>40</v>
      </c>
      <c r="E21" s="12"/>
    </row>
    <row r="22" ht="65" spans="1:5">
      <c r="A22" s="13" t="s">
        <v>41</v>
      </c>
      <c r="B22" s="13" t="s">
        <v>42</v>
      </c>
      <c r="C22" s="13">
        <v>6000</v>
      </c>
      <c r="D22" s="13">
        <f>C22*1</f>
        <v>6000</v>
      </c>
      <c r="E22" s="16" t="s">
        <v>43</v>
      </c>
    </row>
    <row r="23" spans="1:5">
      <c r="A23" s="13" t="s">
        <v>44</v>
      </c>
      <c r="B23" s="13" t="s">
        <v>45</v>
      </c>
      <c r="C23" s="13">
        <v>300</v>
      </c>
      <c r="D23" s="13">
        <f>C23*4</f>
        <v>1200</v>
      </c>
      <c r="E23" s="17" t="s">
        <v>46</v>
      </c>
    </row>
    <row r="24" spans="1:5">
      <c r="A24" s="13" t="s">
        <v>47</v>
      </c>
      <c r="B24" s="13" t="s">
        <v>48</v>
      </c>
      <c r="C24" s="13">
        <v>200</v>
      </c>
      <c r="D24" s="13">
        <f t="shared" ref="D24:D26" si="0">C24</f>
        <v>200</v>
      </c>
      <c r="E24" s="17" t="s">
        <v>49</v>
      </c>
    </row>
    <row r="25" ht="78" customHeight="1" spans="1:5">
      <c r="A25" s="13" t="s">
        <v>50</v>
      </c>
      <c r="B25" s="13" t="s">
        <v>48</v>
      </c>
      <c r="C25" s="13">
        <v>3000</v>
      </c>
      <c r="D25" s="13">
        <f t="shared" si="0"/>
        <v>3000</v>
      </c>
      <c r="E25" s="16" t="s">
        <v>51</v>
      </c>
    </row>
    <row r="26" ht="26" spans="1:5">
      <c r="A26" s="13" t="s">
        <v>52</v>
      </c>
      <c r="B26" s="13" t="s">
        <v>48</v>
      </c>
      <c r="C26" s="13">
        <v>1000</v>
      </c>
      <c r="D26" s="13">
        <f t="shared" si="0"/>
        <v>1000</v>
      </c>
      <c r="E26" s="17" t="s">
        <v>53</v>
      </c>
    </row>
    <row r="27" ht="20" customHeight="1" spans="1:5">
      <c r="A27" s="13" t="s">
        <v>21</v>
      </c>
      <c r="B27" s="13"/>
      <c r="C27" s="13"/>
      <c r="D27" s="13">
        <f>SUM(D22:D26)</f>
        <v>11400</v>
      </c>
      <c r="E27" s="14"/>
    </row>
  </sheetData>
  <mergeCells count="22">
    <mergeCell ref="A1:G1"/>
    <mergeCell ref="E2:F2"/>
    <mergeCell ref="A9:G9"/>
    <mergeCell ref="E10:F10"/>
    <mergeCell ref="A19:E19"/>
    <mergeCell ref="C20:D20"/>
    <mergeCell ref="A2:A3"/>
    <mergeCell ref="A4:A7"/>
    <mergeCell ref="A10:A11"/>
    <mergeCell ref="A12:A15"/>
    <mergeCell ref="A20:A21"/>
    <mergeCell ref="B2:B3"/>
    <mergeCell ref="B10:B11"/>
    <mergeCell ref="B20:B21"/>
    <mergeCell ref="C2:C3"/>
    <mergeCell ref="C10:C11"/>
    <mergeCell ref="D2:D3"/>
    <mergeCell ref="D10:D11"/>
    <mergeCell ref="E20:E21"/>
    <mergeCell ref="G2:G3"/>
    <mergeCell ref="G4:G6"/>
    <mergeCell ref="G10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中央空调集成服务商徐利斌</cp:lastModifiedBy>
  <dcterms:created xsi:type="dcterms:W3CDTF">2020-11-06T05:36:00Z</dcterms:created>
  <dcterms:modified xsi:type="dcterms:W3CDTF">2020-11-09T06:46:22Z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